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omments2.xml" ContentType="application/vnd.openxmlformats-officedocument.spreadsheetml.comments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hidePivotFieldList="1"/>
  <mc:AlternateContent xmlns:mc="http://schemas.openxmlformats.org/markup-compatibility/2006">
    <mc:Choice Requires="x15">
      <x15ac:absPath xmlns:x15ac="http://schemas.microsoft.com/office/spreadsheetml/2010/11/ac" url="C:\Users\marco\Downloads\"/>
    </mc:Choice>
  </mc:AlternateContent>
  <bookViews>
    <workbookView xWindow="-15" yWindow="105" windowWidth="12015" windowHeight="4230" tabRatio="943" activeTab="2"/>
  </bookViews>
  <sheets>
    <sheet name="Plan3" sheetId="163" r:id="rId1"/>
    <sheet name="DADOS" sheetId="158" r:id="rId2"/>
    <sheet name="Análise Física Macro" sheetId="159" r:id="rId3"/>
    <sheet name="Análise Física Detalhada" sheetId="161" r:id="rId4"/>
    <sheet name="Ata Set20" sheetId="207" r:id="rId5"/>
    <sheet name="Principais Impactos do Mês" sheetId="164" r:id="rId6"/>
    <sheet name="Suprimentos Próximos 03 Meses" sheetId="190" state="hidden" r:id="rId7"/>
    <sheet name="Painel de Indicadores 2" sheetId="199" r:id="rId8"/>
    <sheet name="Relatório Gerencial" sheetId="201" r:id="rId9"/>
    <sheet name="Econômico Detalhado" sheetId="189" r:id="rId10"/>
    <sheet name="Econômico Macro" sheetId="180" r:id="rId11"/>
    <sheet name="Dados Finan" sheetId="195" r:id="rId12"/>
  </sheets>
  <externalReferences>
    <externalReference r:id="rId13"/>
  </externalReferences>
  <definedNames>
    <definedName name="\A" localSheetId="4">#REF!</definedName>
    <definedName name="\A" localSheetId="11">#REF!</definedName>
    <definedName name="\A" localSheetId="9">#REF!</definedName>
    <definedName name="\A" localSheetId="7">#REF!</definedName>
    <definedName name="\A">#REF!</definedName>
    <definedName name="_Fill" localSheetId="4" hidden="1">#REF!</definedName>
    <definedName name="_Fill" localSheetId="11" hidden="1">#REF!</definedName>
    <definedName name="_Fill" localSheetId="9" hidden="1">#REF!</definedName>
    <definedName name="_Fill" localSheetId="7" hidden="1">#REF!</definedName>
    <definedName name="_Fill" hidden="1">#REF!</definedName>
    <definedName name="_xlnm._FilterDatabase" localSheetId="3" hidden="1">'Análise Física Detalhada'!$D$13:$AD$492</definedName>
    <definedName name="_xlnm._FilterDatabase" localSheetId="4" hidden="1">'Ata Set20'!$B$8:$H$39</definedName>
    <definedName name="_xlnm._FilterDatabase" localSheetId="9" hidden="1">'Econômico Detalhado'!$A$8:$F$487</definedName>
    <definedName name="_xlnm._FilterDatabase" localSheetId="0" hidden="1">Plan3!$A$1545:$I$1996</definedName>
    <definedName name="_Key1" localSheetId="4" hidden="1">#REF!</definedName>
    <definedName name="_Key1" localSheetId="11" hidden="1">#REF!</definedName>
    <definedName name="_Key1" localSheetId="9" hidden="1">#REF!</definedName>
    <definedName name="_Key1" localSheetId="7" hidden="1">#REF!</definedName>
    <definedName name="_Key1" hidden="1">#REF!</definedName>
    <definedName name="_Order1" hidden="1">255</definedName>
    <definedName name="_Order2" hidden="1">0</definedName>
    <definedName name="_Sort" localSheetId="4" hidden="1">#REF!</definedName>
    <definedName name="_Sort" localSheetId="11" hidden="1">#REF!</definedName>
    <definedName name="_Sort" localSheetId="9" hidden="1">#REF!</definedName>
    <definedName name="_Sort" localSheetId="7" hidden="1">#REF!</definedName>
    <definedName name="_Sort" hidden="1">#REF!</definedName>
    <definedName name="_Table1_In1" localSheetId="4" hidden="1">#REF!</definedName>
    <definedName name="_Table1_In1" localSheetId="11" hidden="1">#REF!</definedName>
    <definedName name="_Table1_In1" localSheetId="9" hidden="1">#REF!</definedName>
    <definedName name="_Table1_In1" localSheetId="7" hidden="1">#REF!</definedName>
    <definedName name="_Table1_In1" hidden="1">#REF!</definedName>
    <definedName name="_Table1_Out" localSheetId="4" hidden="1">#REF!</definedName>
    <definedName name="_Table1_Out" localSheetId="11" hidden="1">#REF!</definedName>
    <definedName name="_Table1_Out" localSheetId="9" hidden="1">#REF!</definedName>
    <definedName name="_Table1_Out" localSheetId="7" hidden="1">#REF!</definedName>
    <definedName name="_Table1_Out" hidden="1">#REF!</definedName>
    <definedName name="AMARCIO" localSheetId="4">#REF!</definedName>
    <definedName name="AMARCIO" localSheetId="11">#REF!</definedName>
    <definedName name="AMARCIO" localSheetId="9">#REF!</definedName>
    <definedName name="AMARCIO" localSheetId="7">#REF!</definedName>
    <definedName name="AMARCIO">#REF!</definedName>
    <definedName name="_xlnm.Print_Area" localSheetId="2">'Análise Física Macro'!$B$2:$O$82</definedName>
    <definedName name="_xlnm.Print_Area" localSheetId="4">#REF!</definedName>
    <definedName name="_xlnm.Print_Area" localSheetId="1">DADOS!$B$2:$AD$20</definedName>
    <definedName name="_xlnm.Print_Area" localSheetId="11">'Dados Finan'!$B$2:$AB$14</definedName>
    <definedName name="_xlnm.Print_Area" localSheetId="9">#REF!</definedName>
    <definedName name="_xlnm.Print_Area" localSheetId="7">'Painel de Indicadores 2'!$B$2:$J$22</definedName>
    <definedName name="_xlnm.Print_Area" localSheetId="5">'Principais Impactos do Mês'!$B$2:$V$81</definedName>
    <definedName name="_xlnm.Print_Area" localSheetId="6">'Suprimentos Próximos 03 Meses'!$B$1:$K$116</definedName>
    <definedName name="_xlnm.Print_Area">#REF!</definedName>
    <definedName name="Área_de_impressão2" localSheetId="4">#REF!</definedName>
    <definedName name="Área_de_impressão2" localSheetId="11">#REF!</definedName>
    <definedName name="Área_de_impressão2" localSheetId="9">#REF!</definedName>
    <definedName name="Área_de_impressão2" localSheetId="7">#REF!</definedName>
    <definedName name="Área_de_impressão2">#REF!</definedName>
    <definedName name="_xlnm.Database" localSheetId="4">#REF!</definedName>
    <definedName name="_xlnm.Database" localSheetId="11">#REF!</definedName>
    <definedName name="_xlnm.Database" localSheetId="9">#REF!</definedName>
    <definedName name="_xlnm.Database" localSheetId="7">#REF!</definedName>
    <definedName name="_xlnm.Database">#REF!</definedName>
    <definedName name="HGHG" localSheetId="4" hidden="1">#REF!</definedName>
    <definedName name="HGHG" localSheetId="11" hidden="1">#REF!</definedName>
    <definedName name="HGHG" localSheetId="9" hidden="1">#REF!</definedName>
    <definedName name="HGHG" localSheetId="7" hidden="1">#REF!</definedName>
    <definedName name="HGHG" hidden="1">#REF!</definedName>
    <definedName name="teste" localSheetId="4">'[1]MEDIÇÃO FISICA'!#REF!</definedName>
    <definedName name="teste" localSheetId="11">'[1]MEDIÇÃO FISICA'!#REF!</definedName>
    <definedName name="teste" localSheetId="9">'[1]MEDIÇÃO FISICA'!#REF!</definedName>
    <definedName name="teste" localSheetId="7">'[1]MEDIÇÃO FISICA'!#REF!</definedName>
    <definedName name="teste">'[1]MEDIÇÃO FISICA'!#REF!</definedName>
    <definedName name="_xlnm.Print_Titles" localSheetId="5">'Principais Impactos do Mês'!$2:$6</definedName>
    <definedName name="_xlnm.Print_Titles" localSheetId="6">'Suprimentos Próximos 03 Meses'!$1:$4</definedName>
    <definedName name="Z_23805D63_F34F_11D7_9D73_00D00903EC29_.wvu.PrintArea" localSheetId="2" hidden="1">'Análise Física Macro'!$B$2:$O$56</definedName>
    <definedName name="Z_23805D63_F34F_11D7_9D73_00D00903EC29_.wvu.PrintArea" localSheetId="1" hidden="1">DADOS!$B$2:$AD$20</definedName>
    <definedName name="Z_23805D63_F34F_11D7_9D73_00D00903EC29_.wvu.PrintArea" localSheetId="11" hidden="1">'Dados Finan'!$B$2:$AB$14</definedName>
    <definedName name="Z_23805D63_F34F_11D7_9D73_00D00903EC29_.wvu.PrintArea" localSheetId="7" hidden="1">'Painel de Indicadores 2'!$B$2:$J$22</definedName>
    <definedName name="Z_2CD9712B_F350_11D7_A4DA_00E04C6C1C80_.wvu.PrintArea" localSheetId="2" hidden="1">'Análise Física Macro'!$B$2:$O$56</definedName>
    <definedName name="Z_2CD9712B_F350_11D7_A4DA_00E04C6C1C80_.wvu.PrintArea" localSheetId="1" hidden="1">DADOS!$B$2:$AD$20</definedName>
    <definedName name="Z_2CD9712B_F350_11D7_A4DA_00E04C6C1C80_.wvu.PrintArea" localSheetId="11" hidden="1">'Dados Finan'!$B$2:$AB$14</definedName>
    <definedName name="Z_2CD9712B_F350_11D7_A4DA_00E04C6C1C80_.wvu.PrintArea" localSheetId="7" hidden="1">'Painel de Indicadores 2'!$B$2:$J$22</definedName>
    <definedName name="Z_2E9F4221_6932_11D8_B698_00E07DABB78E_.wvu.PrintArea" localSheetId="2" hidden="1">'Análise Física Macro'!$B$2:$O$56</definedName>
    <definedName name="Z_2E9F4221_6932_11D8_B698_00E07DABB78E_.wvu.PrintArea" localSheetId="1" hidden="1">DADOS!$B$2:$AD$20</definedName>
    <definedName name="Z_2E9F4221_6932_11D8_B698_00E07DABB78E_.wvu.PrintArea" localSheetId="11" hidden="1">'Dados Finan'!$B$2:$AB$14</definedName>
    <definedName name="Z_2E9F4221_6932_11D8_B698_00E07DABB78E_.wvu.PrintArea" localSheetId="7" hidden="1">'Painel de Indicadores 2'!$B$2:$J$22</definedName>
    <definedName name="Z_D999990A_AFF5_11D8_8963_0007955F51CD_.wvu.PrintArea" localSheetId="2" hidden="1">'Análise Física Macro'!$B$2:$O$56</definedName>
    <definedName name="Z_D999990A_AFF5_11D8_8963_0007955F51CD_.wvu.PrintArea" localSheetId="1" hidden="1">DADOS!$B$2:$AD$20</definedName>
    <definedName name="Z_D999990A_AFF5_11D8_8963_0007955F51CD_.wvu.PrintArea" localSheetId="11" hidden="1">'Dados Finan'!$B$2:$AB$14</definedName>
    <definedName name="Z_D999990A_AFF5_11D8_8963_0007955F51CD_.wvu.PrintArea" localSheetId="7" hidden="1">'Painel de Indicadores 2'!$B$2:$J$22</definedName>
  </definedNames>
  <calcPr calcId="152511" calcMode="manual" calcCompleted="0" calcOnSave="0"/>
</workbook>
</file>

<file path=xl/calcChain.xml><?xml version="1.0" encoding="utf-8"?>
<calcChain xmlns="http://schemas.openxmlformats.org/spreadsheetml/2006/main">
  <c r="D105" i="190" l="1"/>
  <c r="C105" i="190"/>
  <c r="D104" i="190"/>
  <c r="C104" i="190"/>
  <c r="D103" i="190"/>
  <c r="C103" i="190"/>
  <c r="D102" i="190"/>
  <c r="C102" i="190"/>
  <c r="D101" i="190"/>
  <c r="C101" i="190"/>
  <c r="D100" i="190"/>
  <c r="C100" i="190"/>
  <c r="D99" i="190"/>
  <c r="C99" i="190"/>
  <c r="D98" i="190"/>
  <c r="C98" i="190"/>
  <c r="D97" i="190"/>
  <c r="C97" i="190"/>
  <c r="D96" i="190"/>
  <c r="C96" i="190"/>
  <c r="D95" i="190"/>
  <c r="C95" i="190"/>
  <c r="D94" i="190"/>
  <c r="C94" i="190"/>
  <c r="D93" i="190"/>
  <c r="C93" i="190"/>
  <c r="D92" i="190"/>
  <c r="C92" i="190"/>
  <c r="D91" i="190"/>
  <c r="C91" i="190"/>
  <c r="D90" i="190"/>
  <c r="C90" i="190"/>
  <c r="D89" i="190"/>
  <c r="C89" i="190"/>
  <c r="D88" i="190"/>
  <c r="C88" i="190"/>
  <c r="D87" i="190"/>
  <c r="C87" i="190"/>
  <c r="D86" i="190"/>
  <c r="C86" i="190"/>
  <c r="D85" i="190"/>
  <c r="C85" i="190"/>
  <c r="D84" i="190"/>
  <c r="C84" i="190"/>
  <c r="D83" i="190"/>
  <c r="C83" i="190"/>
  <c r="D82" i="190"/>
  <c r="C82" i="190"/>
  <c r="D81" i="190"/>
  <c r="C81" i="190"/>
  <c r="D80" i="190"/>
  <c r="C80" i="190"/>
  <c r="D79" i="190"/>
  <c r="C79" i="190"/>
  <c r="D78" i="190"/>
  <c r="C78" i="190"/>
  <c r="D77" i="190"/>
  <c r="C77" i="190"/>
  <c r="D76" i="190"/>
  <c r="C76" i="190"/>
  <c r="D75" i="190"/>
  <c r="C75" i="190"/>
  <c r="D74" i="190"/>
  <c r="C74" i="190"/>
  <c r="D73" i="190"/>
  <c r="C73" i="190"/>
  <c r="D72" i="190"/>
  <c r="C72" i="190"/>
  <c r="D71" i="190"/>
  <c r="C71" i="190"/>
  <c r="D70" i="190"/>
  <c r="C70" i="190"/>
  <c r="D69" i="190"/>
  <c r="C69" i="190"/>
  <c r="D68" i="190"/>
  <c r="C68" i="190"/>
  <c r="D67" i="190"/>
  <c r="C67" i="190"/>
  <c r="D66" i="190"/>
  <c r="C66" i="190"/>
  <c r="D65" i="190"/>
  <c r="C65" i="190"/>
  <c r="D64" i="190"/>
  <c r="C64" i="190"/>
  <c r="D63" i="190"/>
  <c r="C63" i="190"/>
  <c r="D62" i="190"/>
  <c r="C62" i="190"/>
  <c r="D61" i="190"/>
  <c r="C61" i="190"/>
  <c r="D60" i="190"/>
  <c r="C60" i="190"/>
  <c r="D59" i="190"/>
  <c r="C59" i="190"/>
  <c r="D58" i="190"/>
  <c r="C58" i="190"/>
  <c r="D57" i="190"/>
  <c r="C57" i="190"/>
  <c r="D56" i="190"/>
  <c r="C56" i="190"/>
  <c r="D55" i="190"/>
  <c r="C55" i="190"/>
  <c r="D54" i="190"/>
  <c r="C54" i="190"/>
  <c r="D53" i="190"/>
  <c r="C53" i="190"/>
  <c r="D52" i="190"/>
  <c r="C52" i="190"/>
  <c r="D51" i="190"/>
  <c r="C51" i="190"/>
  <c r="D50" i="190"/>
  <c r="C50" i="190"/>
  <c r="D49" i="190"/>
  <c r="C49" i="190"/>
  <c r="D48" i="190"/>
  <c r="C48" i="190"/>
  <c r="D47" i="190"/>
  <c r="C47" i="190"/>
  <c r="D46" i="190"/>
  <c r="C46" i="190"/>
  <c r="D45" i="190"/>
  <c r="C45" i="190"/>
  <c r="D44" i="190"/>
  <c r="C44" i="190"/>
  <c r="D43" i="190"/>
  <c r="C43" i="190"/>
  <c r="D42" i="190"/>
  <c r="C42" i="190"/>
  <c r="D41" i="190"/>
  <c r="C41" i="190"/>
  <c r="D40" i="190"/>
  <c r="C40" i="190"/>
  <c r="D39" i="190"/>
  <c r="C39" i="190"/>
  <c r="D38" i="190"/>
  <c r="C38" i="190"/>
  <c r="D37" i="190"/>
  <c r="C37" i="190"/>
  <c r="D36" i="190"/>
  <c r="C36" i="190"/>
  <c r="D35" i="190"/>
  <c r="C35" i="190"/>
  <c r="D34" i="190"/>
  <c r="C34" i="190"/>
  <c r="D33" i="190"/>
  <c r="C33" i="190"/>
  <c r="D32" i="190"/>
  <c r="C32" i="190"/>
  <c r="D31" i="190"/>
  <c r="C31" i="190"/>
  <c r="D30" i="190"/>
  <c r="C30" i="190"/>
  <c r="D29" i="190"/>
  <c r="C29" i="190"/>
  <c r="D28" i="190"/>
  <c r="C28" i="190"/>
  <c r="D27" i="190"/>
  <c r="C27" i="190"/>
  <c r="D26" i="190"/>
  <c r="C26" i="190"/>
  <c r="D25" i="190"/>
  <c r="C25" i="190"/>
  <c r="D24" i="190"/>
  <c r="C24" i="190"/>
  <c r="D23" i="190"/>
  <c r="C23" i="190"/>
  <c r="D22" i="190"/>
  <c r="C22" i="190"/>
  <c r="D21" i="190"/>
  <c r="C21" i="190"/>
  <c r="D20" i="190"/>
  <c r="C20" i="190"/>
  <c r="D19" i="190"/>
  <c r="C19" i="190"/>
  <c r="D18" i="190"/>
  <c r="C18" i="190"/>
  <c r="D17" i="190"/>
  <c r="C17" i="190"/>
  <c r="D16" i="190"/>
  <c r="C16" i="190"/>
  <c r="D15" i="190"/>
  <c r="C15" i="190"/>
  <c r="D14" i="190"/>
  <c r="C14" i="190"/>
  <c r="D13" i="190"/>
  <c r="C13" i="190"/>
  <c r="D12" i="190"/>
  <c r="C12" i="190"/>
  <c r="D11" i="190"/>
  <c r="C11" i="190"/>
  <c r="D10" i="190"/>
  <c r="C10" i="190"/>
  <c r="D9" i="190"/>
  <c r="C9" i="190"/>
  <c r="D8" i="190"/>
  <c r="C8" i="190"/>
  <c r="D7" i="190"/>
  <c r="C7" i="190"/>
  <c r="D6" i="190"/>
  <c r="C6" i="190"/>
  <c r="D5" i="190"/>
  <c r="C5" i="190"/>
  <c r="L6" i="190"/>
  <c r="L7" i="190"/>
  <c r="L8" i="190"/>
  <c r="L9" i="190"/>
  <c r="L10" i="190"/>
  <c r="L11" i="190"/>
  <c r="L12" i="190"/>
  <c r="L13" i="190"/>
  <c r="L14" i="190"/>
  <c r="L15" i="190"/>
  <c r="L16" i="190"/>
  <c r="L17" i="190"/>
  <c r="L18" i="190"/>
  <c r="L19" i="190"/>
  <c r="L20" i="190"/>
  <c r="L21" i="190"/>
  <c r="L22" i="190"/>
  <c r="L23" i="190"/>
  <c r="L24" i="190"/>
  <c r="L25" i="190"/>
  <c r="L26" i="190"/>
  <c r="L27" i="190"/>
  <c r="L28" i="190"/>
  <c r="L29" i="190"/>
  <c r="L30" i="190"/>
  <c r="L31" i="190"/>
  <c r="L32" i="190"/>
  <c r="L33" i="190"/>
  <c r="L34" i="190"/>
  <c r="L35" i="190"/>
  <c r="L36" i="190"/>
  <c r="L37" i="190"/>
  <c r="L38" i="190"/>
  <c r="L39" i="190"/>
  <c r="L40" i="190"/>
  <c r="L41" i="190"/>
  <c r="L42" i="190"/>
  <c r="L43" i="190"/>
  <c r="L44" i="190"/>
  <c r="L45" i="190"/>
  <c r="L46" i="190"/>
  <c r="L47" i="190"/>
  <c r="L48" i="190"/>
  <c r="L49" i="190"/>
  <c r="L50" i="190"/>
  <c r="L51" i="190"/>
  <c r="L52" i="190"/>
  <c r="L53" i="190"/>
  <c r="L54" i="190"/>
  <c r="L55" i="190"/>
  <c r="L56" i="190"/>
  <c r="L57" i="190"/>
  <c r="L58" i="190"/>
  <c r="L59" i="190"/>
  <c r="L60" i="190"/>
  <c r="L61" i="190"/>
  <c r="L62" i="190"/>
  <c r="L63" i="190"/>
  <c r="L64" i="190"/>
  <c r="L65" i="190"/>
  <c r="L66" i="190"/>
  <c r="L67" i="190"/>
  <c r="L68" i="190"/>
  <c r="L69" i="190"/>
  <c r="L70" i="190"/>
  <c r="L71" i="190"/>
  <c r="L72" i="190"/>
  <c r="L73" i="190"/>
  <c r="L74" i="190"/>
  <c r="L75" i="190"/>
  <c r="L76" i="190"/>
  <c r="L77" i="190"/>
  <c r="L78" i="190"/>
  <c r="L79" i="190"/>
  <c r="L80" i="190"/>
  <c r="L81" i="190"/>
  <c r="L82" i="190"/>
  <c r="L83" i="190"/>
  <c r="L84" i="190"/>
  <c r="L85" i="190"/>
  <c r="L86" i="190"/>
  <c r="L87" i="190"/>
  <c r="L88" i="190"/>
  <c r="L89" i="190"/>
  <c r="L90" i="190"/>
  <c r="L91" i="190"/>
  <c r="L92" i="190"/>
  <c r="L93" i="190"/>
  <c r="L94" i="190"/>
  <c r="L95" i="190"/>
  <c r="L96" i="190"/>
  <c r="L97" i="190"/>
  <c r="L98" i="190"/>
  <c r="L99" i="190"/>
  <c r="L100" i="190"/>
  <c r="L101" i="190"/>
  <c r="L102" i="190"/>
  <c r="L103" i="190"/>
  <c r="L104" i="190"/>
  <c r="L105" i="190"/>
  <c r="M9" i="163" l="1"/>
  <c r="P9" i="163"/>
  <c r="S9" i="163"/>
  <c r="V9" i="163"/>
  <c r="Y9" i="163"/>
  <c r="AB9" i="163"/>
  <c r="AE9" i="163"/>
  <c r="AH9" i="163"/>
  <c r="AK9" i="163"/>
  <c r="AN9" i="163"/>
  <c r="AQ9" i="163"/>
  <c r="AT9" i="163"/>
  <c r="AW9" i="163"/>
  <c r="BC9" i="163"/>
  <c r="BF9" i="163"/>
  <c r="BI9" i="163"/>
  <c r="BL9" i="163"/>
  <c r="BO9" i="163"/>
  <c r="BR9" i="163"/>
  <c r="BU9" i="163"/>
  <c r="BX9" i="163"/>
  <c r="CA9" i="163"/>
  <c r="AZ9" i="163" l="1"/>
  <c r="L5" i="190" l="1"/>
  <c r="B6" i="190" l="1"/>
  <c r="B7" i="190" l="1"/>
  <c r="B8" i="190" s="1"/>
  <c r="B9" i="190" s="1"/>
  <c r="B10" i="190" s="1"/>
  <c r="B11" i="190" s="1"/>
  <c r="B12" i="190" s="1"/>
  <c r="B13" i="190" s="1"/>
  <c r="B14" i="190" s="1"/>
  <c r="B15" i="190" s="1"/>
  <c r="B16" i="190" s="1"/>
  <c r="B17" i="190" s="1"/>
  <c r="B18" i="190" s="1"/>
  <c r="B19" i="190" s="1"/>
  <c r="B20" i="190" s="1"/>
  <c r="B21" i="190" s="1"/>
  <c r="B22" i="190" s="1"/>
  <c r="B23" i="190" s="1"/>
  <c r="B24" i="190" s="1"/>
  <c r="B25" i="190" s="1"/>
  <c r="B26" i="190" s="1"/>
  <c r="B27" i="190" s="1"/>
  <c r="B28" i="190" s="1"/>
  <c r="B29" i="190" s="1"/>
  <c r="B30" i="190" s="1"/>
  <c r="B31" i="190" s="1"/>
  <c r="B32" i="190" s="1"/>
  <c r="B33" i="190" s="1"/>
  <c r="B34" i="190" s="1"/>
  <c r="B35" i="190" s="1"/>
  <c r="B36" i="190" s="1"/>
  <c r="B37" i="190" s="1"/>
  <c r="B38" i="190" s="1"/>
  <c r="B39" i="190" s="1"/>
  <c r="B40" i="190" s="1"/>
  <c r="B41" i="190" s="1"/>
  <c r="B42" i="190" s="1"/>
  <c r="B43" i="190" s="1"/>
  <c r="B44" i="190" s="1"/>
  <c r="B45" i="190" s="1"/>
  <c r="B46" i="190" s="1"/>
  <c r="B47" i="190" s="1"/>
  <c r="B48" i="190" s="1"/>
  <c r="B49" i="190" s="1"/>
  <c r="B50" i="190" s="1"/>
  <c r="B51" i="190" s="1"/>
  <c r="B52" i="190" s="1"/>
  <c r="B53" i="190" s="1"/>
  <c r="B54" i="190" s="1"/>
  <c r="B55" i="190" s="1"/>
  <c r="B56" i="190" s="1"/>
  <c r="B57" i="190" s="1"/>
  <c r="B58" i="190" s="1"/>
  <c r="B59" i="190" s="1"/>
  <c r="B60" i="190" s="1"/>
  <c r="B61" i="190" s="1"/>
  <c r="B62" i="190" s="1"/>
  <c r="B63" i="190" s="1"/>
  <c r="B64" i="190" s="1"/>
  <c r="B65" i="190" s="1"/>
  <c r="B66" i="190" s="1"/>
  <c r="B67" i="190" s="1"/>
  <c r="B68" i="190" s="1"/>
  <c r="B69" i="190" s="1"/>
  <c r="B70" i="190" s="1"/>
  <c r="B71" i="190" s="1"/>
  <c r="B72" i="190" s="1"/>
  <c r="B73" i="190" s="1"/>
  <c r="B74" i="190" s="1"/>
  <c r="B75" i="190" s="1"/>
  <c r="B76" i="190" s="1"/>
  <c r="B77" i="190" s="1"/>
  <c r="B78" i="190" s="1"/>
  <c r="B79" i="190" s="1"/>
  <c r="B80" i="190" s="1"/>
  <c r="B81" i="190" s="1"/>
  <c r="B82" i="190" s="1"/>
  <c r="B83" i="190" s="1"/>
  <c r="B84" i="190" s="1"/>
  <c r="B85" i="190" s="1"/>
  <c r="B86" i="190" s="1"/>
  <c r="B87" i="190" s="1"/>
  <c r="B88" i="190" s="1"/>
  <c r="B89" i="190" s="1"/>
  <c r="B90" i="190" s="1"/>
  <c r="B91" i="190" s="1"/>
  <c r="B92" i="190" s="1"/>
  <c r="B93" i="190" s="1"/>
  <c r="B94" i="190" s="1"/>
  <c r="B95" i="190" s="1"/>
  <c r="B96" i="190" s="1"/>
  <c r="B97" i="190" s="1"/>
  <c r="B98" i="190" s="1"/>
  <c r="B99" i="190" s="1"/>
  <c r="B100" i="190" s="1"/>
  <c r="B101" i="190" s="1"/>
  <c r="B102" i="190" s="1"/>
  <c r="B103" i="190" s="1"/>
  <c r="B104" i="190" s="1"/>
  <c r="B105" i="190" s="1"/>
  <c r="J9" i="163" l="1"/>
  <c r="E4" i="190" l="1"/>
  <c r="C2" i="190"/>
  <c r="F4" i="190" l="1"/>
  <c r="G4" i="190" s="1"/>
  <c r="H4" i="190"/>
  <c r="H8" i="190" l="1"/>
  <c r="E8" i="190" s="1"/>
  <c r="H26" i="190"/>
  <c r="E26" i="190" s="1"/>
  <c r="H27" i="190"/>
  <c r="E27" i="190" s="1"/>
  <c r="H11" i="190"/>
  <c r="E11" i="190" s="1"/>
  <c r="H9" i="190"/>
  <c r="E9" i="190" s="1"/>
  <c r="H18" i="190"/>
  <c r="E18" i="190" s="1"/>
  <c r="H50" i="190"/>
  <c r="E50" i="190" s="1"/>
  <c r="H31" i="190"/>
  <c r="E31" i="190" s="1"/>
  <c r="H19" i="190"/>
  <c r="E19" i="190" s="1"/>
  <c r="H38" i="190"/>
  <c r="E38" i="190" s="1"/>
  <c r="H56" i="190"/>
  <c r="E56" i="190" s="1"/>
  <c r="H49" i="190"/>
  <c r="E49" i="190" s="1"/>
  <c r="H17" i="190"/>
  <c r="E17" i="190" s="1"/>
  <c r="H57" i="190"/>
  <c r="E57" i="190" s="1"/>
  <c r="H43" i="190"/>
  <c r="E43" i="190" s="1"/>
  <c r="H10" i="190"/>
  <c r="E10" i="190" s="1"/>
  <c r="H12" i="190"/>
  <c r="E12" i="190" s="1"/>
  <c r="H58" i="190"/>
  <c r="E58" i="190" s="1"/>
  <c r="H55" i="190"/>
  <c r="E55" i="190" s="1"/>
  <c r="H34" i="190"/>
  <c r="E34" i="190" s="1"/>
  <c r="H67" i="190"/>
  <c r="E67" i="190" s="1"/>
  <c r="H15" i="190"/>
  <c r="E15" i="190" s="1"/>
  <c r="H32" i="190"/>
  <c r="E32" i="190" s="1"/>
  <c r="H59" i="190"/>
  <c r="E59" i="190" s="1"/>
  <c r="H68" i="190"/>
  <c r="E68" i="190" s="1"/>
  <c r="H71" i="190"/>
  <c r="E71" i="190" s="1"/>
  <c r="H42" i="190"/>
  <c r="E42" i="190" s="1"/>
  <c r="H25" i="190"/>
  <c r="E25" i="190" s="1"/>
  <c r="H33" i="190"/>
  <c r="E33" i="190" s="1"/>
  <c r="H51" i="190"/>
  <c r="E51" i="190" s="1"/>
  <c r="H60" i="190"/>
  <c r="E60" i="190" s="1"/>
  <c r="H70" i="190"/>
  <c r="E70" i="190" s="1"/>
  <c r="H79" i="190"/>
  <c r="E79" i="190" s="1"/>
  <c r="H23" i="190"/>
  <c r="E23" i="190" s="1"/>
  <c r="H103" i="190"/>
  <c r="E103" i="190" s="1"/>
  <c r="H41" i="190"/>
  <c r="E41" i="190" s="1"/>
  <c r="H73" i="190"/>
  <c r="E73" i="190" s="1"/>
  <c r="H101" i="190"/>
  <c r="E101" i="190" s="1"/>
  <c r="H83" i="190"/>
  <c r="E83" i="190" s="1"/>
  <c r="H94" i="190"/>
  <c r="E94" i="190" s="1"/>
  <c r="H82" i="190"/>
  <c r="E82" i="190" s="1"/>
  <c r="H97" i="190"/>
  <c r="E97" i="190" s="1"/>
  <c r="H105" i="190"/>
  <c r="E105" i="190" s="1"/>
  <c r="H66" i="190"/>
  <c r="E66" i="190" s="1"/>
  <c r="H16" i="190"/>
  <c r="E16" i="190" s="1"/>
  <c r="H54" i="190"/>
  <c r="E54" i="190" s="1"/>
  <c r="H46" i="190"/>
  <c r="E46" i="190" s="1"/>
  <c r="H100" i="190"/>
  <c r="E100" i="190" s="1"/>
  <c r="H20" i="190"/>
  <c r="E20" i="190" s="1"/>
  <c r="H14" i="190"/>
  <c r="E14" i="190" s="1"/>
  <c r="H44" i="190"/>
  <c r="E44" i="190" s="1"/>
  <c r="H22" i="190"/>
  <c r="E22" i="190" s="1"/>
  <c r="H24" i="190"/>
  <c r="E24" i="190" s="1"/>
  <c r="H99" i="190"/>
  <c r="E99" i="190" s="1"/>
  <c r="H21" i="190"/>
  <c r="E21" i="190" s="1"/>
  <c r="H98" i="190"/>
  <c r="E98" i="190" s="1"/>
  <c r="H52" i="190"/>
  <c r="E52" i="190" s="1"/>
  <c r="H85" i="190"/>
  <c r="E85" i="190" s="1"/>
  <c r="H77" i="190"/>
  <c r="E77" i="190" s="1"/>
  <c r="H95" i="190"/>
  <c r="E95" i="190" s="1"/>
  <c r="H48" i="190"/>
  <c r="E48" i="190" s="1"/>
  <c r="H62" i="190"/>
  <c r="E62" i="190" s="1"/>
  <c r="H45" i="190"/>
  <c r="E45" i="190" s="1"/>
  <c r="H92" i="190"/>
  <c r="E92" i="190" s="1"/>
  <c r="H96" i="190"/>
  <c r="E96" i="190" s="1"/>
  <c r="H89" i="190"/>
  <c r="E89" i="190" s="1"/>
  <c r="H75" i="190"/>
  <c r="E75" i="190" s="1"/>
  <c r="H13" i="190"/>
  <c r="E13" i="190" s="1"/>
  <c r="H104" i="190"/>
  <c r="E104" i="190" s="1"/>
  <c r="H87" i="190"/>
  <c r="E87" i="190" s="1"/>
  <c r="H39" i="190"/>
  <c r="E39" i="190" s="1"/>
  <c r="H65" i="190"/>
  <c r="E65" i="190" s="1"/>
  <c r="H88" i="190"/>
  <c r="E88" i="190" s="1"/>
  <c r="H80" i="190"/>
  <c r="E80" i="190" s="1"/>
  <c r="H72" i="190"/>
  <c r="E72" i="190" s="1"/>
  <c r="H93" i="190"/>
  <c r="E93" i="190" s="1"/>
  <c r="H28" i="190"/>
  <c r="E28" i="190" s="1"/>
  <c r="H63" i="190"/>
  <c r="E63" i="190" s="1"/>
  <c r="H29" i="190"/>
  <c r="E29" i="190" s="1"/>
  <c r="H74" i="190"/>
  <c r="E74" i="190" s="1"/>
  <c r="H40" i="190"/>
  <c r="E40" i="190" s="1"/>
  <c r="H30" i="190"/>
  <c r="E30" i="190" s="1"/>
  <c r="H86" i="190"/>
  <c r="E86" i="190" s="1"/>
  <c r="H84" i="190"/>
  <c r="E84" i="190" s="1"/>
  <c r="H53" i="190"/>
  <c r="E53" i="190" s="1"/>
  <c r="H102" i="190"/>
  <c r="E102" i="190" s="1"/>
  <c r="H91" i="190"/>
  <c r="E91" i="190" s="1"/>
  <c r="H36" i="190"/>
  <c r="E36" i="190" s="1"/>
  <c r="H76" i="190"/>
  <c r="E76" i="190" s="1"/>
  <c r="H90" i="190"/>
  <c r="E90" i="190" s="1"/>
  <c r="H69" i="190"/>
  <c r="E69" i="190" s="1"/>
  <c r="H61" i="190"/>
  <c r="E61" i="190" s="1"/>
  <c r="H78" i="190"/>
  <c r="E78" i="190" s="1"/>
  <c r="H64" i="190"/>
  <c r="E64" i="190" s="1"/>
  <c r="H37" i="190"/>
  <c r="E37" i="190" s="1"/>
  <c r="H35" i="190"/>
  <c r="E35" i="190" s="1"/>
  <c r="H81" i="190"/>
  <c r="E81" i="190" s="1"/>
  <c r="H47" i="190"/>
  <c r="E47" i="190" s="1"/>
  <c r="H7" i="190"/>
  <c r="E7" i="190" s="1"/>
  <c r="H6" i="190"/>
  <c r="E6" i="190" s="1"/>
  <c r="H5" i="190"/>
  <c r="E5" i="190" s="1"/>
  <c r="I4" i="190"/>
  <c r="J4" i="190"/>
  <c r="J52" i="190" l="1"/>
  <c r="G52" i="190" s="1"/>
  <c r="J34" i="190"/>
  <c r="G34" i="190" s="1"/>
  <c r="J19" i="190"/>
  <c r="G19" i="190" s="1"/>
  <c r="J17" i="190"/>
  <c r="G17" i="190" s="1"/>
  <c r="J72" i="190"/>
  <c r="G72" i="190" s="1"/>
  <c r="J46" i="190"/>
  <c r="G46" i="190" s="1"/>
  <c r="J64" i="190"/>
  <c r="G64" i="190" s="1"/>
  <c r="J36" i="190"/>
  <c r="G36" i="190" s="1"/>
  <c r="J73" i="190"/>
  <c r="G73" i="190" s="1"/>
  <c r="J10" i="190"/>
  <c r="G10" i="190" s="1"/>
  <c r="J47" i="190"/>
  <c r="G47" i="190" s="1"/>
  <c r="J65" i="190"/>
  <c r="G65" i="190" s="1"/>
  <c r="J74" i="190"/>
  <c r="G74" i="190" s="1"/>
  <c r="J35" i="190"/>
  <c r="G35" i="190" s="1"/>
  <c r="J28" i="190"/>
  <c r="G28" i="190" s="1"/>
  <c r="J11" i="190"/>
  <c r="G11" i="190" s="1"/>
  <c r="J20" i="190"/>
  <c r="G20" i="190" s="1"/>
  <c r="J30" i="190"/>
  <c r="G30" i="190" s="1"/>
  <c r="J39" i="190"/>
  <c r="G39" i="190" s="1"/>
  <c r="J48" i="190"/>
  <c r="G48" i="190" s="1"/>
  <c r="J66" i="190"/>
  <c r="G66" i="190" s="1"/>
  <c r="J75" i="190"/>
  <c r="G75" i="190" s="1"/>
  <c r="J44" i="190"/>
  <c r="G44" i="190" s="1"/>
  <c r="J22" i="190"/>
  <c r="G22" i="190" s="1"/>
  <c r="J31" i="190"/>
  <c r="G31" i="190" s="1"/>
  <c r="J40" i="190"/>
  <c r="G40" i="190" s="1"/>
  <c r="J49" i="190"/>
  <c r="G49" i="190" s="1"/>
  <c r="J67" i="190"/>
  <c r="G67" i="190" s="1"/>
  <c r="J76" i="190"/>
  <c r="G76" i="190" s="1"/>
  <c r="J23" i="190"/>
  <c r="G23" i="190" s="1"/>
  <c r="J41" i="190"/>
  <c r="G41" i="190" s="1"/>
  <c r="J50" i="190"/>
  <c r="G50" i="190" s="1"/>
  <c r="J78" i="190"/>
  <c r="G78" i="190" s="1"/>
  <c r="J60" i="190"/>
  <c r="G60" i="190" s="1"/>
  <c r="J14" i="190"/>
  <c r="G14" i="190" s="1"/>
  <c r="J9" i="190"/>
  <c r="G9" i="190" s="1"/>
  <c r="J15" i="190"/>
  <c r="G15" i="190" s="1"/>
  <c r="J24" i="190"/>
  <c r="G24" i="190" s="1"/>
  <c r="J42" i="190"/>
  <c r="G42" i="190" s="1"/>
  <c r="J25" i="190"/>
  <c r="G25" i="190" s="1"/>
  <c r="J77" i="190"/>
  <c r="G77" i="190" s="1"/>
  <c r="J13" i="190"/>
  <c r="G13" i="190" s="1"/>
  <c r="J99" i="190"/>
  <c r="G99" i="190" s="1"/>
  <c r="J98" i="190"/>
  <c r="G98" i="190" s="1"/>
  <c r="J79" i="190"/>
  <c r="G79" i="190" s="1"/>
  <c r="J85" i="190"/>
  <c r="G85" i="190" s="1"/>
  <c r="J95" i="190"/>
  <c r="G95" i="190" s="1"/>
  <c r="J18" i="190"/>
  <c r="G18" i="190" s="1"/>
  <c r="J92" i="190"/>
  <c r="G92" i="190" s="1"/>
  <c r="J94" i="190"/>
  <c r="G94" i="190" s="1"/>
  <c r="J96" i="190"/>
  <c r="G96" i="190" s="1"/>
  <c r="J89" i="190"/>
  <c r="G89" i="190" s="1"/>
  <c r="J81" i="190"/>
  <c r="G81" i="190" s="1"/>
  <c r="J55" i="190"/>
  <c r="G55" i="190" s="1"/>
  <c r="J104" i="190"/>
  <c r="G104" i="190" s="1"/>
  <c r="J43" i="190"/>
  <c r="G43" i="190" s="1"/>
  <c r="J59" i="190"/>
  <c r="G59" i="190" s="1"/>
  <c r="J88" i="190"/>
  <c r="G88" i="190" s="1"/>
  <c r="J80" i="190"/>
  <c r="G80" i="190" s="1"/>
  <c r="J100" i="190"/>
  <c r="G100" i="190" s="1"/>
  <c r="J38" i="190"/>
  <c r="G38" i="190" s="1"/>
  <c r="J61" i="190"/>
  <c r="G61" i="190" s="1"/>
  <c r="J93" i="190"/>
  <c r="G93" i="190" s="1"/>
  <c r="J63" i="190"/>
  <c r="G63" i="190" s="1"/>
  <c r="J33" i="190"/>
  <c r="G33" i="190" s="1"/>
  <c r="J53" i="190"/>
  <c r="G53" i="190" s="1"/>
  <c r="J68" i="190"/>
  <c r="G68" i="190" s="1"/>
  <c r="J32" i="190"/>
  <c r="G32" i="190" s="1"/>
  <c r="J54" i="190"/>
  <c r="G54" i="190" s="1"/>
  <c r="J84" i="190"/>
  <c r="G84" i="190" s="1"/>
  <c r="J102" i="190"/>
  <c r="G102" i="190" s="1"/>
  <c r="J91" i="190"/>
  <c r="G91" i="190" s="1"/>
  <c r="J70" i="190"/>
  <c r="G70" i="190" s="1"/>
  <c r="J90" i="190"/>
  <c r="G90" i="190" s="1"/>
  <c r="J57" i="190"/>
  <c r="G57" i="190" s="1"/>
  <c r="J105" i="190"/>
  <c r="G105" i="190" s="1"/>
  <c r="J45" i="190"/>
  <c r="G45" i="190" s="1"/>
  <c r="J26" i="190"/>
  <c r="G26" i="190" s="1"/>
  <c r="J71" i="190"/>
  <c r="G71" i="190" s="1"/>
  <c r="J12" i="190"/>
  <c r="G12" i="190" s="1"/>
  <c r="J56" i="190"/>
  <c r="G56" i="190" s="1"/>
  <c r="J97" i="190"/>
  <c r="G97" i="190" s="1"/>
  <c r="J8" i="190"/>
  <c r="G8" i="190" s="1"/>
  <c r="J37" i="190"/>
  <c r="G37" i="190" s="1"/>
  <c r="J69" i="190"/>
  <c r="G69" i="190" s="1"/>
  <c r="J87" i="190"/>
  <c r="G87" i="190" s="1"/>
  <c r="J27" i="190"/>
  <c r="G27" i="190" s="1"/>
  <c r="J62" i="190"/>
  <c r="G62" i="190" s="1"/>
  <c r="J21" i="190"/>
  <c r="G21" i="190" s="1"/>
  <c r="J29" i="190"/>
  <c r="G29" i="190" s="1"/>
  <c r="J103" i="190"/>
  <c r="G103" i="190" s="1"/>
  <c r="J51" i="190"/>
  <c r="G51" i="190" s="1"/>
  <c r="J86" i="190"/>
  <c r="G86" i="190" s="1"/>
  <c r="J16" i="190"/>
  <c r="G16" i="190" s="1"/>
  <c r="J58" i="190"/>
  <c r="G58" i="190" s="1"/>
  <c r="J101" i="190"/>
  <c r="G101" i="190" s="1"/>
  <c r="J83" i="190"/>
  <c r="G83" i="190" s="1"/>
  <c r="J82" i="190"/>
  <c r="G82" i="190" s="1"/>
  <c r="I11" i="190"/>
  <c r="F11" i="190" s="1"/>
  <c r="I35" i="190"/>
  <c r="F35" i="190" s="1"/>
  <c r="I44" i="190"/>
  <c r="F44" i="190" s="1"/>
  <c r="I54" i="190"/>
  <c r="F54" i="190" s="1"/>
  <c r="I63" i="190"/>
  <c r="F63" i="190" s="1"/>
  <c r="I100" i="190"/>
  <c r="F100" i="190" s="1"/>
  <c r="I9" i="190"/>
  <c r="F9" i="190" s="1"/>
  <c r="I62" i="190"/>
  <c r="F62" i="190" s="1"/>
  <c r="I51" i="190"/>
  <c r="F51" i="190" s="1"/>
  <c r="I33" i="190"/>
  <c r="F33" i="190" s="1"/>
  <c r="I19" i="190"/>
  <c r="F19" i="190" s="1"/>
  <c r="I55" i="190"/>
  <c r="F55" i="190" s="1"/>
  <c r="I52" i="190"/>
  <c r="F52" i="190" s="1"/>
  <c r="I75" i="190"/>
  <c r="F75" i="190" s="1"/>
  <c r="I18" i="190"/>
  <c r="F18" i="190" s="1"/>
  <c r="I28" i="190"/>
  <c r="F28" i="190" s="1"/>
  <c r="I16" i="190"/>
  <c r="F16" i="190" s="1"/>
  <c r="I71" i="190"/>
  <c r="F71" i="190" s="1"/>
  <c r="I10" i="190"/>
  <c r="F10" i="190" s="1"/>
  <c r="I12" i="190"/>
  <c r="F12" i="190" s="1"/>
  <c r="I68" i="190"/>
  <c r="F68" i="190" s="1"/>
  <c r="I27" i="190"/>
  <c r="F27" i="190" s="1"/>
  <c r="I15" i="190"/>
  <c r="F15" i="190" s="1"/>
  <c r="I43" i="190"/>
  <c r="F43" i="190" s="1"/>
  <c r="I26" i="190"/>
  <c r="F26" i="190" s="1"/>
  <c r="I14" i="190"/>
  <c r="F14" i="190" s="1"/>
  <c r="I94" i="190"/>
  <c r="F94" i="190" s="1"/>
  <c r="I13" i="190"/>
  <c r="F13" i="190" s="1"/>
  <c r="I17" i="190"/>
  <c r="F17" i="190" s="1"/>
  <c r="I59" i="190"/>
  <c r="F59" i="190" s="1"/>
  <c r="I48" i="190"/>
  <c r="F48" i="190" s="1"/>
  <c r="I78" i="190"/>
  <c r="F78" i="190" s="1"/>
  <c r="I40" i="190"/>
  <c r="F40" i="190" s="1"/>
  <c r="I30" i="190"/>
  <c r="F30" i="190" s="1"/>
  <c r="I64" i="190"/>
  <c r="F64" i="190" s="1"/>
  <c r="I53" i="190"/>
  <c r="F53" i="190" s="1"/>
  <c r="I37" i="190"/>
  <c r="F37" i="190" s="1"/>
  <c r="I56" i="190"/>
  <c r="F56" i="190" s="1"/>
  <c r="I86" i="190"/>
  <c r="F86" i="190" s="1"/>
  <c r="I103" i="190"/>
  <c r="F103" i="190" s="1"/>
  <c r="I69" i="190"/>
  <c r="F69" i="190" s="1"/>
  <c r="I29" i="190"/>
  <c r="F29" i="190" s="1"/>
  <c r="I42" i="190"/>
  <c r="F42" i="190" s="1"/>
  <c r="I87" i="190"/>
  <c r="F87" i="190" s="1"/>
  <c r="I77" i="190"/>
  <c r="F77" i="190" s="1"/>
  <c r="I31" i="190"/>
  <c r="F31" i="190" s="1"/>
  <c r="I70" i="190"/>
  <c r="F70" i="190" s="1"/>
  <c r="I99" i="190"/>
  <c r="F99" i="190" s="1"/>
  <c r="I57" i="190"/>
  <c r="F57" i="190" s="1"/>
  <c r="I98" i="190"/>
  <c r="F98" i="190" s="1"/>
  <c r="I85" i="190"/>
  <c r="F85" i="190" s="1"/>
  <c r="I60" i="190"/>
  <c r="F60" i="190" s="1"/>
  <c r="I34" i="190"/>
  <c r="F34" i="190" s="1"/>
  <c r="I61" i="190"/>
  <c r="F61" i="190" s="1"/>
  <c r="I95" i="190"/>
  <c r="F95" i="190" s="1"/>
  <c r="I67" i="190"/>
  <c r="F67" i="190" s="1"/>
  <c r="I24" i="190"/>
  <c r="F24" i="190" s="1"/>
  <c r="I47" i="190"/>
  <c r="F47" i="190" s="1"/>
  <c r="I73" i="190"/>
  <c r="F73" i="190" s="1"/>
  <c r="I92" i="190"/>
  <c r="F92" i="190" s="1"/>
  <c r="I20" i="190"/>
  <c r="F20" i="190" s="1"/>
  <c r="I96" i="190"/>
  <c r="F96" i="190" s="1"/>
  <c r="I89" i="190"/>
  <c r="F89" i="190" s="1"/>
  <c r="I81" i="190"/>
  <c r="F81" i="190" s="1"/>
  <c r="I76" i="190"/>
  <c r="F76" i="190" s="1"/>
  <c r="I104" i="190"/>
  <c r="F104" i="190" s="1"/>
  <c r="I25" i="190"/>
  <c r="F25" i="190" s="1"/>
  <c r="I88" i="190"/>
  <c r="F88" i="190" s="1"/>
  <c r="I80" i="190"/>
  <c r="F80" i="190" s="1"/>
  <c r="I22" i="190"/>
  <c r="F22" i="190" s="1"/>
  <c r="I93" i="190"/>
  <c r="F93" i="190" s="1"/>
  <c r="I21" i="190"/>
  <c r="F21" i="190" s="1"/>
  <c r="I39" i="190"/>
  <c r="F39" i="190" s="1"/>
  <c r="I83" i="190"/>
  <c r="F83" i="190" s="1"/>
  <c r="I97" i="190"/>
  <c r="F97" i="190" s="1"/>
  <c r="I49" i="190"/>
  <c r="F49" i="190" s="1"/>
  <c r="I58" i="190"/>
  <c r="F58" i="190" s="1"/>
  <c r="I84" i="190"/>
  <c r="F84" i="190" s="1"/>
  <c r="I46" i="190"/>
  <c r="F46" i="190" s="1"/>
  <c r="I102" i="190"/>
  <c r="F102" i="190" s="1"/>
  <c r="I91" i="190"/>
  <c r="F91" i="190" s="1"/>
  <c r="I23" i="190"/>
  <c r="F23" i="190" s="1"/>
  <c r="I90" i="190"/>
  <c r="F90" i="190" s="1"/>
  <c r="I105" i="190"/>
  <c r="F105" i="190" s="1"/>
  <c r="I65" i="190"/>
  <c r="F65" i="190" s="1"/>
  <c r="I45" i="190"/>
  <c r="F45" i="190" s="1"/>
  <c r="I50" i="190"/>
  <c r="F50" i="190" s="1"/>
  <c r="I66" i="190"/>
  <c r="F66" i="190" s="1"/>
  <c r="I82" i="190"/>
  <c r="F82" i="190" s="1"/>
  <c r="I8" i="190"/>
  <c r="F8" i="190" s="1"/>
  <c r="I32" i="190"/>
  <c r="F32" i="190" s="1"/>
  <c r="I41" i="190"/>
  <c r="F41" i="190" s="1"/>
  <c r="I74" i="190"/>
  <c r="F74" i="190" s="1"/>
  <c r="I38" i="190"/>
  <c r="F38" i="190" s="1"/>
  <c r="I79" i="190"/>
  <c r="F79" i="190" s="1"/>
  <c r="I72" i="190"/>
  <c r="F72" i="190" s="1"/>
  <c r="I101" i="190"/>
  <c r="F101" i="190" s="1"/>
  <c r="I36" i="190"/>
  <c r="F36" i="190" s="1"/>
  <c r="J7" i="190"/>
  <c r="G7" i="190" s="1"/>
  <c r="J6" i="190"/>
  <c r="G6" i="190" s="1"/>
  <c r="J5" i="190"/>
  <c r="G5" i="190" s="1"/>
  <c r="I7" i="190"/>
  <c r="F7" i="190" s="1"/>
  <c r="I6" i="190"/>
  <c r="F6" i="190" s="1"/>
  <c r="I5" i="190"/>
  <c r="F5" i="190" s="1"/>
</calcChain>
</file>

<file path=xl/comments1.xml><?xml version="1.0" encoding="utf-8"?>
<comments xmlns="http://schemas.openxmlformats.org/spreadsheetml/2006/main">
  <authors>
    <author>Marcos Antonio da Conceição</author>
  </authors>
  <commentList>
    <comment ref="I92" authorId="0" shapeId="0">
      <text>
        <r>
          <rPr>
            <b/>
            <sz val="9"/>
            <color indexed="81"/>
            <rFont val="Segoe UI"/>
            <family val="2"/>
          </rPr>
          <t>Marcos Antonio da Conceição:</t>
        </r>
        <r>
          <rPr>
            <sz val="9"/>
            <color indexed="81"/>
            <rFont val="Segoe UI"/>
            <family val="2"/>
          </rPr>
          <t xml:space="preserve">
VALOR REAL NEGOCIADO = 237,50</t>
        </r>
      </text>
    </comment>
    <comment ref="I93" authorId="0" shapeId="0">
      <text>
        <r>
          <rPr>
            <b/>
            <sz val="9"/>
            <color indexed="81"/>
            <rFont val="Segoe UI"/>
            <family val="2"/>
          </rPr>
          <t>Marcos Antonio da Conceição:</t>
        </r>
        <r>
          <rPr>
            <sz val="9"/>
            <color indexed="81"/>
            <rFont val="Segoe UI"/>
            <family val="2"/>
          </rPr>
          <t xml:space="preserve">
VALOR REAL NEGOCIADO = 245,58</t>
        </r>
      </text>
    </comment>
    <comment ref="R494" authorId="0" shapeId="0">
      <text>
        <r>
          <rPr>
            <b/>
            <sz val="12"/>
            <color indexed="81"/>
            <rFont val="Segoe UI"/>
            <family val="2"/>
          </rPr>
          <t>Marcos Antonio da Conceição:</t>
        </r>
        <r>
          <rPr>
            <sz val="12"/>
            <color indexed="81"/>
            <rFont val="Segoe UI"/>
            <family val="2"/>
          </rPr>
          <t xml:space="preserve">
Medição real de Administração de obra</t>
        </r>
      </text>
    </comment>
  </commentList>
</comments>
</file>

<file path=xl/comments2.xml><?xml version="1.0" encoding="utf-8"?>
<comments xmlns="http://schemas.openxmlformats.org/spreadsheetml/2006/main">
  <authors>
    <author>Marcos Antonio da Conceição</author>
  </authors>
  <commentList>
    <comment ref="D105" authorId="0" shapeId="0">
      <text>
        <r>
          <rPr>
            <b/>
            <sz val="9"/>
            <color indexed="81"/>
            <rFont val="Segoe UI"/>
            <family val="2"/>
          </rPr>
          <t>Marcos Antonio da Conceição:</t>
        </r>
        <r>
          <rPr>
            <sz val="9"/>
            <color indexed="81"/>
            <rFont val="Segoe UI"/>
            <family val="2"/>
          </rPr>
          <t xml:space="preserve">
Atentar para a medição em junho/19</t>
        </r>
      </text>
    </comment>
    <comment ref="C220" authorId="0" shapeId="0">
      <text>
        <r>
          <rPr>
            <b/>
            <sz val="9"/>
            <color indexed="81"/>
            <rFont val="Segoe UI"/>
            <charset val="1"/>
          </rPr>
          <t>Marcos Antonio da Conceição:</t>
        </r>
        <r>
          <rPr>
            <sz val="9"/>
            <color indexed="81"/>
            <rFont val="Segoe UI"/>
            <charset val="1"/>
          </rPr>
          <t xml:space="preserve">
LANCAR MEDIÇÃO DO GESSO LISO DE TETO DOS APARTAMENTOS NO FORRO DE GESSO</t>
        </r>
      </text>
    </comment>
  </commentList>
</comments>
</file>

<file path=xl/sharedStrings.xml><?xml version="1.0" encoding="utf-8"?>
<sst xmlns="http://schemas.openxmlformats.org/spreadsheetml/2006/main" count="13859" uniqueCount="3248">
  <si>
    <t>ORÇAMENTO</t>
  </si>
  <si>
    <t>REVESTIMENTO EXTERNO</t>
  </si>
  <si>
    <t>DESCRIÇÃO</t>
  </si>
  <si>
    <t>Valor</t>
  </si>
  <si>
    <t>Insumo</t>
  </si>
  <si>
    <t>Item</t>
  </si>
  <si>
    <t>Data</t>
  </si>
  <si>
    <t>vb</t>
  </si>
  <si>
    <t>un</t>
  </si>
  <si>
    <t>PINTURA</t>
  </si>
  <si>
    <t>mes</t>
  </si>
  <si>
    <t>Medicamentos</t>
  </si>
  <si>
    <t>h</t>
  </si>
  <si>
    <t>l</t>
  </si>
  <si>
    <t>TORRE</t>
  </si>
  <si>
    <t>m</t>
  </si>
  <si>
    <t>DESPESAS INDIRETAS</t>
  </si>
  <si>
    <t>IPTU</t>
  </si>
  <si>
    <t>A obra apresenta</t>
  </si>
  <si>
    <t>%  EXEC</t>
  </si>
  <si>
    <t>% EXEC. MENSAL</t>
  </si>
  <si>
    <t xml:space="preserve">% Executado no mês  </t>
  </si>
  <si>
    <t>% EXEC</t>
  </si>
  <si>
    <t>% EXEC. ACUM.</t>
  </si>
  <si>
    <t xml:space="preserve">% Acumulado até a data  </t>
  </si>
  <si>
    <t>PREVISTO</t>
  </si>
  <si>
    <t>%  PREV.mes</t>
  </si>
  <si>
    <t>% PREV.</t>
  </si>
  <si>
    <t>DATA DO PERCENTUAL EXECUTADO ATÉ O MOMENTO</t>
  </si>
  <si>
    <t>NUMERO DE DIAS</t>
  </si>
  <si>
    <t xml:space="preserve"> </t>
  </si>
  <si>
    <t>ANÁLISE FÍSICA MACRO</t>
  </si>
  <si>
    <t>Data:</t>
  </si>
  <si>
    <t>Mês de referência:</t>
  </si>
  <si>
    <t>% Físico Mensal Executado</t>
  </si>
  <si>
    <t>% Físico Acumulado Previsto</t>
  </si>
  <si>
    <t>% Físico Acumulado Executado</t>
  </si>
  <si>
    <t>Desvio físico</t>
  </si>
  <si>
    <t>Principais Atividades Resumo</t>
  </si>
  <si>
    <t>Descrição</t>
  </si>
  <si>
    <t>% Prev. Até a data</t>
  </si>
  <si>
    <t>% Real. Até a data</t>
  </si>
  <si>
    <t>Desvio Físico</t>
  </si>
  <si>
    <t>Mês Ref:</t>
  </si>
  <si>
    <t>Nome da obra:</t>
  </si>
  <si>
    <t>Localização:</t>
  </si>
  <si>
    <t>Data de Início da Obra:</t>
  </si>
  <si>
    <t>Data de Término prevista da Obra:</t>
  </si>
  <si>
    <t>Data de entrega para cliente:</t>
  </si>
  <si>
    <t>Informações Gerais:</t>
  </si>
  <si>
    <t>Totais por mês</t>
  </si>
  <si>
    <t>Total do item</t>
  </si>
  <si>
    <t>ID</t>
  </si>
  <si>
    <t>Dur.</t>
  </si>
  <si>
    <t>Início</t>
  </si>
  <si>
    <t>Término</t>
  </si>
  <si>
    <t>%</t>
  </si>
  <si>
    <t>% Mês</t>
  </si>
  <si>
    <t>% Acum</t>
  </si>
  <si>
    <t>- REVESTIMENTO EXTERNO</t>
  </si>
  <si>
    <t xml:space="preserve">  - Diversos</t>
  </si>
  <si>
    <t>- PINTURA</t>
  </si>
  <si>
    <t>Total da unidade construtiva</t>
  </si>
  <si>
    <t>Total da unidade construtiva acumulado</t>
  </si>
  <si>
    <t>- LICENÇAS, TAXAS E EMOLUMENTOS</t>
  </si>
  <si>
    <t>- SEGURANÇA DO TRABALHO</t>
  </si>
  <si>
    <t>- CUSTOS INDIRETOS - EQUIPAMENTOS</t>
  </si>
  <si>
    <t>Total da obra</t>
  </si>
  <si>
    <t>Total da obra acumulado</t>
  </si>
  <si>
    <t>Orçamento</t>
  </si>
  <si>
    <t>Código</t>
  </si>
  <si>
    <t>Un.</t>
  </si>
  <si>
    <t>Quantidade orçada</t>
  </si>
  <si>
    <t>Preço unitário</t>
  </si>
  <si>
    <t>Preço total</t>
  </si>
  <si>
    <t xml:space="preserve">01 </t>
  </si>
  <si>
    <t xml:space="preserve">01.000.000.001 </t>
  </si>
  <si>
    <t xml:space="preserve">01.000.000.002 </t>
  </si>
  <si>
    <t xml:space="preserve">01.000.000.003 </t>
  </si>
  <si>
    <t xml:space="preserve">01.000.000.004 </t>
  </si>
  <si>
    <t xml:space="preserve">01.000.000.005 </t>
  </si>
  <si>
    <t xml:space="preserve">01.000.000.006 </t>
  </si>
  <si>
    <t xml:space="preserve">02 </t>
  </si>
  <si>
    <t xml:space="preserve">02.000.000.001 </t>
  </si>
  <si>
    <t xml:space="preserve">02.000.000.002 </t>
  </si>
  <si>
    <t xml:space="preserve">02.000.000.003 </t>
  </si>
  <si>
    <t xml:space="preserve">03 </t>
  </si>
  <si>
    <t xml:space="preserve">03.000.000.001 </t>
  </si>
  <si>
    <t xml:space="preserve">03.000.000.002 </t>
  </si>
  <si>
    <t xml:space="preserve">03.000.000.003 </t>
  </si>
  <si>
    <t>m2</t>
  </si>
  <si>
    <t xml:space="preserve">04 </t>
  </si>
  <si>
    <t xml:space="preserve">04.000.000.001 </t>
  </si>
  <si>
    <t xml:space="preserve">04.000.000.002 </t>
  </si>
  <si>
    <t>m3</t>
  </si>
  <si>
    <t xml:space="preserve">05 </t>
  </si>
  <si>
    <t xml:space="preserve">05.001 </t>
  </si>
  <si>
    <t xml:space="preserve">05.001.000.001 </t>
  </si>
  <si>
    <t xml:space="preserve">05.001.000.002 </t>
  </si>
  <si>
    <t xml:space="preserve">05.001.000.003 </t>
  </si>
  <si>
    <t xml:space="preserve">05.001.000.004 </t>
  </si>
  <si>
    <t>kg</t>
  </si>
  <si>
    <t xml:space="preserve">05.001.000.005 </t>
  </si>
  <si>
    <t xml:space="preserve">05.002 </t>
  </si>
  <si>
    <t xml:space="preserve">05.002.000.001 </t>
  </si>
  <si>
    <t xml:space="preserve">06 </t>
  </si>
  <si>
    <t xml:space="preserve">06.000.000.001 </t>
  </si>
  <si>
    <t xml:space="preserve">06.000.000.002 </t>
  </si>
  <si>
    <t xml:space="preserve">07 </t>
  </si>
  <si>
    <t>Encunhamento</t>
  </si>
  <si>
    <t xml:space="preserve">08 </t>
  </si>
  <si>
    <t>Impermeabilização poço elevador</t>
  </si>
  <si>
    <t xml:space="preserve">09 </t>
  </si>
  <si>
    <t xml:space="preserve">09.001 </t>
  </si>
  <si>
    <t>Lastro de brita</t>
  </si>
  <si>
    <t>Porcelanato</t>
  </si>
  <si>
    <t>Madeira</t>
  </si>
  <si>
    <t>Diversos</t>
  </si>
  <si>
    <t xml:space="preserve">09.002 </t>
  </si>
  <si>
    <t xml:space="preserve">09.002.000.001 </t>
  </si>
  <si>
    <t xml:space="preserve">09.002.000.002 </t>
  </si>
  <si>
    <t xml:space="preserve">09.002.000.003 </t>
  </si>
  <si>
    <t xml:space="preserve">09.003 </t>
  </si>
  <si>
    <t xml:space="preserve">09.003.000.001 </t>
  </si>
  <si>
    <t xml:space="preserve">09.003.000.002 </t>
  </si>
  <si>
    <t xml:space="preserve">10 </t>
  </si>
  <si>
    <t xml:space="preserve">10.001 </t>
  </si>
  <si>
    <t xml:space="preserve">10.001.000.001 </t>
  </si>
  <si>
    <t xml:space="preserve">10.002 </t>
  </si>
  <si>
    <t xml:space="preserve">10.002.000.001 </t>
  </si>
  <si>
    <t xml:space="preserve">10.002.000.002 </t>
  </si>
  <si>
    <t xml:space="preserve">10.002.000.003 </t>
  </si>
  <si>
    <t xml:space="preserve">10.003 </t>
  </si>
  <si>
    <t xml:space="preserve">10.003.000.001 </t>
  </si>
  <si>
    <t xml:space="preserve">10.004 </t>
  </si>
  <si>
    <t xml:space="preserve">10.004.000.001 </t>
  </si>
  <si>
    <t xml:space="preserve">11 </t>
  </si>
  <si>
    <t xml:space="preserve">12 </t>
  </si>
  <si>
    <t xml:space="preserve">12.001 </t>
  </si>
  <si>
    <t xml:space="preserve">12.001.000.001 </t>
  </si>
  <si>
    <t xml:space="preserve">12.002 </t>
  </si>
  <si>
    <t xml:space="preserve">12.002.000.001 </t>
  </si>
  <si>
    <t xml:space="preserve">12.002.000.002 </t>
  </si>
  <si>
    <t xml:space="preserve">13 </t>
  </si>
  <si>
    <t xml:space="preserve">14 </t>
  </si>
  <si>
    <t xml:space="preserve">14.000.000.001 </t>
  </si>
  <si>
    <t xml:space="preserve">14.000.000.002 </t>
  </si>
  <si>
    <t xml:space="preserve">14.000.000.003 </t>
  </si>
  <si>
    <t xml:space="preserve">15 </t>
  </si>
  <si>
    <t xml:space="preserve">16 </t>
  </si>
  <si>
    <t xml:space="preserve">17 </t>
  </si>
  <si>
    <t xml:space="preserve">18 </t>
  </si>
  <si>
    <t xml:space="preserve">19 </t>
  </si>
  <si>
    <t xml:space="preserve">20 </t>
  </si>
  <si>
    <t>Limpeza final</t>
  </si>
  <si>
    <t>LICENÇAS, TAXAS E EMOLUMENTOS</t>
  </si>
  <si>
    <t xml:space="preserve">01.000.000.007 </t>
  </si>
  <si>
    <t>NBR</t>
  </si>
  <si>
    <t>SEGURANÇA DO TRABALHO</t>
  </si>
  <si>
    <t>EPIs</t>
  </si>
  <si>
    <t>Seguro de vida em grupo</t>
  </si>
  <si>
    <t xml:space="preserve">02.000.000.004 </t>
  </si>
  <si>
    <t xml:space="preserve">02.000.000.005 </t>
  </si>
  <si>
    <t>Tela de proteção de fachada</t>
  </si>
  <si>
    <t>Almoxarife</t>
  </si>
  <si>
    <t>Operador de betoneira</t>
  </si>
  <si>
    <t>Carpinteiro de Apoio</t>
  </si>
  <si>
    <t>Servente para carga e descarga</t>
  </si>
  <si>
    <t>CUSTOS INDIRETOS - EQUIPAMENTOS</t>
  </si>
  <si>
    <t xml:space="preserve">04.000.000.003 </t>
  </si>
  <si>
    <t xml:space="preserve">04.000.000.004 </t>
  </si>
  <si>
    <t xml:space="preserve">04.000.000.005 </t>
  </si>
  <si>
    <t xml:space="preserve">04.000.000.006 </t>
  </si>
  <si>
    <t>Ferramentas</t>
  </si>
  <si>
    <t xml:space="preserve">04.000.000.007 </t>
  </si>
  <si>
    <t xml:space="preserve">04.000.000.008 </t>
  </si>
  <si>
    <t xml:space="preserve">04.000.000.009 </t>
  </si>
  <si>
    <t xml:space="preserve">04.000.000.010 </t>
  </si>
  <si>
    <t>Lixadeira Portátil</t>
  </si>
  <si>
    <t xml:space="preserve">04.000.000.011 </t>
  </si>
  <si>
    <t xml:space="preserve">04.000.000.012 </t>
  </si>
  <si>
    <t xml:space="preserve">04.000.000.013 </t>
  </si>
  <si>
    <t xml:space="preserve">04.000.000.014 </t>
  </si>
  <si>
    <t>Quantidades</t>
  </si>
  <si>
    <t>Quantidade</t>
  </si>
  <si>
    <t>% Avanço</t>
  </si>
  <si>
    <t>Und.</t>
  </si>
  <si>
    <t>Duração</t>
  </si>
  <si>
    <t>% Peso</t>
  </si>
  <si>
    <t>Planejado</t>
  </si>
  <si>
    <t>Previsto</t>
  </si>
  <si>
    <t>Medido</t>
  </si>
  <si>
    <t>Servente</t>
  </si>
  <si>
    <t>Pedreiro</t>
  </si>
  <si>
    <t>Eletricista</t>
  </si>
  <si>
    <t>Grama</t>
  </si>
  <si>
    <t>dia</t>
  </si>
  <si>
    <t>tb</t>
  </si>
  <si>
    <t>Guincho de Coluna</t>
  </si>
  <si>
    <t>Data de aquisição</t>
  </si>
  <si>
    <t>Utilização</t>
  </si>
  <si>
    <t>UC</t>
  </si>
  <si>
    <t>Tarefa</t>
  </si>
  <si>
    <t>índice</t>
  </si>
  <si>
    <t>1CRONOGRAMA FÍSICO</t>
  </si>
  <si>
    <t>2QUANTIDADES PREVISTAS E MEDIDAS</t>
  </si>
  <si>
    <t>3COMPARATIVO FÍSICO PREVISTO X MEDIDO</t>
  </si>
  <si>
    <t>4CRONOGRAMA DE INSUMOS</t>
  </si>
  <si>
    <t>5PROGRAMAÇÃO DE COMPRA DE INSUMOS</t>
  </si>
  <si>
    <t>6HISTOGRAMA DE MÃO DE OBRA</t>
  </si>
  <si>
    <t>7CRONOGRAMA DE DESEMBOLSO</t>
  </si>
  <si>
    <t>%F.MÊS</t>
  </si>
  <si>
    <t>%F.ACUM</t>
  </si>
  <si>
    <t>8ORÇAMENTO</t>
  </si>
  <si>
    <t>Valor Unit.</t>
  </si>
  <si>
    <t>DESVIOS</t>
  </si>
  <si>
    <t>STATUS</t>
  </si>
  <si>
    <t>AVANÇO FÍSICO ACUMULADO</t>
  </si>
  <si>
    <t>ACUMULADO PREVISTO</t>
  </si>
  <si>
    <t>% FÍSICO MENSAL</t>
  </si>
  <si>
    <t>% Até o Mês Anterior</t>
  </si>
  <si>
    <t>% Até o Mês Atual</t>
  </si>
  <si>
    <t>Quant. Prev.</t>
  </si>
  <si>
    <t>Custo Prev.</t>
  </si>
  <si>
    <t>Prev.</t>
  </si>
  <si>
    <t>Exec.</t>
  </si>
  <si>
    <t>Acum.</t>
  </si>
  <si>
    <t>Mês</t>
  </si>
  <si>
    <t>Quant. Med.</t>
  </si>
  <si>
    <t>Custo Med.</t>
  </si>
  <si>
    <t>GRANDE ITEM</t>
  </si>
  <si>
    <t>CUSTO</t>
  </si>
  <si>
    <t>ATRASO</t>
  </si>
  <si>
    <t>ADIANTAMENTO</t>
  </si>
  <si>
    <t>realizado</t>
  </si>
  <si>
    <t>ORDEM</t>
  </si>
  <si>
    <t>ITEM</t>
  </si>
  <si>
    <t>DIFERENÇA</t>
  </si>
  <si>
    <t>PESO</t>
  </si>
  <si>
    <t>até a data</t>
  </si>
  <si>
    <t>Portas</t>
  </si>
  <si>
    <t>Corrimão h= 90 cm</t>
  </si>
  <si>
    <t>Outros</t>
  </si>
  <si>
    <t xml:space="preserve">11.001 </t>
  </si>
  <si>
    <t xml:space="preserve">11.001.000.001 </t>
  </si>
  <si>
    <t xml:space="preserve">11.001.000.002 </t>
  </si>
  <si>
    <t>Ferragens</t>
  </si>
  <si>
    <t xml:space="preserve">12.002.000.003 </t>
  </si>
  <si>
    <t xml:space="preserve">13.000.000.001 </t>
  </si>
  <si>
    <t xml:space="preserve">13.000.000.002 </t>
  </si>
  <si>
    <t xml:space="preserve">15.001 </t>
  </si>
  <si>
    <t xml:space="preserve">15.001.000.001 </t>
  </si>
  <si>
    <t xml:space="preserve">15.001.000.002 </t>
  </si>
  <si>
    <t xml:space="preserve">15.002 </t>
  </si>
  <si>
    <t xml:space="preserve">15.002.000.001 </t>
  </si>
  <si>
    <t xml:space="preserve">15.002.000.002 </t>
  </si>
  <si>
    <t>Torneira simples</t>
  </si>
  <si>
    <t>Emassamento</t>
  </si>
  <si>
    <t>Marcação de Garagem</t>
  </si>
  <si>
    <t>Demarcação de vagas</t>
  </si>
  <si>
    <t xml:space="preserve">17.000.000.001 </t>
  </si>
  <si>
    <t xml:space="preserve">17.000.000.002 </t>
  </si>
  <si>
    <t xml:space="preserve">17.000.000.003 </t>
  </si>
  <si>
    <t xml:space="preserve">19.001 </t>
  </si>
  <si>
    <t xml:space="preserve">19.001.000.001 </t>
  </si>
  <si>
    <t xml:space="preserve">19.002 </t>
  </si>
  <si>
    <t xml:space="preserve">19.002.000.001 </t>
  </si>
  <si>
    <t xml:space="preserve">01.000.000.008 </t>
  </si>
  <si>
    <t xml:space="preserve">01.000.000.009 </t>
  </si>
  <si>
    <t>Operador de Elevador Cremalheira</t>
  </si>
  <si>
    <t xml:space="preserve">  - Madeira</t>
  </si>
  <si>
    <t xml:space="preserve">  - Outros</t>
  </si>
  <si>
    <t xml:space="preserve">  - Portas</t>
  </si>
  <si>
    <t xml:space="preserve">  - Ferragens</t>
  </si>
  <si>
    <t xml:space="preserve">  - Emassamento</t>
  </si>
  <si>
    <t xml:space="preserve">  - Marcação de Garagem</t>
  </si>
  <si>
    <t>Situação</t>
  </si>
  <si>
    <t>(em dias)</t>
  </si>
  <si>
    <t>Data Inicial de Pagtos:</t>
  </si>
  <si>
    <t>Data Base de Orçamento:</t>
  </si>
  <si>
    <t>Atividades Atrasadas</t>
  </si>
  <si>
    <t>Atividades Adiantadas</t>
  </si>
  <si>
    <t>ATIVIDADES ATRASADAS</t>
  </si>
  <si>
    <t>ATIVIDADES ADIANTADAS</t>
  </si>
  <si>
    <t>Diferença em relação ao atraso</t>
  </si>
  <si>
    <t>em relação atraso</t>
  </si>
  <si>
    <t>Diferença em relação ao adiantamento</t>
  </si>
  <si>
    <t>em relação adiantam</t>
  </si>
  <si>
    <t>Adiant.</t>
  </si>
  <si>
    <t>Atraso</t>
  </si>
  <si>
    <t>ATIVIDADES RESUMO</t>
  </si>
  <si>
    <t>Define lista de atraso / Adiantamento</t>
  </si>
  <si>
    <t>PRINCIPAIS IMPACTOS DO MÊS</t>
  </si>
  <si>
    <t>PRINCIPAIS ATIVIDADES ATRASADAS</t>
  </si>
  <si>
    <t>EXECUTADO</t>
  </si>
  <si>
    <t>ACUMULADO EXECUTADO</t>
  </si>
  <si>
    <t>QUANT.</t>
  </si>
  <si>
    <t>% MÊS</t>
  </si>
  <si>
    <t>% ATÉ O MÊS</t>
  </si>
  <si>
    <t>% ACUM.</t>
  </si>
  <si>
    <t>PRINCIPAIS ATIVIDADES ADIANTADAS</t>
  </si>
  <si>
    <t>ANÁLISE FÍSICA DOS</t>
  </si>
  <si>
    <t>Busca % Mensal na planilha Cronograma Físico</t>
  </si>
  <si>
    <t>Busca % Acumulado na planilha Cronograma Físico</t>
  </si>
  <si>
    <t>ATIVIDADES A INICIAREM</t>
  </si>
  <si>
    <t>PRINCIPAIS ATIVIDADES A INICIAREM NOS PRÓXIMOS 4 MESES</t>
  </si>
  <si>
    <t>CRONOGRAMA ACUMULADO</t>
  </si>
  <si>
    <t>MÊS ATUAL</t>
  </si>
  <si>
    <t>MÊS ANTERIOR</t>
  </si>
  <si>
    <t>INDICE</t>
  </si>
  <si>
    <t>RESUMO DO ORÇAMENTO</t>
  </si>
  <si>
    <t>TABELA DE REAJUSTE DO ORÇAMENTO</t>
  </si>
  <si>
    <t>DATA BASE ( i0 )</t>
  </si>
  <si>
    <t>DATA DESTA MEDIÇÃO</t>
  </si>
  <si>
    <t>CUSTO TOTAL</t>
  </si>
  <si>
    <t>MEDIÇÃO ACUMULADA</t>
  </si>
  <si>
    <t>Custo Real</t>
  </si>
  <si>
    <t>COMPROM.</t>
  </si>
  <si>
    <t>TOTAL DESPESAS DIRETAS</t>
  </si>
  <si>
    <t>TOTAL DESPESAS INDIRETAS</t>
  </si>
  <si>
    <t>Total Geral</t>
  </si>
  <si>
    <t>ORÇAMENTO ORIGINAL</t>
  </si>
  <si>
    <t>INCC DATA BASE</t>
  </si>
  <si>
    <t>INCC DATA ATUAL</t>
  </si>
  <si>
    <t>VALOR</t>
  </si>
  <si>
    <t>ANÁLISE ECONÔMICA MACRO</t>
  </si>
  <si>
    <t>ESTOQUE</t>
  </si>
  <si>
    <t>VARIAÇÃO</t>
  </si>
  <si>
    <t>DATA ATUAL</t>
  </si>
  <si>
    <t>Índice Final Projetado</t>
  </si>
  <si>
    <t>Valor Final Projetado</t>
  </si>
  <si>
    <t>PROJEÇÃO</t>
  </si>
  <si>
    <t>Valor Total (R$)</t>
  </si>
  <si>
    <t xml:space="preserve">  Despesas CREA</t>
  </si>
  <si>
    <t xml:space="preserve">  Contabilidade da obra</t>
  </si>
  <si>
    <t xml:space="preserve">  Despachante</t>
  </si>
  <si>
    <t xml:space="preserve">  NBR</t>
  </si>
  <si>
    <t xml:space="preserve">  Habite-se</t>
  </si>
  <si>
    <t xml:space="preserve">  IPTU</t>
  </si>
  <si>
    <t xml:space="preserve">  Equipamento de proteção coletiva</t>
  </si>
  <si>
    <t xml:space="preserve">  EPIs</t>
  </si>
  <si>
    <t xml:space="preserve">  Bandeja principal plana e inclinada (aparalixo)</t>
  </si>
  <si>
    <t xml:space="preserve">  Bandeja de proteção secundaria</t>
  </si>
  <si>
    <t xml:space="preserve">  Tela de proteção de fachada</t>
  </si>
  <si>
    <t xml:space="preserve">  Proteção perimetral dos andares</t>
  </si>
  <si>
    <t xml:space="preserve">  Proteção de poço de elevador</t>
  </si>
  <si>
    <t xml:space="preserve">  Treinamentos</t>
  </si>
  <si>
    <t xml:space="preserve">  Uniforme completo</t>
  </si>
  <si>
    <t>- CUSTOS INDIRETOS - PESSOAL</t>
  </si>
  <si>
    <t xml:space="preserve">  - Mão de Obra Administrativa</t>
  </si>
  <si>
    <t xml:space="preserve">    Engenharia de obra</t>
  </si>
  <si>
    <t xml:space="preserve">    Mestre de obras</t>
  </si>
  <si>
    <t xml:space="preserve">    Encarregado Instalações</t>
  </si>
  <si>
    <t xml:space="preserve">    Almoxarife</t>
  </si>
  <si>
    <t xml:space="preserve">    Técnico em Segurança do Trabalho 1/2 horario</t>
  </si>
  <si>
    <t xml:space="preserve">  - Mão de Obra Operacional</t>
  </si>
  <si>
    <t xml:space="preserve">    Servente para carga e descarga</t>
  </si>
  <si>
    <t xml:space="preserve">    Carpinteiro de Apoio</t>
  </si>
  <si>
    <t xml:space="preserve">    Operador de betoneira</t>
  </si>
  <si>
    <t xml:space="preserve">    Operador de Elevador Cremalheira</t>
  </si>
  <si>
    <t xml:space="preserve">    Premiação de produtividade/ assiduidade</t>
  </si>
  <si>
    <t xml:space="preserve">    Horas Extras</t>
  </si>
  <si>
    <t xml:space="preserve">    Encargos Sociais</t>
  </si>
  <si>
    <t xml:space="preserve">    Salários e Adiantamento obra - Custo Diretos</t>
  </si>
  <si>
    <t xml:space="preserve">  - Benefícios a Empregados</t>
  </si>
  <si>
    <t xml:space="preserve">    Seguro de vida em grupo</t>
  </si>
  <si>
    <t xml:space="preserve">    Cesta básica</t>
  </si>
  <si>
    <t xml:space="preserve">    Café da manhã</t>
  </si>
  <si>
    <t xml:space="preserve">    Seconsi - PCMSO e PCMAT</t>
  </si>
  <si>
    <t xml:space="preserve">  Máquina de cortar ferro - Policorte</t>
  </si>
  <si>
    <t xml:space="preserve">  Compactador CM20 tipo sapo mecânico</t>
  </si>
  <si>
    <t xml:space="preserve">  Balancim Manual</t>
  </si>
  <si>
    <t xml:space="preserve">  Ferramentas</t>
  </si>
  <si>
    <t xml:space="preserve">  Martelete 10 Kg</t>
  </si>
  <si>
    <t xml:space="preserve">  Martelete 5 kg</t>
  </si>
  <si>
    <t xml:space="preserve">  Pistola chumbadora</t>
  </si>
  <si>
    <t xml:space="preserve">  Lixadeira Portátil</t>
  </si>
  <si>
    <t xml:space="preserve">  Locação de Andaime Fachadeiro</t>
  </si>
  <si>
    <t xml:space="preserve">  Madeiras para andaime</t>
  </si>
  <si>
    <t xml:space="preserve">  Jateadora de Alta pressão</t>
  </si>
  <si>
    <t xml:space="preserve">  - Serviços</t>
  </si>
  <si>
    <t xml:space="preserve">    Aterramento e Laudo do Elevador Cremalheira</t>
  </si>
  <si>
    <t xml:space="preserve">    Montagem e Desmontagem de Elevador Cremalheira</t>
  </si>
  <si>
    <t xml:space="preserve">    Base para elevador Cremalheira</t>
  </si>
  <si>
    <t xml:space="preserve">    Montagem e Desmontagem de Andaime Fachadeiro</t>
  </si>
  <si>
    <t xml:space="preserve">    Manutenção de equipamentos</t>
  </si>
  <si>
    <t xml:space="preserve">    Montagem e desmontagem de Balancim</t>
  </si>
  <si>
    <t>- CUSTOS INDIRETOS - OUTROS</t>
  </si>
  <si>
    <t xml:space="preserve">  - Gastos Mensais</t>
  </si>
  <si>
    <t xml:space="preserve">    Internet</t>
  </si>
  <si>
    <t xml:space="preserve">    Despesas bancárias</t>
  </si>
  <si>
    <t xml:space="preserve">    Material de higiene/ limpeza</t>
  </si>
  <si>
    <t xml:space="preserve">    Gerenciamento e controle do orçamento</t>
  </si>
  <si>
    <t xml:space="preserve">    Rateio das despesas com Carro da Empresa</t>
  </si>
  <si>
    <t xml:space="preserve">    Comunicação interna da obra</t>
  </si>
  <si>
    <t xml:space="preserve">    Cópias de projetos</t>
  </si>
  <si>
    <t xml:space="preserve">    Seguro de obra</t>
  </si>
  <si>
    <t xml:space="preserve">    Xerox</t>
  </si>
  <si>
    <t xml:space="preserve">    Medicamentos</t>
  </si>
  <si>
    <t xml:space="preserve">    Manual do Proprietario</t>
  </si>
  <si>
    <t xml:space="preserve">    Retirada de entulho</t>
  </si>
  <si>
    <t xml:space="preserve">    Alarme  de obra</t>
  </si>
  <si>
    <t>- ADMINISTRAÇÃO</t>
  </si>
  <si>
    <t xml:space="preserve">  Taxa de administração (15%)</t>
  </si>
  <si>
    <t>- PROJETOS</t>
  </si>
  <si>
    <t xml:space="preserve">  Projeto Estrutural</t>
  </si>
  <si>
    <t xml:space="preserve">  Projeto Fundação</t>
  </si>
  <si>
    <t xml:space="preserve">  Projeto Arquitetura</t>
  </si>
  <si>
    <t xml:space="preserve">  Projeto de Paisagismo</t>
  </si>
  <si>
    <t>- LAUDOS E ESTUDOS</t>
  </si>
  <si>
    <t xml:space="preserve">  Sondagem</t>
  </si>
  <si>
    <t xml:space="preserve">  Levantamento Planialtimétrico</t>
  </si>
  <si>
    <t xml:space="preserve">  Serviços de topografia</t>
  </si>
  <si>
    <t xml:space="preserve">  Controle Tecnológico - 3 CP por caminhão</t>
  </si>
  <si>
    <t xml:space="preserve">  Vistoria Cautelar</t>
  </si>
  <si>
    <t>- SERVIÇOS PRELIMINARES</t>
  </si>
  <si>
    <t xml:space="preserve">  Instalações provisórias de água/esgoto</t>
  </si>
  <si>
    <t xml:space="preserve">  Instalações provisórias de luz</t>
  </si>
  <si>
    <t xml:space="preserve">  Instalação provisória de incêndio</t>
  </si>
  <si>
    <t xml:space="preserve">  - Barracões sobre laje</t>
  </si>
  <si>
    <t xml:space="preserve">    Materiais complementares de Canteiro</t>
  </si>
  <si>
    <t xml:space="preserve">    Placa de obra</t>
  </si>
  <si>
    <t xml:space="preserve">    Mobiliário de obra (mesa, cadeiras, armários)</t>
  </si>
  <si>
    <t xml:space="preserve">    Tapume</t>
  </si>
  <si>
    <t xml:space="preserve">    Locação da obra</t>
  </si>
  <si>
    <t>- TERRAPLENAGEM</t>
  </si>
  <si>
    <t xml:space="preserve">  Serviço de terraplenagem</t>
  </si>
  <si>
    <t xml:space="preserve">  Demolição</t>
  </si>
  <si>
    <t>- FUNDAÇÃO</t>
  </si>
  <si>
    <t xml:space="preserve">  - Fundação Direta - Blocos e cintas</t>
  </si>
  <si>
    <t xml:space="preserve">    Escavação manual de valas até 2,00 m</t>
  </si>
  <si>
    <t xml:space="preserve">    Lastro de concreto magro Fck = 9 MPa</t>
  </si>
  <si>
    <t xml:space="preserve">    Forma para fundação em tabua</t>
  </si>
  <si>
    <t xml:space="preserve">    Reaterro compactado mecanizado</t>
  </si>
  <si>
    <t xml:space="preserve">    Carga e transporte de material excedente</t>
  </si>
  <si>
    <t xml:space="preserve">    Apiloamento</t>
  </si>
  <si>
    <t xml:space="preserve">  - Fundação Indireta - Estaca Helice</t>
  </si>
  <si>
    <t xml:space="preserve">    Mobilização e desmobilização de equipe e equipamento</t>
  </si>
  <si>
    <t xml:space="preserve">    Locação de Retro escavadeira</t>
  </si>
  <si>
    <t>- SUPER-ESTRUTURA</t>
  </si>
  <si>
    <t xml:space="preserve">  Forma compensado plastificado 18 mm. - reap. 10X</t>
  </si>
  <si>
    <t xml:space="preserve">  Lançamento e sarrafeamento de piso</t>
  </si>
  <si>
    <t>- ALVENARIA / FECHAMENTO</t>
  </si>
  <si>
    <t xml:space="preserve">  - Alvenaria</t>
  </si>
  <si>
    <t xml:space="preserve">    Mão de obra alvenaria de bloco cerâmico</t>
  </si>
  <si>
    <t xml:space="preserve">  - Muros/Muretas</t>
  </si>
  <si>
    <t xml:space="preserve">    Muro sobre laje esp.: 14 cm</t>
  </si>
  <si>
    <t xml:space="preserve">  - Diversos Alvenaria</t>
  </si>
  <si>
    <t xml:space="preserve">    Encunhamento</t>
  </si>
  <si>
    <t xml:space="preserve">    Vergas e contra-vergas</t>
  </si>
  <si>
    <t>- IMPERMEABILIZAÇÃO / ISOLAMENTO</t>
  </si>
  <si>
    <t xml:space="preserve">  Impermeabilização com manta - área externo 4 mm</t>
  </si>
  <si>
    <t xml:space="preserve">  Impermeabilização de áreas frias com cimento polimérico</t>
  </si>
  <si>
    <t xml:space="preserve">  Impermeabilização poço elevador</t>
  </si>
  <si>
    <t xml:space="preserve">  Impermeabilização de jardineira</t>
  </si>
  <si>
    <t>- REVESTIMENTO DE PISO</t>
  </si>
  <si>
    <t xml:space="preserve">    Nivelamento / Compactação de piso</t>
  </si>
  <si>
    <t xml:space="preserve">    Lastro de brita</t>
  </si>
  <si>
    <t xml:space="preserve">  - Concreto/Cimentado</t>
  </si>
  <si>
    <t xml:space="preserve">    Piso cimentado liso</t>
  </si>
  <si>
    <t xml:space="preserve">    Polimento de piso</t>
  </si>
  <si>
    <t xml:space="preserve">  - Porcelanato</t>
  </si>
  <si>
    <t xml:space="preserve">  - Granito/Mármore</t>
  </si>
  <si>
    <t>- REVESTIMENTO DE PAREDE</t>
  </si>
  <si>
    <t xml:space="preserve">  - Chapisco</t>
  </si>
  <si>
    <t xml:space="preserve">  - Emboço</t>
  </si>
  <si>
    <t xml:space="preserve">  - Reboco</t>
  </si>
  <si>
    <t xml:space="preserve">  - Revestimento de Gesso</t>
  </si>
  <si>
    <t xml:space="preserve">    Gesso liso parede</t>
  </si>
  <si>
    <t xml:space="preserve">  - Cerâmica/Porcelanato</t>
  </si>
  <si>
    <t xml:space="preserve">  - Mármore/ Granito</t>
  </si>
  <si>
    <t>- REVESTIMENTO DE TETO</t>
  </si>
  <si>
    <t xml:space="preserve">  - Gesso</t>
  </si>
  <si>
    <t xml:space="preserve">    Forro em gesso</t>
  </si>
  <si>
    <t xml:space="preserve">    Junta metálica para forro</t>
  </si>
  <si>
    <t xml:space="preserve">    Gesso corrido teto - Escada de incêndio</t>
  </si>
  <si>
    <t xml:space="preserve">    Gesso liso teto</t>
  </si>
  <si>
    <t xml:space="preserve">  - Reboco externo</t>
  </si>
  <si>
    <t xml:space="preserve">    Mão de obra reboco externo</t>
  </si>
  <si>
    <t xml:space="preserve">  - Emboço externo</t>
  </si>
  <si>
    <t>- ESQUADRIAS DE ALUMÍNIO</t>
  </si>
  <si>
    <t>- ESQUADRIAS EM METALON</t>
  </si>
  <si>
    <t xml:space="preserve">  Corrimão h= 90 cm</t>
  </si>
  <si>
    <t xml:space="preserve">  Escada marinheiro</t>
  </si>
  <si>
    <t>- ESQUADRIAS EM MADEIRA</t>
  </si>
  <si>
    <t xml:space="preserve">    Fechadura porta social  - Imab ou similar</t>
  </si>
  <si>
    <t xml:space="preserve">    Fechadura porta interna - Imab ou similar</t>
  </si>
  <si>
    <t xml:space="preserve">    Fechadura porta banheiro - Imab ou similar</t>
  </si>
  <si>
    <t xml:space="preserve">    Puxador cromado H= 60 cm</t>
  </si>
  <si>
    <t>- INSTALAÇÕES</t>
  </si>
  <si>
    <t xml:space="preserve">  Instalação elétrica/telefonia</t>
  </si>
  <si>
    <t xml:space="preserve">  Instalação hidráulica água fria/ esgoto/aguas pluviais</t>
  </si>
  <si>
    <t xml:space="preserve">  Furação hidraulica</t>
  </si>
  <si>
    <t xml:space="preserve">  Instalações de incêndio</t>
  </si>
  <si>
    <t xml:space="preserve">  Portão eletrônico</t>
  </si>
  <si>
    <t xml:space="preserve">  Instalação SPDA</t>
  </si>
  <si>
    <t xml:space="preserve">  Serviço de telefonia</t>
  </si>
  <si>
    <t>- BANCADAS</t>
  </si>
  <si>
    <t xml:space="preserve">  Bancada em granito Preto São Gabriel (cozinha)</t>
  </si>
  <si>
    <t xml:space="preserve">  Balcão em granito Preto São Gabriel (alvenaria)</t>
  </si>
  <si>
    <t xml:space="preserve">  Mão de obra para instalação de bancada</t>
  </si>
  <si>
    <t>- LOUÇAS E METAIS</t>
  </si>
  <si>
    <t xml:space="preserve">  - Bacia Sanitária</t>
  </si>
  <si>
    <t xml:space="preserve">  - Cuba</t>
  </si>
  <si>
    <t xml:space="preserve">    Cuba De Embutir Em Aço Inox Nº2 Prof. 14 Cm Tecnocubas Ou Similar</t>
  </si>
  <si>
    <t xml:space="preserve">  - Tanque</t>
  </si>
  <si>
    <t xml:space="preserve">    Tanque de louça 20 litros, da marca Celite, na cor branca</t>
  </si>
  <si>
    <t xml:space="preserve">  - Lavatorios</t>
  </si>
  <si>
    <t xml:space="preserve">  - Torneiras</t>
  </si>
  <si>
    <t xml:space="preserve">    Torneira simples</t>
  </si>
  <si>
    <t xml:space="preserve">  - Registros e acabamentos</t>
  </si>
  <si>
    <t xml:space="preserve">    Monocomando ducha prd bem Victoria-n cr</t>
  </si>
  <si>
    <t xml:space="preserve">  - Diversos louças e metais</t>
  </si>
  <si>
    <t xml:space="preserve">    Conjunto barras de apoio</t>
  </si>
  <si>
    <t xml:space="preserve">  - Pintura Acrilica</t>
  </si>
  <si>
    <t xml:space="preserve">  - Pintura Esmalte em esquadrias metálicas</t>
  </si>
  <si>
    <t xml:space="preserve">    Demarcação de vagas</t>
  </si>
  <si>
    <t xml:space="preserve">    Pintura faixa sinalização em parede h= 0,20m (2 faixas de 10 cm cada)</t>
  </si>
  <si>
    <t xml:space="preserve">    Pintura de tubulações aparente</t>
  </si>
  <si>
    <t xml:space="preserve">  - Caiação</t>
  </si>
  <si>
    <t xml:space="preserve">    Caiação</t>
  </si>
  <si>
    <t xml:space="preserve">  - Diversos Pintura</t>
  </si>
  <si>
    <t xml:space="preserve">    Pintura em rodapé h= 8 cm - escada</t>
  </si>
  <si>
    <t xml:space="preserve">    Mão de obra para pinturas</t>
  </si>
  <si>
    <t>- DIVERSOS</t>
  </si>
  <si>
    <t xml:space="preserve">  - Grama</t>
  </si>
  <si>
    <t xml:space="preserve">    Plantio de grama sobre laje</t>
  </si>
  <si>
    <t xml:space="preserve">    Paisagismo</t>
  </si>
  <si>
    <t xml:space="preserve">  - Limpeza</t>
  </si>
  <si>
    <t xml:space="preserve">    Lavagem de fachada</t>
  </si>
  <si>
    <t xml:space="preserve">    Limpeza final</t>
  </si>
  <si>
    <t xml:space="preserve">    Numeração dos apartamentos</t>
  </si>
  <si>
    <t xml:space="preserve">    Logotipo do Predio</t>
  </si>
  <si>
    <t xml:space="preserve">    Plantio de árvores</t>
  </si>
  <si>
    <t>Pontalete Pinho 3a. 3x3"</t>
  </si>
  <si>
    <t xml:space="preserve">Prego 18x30 - ABNT NBR 6627:1981 </t>
  </si>
  <si>
    <t>Planejamento</t>
  </si>
  <si>
    <t>Sarrafo Pinho 1x4"</t>
  </si>
  <si>
    <t xml:space="preserve">Tabua Pinus 300m x 30cm x 2,5cm - NBR 7190:1997  </t>
  </si>
  <si>
    <t xml:space="preserve">Prego 17x21 - 2x11- NBR 6627:1981 </t>
  </si>
  <si>
    <t>Martelete 5 kg</t>
  </si>
  <si>
    <t>pc</t>
  </si>
  <si>
    <t>Pistola chumbadora</t>
  </si>
  <si>
    <t>rol</t>
  </si>
  <si>
    <t>Engenharia de Qualidade</t>
  </si>
  <si>
    <t>Treinamentos</t>
  </si>
  <si>
    <t>Roubos e indenizações</t>
  </si>
  <si>
    <t>Caixa Descarga Externa C-4S Sobrepor</t>
  </si>
  <si>
    <t>Ripa de Peroba de 5x1cm</t>
  </si>
  <si>
    <t>Massical - NBR 7175</t>
  </si>
  <si>
    <t>sc</t>
  </si>
  <si>
    <t>Corrente Sold.Zin 05mm - NBR 9358:2013</t>
  </si>
  <si>
    <t>Cadeado 30mm - NBR 15271</t>
  </si>
  <si>
    <t>Instalacao Provisoria de Energia</t>
  </si>
  <si>
    <t>Projeto Paisagismo</t>
  </si>
  <si>
    <t>Projeto Humanizacao</t>
  </si>
  <si>
    <t>Vistoria a Vizinhos e Outros</t>
  </si>
  <si>
    <t xml:space="preserve">Compensado 220x110x17 Plastificado - NBR ISO 12466-1:2012  </t>
  </si>
  <si>
    <t>Tabua Madeira 2,5x15 a 30cm</t>
  </si>
  <si>
    <t>Dobradica 4"x2.1/2"</t>
  </si>
  <si>
    <t xml:space="preserve">Desmoldante - NBR 5829:1984  </t>
  </si>
  <si>
    <t>Instalacao Rede de Agua</t>
  </si>
  <si>
    <t>Tijolo Ceramico Furado 14x19x29 - NBR 15270-3:2005 - un</t>
  </si>
  <si>
    <t>Esmalte Sintético Brilhante - Cor Marrom - NBR 15494:2010</t>
  </si>
  <si>
    <t xml:space="preserve">Vaso Sanitario - NBR 8160:1999  </t>
  </si>
  <si>
    <t xml:space="preserve">Tijolo Ceramico Furado 09x19x29 - NBR 15270-3:2005  </t>
  </si>
  <si>
    <t>Projeto Estrutural</t>
  </si>
  <si>
    <t>Locação de Retro escavadeira</t>
  </si>
  <si>
    <t>Portão eletrônico</t>
  </si>
  <si>
    <t>Sondagem</t>
  </si>
  <si>
    <t>marcação de eixos</t>
  </si>
  <si>
    <t xml:space="preserve">Distanciador circular - NBR 6627:2012  </t>
  </si>
  <si>
    <t>Serviço de telefonia</t>
  </si>
  <si>
    <t xml:space="preserve">ARAME PG 7 BATIDO/RECOZIDO/TORCIDO - NBR 5589:2012 </t>
  </si>
  <si>
    <t>Tabua Pinus 300x15x2,5 - NBR 7190:1997</t>
  </si>
  <si>
    <t>Esmalte Sintético Brilhante - Cor Branco Neve - NBR 15494:2010</t>
  </si>
  <si>
    <t>Mão de obra para instalação de bancada</t>
  </si>
  <si>
    <t>Puxador cromado H= 60 cm</t>
  </si>
  <si>
    <t>Projetos de Sistemas Prediais</t>
  </si>
  <si>
    <t>Paisagismo</t>
  </si>
  <si>
    <t>Horas Extras</t>
  </si>
  <si>
    <t>Retirada de entulho</t>
  </si>
  <si>
    <t>Lastro de concreto magro Fck = 9 MPa</t>
  </si>
  <si>
    <t>Materiais complementares de Canteiro</t>
  </si>
  <si>
    <t>Serviço de terraplenagem</t>
  </si>
  <si>
    <t>Projeto Arquitetura</t>
  </si>
  <si>
    <t>Instalações provisórias de luz</t>
  </si>
  <si>
    <t>Projeto Fundação</t>
  </si>
  <si>
    <t>Cópias de projetos</t>
  </si>
  <si>
    <t>Xerox</t>
  </si>
  <si>
    <t>Placa de obra</t>
  </si>
  <si>
    <t>Manutenção de equipamentos</t>
  </si>
  <si>
    <t>Seguro de obra</t>
  </si>
  <si>
    <t>Gerenciamento e controle do orçamento</t>
  </si>
  <si>
    <t>Vistoria Cautelar</t>
  </si>
  <si>
    <t>Instalação SPDA</t>
  </si>
  <si>
    <t>Instalações provisórias de água/esgoto</t>
  </si>
  <si>
    <t>Material de higiene/ limpeza</t>
  </si>
  <si>
    <t>Mestre de obras</t>
  </si>
  <si>
    <t>Rateio das despesas com Carro da Empresa</t>
  </si>
  <si>
    <t>Escavação manual de valas até 2,00 m</t>
  </si>
  <si>
    <t>Alarme  de obra</t>
  </si>
  <si>
    <t>Instalação provisória de incêndio</t>
  </si>
  <si>
    <t>Máquina de cortar ferro - Policorte</t>
  </si>
  <si>
    <t>Técnico em Segurança do Trabalho 1/2 horario</t>
  </si>
  <si>
    <t>Despesas bancárias</t>
  </si>
  <si>
    <t>Carga e transporte de material excedente</t>
  </si>
  <si>
    <t>Controle Tecnológico - 3 CP por caminhão</t>
  </si>
  <si>
    <t>Despesas CREA</t>
  </si>
  <si>
    <t>Mobiliário de obra (mesa, cadeiras, armários)</t>
  </si>
  <si>
    <t>Tapume</t>
  </si>
  <si>
    <t>Locação da obra</t>
  </si>
  <si>
    <t>Mobilização e desmobilização de equipe e equipamento</t>
  </si>
  <si>
    <t>Serviços de topografia</t>
  </si>
  <si>
    <t>Forma para fundação em tabua</t>
  </si>
  <si>
    <t>Concreto usinado Fck = 25 Mpa Bombeado</t>
  </si>
  <si>
    <t>Apiloamento</t>
  </si>
  <si>
    <t>Instalação elétrica/telefonia</t>
  </si>
  <si>
    <t>Proteção de poço de elevador</t>
  </si>
  <si>
    <t>Lançamento e sarrafeamento de piso</t>
  </si>
  <si>
    <t>Forma compensado plastificado 18 mm. - reap. 10X</t>
  </si>
  <si>
    <t>Base para elevador Cremalheira</t>
  </si>
  <si>
    <t>Proteção perimetral dos andares</t>
  </si>
  <si>
    <t>Montagem e Desmontagem de Elevador Cremalheira</t>
  </si>
  <si>
    <t>Aterramento e Laudo do Elevador Cremalheira</t>
  </si>
  <si>
    <t>Reaterro compactado mecanizado</t>
  </si>
  <si>
    <t>Nivelamento / Compactação de piso</t>
  </si>
  <si>
    <t>Compactador CM20 tipo sapo mecânico</t>
  </si>
  <si>
    <t>Bandeja principal plana e inclinada (aparalixo)</t>
  </si>
  <si>
    <t>Bandeja de proteção secundaria</t>
  </si>
  <si>
    <t>Instalações de incêndio</t>
  </si>
  <si>
    <t>Mão de obra alvenaria de bloco cerâmico</t>
  </si>
  <si>
    <t>Instalação hidráulica água fria/ esgoto/aguas pluviais</t>
  </si>
  <si>
    <t>Vergas e contra-vergas</t>
  </si>
  <si>
    <t>Furação hidraulica</t>
  </si>
  <si>
    <t>Muro sobre laje esp.: 14 cm</t>
  </si>
  <si>
    <t>Madeiras para andaime</t>
  </si>
  <si>
    <t>Polimento de piso</t>
  </si>
  <si>
    <t>Locação de Andaime Fachadeiro</t>
  </si>
  <si>
    <t>Gesso liso teto</t>
  </si>
  <si>
    <t>Gesso liso parede</t>
  </si>
  <si>
    <t>Chapisco externo</t>
  </si>
  <si>
    <t>Mão de obra reboco externo</t>
  </si>
  <si>
    <t>Reboco externo</t>
  </si>
  <si>
    <t>Projeto de Paisagismo</t>
  </si>
  <si>
    <t>Mão de obra de revestimento cerâmico/azulejado</t>
  </si>
  <si>
    <t>Montagem e Desmontagem de Andaime Fachadeiro</t>
  </si>
  <si>
    <t>Montagem e desmontagem de Balancim</t>
  </si>
  <si>
    <t>Impermeabilização com manta - área externo 4 mm</t>
  </si>
  <si>
    <t>Impermeabilização de jardineira</t>
  </si>
  <si>
    <t>Peitoril em Mármore Branco l= 20 cm</t>
  </si>
  <si>
    <t>Emboço externo</t>
  </si>
  <si>
    <t>Impermeabilização de áreas frias com cimento polimérico</t>
  </si>
  <si>
    <t>Caiação</t>
  </si>
  <si>
    <t>Balancim Manual</t>
  </si>
  <si>
    <t>Junta metálica para forro</t>
  </si>
  <si>
    <t>Forro em gesso</t>
  </si>
  <si>
    <t>Bancada em granito Preto São Gabriel (cozinha)</t>
  </si>
  <si>
    <t>Balcão em granito Preto São Gabriel (alvenaria)</t>
  </si>
  <si>
    <t>Cuba De Embutir Em Aço Inox Nº2 Prof. 14 Cm Tecnocubas Ou Similar</t>
  </si>
  <si>
    <t>Rejunte de porcelanato 80 x 80 cm</t>
  </si>
  <si>
    <t>Mão de obra para pinturas</t>
  </si>
  <si>
    <t>Escada marinheiro</t>
  </si>
  <si>
    <t>Rejunte em granito</t>
  </si>
  <si>
    <t>Fechadura porta interna - Imab ou similar</t>
  </si>
  <si>
    <t>Fechadura porta social  - Imab ou similar</t>
  </si>
  <si>
    <t>Fechadura porta banheiro - Imab ou similar</t>
  </si>
  <si>
    <t>Tanque de louça 20 litros, da marca Celite, na cor branca</t>
  </si>
  <si>
    <t>Piso cimentado liso</t>
  </si>
  <si>
    <t>Gesso corrido teto - Escada de incêndio</t>
  </si>
  <si>
    <t>Jateadora de Alta pressão</t>
  </si>
  <si>
    <t>Meio-fio em concreto</t>
  </si>
  <si>
    <t>Pintura de tubulações aparente</t>
  </si>
  <si>
    <t>Pintura em rodapé h= 8 cm - escada</t>
  </si>
  <si>
    <t>Monocomando ducha prd bem Victoria-n cr</t>
  </si>
  <si>
    <t>Conjunto barras de apoio</t>
  </si>
  <si>
    <t>Habite-se</t>
  </si>
  <si>
    <t>Plantio de grama sobre laje</t>
  </si>
  <si>
    <t>Plantio de árvores</t>
  </si>
  <si>
    <t>Lavagem de fachada</t>
  </si>
  <si>
    <t>Logotipo do Predio</t>
  </si>
  <si>
    <t>Pintura faixa sinalização em parede h= 0,20m (2 faixas de 10 cm cada)</t>
  </si>
  <si>
    <t>Numeração dos apartamentos</t>
  </si>
  <si>
    <t>Manual do Proprietario</t>
  </si>
  <si>
    <t>Contabilidade da obra</t>
  </si>
  <si>
    <t>Despachante</t>
  </si>
  <si>
    <t>Equipamento de proteção coletiva</t>
  </si>
  <si>
    <t xml:space="preserve">02.000.000.006 </t>
  </si>
  <si>
    <t xml:space="preserve">02.000.000.007 </t>
  </si>
  <si>
    <t xml:space="preserve">02.000.000.008 </t>
  </si>
  <si>
    <t xml:space="preserve">02.000.000.009 </t>
  </si>
  <si>
    <t xml:space="preserve">02.000.000.010 </t>
  </si>
  <si>
    <t>Uniforme completo</t>
  </si>
  <si>
    <t>CUSTOS INDIRETOS - PESSOAL</t>
  </si>
  <si>
    <t xml:space="preserve">03.000.001 </t>
  </si>
  <si>
    <t>Mão de Obra Administrativa</t>
  </si>
  <si>
    <t xml:space="preserve">03.000.001.001 </t>
  </si>
  <si>
    <t>Engenharia de obra</t>
  </si>
  <si>
    <t xml:space="preserve">03.000.001.002 </t>
  </si>
  <si>
    <t xml:space="preserve">03.000.001.003 </t>
  </si>
  <si>
    <t xml:space="preserve">03.000.001.004 </t>
  </si>
  <si>
    <t xml:space="preserve">03.000.001.005 </t>
  </si>
  <si>
    <t>Encarregado Instalações</t>
  </si>
  <si>
    <t xml:space="preserve">03.000.001.006 </t>
  </si>
  <si>
    <t xml:space="preserve">03.000.001.007 </t>
  </si>
  <si>
    <t xml:space="preserve">03.000.002 </t>
  </si>
  <si>
    <t>Mão de Obra Operacional</t>
  </si>
  <si>
    <t xml:space="preserve">03.000.002.001 </t>
  </si>
  <si>
    <t xml:space="preserve">03.000.002.002 </t>
  </si>
  <si>
    <t xml:space="preserve">03.000.002.003 </t>
  </si>
  <si>
    <t xml:space="preserve">03.000.002.004 </t>
  </si>
  <si>
    <t xml:space="preserve">03.000.002.005 </t>
  </si>
  <si>
    <t xml:space="preserve">03.000.002.006 </t>
  </si>
  <si>
    <t xml:space="preserve">03.000.002.007 </t>
  </si>
  <si>
    <t xml:space="preserve">03.000.002.008 </t>
  </si>
  <si>
    <t>Premiação de produtividade/ assiduidade</t>
  </si>
  <si>
    <t xml:space="preserve">03.000.002.009 </t>
  </si>
  <si>
    <t xml:space="preserve">03.000.002.010 </t>
  </si>
  <si>
    <t>Encargos Sociais</t>
  </si>
  <si>
    <t>Salários e Adiantamento obra - Custo Diretos</t>
  </si>
  <si>
    <t xml:space="preserve">03.000.003 </t>
  </si>
  <si>
    <t>Benefícios a Empregados</t>
  </si>
  <si>
    <t xml:space="preserve">03.000.003.001 </t>
  </si>
  <si>
    <t xml:space="preserve">03.000.003.002 </t>
  </si>
  <si>
    <t>Cesta básica</t>
  </si>
  <si>
    <t xml:space="preserve">03.000.003.003 </t>
  </si>
  <si>
    <t xml:space="preserve">03.000.003.004 </t>
  </si>
  <si>
    <t>Café da manhã</t>
  </si>
  <si>
    <t xml:space="preserve">03.000.003.005 </t>
  </si>
  <si>
    <t>Seconsi - PCMSO e PCMAT</t>
  </si>
  <si>
    <t>Martelete 10 Kg</t>
  </si>
  <si>
    <t xml:space="preserve">04.000.000.015 </t>
  </si>
  <si>
    <t xml:space="preserve">04.000.000.016 </t>
  </si>
  <si>
    <t xml:space="preserve">04.000.000.017 </t>
  </si>
  <si>
    <t xml:space="preserve">04.000.000.018 </t>
  </si>
  <si>
    <t xml:space="preserve">04.000.001 </t>
  </si>
  <si>
    <t>Serviços</t>
  </si>
  <si>
    <t xml:space="preserve">04.000.001.001 </t>
  </si>
  <si>
    <t xml:space="preserve">04.000.001.002 </t>
  </si>
  <si>
    <t xml:space="preserve">04.000.001.003 </t>
  </si>
  <si>
    <t xml:space="preserve">04.000.001.004 </t>
  </si>
  <si>
    <t xml:space="preserve">04.000.001.005 </t>
  </si>
  <si>
    <t xml:space="preserve">04.000.001.006 </t>
  </si>
  <si>
    <t>CUSTOS INDIRETOS - OUTROS</t>
  </si>
  <si>
    <t xml:space="preserve">05.000.001 </t>
  </si>
  <si>
    <t>Gastos Mensais</t>
  </si>
  <si>
    <t xml:space="preserve">05.000.001.001 </t>
  </si>
  <si>
    <t xml:space="preserve">05.000.001.002 </t>
  </si>
  <si>
    <t xml:space="preserve">05.000.001.003 </t>
  </si>
  <si>
    <t>Internet</t>
  </si>
  <si>
    <t xml:space="preserve">05.000.001.004 </t>
  </si>
  <si>
    <t xml:space="preserve">05.000.001.005 </t>
  </si>
  <si>
    <t xml:space="preserve">05.000.001.006 </t>
  </si>
  <si>
    <t xml:space="preserve">05.000.001.007 </t>
  </si>
  <si>
    <t xml:space="preserve">05.000.001.008 </t>
  </si>
  <si>
    <t xml:space="preserve">05.000.001.009 </t>
  </si>
  <si>
    <t xml:space="preserve">05.000.002 </t>
  </si>
  <si>
    <t xml:space="preserve">05.000.002.001 </t>
  </si>
  <si>
    <t>Comunicação interna da obra</t>
  </si>
  <si>
    <t xml:space="preserve">05.000.002.002 </t>
  </si>
  <si>
    <t xml:space="preserve">05.000.002.003 </t>
  </si>
  <si>
    <t xml:space="preserve">05.000.002.004 </t>
  </si>
  <si>
    <t xml:space="preserve">05.000.002.005 </t>
  </si>
  <si>
    <t xml:space="preserve">05.000.002.006 </t>
  </si>
  <si>
    <t xml:space="preserve">05.000.002.007 </t>
  </si>
  <si>
    <t xml:space="preserve">05.000.002.008 </t>
  </si>
  <si>
    <t xml:space="preserve">05.000.002.009 </t>
  </si>
  <si>
    <t xml:space="preserve">05.000.002.010 </t>
  </si>
  <si>
    <t xml:space="preserve">05.000.002.011 </t>
  </si>
  <si>
    <t xml:space="preserve">05.000.002.012 </t>
  </si>
  <si>
    <t>ADMINISTRAÇÃO</t>
  </si>
  <si>
    <t>Taxa de administração (15%)</t>
  </si>
  <si>
    <t>PROJETOS</t>
  </si>
  <si>
    <t>LAUDOS E ESTUDOS</t>
  </si>
  <si>
    <t>Levantamento Planialtimétrico</t>
  </si>
  <si>
    <t>SERVIÇOS PRELIMINARES</t>
  </si>
  <si>
    <t xml:space="preserve">03.001 </t>
  </si>
  <si>
    <t xml:space="preserve">03.001.000.001 </t>
  </si>
  <si>
    <t xml:space="preserve">03.002 </t>
  </si>
  <si>
    <t>Barracões sobre laje</t>
  </si>
  <si>
    <t xml:space="preserve">03.002.000.001 </t>
  </si>
  <si>
    <t xml:space="preserve">03.002.000.002 </t>
  </si>
  <si>
    <t xml:space="preserve">03.002.000.003 </t>
  </si>
  <si>
    <t xml:space="preserve">03.002.000.004 </t>
  </si>
  <si>
    <t>TERRAPLENAGEM</t>
  </si>
  <si>
    <t>Demolição</t>
  </si>
  <si>
    <t>FUNDAÇÃO</t>
  </si>
  <si>
    <t>Fundação Direta - Blocos e cintas</t>
  </si>
  <si>
    <t xml:space="preserve">05.001.000.006 </t>
  </si>
  <si>
    <t xml:space="preserve">05.001.000.007 </t>
  </si>
  <si>
    <t xml:space="preserve">05.001.000.008 </t>
  </si>
  <si>
    <t>Fundação Indireta - Estaca Helice</t>
  </si>
  <si>
    <t xml:space="preserve">05.002.000.002 </t>
  </si>
  <si>
    <t xml:space="preserve">05.002.000.003 </t>
  </si>
  <si>
    <t xml:space="preserve">05.002.000.004 </t>
  </si>
  <si>
    <t xml:space="preserve">05.002.000.005 </t>
  </si>
  <si>
    <t xml:space="preserve">05.002.000.006 </t>
  </si>
  <si>
    <t>SUPER-ESTRUTURA</t>
  </si>
  <si>
    <t xml:space="preserve">06.000.000.003 </t>
  </si>
  <si>
    <t xml:space="preserve">06.000.000.004 </t>
  </si>
  <si>
    <t>ALVENARIA / FECHAMENTO</t>
  </si>
  <si>
    <t xml:space="preserve">07.001 </t>
  </si>
  <si>
    <t>Alvenaria</t>
  </si>
  <si>
    <t xml:space="preserve">07.001.000.001 </t>
  </si>
  <si>
    <t xml:space="preserve">07.001.000.002 </t>
  </si>
  <si>
    <t xml:space="preserve">07.001.000.003 </t>
  </si>
  <si>
    <t xml:space="preserve">07.001.000.004 </t>
  </si>
  <si>
    <t xml:space="preserve">07.002 </t>
  </si>
  <si>
    <t>Muros/Muretas</t>
  </si>
  <si>
    <t xml:space="preserve">07.002.000.001 </t>
  </si>
  <si>
    <t xml:space="preserve">07.003 </t>
  </si>
  <si>
    <t>Diversos Alvenaria</t>
  </si>
  <si>
    <t xml:space="preserve">07.003.000.001 </t>
  </si>
  <si>
    <t xml:space="preserve">07.003.000.002 </t>
  </si>
  <si>
    <t xml:space="preserve">07.003.000.003 </t>
  </si>
  <si>
    <t>IMPERMEABILIZAÇÃO / ISOLAMENTO</t>
  </si>
  <si>
    <t xml:space="preserve">08.000.000.001 </t>
  </si>
  <si>
    <t xml:space="preserve">08.000.000.002 </t>
  </si>
  <si>
    <t xml:space="preserve">08.000.000.003 </t>
  </si>
  <si>
    <t xml:space="preserve">08.000.000.004 </t>
  </si>
  <si>
    <t xml:space="preserve">08.000.000.005 </t>
  </si>
  <si>
    <t>REVESTIMENTO DE PISO</t>
  </si>
  <si>
    <t>Concreto/Cimentado</t>
  </si>
  <si>
    <t xml:space="preserve">09.004 </t>
  </si>
  <si>
    <t xml:space="preserve">09.005 </t>
  </si>
  <si>
    <t>Granito/Mármore</t>
  </si>
  <si>
    <t xml:space="preserve">09.006 </t>
  </si>
  <si>
    <t xml:space="preserve">09.006.000.001 </t>
  </si>
  <si>
    <t xml:space="preserve">09.006.000.002 </t>
  </si>
  <si>
    <t xml:space="preserve">09.007 </t>
  </si>
  <si>
    <t xml:space="preserve">09.007.000.001 </t>
  </si>
  <si>
    <t xml:space="preserve">09.007.000.002 </t>
  </si>
  <si>
    <t xml:space="preserve">09.007.000.003 </t>
  </si>
  <si>
    <t>REVESTIMENTO DE PAREDE</t>
  </si>
  <si>
    <t>Chapisco</t>
  </si>
  <si>
    <t>Emboço</t>
  </si>
  <si>
    <t>Reboco</t>
  </si>
  <si>
    <t xml:space="preserve">10.003.000.002 </t>
  </si>
  <si>
    <t>Revestimento de Gesso</t>
  </si>
  <si>
    <t xml:space="preserve">10.005 </t>
  </si>
  <si>
    <t>Cerâmica/Porcelanato</t>
  </si>
  <si>
    <t xml:space="preserve">10.006 </t>
  </si>
  <si>
    <t>Mármore/ Granito</t>
  </si>
  <si>
    <t xml:space="preserve">10.006.000.001 </t>
  </si>
  <si>
    <t xml:space="preserve">10.006.000.002 </t>
  </si>
  <si>
    <t>REVESTIMENTO DE TETO</t>
  </si>
  <si>
    <t>Gesso</t>
  </si>
  <si>
    <t xml:space="preserve">11.001.000.003 </t>
  </si>
  <si>
    <t xml:space="preserve">11.001.000.004 </t>
  </si>
  <si>
    <t xml:space="preserve">12.003 </t>
  </si>
  <si>
    <t xml:space="preserve">12.003.000.001 </t>
  </si>
  <si>
    <t xml:space="preserve">12.003.000.002 </t>
  </si>
  <si>
    <t xml:space="preserve">12.003.000.003 </t>
  </si>
  <si>
    <t xml:space="preserve">12.003.000.004 </t>
  </si>
  <si>
    <t xml:space="preserve">12.004 </t>
  </si>
  <si>
    <t xml:space="preserve">12.004.000.001 </t>
  </si>
  <si>
    <t xml:space="preserve">12.004.000.002 </t>
  </si>
  <si>
    <t>ESQUADRIAS DE ALUMÍNIO</t>
  </si>
  <si>
    <t>ESQUADRIAS EM METALON</t>
  </si>
  <si>
    <t xml:space="preserve">14.000.000.004 </t>
  </si>
  <si>
    <t xml:space="preserve">14.000.000.005 </t>
  </si>
  <si>
    <t xml:space="preserve">14.000.000.006 </t>
  </si>
  <si>
    <t xml:space="preserve">14.000.000.007 </t>
  </si>
  <si>
    <t>ESQUADRIAS EM MADEIRA</t>
  </si>
  <si>
    <t xml:space="preserve">15.001.000.003 </t>
  </si>
  <si>
    <t xml:space="preserve">15.001.000.004 </t>
  </si>
  <si>
    <t xml:space="preserve">15.001.000.005 </t>
  </si>
  <si>
    <t xml:space="preserve">15.002.000.003 </t>
  </si>
  <si>
    <t xml:space="preserve">15.002.000.004 </t>
  </si>
  <si>
    <t xml:space="preserve">15.002.000.005 </t>
  </si>
  <si>
    <t xml:space="preserve">16.000.000.001 </t>
  </si>
  <si>
    <t xml:space="preserve">16.000.000.002 </t>
  </si>
  <si>
    <t xml:space="preserve">16.000.000.003 </t>
  </si>
  <si>
    <t xml:space="preserve">16.000.000.004 </t>
  </si>
  <si>
    <t xml:space="preserve">16.000.000.005 </t>
  </si>
  <si>
    <t xml:space="preserve">16.000.000.006 </t>
  </si>
  <si>
    <t xml:space="preserve">16.000.000.007 </t>
  </si>
  <si>
    <t xml:space="preserve">16.000.000.008 </t>
  </si>
  <si>
    <t xml:space="preserve">16.000.000.009 </t>
  </si>
  <si>
    <t xml:space="preserve">16.000.000.010 </t>
  </si>
  <si>
    <t xml:space="preserve">16.000.000.011 </t>
  </si>
  <si>
    <t xml:space="preserve">16.000.000.012 </t>
  </si>
  <si>
    <t xml:space="preserve">16.000.000.013 </t>
  </si>
  <si>
    <t xml:space="preserve">16.000.000.014 </t>
  </si>
  <si>
    <t>INSTALAÇÕES</t>
  </si>
  <si>
    <t xml:space="preserve">17.000.000.004 </t>
  </si>
  <si>
    <t>BANCADAS</t>
  </si>
  <si>
    <t>LOUÇAS E METAIS</t>
  </si>
  <si>
    <t>Bacia Sanitária</t>
  </si>
  <si>
    <t xml:space="preserve">19.001.000.002 </t>
  </si>
  <si>
    <t>Cuba</t>
  </si>
  <si>
    <t xml:space="preserve">19.003 </t>
  </si>
  <si>
    <t>Tanque</t>
  </si>
  <si>
    <t xml:space="preserve">19.003.000.001 </t>
  </si>
  <si>
    <t xml:space="preserve">19.004 </t>
  </si>
  <si>
    <t>Lavatorios</t>
  </si>
  <si>
    <t xml:space="preserve">19.004.000.001 </t>
  </si>
  <si>
    <t xml:space="preserve">19.004.000.002 </t>
  </si>
  <si>
    <t xml:space="preserve">19.005 </t>
  </si>
  <si>
    <t>Torneiras</t>
  </si>
  <si>
    <t xml:space="preserve">19.005.000.001 </t>
  </si>
  <si>
    <t xml:space="preserve">19.006 </t>
  </si>
  <si>
    <t>Registros e acabamentos</t>
  </si>
  <si>
    <t xml:space="preserve">19.006.000.001 </t>
  </si>
  <si>
    <t xml:space="preserve">19.006.000.002 </t>
  </si>
  <si>
    <t xml:space="preserve">19.006.000.003 </t>
  </si>
  <si>
    <t>Diversos louças e metais</t>
  </si>
  <si>
    <t xml:space="preserve">20.001 </t>
  </si>
  <si>
    <t>Pintura Acrilica</t>
  </si>
  <si>
    <t xml:space="preserve">20.001.000.001 </t>
  </si>
  <si>
    <t xml:space="preserve">20.001.000.002 </t>
  </si>
  <si>
    <t xml:space="preserve">20.002 </t>
  </si>
  <si>
    <t xml:space="preserve">20.002.000.001 </t>
  </si>
  <si>
    <t xml:space="preserve">20.002.000.002 </t>
  </si>
  <si>
    <t xml:space="preserve">20.003 </t>
  </si>
  <si>
    <t>Pintura Esmalte em esquadrias metálicas</t>
  </si>
  <si>
    <t xml:space="preserve">20.003.000.001 </t>
  </si>
  <si>
    <t xml:space="preserve">20.003.000.002 </t>
  </si>
  <si>
    <t>Diversos Pintura</t>
  </si>
  <si>
    <t>DIVERSOS</t>
  </si>
  <si>
    <t>Limpeza</t>
  </si>
  <si>
    <t>DEPESAS DIRETAS</t>
  </si>
  <si>
    <t>PLANO DE AÇÃO / OBSERVAÇÕES</t>
  </si>
  <si>
    <t xml:space="preserve">ITEM </t>
  </si>
  <si>
    <t>OBSERVAÇÕES</t>
  </si>
  <si>
    <t>PAGAMENTOS (SIENGE)</t>
  </si>
  <si>
    <t>PAGO</t>
  </si>
  <si>
    <t>A PAGAR</t>
  </si>
  <si>
    <t>Apoio para montagem  de linha de vida</t>
  </si>
  <si>
    <t>Supervisão de Engenharia</t>
  </si>
  <si>
    <t xml:space="preserve">03.000.001.008 </t>
  </si>
  <si>
    <t xml:space="preserve">    Supervisão de Engenharia</t>
  </si>
  <si>
    <t xml:space="preserve">    Engenharia de Qualidade</t>
  </si>
  <si>
    <t xml:space="preserve">10.003.000.003 </t>
  </si>
  <si>
    <t>Medição Física / Financeira</t>
  </si>
  <si>
    <t>REALIZADO</t>
  </si>
  <si>
    <t>Valores atualizados em REAIS</t>
  </si>
  <si>
    <t>MÊS:</t>
  </si>
  <si>
    <t>RELATÓRIO DE ANÁLISE ECONÔMICA DETALHADA</t>
  </si>
  <si>
    <t>INCC:</t>
  </si>
  <si>
    <t>Aguarrás - NBR 14725</t>
  </si>
  <si>
    <t>Bomba de Concreto - NBR 14931:2004</t>
  </si>
  <si>
    <t xml:space="preserve">ARAME PG-18 (D=4,2 MM) - NBR 5589:2012  </t>
  </si>
  <si>
    <t>Previsão de pedido</t>
  </si>
  <si>
    <t>Status/ Observação</t>
  </si>
  <si>
    <t>Atividade</t>
  </si>
  <si>
    <t>Data de Utilização do Insumo</t>
  </si>
  <si>
    <t>Mês:</t>
  </si>
  <si>
    <t>SUPRIMENTOS PARA OS PRÓXIMOS 03 MESES</t>
  </si>
  <si>
    <t>COP</t>
  </si>
  <si>
    <t>COM</t>
  </si>
  <si>
    <t>CRR</t>
  </si>
  <si>
    <t>CUSTO ORÇADO PLANEJADO</t>
  </si>
  <si>
    <t>CUSTO ORÇADO MEDIDO</t>
  </si>
  <si>
    <t>CUSTO REAL REALIZADO</t>
  </si>
  <si>
    <t>IDF</t>
  </si>
  <si>
    <t>IDF GLOBAL</t>
  </si>
  <si>
    <t>IDE</t>
  </si>
  <si>
    <t>DESEMPENHO ECONÔMICO DESPESAS DIRETAS</t>
  </si>
  <si>
    <t>DESEMPENHO ECONÔMICO DESPESAS INDIRETAS</t>
  </si>
  <si>
    <t>DESEMPENHO ECONÔMICO GLOBAL</t>
  </si>
  <si>
    <t>PAINEL DE INDICADORES</t>
  </si>
  <si>
    <t>Painel em MDF</t>
  </si>
  <si>
    <t xml:space="preserve">    Painel em MDF</t>
  </si>
  <si>
    <t>S</t>
  </si>
  <si>
    <t>Projeto de Contenção</t>
  </si>
  <si>
    <t xml:space="preserve">01.000.000.010 </t>
  </si>
  <si>
    <t>Pespectivas/ planta humanizada</t>
  </si>
  <si>
    <t xml:space="preserve">01.000.000.011 </t>
  </si>
  <si>
    <t>Projeto de Demolição e Terraplenagem</t>
  </si>
  <si>
    <t>Locação de Container</t>
  </si>
  <si>
    <t xml:space="preserve">03.001.000.002 </t>
  </si>
  <si>
    <t xml:space="preserve">03.001.000.003 </t>
  </si>
  <si>
    <t>Armação aço CA-50/60 (média dos diâmetros)</t>
  </si>
  <si>
    <t xml:space="preserve">05.003 </t>
  </si>
  <si>
    <t>Fundação Indireta - Tubulão</t>
  </si>
  <si>
    <t xml:space="preserve">05.003.000.001 </t>
  </si>
  <si>
    <t xml:space="preserve">05.003.000.002 </t>
  </si>
  <si>
    <t>Escavação manual de fustes em material de 1ª categoria</t>
  </si>
  <si>
    <t xml:space="preserve">05.003.000.003 </t>
  </si>
  <si>
    <t xml:space="preserve">05.003.000.004 </t>
  </si>
  <si>
    <t xml:space="preserve">05.003.000.005 </t>
  </si>
  <si>
    <t>Alargamento manual de bases em material de 1ª categoria</t>
  </si>
  <si>
    <t xml:space="preserve">05.003.000.006 </t>
  </si>
  <si>
    <t xml:space="preserve">05.004 </t>
  </si>
  <si>
    <t>Contenções</t>
  </si>
  <si>
    <t xml:space="preserve">05.004.001 </t>
  </si>
  <si>
    <t>Retangulão/ Cortinas</t>
  </si>
  <si>
    <t xml:space="preserve">05.004.001.001 </t>
  </si>
  <si>
    <t>Escavação manual</t>
  </si>
  <si>
    <t xml:space="preserve">05.004.001.002 </t>
  </si>
  <si>
    <t xml:space="preserve">05.004.001.003 </t>
  </si>
  <si>
    <t xml:space="preserve">05.004.001.004 </t>
  </si>
  <si>
    <t xml:space="preserve">05.004.001.005 </t>
  </si>
  <si>
    <t xml:space="preserve">05.004.001.006 </t>
  </si>
  <si>
    <t>Alvenaria em tijolo cerâmico - 09x19x29 cm</t>
  </si>
  <si>
    <t>Alvenaria em tijolo cerâmico - 14x19x29 cm</t>
  </si>
  <si>
    <t>Alvenaria de bloco cerâmico - 19x19x29 cm</t>
  </si>
  <si>
    <t>Contrapiso argamassa 6 cm</t>
  </si>
  <si>
    <t xml:space="preserve">09.002.000.004 </t>
  </si>
  <si>
    <t xml:space="preserve">09.002.000.005 </t>
  </si>
  <si>
    <t>Chapim em mármore branco comum</t>
  </si>
  <si>
    <t>Degraus e espelhos em granito Branco Siena</t>
  </si>
  <si>
    <t>Rodapé em granito Preto São Gabriel h= 15 cm</t>
  </si>
  <si>
    <t>Piso em granito Preto São Gabriel - Elevador</t>
  </si>
  <si>
    <t>Deck em madeira</t>
  </si>
  <si>
    <t>Chapisco interno com argamassa</t>
  </si>
  <si>
    <t>Mão de obra Emboço externo</t>
  </si>
  <si>
    <t>Revestimentos de Fachada Aerada</t>
  </si>
  <si>
    <t>Instalação de contramarco</t>
  </si>
  <si>
    <t>Alçapão em metalon 70 x 70 cm</t>
  </si>
  <si>
    <t>Fornecimento e Instalação de Gás</t>
  </si>
  <si>
    <t>Interfone</t>
  </si>
  <si>
    <t>Automatização e Segurança</t>
  </si>
  <si>
    <t xml:space="preserve">18.001 </t>
  </si>
  <si>
    <t xml:space="preserve">18.001.000.001 </t>
  </si>
  <si>
    <t xml:space="preserve">18.001.000.002 </t>
  </si>
  <si>
    <t xml:space="preserve">18.001.000.003 </t>
  </si>
  <si>
    <t>Bacia sanitária com caixa acoplada PNE</t>
  </si>
  <si>
    <t xml:space="preserve">18.002 </t>
  </si>
  <si>
    <t xml:space="preserve">18.002.000.001 </t>
  </si>
  <si>
    <t xml:space="preserve">18.002.000.002 </t>
  </si>
  <si>
    <t xml:space="preserve">18.002.000.003 </t>
  </si>
  <si>
    <t xml:space="preserve">18.003 </t>
  </si>
  <si>
    <t xml:space="preserve">18.003.000.001 </t>
  </si>
  <si>
    <t xml:space="preserve">18.004 </t>
  </si>
  <si>
    <t xml:space="preserve">18.004.000.001 </t>
  </si>
  <si>
    <t xml:space="preserve">18.005 </t>
  </si>
  <si>
    <t xml:space="preserve">18.005.000.001 </t>
  </si>
  <si>
    <t xml:space="preserve">18.005.000.002 </t>
  </si>
  <si>
    <t xml:space="preserve">18.005.000.003 </t>
  </si>
  <si>
    <t xml:space="preserve">18.005.000.004 </t>
  </si>
  <si>
    <t xml:space="preserve">18.005.000.005 </t>
  </si>
  <si>
    <t xml:space="preserve">18.006 </t>
  </si>
  <si>
    <t xml:space="preserve">18.006.000.001 </t>
  </si>
  <si>
    <t xml:space="preserve">18.006.000.002 </t>
  </si>
  <si>
    <t xml:space="preserve">18.007 </t>
  </si>
  <si>
    <t xml:space="preserve">18.007.000.001 </t>
  </si>
  <si>
    <t xml:space="preserve">19.004.000.003 </t>
  </si>
  <si>
    <t>Pintura em piso</t>
  </si>
  <si>
    <t xml:space="preserve">19.006.000.004 </t>
  </si>
  <si>
    <t xml:space="preserve">19.006.000.005 </t>
  </si>
  <si>
    <t xml:space="preserve">20.003.000.003 </t>
  </si>
  <si>
    <t xml:space="preserve">20.003.000.004 </t>
  </si>
  <si>
    <t xml:space="preserve">20.003.000.005 </t>
  </si>
  <si>
    <t>Churrasqueira pré-moldada</t>
  </si>
  <si>
    <t xml:space="preserve">20.003.000.006 </t>
  </si>
  <si>
    <t>Caixa D'água polietileno 5000 litros</t>
  </si>
  <si>
    <t xml:space="preserve">20.003.000.007 </t>
  </si>
  <si>
    <t xml:space="preserve">20.003.000.008 </t>
  </si>
  <si>
    <t>Taxas</t>
  </si>
  <si>
    <t>Cartório</t>
  </si>
  <si>
    <t>Estagiário</t>
  </si>
  <si>
    <t>Pedreiro de apoio</t>
  </si>
  <si>
    <t>Servente de apoio</t>
  </si>
  <si>
    <t>Vale transporte 3 por dia</t>
  </si>
  <si>
    <t>Vibrador de imersão com mangote</t>
  </si>
  <si>
    <t>Serra mármores</t>
  </si>
  <si>
    <t>Furadeira Eletrica de impacto</t>
  </si>
  <si>
    <t>Cemig</t>
  </si>
  <si>
    <t>Copasa</t>
  </si>
  <si>
    <t>Telefonia</t>
  </si>
  <si>
    <t>Despesas de escritório (Recarga de cartucho, cartão de ponto, material de escritório em geral)</t>
  </si>
  <si>
    <t>Fretes</t>
  </si>
  <si>
    <t xml:space="preserve">05.000.001.010 </t>
  </si>
  <si>
    <t>Contrato de manutenção elevador social</t>
  </si>
  <si>
    <t>Indenizações de equipamentos</t>
  </si>
  <si>
    <t>Despesas com Vizinhança (0,4% despesas  diretas)</t>
  </si>
  <si>
    <t xml:space="preserve">  Projeto de Contenção</t>
  </si>
  <si>
    <t xml:space="preserve">  Pespectivas/ planta humanizada</t>
  </si>
  <si>
    <t xml:space="preserve">  Projeto de Demolição e Terraplenagem</t>
  </si>
  <si>
    <t xml:space="preserve">    Armação aço CA-50/60 (média dos diâmetros)</t>
  </si>
  <si>
    <t xml:space="preserve">  - Fundação Indireta - Tubulão</t>
  </si>
  <si>
    <t xml:space="preserve">    Escavação manual de fustes em material de 1ª categoria</t>
  </si>
  <si>
    <t xml:space="preserve">    Alargamento manual de bases em material de 1ª categoria</t>
  </si>
  <si>
    <t xml:space="preserve">  - Contenções</t>
  </si>
  <si>
    <t xml:space="preserve">    - Retangulão/ Cortinas</t>
  </si>
  <si>
    <t xml:space="preserve">      Escavação manual</t>
  </si>
  <si>
    <t xml:space="preserve">      Armação aço CA-50/60 (média dos diâmetros)</t>
  </si>
  <si>
    <t xml:space="preserve">      Concreto usinado Fck = 25 Mpa Bombeado</t>
  </si>
  <si>
    <t xml:space="preserve">      Reaterro compactado mecanizado</t>
  </si>
  <si>
    <t xml:space="preserve">      Carga e transporte de material excedente</t>
  </si>
  <si>
    <t xml:space="preserve">  Armação aço CA-50/60 (média dos diâmetros)</t>
  </si>
  <si>
    <t xml:space="preserve">    Alvenaria em tijolo cerâmico - 09x19x29 cm</t>
  </si>
  <si>
    <t xml:space="preserve">    Alvenaria em tijolo cerâmico - 14x19x29 cm</t>
  </si>
  <si>
    <t xml:space="preserve">    Alvenaria de bloco cerâmico - 19x19x29 cm</t>
  </si>
  <si>
    <t xml:space="preserve">    Contrapiso argamassa 6 cm</t>
  </si>
  <si>
    <t xml:space="preserve">    Deck em madeira</t>
  </si>
  <si>
    <t xml:space="preserve">    Chapisco interno com argamassa</t>
  </si>
  <si>
    <t xml:space="preserve">    Reboco interno  em argamassa</t>
  </si>
  <si>
    <t xml:space="preserve">    Mão de obra Emboço externo</t>
  </si>
  <si>
    <t xml:space="preserve">  - Revestimentos de Fachada Aerada</t>
  </si>
  <si>
    <t xml:space="preserve">  Instalação de contramarco</t>
  </si>
  <si>
    <t xml:space="preserve">  Alçapão em metalon 70 x 70 cm</t>
  </si>
  <si>
    <t xml:space="preserve">  Fornecimento e Instalação de Gás</t>
  </si>
  <si>
    <t xml:space="preserve">  Interfone</t>
  </si>
  <si>
    <t xml:space="preserve">  Automatização e Segurança</t>
  </si>
  <si>
    <t xml:space="preserve">    Bacia sanitária com caixa acoplada PNE</t>
  </si>
  <si>
    <t xml:space="preserve">    Pintura em piso</t>
  </si>
  <si>
    <t xml:space="preserve">    Churrasqueira pré-moldada</t>
  </si>
  <si>
    <t xml:space="preserve">    Caixa D'água polietileno 5000 litros</t>
  </si>
  <si>
    <t xml:space="preserve">  Taxas</t>
  </si>
  <si>
    <t xml:space="preserve">  Cartório</t>
  </si>
  <si>
    <t xml:space="preserve">  Apoio para montagem  de linha de vida</t>
  </si>
  <si>
    <t xml:space="preserve">    Estagiário</t>
  </si>
  <si>
    <t xml:space="preserve">    Pedreiro de apoio</t>
  </si>
  <si>
    <t xml:space="preserve">    Servente de apoio</t>
  </si>
  <si>
    <t xml:space="preserve">    Vale transporte 3 por dia</t>
  </si>
  <si>
    <t xml:space="preserve">  Vibrador de imersão com mangote</t>
  </si>
  <si>
    <t xml:space="preserve">  Serra mármores</t>
  </si>
  <si>
    <t xml:space="preserve">  Furadeira Eletrica de impacto</t>
  </si>
  <si>
    <t xml:space="preserve">    Cemig</t>
  </si>
  <si>
    <t xml:space="preserve">    Copasa</t>
  </si>
  <si>
    <t xml:space="preserve">    Telefonia</t>
  </si>
  <si>
    <t xml:space="preserve">    Despesas de escritório (Recarga de cartucho, cartão de ponto, material de escritório em geral)</t>
  </si>
  <si>
    <t xml:space="preserve">    Fretes</t>
  </si>
  <si>
    <t xml:space="preserve">    Orçamento</t>
  </si>
  <si>
    <t xml:space="preserve">    Planejamento</t>
  </si>
  <si>
    <t xml:space="preserve">    Contrato de manutenção elevador social</t>
  </si>
  <si>
    <t xml:space="preserve">    Indenizações de equipamentos</t>
  </si>
  <si>
    <t xml:space="preserve">    Despesas com Vizinhança (0,4% despesas  diretas)</t>
  </si>
  <si>
    <t>Outros Projetos</t>
  </si>
  <si>
    <t>Areia Media - NBR 7211</t>
  </si>
  <si>
    <t>Serviços de Empreitada  / Forma para Barração de obra</t>
  </si>
  <si>
    <t>Serviço de Empreitada / Montagem de armadura</t>
  </si>
  <si>
    <t>OBRA:</t>
  </si>
  <si>
    <t>30/08/2019</t>
  </si>
  <si>
    <t>01/08/2019</t>
  </si>
  <si>
    <t>30/09/2019</t>
  </si>
  <si>
    <t>01/09/2019</t>
  </si>
  <si>
    <t>01/12/2019</t>
  </si>
  <si>
    <t>Tubo Ligacao Celit Cromado Para Bacia</t>
  </si>
  <si>
    <t>Válvula de escoamento para lavatório sem ladrão 1" - NBR 11146</t>
  </si>
  <si>
    <t xml:space="preserve">Argamassa Polimerica (Denvertec 100) - NBR 9575:2010  </t>
  </si>
  <si>
    <t>cx</t>
  </si>
  <si>
    <t>Lixa Ferro 100</t>
  </si>
  <si>
    <t>Manta de Bidim</t>
  </si>
  <si>
    <t>Bianco</t>
  </si>
  <si>
    <t>Fio Isolado 2,5mm2</t>
  </si>
  <si>
    <t xml:space="preserve">Arame Recozido Torcido BWG 18 - NBR 5589:2012  </t>
  </si>
  <si>
    <t>Sarrafo Pinho 3a Construcao 2,5x5cm</t>
  </si>
  <si>
    <t>Tela Microtex Malha Quadrada 1mm</t>
  </si>
  <si>
    <t>Piso Vinilico Semi-Flexivel (Vinamipiso)</t>
  </si>
  <si>
    <t>Instalacao Hidraulica Material</t>
  </si>
  <si>
    <t>Mao de Obra Instalacao Sistema Para-Raio</t>
  </si>
  <si>
    <t>Luminária NL Emb.Bt Sem Abas p/ 1xGU10 - NBR 5413</t>
  </si>
  <si>
    <t>Grama Esmeralda - NBR 9781</t>
  </si>
  <si>
    <t>Alçapao</t>
  </si>
  <si>
    <t xml:space="preserve">Ladrilho Hidraulico 20x20 Direcional (Cor Vermelho) - NBR 9457:2013  </t>
  </si>
  <si>
    <t>Tela Soldada Para Concreto - NBR 7481:1996</t>
  </si>
  <si>
    <t>Vidro Temperado Incolor 8mm Colocado</t>
  </si>
  <si>
    <t>Galão de Zarcao 3.6 - Cor Vermelho</t>
  </si>
  <si>
    <t>Agua Raz</t>
  </si>
  <si>
    <t>Porta Lisa 60x210x3,5cm JG BAT 11x3,2 JG Guarn 5x1,2cm - NBR 15930</t>
  </si>
  <si>
    <t>Luva Eletroduto Roscavel 3/4"</t>
  </si>
  <si>
    <t>Corrimao Escada Ferro</t>
  </si>
  <si>
    <t>Eletroduto Roscável 1" - NBR 15465</t>
  </si>
  <si>
    <t>Válvula para Pia Americana 3" 1/2 - NBR 15423</t>
  </si>
  <si>
    <t>Marmore e=2cm (Peitoril)</t>
  </si>
  <si>
    <t>Lavatorio Popular</t>
  </si>
  <si>
    <t>Fita Vedarosca 18x50mm  - NBR 13124</t>
  </si>
  <si>
    <t xml:space="preserve">Ligação Flexivel Trançada 40 cm - NBR 14878:2002 Emenda 1:2004  </t>
  </si>
  <si>
    <t>Vassoura pelo sintético 40cm - ABNT NBR 98432</t>
  </si>
  <si>
    <t>Argamassa Colante AC1 - NBR 13754:1996</t>
  </si>
  <si>
    <t>Argamassa Colante AC II - NBR 13753:1996</t>
  </si>
  <si>
    <t>Argamassa Chapisco Colante - NBR 13755:1997</t>
  </si>
  <si>
    <t xml:space="preserve">Disco de Alto Rendimento Diamantado Turbo 110mm - NBR 14136 </t>
  </si>
  <si>
    <t>Bombeiro</t>
  </si>
  <si>
    <t>Argamassa Expansiva para Alvenaria - NBR 7200</t>
  </si>
  <si>
    <t>Cloro</t>
  </si>
  <si>
    <t>Saco de lixo  100 litros</t>
  </si>
  <si>
    <t>Pano de Chão</t>
  </si>
  <si>
    <t>Rodo plástico 40cm - NBR ISO 14024</t>
  </si>
  <si>
    <t>Furo e Colagem de Bojo em Bancada</t>
  </si>
  <si>
    <t xml:space="preserve">Rolos de Tela Pinteiro 1,5x50 Fio 22 Malha 1" - NBR 10122:2014  </t>
  </si>
  <si>
    <t>Espaçador plástico tipo cruzeta de 3mm - NBR 6118</t>
  </si>
  <si>
    <t>Porcelanato 60x60  / Antiderrapante</t>
  </si>
  <si>
    <t xml:space="preserve">Porcelanato 60x60 </t>
  </si>
  <si>
    <t>Silicone Acético Incolor com Fungicida - NBR 14725</t>
  </si>
  <si>
    <t xml:space="preserve">Rejunte Flexivel Cinza Platina - NBR 15825:2010 </t>
  </si>
  <si>
    <t xml:space="preserve">Escada de marinheiro - degraus chumbados </t>
  </si>
  <si>
    <t>Elevadores sociais</t>
  </si>
  <si>
    <t>Furação Nas Lajes</t>
  </si>
  <si>
    <t>Parafuso Castelo p/ Tanque de 15cm c/ Bucha S12 - NBR 5875</t>
  </si>
  <si>
    <t>Anel Vedação p/ Saída de Bacia Sanitárias c/ Guia - NBR 15491</t>
  </si>
  <si>
    <t>Sifão PVC Sanfonado para lavatórios - NBR 14162:2011</t>
  </si>
  <si>
    <t>Kit fixação  para tanque</t>
  </si>
  <si>
    <t>Espuma de Poliuretano Expansiva 500ML - NBR 14725</t>
  </si>
  <si>
    <t>Terra vegetal p/ plantio</t>
  </si>
  <si>
    <t xml:space="preserve">Numeracao dos apartamentos </t>
  </si>
  <si>
    <t>Numeração/logotipo edifício</t>
  </si>
  <si>
    <t xml:space="preserve">Plantio de árvore </t>
  </si>
  <si>
    <t xml:space="preserve">Aparelho de interfone </t>
  </si>
  <si>
    <t>Acabamento reto / polimento de espessura granito</t>
  </si>
  <si>
    <t xml:space="preserve">Rebaixo de espessura 2 x 1 </t>
  </si>
  <si>
    <t>Furo de torneira</t>
  </si>
  <si>
    <t xml:space="preserve">Espatula 4" - NBR ISO 7215:2009 </t>
  </si>
  <si>
    <t>Controle remoto para portão</t>
  </si>
  <si>
    <t>Faxineira</t>
  </si>
  <si>
    <t xml:space="preserve">Válvula de escoamento em metal cromado para pia e tanque DN 1,1/2"x 2"- DECA </t>
  </si>
  <si>
    <t xml:space="preserve">Massa corrida - NBR 15348 </t>
  </si>
  <si>
    <t>CE. 30, 0FCK.C.B1.28D. 10+-2 - NBR 7212:2012 / Bombeado</t>
  </si>
  <si>
    <t>INSTALACAO ELETRICA / TELEFONIA - (MAT)</t>
  </si>
  <si>
    <t>SISTEMA DE VENTILAÇÃO MECÂNICA/EXAUSTÃO DE BANHEIROS (MAT+MO)</t>
  </si>
  <si>
    <t>Gfix</t>
  </si>
  <si>
    <t>Fita Crepe 2,5x50m - ABNT NBR 15660</t>
  </si>
  <si>
    <t>Massa Plastica 800gms</t>
  </si>
  <si>
    <t>Serviço de Execução de Rejunte Flexivel / Externo</t>
  </si>
  <si>
    <t>Material para instalação de rede de Prevenção e Combate a incendio</t>
  </si>
  <si>
    <t>Esponja para limpeza, tipo dupla face</t>
  </si>
  <si>
    <t>Porcelanato 80 x 80 Portobello</t>
  </si>
  <si>
    <t xml:space="preserve">Espaçador plástico tipo cruzeta de 2mm </t>
  </si>
  <si>
    <t>Metalon p/ bancadas 7 x 3 cm</t>
  </si>
  <si>
    <t>Cerâmica 30 x 60  / Retificada Brilhante</t>
  </si>
  <si>
    <t>Complemento de Salarios Oficial / Eletricista</t>
  </si>
  <si>
    <t>Complemento de Salarios Oficial / Bombeiro</t>
  </si>
  <si>
    <t>Churrasqueira Pré-moldada 75cm x 55cm x 1.80m 5 Espetos - Cod. P5 - NBR 9062</t>
  </si>
  <si>
    <t>Condulete Fixo de 1" Tipo "C" - NBR 14136</t>
  </si>
  <si>
    <t>Laudo de Aterramento</t>
  </si>
  <si>
    <t xml:space="preserve">Lixa D'água nº 80 - NBR 15079:2011  </t>
  </si>
  <si>
    <t xml:space="preserve">Lixa de Ferro 36 - NBR ISO 15635:2013  </t>
  </si>
  <si>
    <t>Esmalte Sintético Brilhante - Cor Azul Delrey - NBR 15494:2010</t>
  </si>
  <si>
    <t>Esmalte Sintético Brilhante - Cor Verde Folha - NBR 15494:2010</t>
  </si>
  <si>
    <t>Esmalte Sintético Brilhante - Cor Amarelo Demarcação - NBR 15494:2010</t>
  </si>
  <si>
    <t>Lixa D'água nº 120 - NBR 15079</t>
  </si>
  <si>
    <t>Piso em Granito / Preto São Gabriel</t>
  </si>
  <si>
    <t>Piso em Granito / Branco Siena</t>
  </si>
  <si>
    <t>Puxador Chapa Reta Cromado de 80cm - NBR 9050</t>
  </si>
  <si>
    <t>Decoração de ambientes</t>
  </si>
  <si>
    <t>Sistema de segurança e automação</t>
  </si>
  <si>
    <t>Barra de Apoio 40 cm - Inox Escovado - NBR 9050</t>
  </si>
  <si>
    <t>Torneira Jardim 1/2 - NBR 6452</t>
  </si>
  <si>
    <t>Insert Metálico Lateral Duplo (LD) Cor Natural - NBR 15846</t>
  </si>
  <si>
    <t>Silicone (fachada)</t>
  </si>
  <si>
    <t>Argamassa Colante Branca - AC III - NBR 13753</t>
  </si>
  <si>
    <t>Serviços de Empreitada  / Serviço de execução de Contrapiso</t>
  </si>
  <si>
    <t>Serviços de Empreitada  / Lançamento, sarrafeamento e polimento de piso - NBR 6118/207</t>
  </si>
  <si>
    <t>Serviços de Empreitada  / Porcelanato de Piso</t>
  </si>
  <si>
    <t>Serviços de Empreitada  / Piso de escada em granito</t>
  </si>
  <si>
    <t>Serviços de Empreitada  / Assentamento de piso em granito</t>
  </si>
  <si>
    <t>Serviços de Empreitada  / Serviço de assentamento de piso Externo</t>
  </si>
  <si>
    <t>Serviços de Empreitada  / Chapisco Interno</t>
  </si>
  <si>
    <t>Serviços de Empreitada  / Chapisco Externo</t>
  </si>
  <si>
    <t>Serviços de Empreitada  / Reboco/Emboço Interno</t>
  </si>
  <si>
    <t>Serviços de Empreitada  / Reboco/Emboço Externo</t>
  </si>
  <si>
    <t>Serviços de Empreitada  / cerâmica de Parede</t>
  </si>
  <si>
    <t>Serviços de Empreitada  / Forro de Gesso Acartonado</t>
  </si>
  <si>
    <t>Serviços de Empreitada  / Fachada aerada em porcelanato</t>
  </si>
  <si>
    <t>Serviços de Empreitada  / Pintura Externa tipo Grafiato</t>
  </si>
  <si>
    <t>Serviços de Empreitada  / Pintura interna</t>
  </si>
  <si>
    <t>Serviços de Empreitada  / emassamento</t>
  </si>
  <si>
    <t>Serviços de Empreitada  / Pintura esmalte</t>
  </si>
  <si>
    <t>Serviços de Empreitada  / Caiação</t>
  </si>
  <si>
    <t>Serviços de Empreitada  / Grafiato interno</t>
  </si>
  <si>
    <t>Serviços de Empreitada  / Pintura de piso</t>
  </si>
  <si>
    <t>Serviços de Empreitada  / Lavagem de Fachada MAT +MO</t>
  </si>
  <si>
    <t>Serviços de Empreitada  / Execução de Painel em MDF</t>
  </si>
  <si>
    <t>Serviços de Empreitada / Fornecimento e instalação completa de ponto de Gás</t>
  </si>
  <si>
    <t>Serviços de Empreitada / Montagem de Porta Corta Fogo</t>
  </si>
  <si>
    <t>Serviços de Empreitada / Instalação de porta pronta de Giro</t>
  </si>
  <si>
    <t>Serviços de Empreitada / Instalação de porta pronta de correr</t>
  </si>
  <si>
    <t>Serviços de Empreitada / Instalação de bancada em granito</t>
  </si>
  <si>
    <t>Deck  / Deck em Madeira / Mão de obra</t>
  </si>
  <si>
    <t>Deck  / Deck em Madeira / Material</t>
  </si>
  <si>
    <t>Serviço de empreitada / Empreiteiro de Espala interna</t>
  </si>
  <si>
    <t>Serviço de empreitada / Espala de Cerâmica interna</t>
  </si>
  <si>
    <t>Serviço de empreitada / Marco/Aduela de Granito</t>
  </si>
  <si>
    <t>Serviço de empreitada / Tabica para forro</t>
  </si>
  <si>
    <t>Serviço de empreitada / Espala de Reboco/emboço externo</t>
  </si>
  <si>
    <t>Serviço de empreitada / Espala em Porcelanato Aerado</t>
  </si>
  <si>
    <t>Serviço de empreitada / Espala de pintura externa tipo grafiato</t>
  </si>
  <si>
    <t>Serviço de empreitada / Pintura de Rodapé</t>
  </si>
  <si>
    <t>Serviço de empreitada / Demarcação de vagas</t>
  </si>
  <si>
    <t>Serviço de empreitada / Pintura de faixas</t>
  </si>
  <si>
    <t>Serviço de empreitada / Assentamento de rodapé em porcelanato</t>
  </si>
  <si>
    <t>Serviço de empreitada / Assentamento de rodapé em Granito</t>
  </si>
  <si>
    <t>Serviço de empreitada / Soleira</t>
  </si>
  <si>
    <t>Serviço de empreitada / Peitoril</t>
  </si>
  <si>
    <t>Base Monocomando Ban/Chuveiro 3/4 - NBR 15704-1:2011</t>
  </si>
  <si>
    <t>Tinta Látex Acrílico fosco Branco Neve - NBR 15079</t>
  </si>
  <si>
    <t>Cuba Tecnocubas nº1 - MEDINDO 460x300x160 - NBR 5601</t>
  </si>
  <si>
    <t>PORTA FRIZZATTA ENCH CHEIO 80X210X3,5CM JG BAT 14X3,2CM - NBR 15930</t>
  </si>
  <si>
    <t>PORTA LISA COLMEIA BRANCO 70X210X3,5CM JG BAT 9X3,2CM - NBR 15930</t>
  </si>
  <si>
    <t>PORTA LISA COLMEIA BRANCO 62X210X3,5CM JG BAT KIT DE CORRER 9,8X3,2CM - NBR 15930</t>
  </si>
  <si>
    <t>cj</t>
  </si>
  <si>
    <t>CUBA DE APOIO QUADRADA COM MESA 410MM -  BRANCO GELO NW - NBR 15097</t>
  </si>
  <si>
    <t>TORNEIRA P/ LAVATORIO MESA BICA ALTA P/ CUBA  DN15 LEVEL-CROMADO - NBR15748</t>
  </si>
  <si>
    <t>ACABAMENTO P/ REGISTRO 1/2, 3/4 E 1 PQ  LEVEL-CROMADO - NBR15748</t>
  </si>
  <si>
    <t>TORNEIRA P/ COZINHA MESA BICA MOVEL DN15  JUST-CROMADO - NBR 10281</t>
  </si>
  <si>
    <t>TORNEIRA PARA JARDIM E TANQUE DN15/20  C/ADAPTADOR P/MANGUEIRA FLEX-CROMADO - NBR 10281</t>
  </si>
  <si>
    <t>ACABAMENTO MONOCOMANDO PARA CHUVEIRO E DUCHA HIGIENICA 1/2" LIFT - NBR15748</t>
  </si>
  <si>
    <t>FECH EX RD 1710 INX ROL E81 3000 CIL ZMK - NBR 14913</t>
  </si>
  <si>
    <t>FEC TESS M0964Z R0041 IR1300 CR C/ RED - NBR 14913</t>
  </si>
  <si>
    <t>FECH AUX 1381 LAT TR 0081 C/RED CR - NBR 14913</t>
  </si>
  <si>
    <t xml:space="preserve">Mármore  / Bege Bahia </t>
  </si>
  <si>
    <t>Vaso Sanitário Especial Vogue Plus Conforto Gelo Deca</t>
  </si>
  <si>
    <t>Complemento de Salario de Ajudantes / Bombeiro</t>
  </si>
  <si>
    <t>Complemento de Salario de Ajudantes / Eletricista</t>
  </si>
  <si>
    <t>Ajudante de Eletricista</t>
  </si>
  <si>
    <t>Ajudante de Bombeiro</t>
  </si>
  <si>
    <t>Estrutura em aço Corten</t>
  </si>
  <si>
    <t>Carpinteiro</t>
  </si>
  <si>
    <t>Armador</t>
  </si>
  <si>
    <t>Operador de Betoneira</t>
  </si>
  <si>
    <t>Rolo de La</t>
  </si>
  <si>
    <t>Consumo de Agua</t>
  </si>
  <si>
    <t>Despesas com Telefone</t>
  </si>
  <si>
    <t>Consumo de Energia</t>
  </si>
  <si>
    <t>Fotocopias e Heliograficas / A0</t>
  </si>
  <si>
    <t>Fotocopias e Heliograficas / A1</t>
  </si>
  <si>
    <t>Fotocopias e Heliograficas / A3</t>
  </si>
  <si>
    <t>Fotocopias e Heliograficas / A4</t>
  </si>
  <si>
    <t>Medicamentos Emergencia</t>
  </si>
  <si>
    <t>Apontador / Almoxarife</t>
  </si>
  <si>
    <t>Manutencao e Reposicao de Equipamento</t>
  </si>
  <si>
    <t>Vale Transporte</t>
  </si>
  <si>
    <t>Despesas Financeiras</t>
  </si>
  <si>
    <t>Iptu</t>
  </si>
  <si>
    <t>Consultoria e Planejamento</t>
  </si>
  <si>
    <t>Haste de Terra 5/8x3m</t>
  </si>
  <si>
    <t>Cabo de Cobre NU / 35 mm</t>
  </si>
  <si>
    <t>Oculos Danny RJ Incolor CA 9722</t>
  </si>
  <si>
    <t>Caçamba de Entulho</t>
  </si>
  <si>
    <t>Estagiario</t>
  </si>
  <si>
    <t>Elaboração de manual do proprietário</t>
  </si>
  <si>
    <t xml:space="preserve">Conector bimetálico #70mm2 </t>
  </si>
  <si>
    <t>Mestre de obra</t>
  </si>
  <si>
    <t>Rateio de veiculo</t>
  </si>
  <si>
    <t>Operador de Elevador Misto</t>
  </si>
  <si>
    <t xml:space="preserve">REGUA PEDR.AL U.GROS. REFORC2 M2X1C10 </t>
  </si>
  <si>
    <t>APLICADOR DE SILICONE</t>
  </si>
  <si>
    <t>Taxa / Vistoria para baixa de construção</t>
  </si>
  <si>
    <t>Taxa / Exame de projeto de levantamento</t>
  </si>
  <si>
    <t>Taxa / Análise/Concessão de baixa de construção</t>
  </si>
  <si>
    <t>Taxa / Certidão de baixa de construção</t>
  </si>
  <si>
    <t>Taxa / Taxa de fiscalização de obras particulares</t>
  </si>
  <si>
    <t>Técnico de segurança do trabalho</t>
  </si>
  <si>
    <t>Serviços de Empreitada  / Montagem de bandeja de proteção ( aparalixo)</t>
  </si>
  <si>
    <t>Complemento Salario de Técnico de Segurança do Trabalho</t>
  </si>
  <si>
    <t>Conjunto de Motor vibrador com Mangote 35</t>
  </si>
  <si>
    <t>Locação de Elevador Misto</t>
  </si>
  <si>
    <t>Serra Policorte</t>
  </si>
  <si>
    <t xml:space="preserve">Compactador CM20 tipo sapo mecânico </t>
  </si>
  <si>
    <t>Balancim / Manual</t>
  </si>
  <si>
    <t>Serra Circular Marmore 220V Premium</t>
  </si>
  <si>
    <t>Furadeira Elétrica</t>
  </si>
  <si>
    <t>Martelete / 10 Kg</t>
  </si>
  <si>
    <t>Martelete / 5 Kg</t>
  </si>
  <si>
    <t>Pistola Chumbadora</t>
  </si>
  <si>
    <t>Lixadeira Portatil</t>
  </si>
  <si>
    <t>Andaime Fachadeiro</t>
  </si>
  <si>
    <t>Locação de lavadora de alta pressão</t>
  </si>
  <si>
    <t>1ServenteConcreto usinado Fck = 25 Mpa Bombeado</t>
  </si>
  <si>
    <t>2PedreiroLocação da obra</t>
  </si>
  <si>
    <t>2PedreiroConcreto usinado Fck = 25 Mpa Bombeado</t>
  </si>
  <si>
    <t>532Rolo de LaFerramentas</t>
  </si>
  <si>
    <t>561Consumo de AguaCopasa</t>
  </si>
  <si>
    <t>811Despesas com TelefoneTelefonia</t>
  </si>
  <si>
    <t>1090Instalacao Provisoria de EnergiaInstalações provisórias de luz</t>
  </si>
  <si>
    <t>1118PlanejamentoPlanejamento</t>
  </si>
  <si>
    <t>1134Consumo de EnergiaCemig</t>
  </si>
  <si>
    <t>1138Fotocopias e Heliograficas / A0Cópias de projetos</t>
  </si>
  <si>
    <t>1138Fotocopias e Heliograficas / A1Cópias de projetos</t>
  </si>
  <si>
    <t>1138Fotocopias e Heliograficas / A3Cópias de projetos</t>
  </si>
  <si>
    <t>1138Fotocopias e Heliograficas / A4Xerox</t>
  </si>
  <si>
    <t>1145Medicamentos EmergenciaMedicamentos</t>
  </si>
  <si>
    <t>1172Vale TransporteVale transporte 3 por dia</t>
  </si>
  <si>
    <t>1175Despesas FinanceirasDespesas bancárias</t>
  </si>
  <si>
    <t>1176IptuIPTU</t>
  </si>
  <si>
    <t>1180Consultoria e PlanejamentoGerenciamento e controle do orçamento</t>
  </si>
  <si>
    <t>1195Vistoria a Vizinhos e OutrosVistoria Cautelar</t>
  </si>
  <si>
    <t>1285Sarrafo Pinho 1x4"Locação da obra</t>
  </si>
  <si>
    <t>1507Instalacao Rede de AguaInstalações provisórias de água/esgoto</t>
  </si>
  <si>
    <t>4674Oculos Danny RJ Incolor CA 9722EPIs</t>
  </si>
  <si>
    <t>4696Caçamba de EntulhoRetirada de entulho</t>
  </si>
  <si>
    <t>5242EstagiarioEstagiário</t>
  </si>
  <si>
    <t>5677Mestre de obraMestre de obras</t>
  </si>
  <si>
    <t>5786Rateio de veiculoRateio das despesas com Carro da Empresa</t>
  </si>
  <si>
    <t>5858REGUA PEDR.AL U.GROS. REFORC2 M2X1C10 Ferramentas</t>
  </si>
  <si>
    <t>5869APLICADOR DE SILICONEFerramentas</t>
  </si>
  <si>
    <t>5907marcação de eixosServiços de topografia</t>
  </si>
  <si>
    <t>5963Taxa / Vistoria para baixa de construçãoTaxas</t>
  </si>
  <si>
    <t>5963Taxa / Exame de projeto de levantamentoTaxas</t>
  </si>
  <si>
    <t>5963Taxa / Análise/Concessão de baixa de construçãoTaxas</t>
  </si>
  <si>
    <t>5963Taxa / Certidão de baixa de construçãoTaxas</t>
  </si>
  <si>
    <t>5963Taxa / Taxa de fiscalização de obras particularesTaxas</t>
  </si>
  <si>
    <t>7164Técnico de segurança do trabalhoTécnico em Segurança do Trabalho 1/2 horario</t>
  </si>
  <si>
    <t>7748Roubos e indenizaçõesIndenizações de equipamentos</t>
  </si>
  <si>
    <t>8121Complemento Salario de Técnico de Segurança do TrabalhoTécnico em Segurança do Trabalho 1/2 horario</t>
  </si>
  <si>
    <t>8160Serra PolicorteMáquina de cortar ferro - Policorte</t>
  </si>
  <si>
    <t>8164Serra Circular Marmore 220V PremiumSerra mármores</t>
  </si>
  <si>
    <t>8165Furadeira ElétricaFuradeira Eletrica de impacto</t>
  </si>
  <si>
    <t>8167Martelete / 10 KgMartelete 10 Kg</t>
  </si>
  <si>
    <t>5961ARAME PG-18 (D=4,2 MM) - NBR 5589:2012  Armação aço CA-50/60 (média dos diâmetros)</t>
  </si>
  <si>
    <t>5210Locação de Retro escavadeiraLocação de Retro escavadeira</t>
  </si>
  <si>
    <t>1ServenteTapume</t>
  </si>
  <si>
    <t>1ServenteApiloamento</t>
  </si>
  <si>
    <t>8157Conjunto de Motor vibrador com Mangote 35Vibrador de imersão com mangote</t>
  </si>
  <si>
    <t>6564Laudo de AterramentoInstalação SPDA</t>
  </si>
  <si>
    <t>1054Prego 18x30 - ABNT NBR 6627:1981 Forma para fundação em tabua</t>
  </si>
  <si>
    <t>1316Compensado 220x110x17 Plastificado - NBR ISO 12466-1:2012  Forma para fundação em tabua</t>
  </si>
  <si>
    <t>5213Bomba de Concreto - NBR 14931:2004Concreto usinado Fck = 25 Mpa Bombeado</t>
  </si>
  <si>
    <t>6744ARAME PG 7 BATIDO/RECOZIDO/TORCIDO - NBR 5589:2012 Forma para fundação em tabua</t>
  </si>
  <si>
    <t>2PedreiroLastro de concreto magro Fck = 9 MPa</t>
  </si>
  <si>
    <t>934Ripa de Peroba de 5x1cmForma para fundação em tabua</t>
  </si>
  <si>
    <t>1333Tabua Madeira 2,5x15 a 30cmForma para fundação em tabua</t>
  </si>
  <si>
    <t>1403Desmoldante - NBR 5829:1984  Forma para fundação em tabua</t>
  </si>
  <si>
    <t>1484Mao de Obra Instalacao Sistema Para-RaioInstalação SPDA</t>
  </si>
  <si>
    <t>5996INSTALACAO ELETRICA / TELEFONIA - (MAT)Instalação elétrica/telefonia</t>
  </si>
  <si>
    <t>6142Distanciador circular - NBR 6627:2012  Armação aço CA-50/60 (média dos diâmetros)</t>
  </si>
  <si>
    <t>6427Complemento de Salarios Oficial / EletricistaInstalação elétrica/telefonia</t>
  </si>
  <si>
    <t>8114Serviço de Empreitada / Montagem de armaduraArmação aço CA-50/60 (média dos diâmetros)</t>
  </si>
  <si>
    <t>8171Locação de lavadora de alta pressãoJateadora de Alta pressão</t>
  </si>
  <si>
    <t>1151Apontador / AlmoxarifeAlmoxarife</t>
  </si>
  <si>
    <t>4992EletricistaInstalação elétrica/telefonia</t>
  </si>
  <si>
    <t>8125Complemento de Salario de Ajudantes / EletricistaInstalação elétrica/telefonia</t>
  </si>
  <si>
    <t>8126Ajudante de EletricistaInstalação elétrica/telefonia</t>
  </si>
  <si>
    <t>1120Projeto HumanizacaoPespectivas/ planta humanizada</t>
  </si>
  <si>
    <t>1169Manutencao e Reposicao de EquipamentoManutenção de equipamentos</t>
  </si>
  <si>
    <t>7742Serviços de Empreitada  / Lançamento, sarrafeamento e polimento de piso - NBR 6118/207Polimento de piso</t>
  </si>
  <si>
    <t>1060Corrente Sold.Zin 05mm - NBR 9358:2013Materiais complementares de Canteiro</t>
  </si>
  <si>
    <t>1065Cadeado 30mm - NBR 15271Materiais complementares de Canteiro</t>
  </si>
  <si>
    <t>2077Vaso Sanitario - NBR 8160:1999  Materiais complementares de Canteiro</t>
  </si>
  <si>
    <t>36Operador de BetoneiraOperador de betoneira</t>
  </si>
  <si>
    <t>651Caixa Descarga Externa C-4S SobreporMateriais complementares de Canteiro</t>
  </si>
  <si>
    <t>1346Dobradica 4"x2.1/2"Materiais complementares de Canteiro</t>
  </si>
  <si>
    <t>8162Compactador CM20 tipo sapo mecânico Compactador CM20 tipo sapo mecânico</t>
  </si>
  <si>
    <t>5923CE. 30, 0FCK.C.B1.28D. 10+-2 - NBR 7212:2012 / BombeadoPiso em concreto armado polido h=10cm</t>
  </si>
  <si>
    <t>5923CE. 30, 0FCK.C.B1.28D. 10+-2 - NBR 7212:2012 / BombeadoPiso em concreto armado h=10cm</t>
  </si>
  <si>
    <t>7086Empreiteiro- Lançamento e sarrafeamento de pisoPiso em concreto armado h=10cm</t>
  </si>
  <si>
    <t>7791Encarregado de instalações PJEncarregado Instalações</t>
  </si>
  <si>
    <t>8114Serviço de Empreitada / Corte, Dobra e Montagem de ArmaçãoVergas e contra-vergas</t>
  </si>
  <si>
    <t>896Lona PretaPiso em concreto armado polido h=10cm</t>
  </si>
  <si>
    <t>896Lona PretaPiso em concreto armado h=10cm</t>
  </si>
  <si>
    <t>1001Cimento CPII 32 Portland - NBR 11578Alvenaria em tijolo cerâmico - 14x19x29 cm</t>
  </si>
  <si>
    <t>1004Brita 1 (9,5 a 19 mm) - NBR 7174:1982    Vergas e contra-vergas</t>
  </si>
  <si>
    <t>1004Brita 1 (9,5 a 19 mm) - NBR 7174:1982    Lastro de brita</t>
  </si>
  <si>
    <t>1054Prego 18x30 - ABNT NBR 6627:1981 Vergas e contra-vergas</t>
  </si>
  <si>
    <t>1206Aco CA-50/60 - NBR 7480:1996Vergas e contra-vergas</t>
  </si>
  <si>
    <t>1219Arame Recozido Torcido BWG 18 - NBR 5589:2012  Vergas e contra-vergas</t>
  </si>
  <si>
    <t>1367Areia Media - NBR 7211Vergas e contra-vergas</t>
  </si>
  <si>
    <t>1591Tela Soldada Para Concreto - NBR 7481:1996Piso em concreto armado polido h=10cm</t>
  </si>
  <si>
    <t>1591Tela Soldada Para Concreto - NBR 7481:1996Piso em concreto armado h=10cm</t>
  </si>
  <si>
    <t>4693Prego 17x21 - 2x11- NBR 6627:1981 Bandeja principal plana e inclinada (aparalixo)</t>
  </si>
  <si>
    <t>5212Compensado 220x110x14 Plastificado - NBR ISO 12466-1:2012Bandeja principal plana e inclinada (aparalixo)</t>
  </si>
  <si>
    <t>5213Bomba de Concreto - NBR 14931:2004Piso em concreto armado polido h=10cm</t>
  </si>
  <si>
    <t>5213Bomba de Concreto - NBR 14931:2004Piso em concreto armado h=10cm</t>
  </si>
  <si>
    <t>5347Aparalixo Primario 2,5m EntrelaçadoBandeja principal plana e inclinada (aparalixo)</t>
  </si>
  <si>
    <t>5967CIMENTO PORTLAND CP 32 - NBR 13583:2014Vergas e contra-vergas</t>
  </si>
  <si>
    <t>8079Parabolt - Chumbador CBA, prisioneiro, com cone, jaqueta e prolongador, galvanizado de 3/8 - NBR 5875Bandeja principal plana e inclinada (aparalixo)</t>
  </si>
  <si>
    <t>1002Massical - NBR 7175Alvenaria em tijolo cerâmico - 14x19x29 cm</t>
  </si>
  <si>
    <t>1367Areia Media - NBR 7211Alvenaria de bloco cerâmico - 19x19x29 cm</t>
  </si>
  <si>
    <t>1571Tijolo Ceramico Furado 14x19x29 - NBR 15270-3:2005 - unAlvenaria em tijolo cerâmico - 14x19x29 cm</t>
  </si>
  <si>
    <t>1571Tijolo Ceramico Furado 14x19x29 - NBR 15270-3:2005 - unAlvenaria de bloco cerâmico - 19x19x29 cm</t>
  </si>
  <si>
    <t>5967CIMENTO PORTLAND CP 32 - NBR 13583:2014Alvenaria de bloco cerâmico - 19x19x29 cm</t>
  </si>
  <si>
    <t>7071Areia Mista - NBR 7211Alvenaria em tijolo cerâmico - 14x19x29 cm</t>
  </si>
  <si>
    <t>1ServenteVergas e contra-vergas</t>
  </si>
  <si>
    <t>1ServenteNivelamento / Compactação de piso</t>
  </si>
  <si>
    <t>1ServenteLastro de brita</t>
  </si>
  <si>
    <t>2PedreiroVergas e contra-vergas</t>
  </si>
  <si>
    <t>1285Sarrafo Pinho 1x4"Vergas e contra-vergas</t>
  </si>
  <si>
    <t>1285Sarrafo Pinho 1x4"Bandeja principal plana e inclinada (aparalixo)</t>
  </si>
  <si>
    <t>6563Serviço de montagem e desmontagem de Elevador CremalheiraMontagem e Desmontagem de Elevador Cremalheira</t>
  </si>
  <si>
    <t>6564Laudo de AterramentoAterramento e Laudo do Elevador Cremalheira</t>
  </si>
  <si>
    <t>7742Serviços de Empreitada  / Montagem de bandeja de proteção ( aparalixo)Bandeja principal plana e inclinada (aparalixo)</t>
  </si>
  <si>
    <t>7742Serviços de Empreitada  / Lançamento, sarrafeamento e polimento de piso - NBR 6118/207Piso em concreto armado polido h=10cm</t>
  </si>
  <si>
    <t>7761Serviço de empreitada / Empreiteiro de Espala internaEspala em reboco</t>
  </si>
  <si>
    <t>8114Serviço de Empreitada / Corte, Dobra e Montagem de ArmaçãoMuro sobre laje esp.: 09 cm</t>
  </si>
  <si>
    <t>8114Serviço de Empreitada / Corte, Dobra e Montagem de ArmaçãoMuro sobre laje esp.: 14 cm</t>
  </si>
  <si>
    <t>7742Serviços de Empreitada  / Serviço de empreitada de AlvenariaMão de obra alvenaria de bloco cerâmico</t>
  </si>
  <si>
    <t>1001Cimento CPII 32 Portland - NBR 11578Chapisco interno com argamassa</t>
  </si>
  <si>
    <t>1001Cimento CPII 32 Portland - NBR 11578Reboco interno  em argamassa</t>
  </si>
  <si>
    <t>1001Cimento CPII 32 Portland - NBR 11578Espala em reboco</t>
  </si>
  <si>
    <t>1002Massical - NBR 7175Reboco interno  em argamassa</t>
  </si>
  <si>
    <t>1002Massical - NBR 7175Espala em reboco</t>
  </si>
  <si>
    <t>1004Brita 1 (9,5 a 19 mm) - NBR 7174:1982    Muro sobre laje esp.: 09 cm</t>
  </si>
  <si>
    <t>1004Brita 1 (9,5 a 19 mm) - NBR 7174:1982    Muro sobre laje esp.: 14 cm</t>
  </si>
  <si>
    <t>1054Prego 18x30 - ABNT NBR 6627:1981 Muro sobre laje esp.: 09 cm</t>
  </si>
  <si>
    <t>1054Prego 18x30 - ABNT NBR 6627:1981 Muro sobre laje esp.: 14 cm</t>
  </si>
  <si>
    <t>1206Aco CA-50/60 - NBR 7480:1996Muro sobre laje esp.: 09 cm</t>
  </si>
  <si>
    <t>1206Aco CA-50/60 - NBR 7480:1996Muro sobre laje esp.: 14 cm</t>
  </si>
  <si>
    <t>1206Aco CA-50/60 - NBR 7480:1996Base para elevador Cremalheira</t>
  </si>
  <si>
    <t>1314Tabua Pinus 300m x 30cm x 2,5cm - NBR 7190:1997  Muro sobre laje esp.: 09 cm</t>
  </si>
  <si>
    <t>1314Tabua Pinus 300m x 30cm x 2,5cm - NBR 7190:1997  Muro sobre laje esp.: 14 cm</t>
  </si>
  <si>
    <t>1314Tabua Pinus 300m x 30cm x 2,5cm - NBR 7190:1997  Base para elevador Cremalheira</t>
  </si>
  <si>
    <t>1367Areia Media - NBR 7211Alvenaria em tijolo cerâmico - 09x19x29 cm</t>
  </si>
  <si>
    <t>1367Areia Media - NBR 7211Muro sobre laje esp.: 09 cm</t>
  </si>
  <si>
    <t>1367Areia Media - NBR 7211Muro sobre laje esp.: 14 cm</t>
  </si>
  <si>
    <t>1571Tijolo Ceramico Furado 14x19x29 - NBR 15270-3:2005 - unMuro sobre laje esp.: 14 cm</t>
  </si>
  <si>
    <t>4693Prego 17x21 - 2x11- NBR 6627:1981 Base para elevador Cremalheira</t>
  </si>
  <si>
    <t>4774Tijolo Ceramico Furado 09x19x29 - NBR 15270-3:2005  Alvenaria em tijolo cerâmico - 09x19x29 cm</t>
  </si>
  <si>
    <t>4774Tijolo Ceramico Furado 09x19x29 - NBR 15270-3:2005  Muro sobre laje esp.: 09 cm</t>
  </si>
  <si>
    <t>5039Concreto Usinado FcK= 200 Kgf/cm² - NBR 7212:2012Base para elevador Cremalheira</t>
  </si>
  <si>
    <t>5232Argamassa Expansiva para Alvenaria - NBR 7200Encunhamento</t>
  </si>
  <si>
    <t>5961ARAME PG-18 (D=4,2 MM) - NBR 5589:2012  Muro sobre laje esp.: 09 cm</t>
  </si>
  <si>
    <t>5961ARAME PG-18 (D=4,2 MM) - NBR 5589:2012  Muro sobre laje esp.: 14 cm</t>
  </si>
  <si>
    <t>5967CIMENTO PORTLAND CP 32 - NBR 13583:2014Alvenaria em tijolo cerâmico - 09x19x29 cm</t>
  </si>
  <si>
    <t>5967CIMENTO PORTLAND CP 32 - NBR 13583:2014Muro sobre laje esp.: 09 cm</t>
  </si>
  <si>
    <t>5967CIMENTO PORTLAND CP 32 - NBR 13583:2014Muro sobre laje esp.: 14 cm</t>
  </si>
  <si>
    <t>7071Areia Mista - NBR 7211Chapisco interno com argamassa</t>
  </si>
  <si>
    <t>7071Areia Mista - NBR 7211Reboco interno  em argamassa</t>
  </si>
  <si>
    <t>7071Areia Mista - NBR 7211Espala em reboco</t>
  </si>
  <si>
    <t>1ServenteMuro sobre laje esp.: 09 cm</t>
  </si>
  <si>
    <t>1ServenteMuro sobre laje esp.: 14 cm</t>
  </si>
  <si>
    <t>1ServenteEncunhamento</t>
  </si>
  <si>
    <t>1ServenteBase para elevador Cremalheira</t>
  </si>
  <si>
    <t>2PedreiroEncunhamento</t>
  </si>
  <si>
    <t>2PedreiroBase para elevador Cremalheira</t>
  </si>
  <si>
    <t>3CarpinteiroBase para elevador Cremalheira</t>
  </si>
  <si>
    <t>4ArmadorBase para elevador Cremalheira</t>
  </si>
  <si>
    <t>1285Sarrafo Pinho 1x4"Muro sobre laje esp.: 09 cm</t>
  </si>
  <si>
    <t>1285Sarrafo Pinho 1x4"Muro sobre laje esp.: 14 cm</t>
  </si>
  <si>
    <t>1403Desmoldante - NBR 5829:1984  Muro sobre laje esp.: 09 cm</t>
  </si>
  <si>
    <t>1492Haste de Terra 5/8x3mAterramento e Laudo do Elevador Cremalheira</t>
  </si>
  <si>
    <t>1493Cabo de Cobre NU / 35 mmAterramento e Laudo do Elevador Cremalheira</t>
  </si>
  <si>
    <t>4992EletricistaAterramento e Laudo do Elevador Cremalheira</t>
  </si>
  <si>
    <t>5614Conector bimetálico #70mm2 Aterramento e Laudo do Elevador Cremalheira</t>
  </si>
  <si>
    <t>7742Serviços de Empreitada  / Chapisco InternoChapisco interno com argamassa</t>
  </si>
  <si>
    <t>7742Serviços de Empreitada  / Reboco/Emboço InternoMão de obra reboco</t>
  </si>
  <si>
    <t>7754Serviços de empreiteiro / Alvenaria EstruturalMuro sobre laje esp.: 09 cm</t>
  </si>
  <si>
    <t>7754Serviços de empreiteiro / Alvenaria EstruturalMuro sobre laje esp.: 14 cm</t>
  </si>
  <si>
    <t>8158Locação de Elevador MistoElevador Cremalheira (1 cabines)</t>
  </si>
  <si>
    <t>7761Serviço de empreitada / Empreiteiro de Espala internaEspala em emboço</t>
  </si>
  <si>
    <t>1001Cimento CPII 32 Portland - NBR 11578Emboco interno com argamassa  2,5 cm</t>
  </si>
  <si>
    <t>1001Cimento CPII 32 Portland - NBR 11578Espala em emboço</t>
  </si>
  <si>
    <t>1367Areia Media - NBR 7211Muretas esp. 14 cm</t>
  </si>
  <si>
    <t>1571Tijolo Ceramico Furado 14x19x29 - NBR 15270-3:2005 - unMuretas esp. 14 cm</t>
  </si>
  <si>
    <t>1327Sarrafo Pinho 3a Construcao 2,5x5cmBandeja de proteção secundaria</t>
  </si>
  <si>
    <t>5804Operador de Elevador MistoOperador de Elevador Cremalheira</t>
  </si>
  <si>
    <t>6427Complemento de Salarios Oficial / BombeiroInstalação hidráulica água fria/ esgoto/aguas pluviais</t>
  </si>
  <si>
    <t>7745Serviços de Empreitada / Fornecimento e instalação completa de ponto de GásFornecimento e Instalação de Gás</t>
  </si>
  <si>
    <t>1455Instalacao Hidraulica MaterialInstalação hidráulica água fria/ esgoto/aguas pluviais</t>
  </si>
  <si>
    <t>4990BombeiroInstalação hidráulica água fria/ esgoto/aguas pluviais</t>
  </si>
  <si>
    <t>5490Furação Nas LajesFuração hidraulica</t>
  </si>
  <si>
    <t>8125Complemento de Salario de Ajudantes / BombeiroInstalação hidráulica água fria/ esgoto/aguas pluviais</t>
  </si>
  <si>
    <t>8127Ajudante de BombeiroInstalação hidráulica água fria/ esgoto/aguas pluviais</t>
  </si>
  <si>
    <t>8170Andaime FachadeiroLocação de Andaime Fachadeiro</t>
  </si>
  <si>
    <t>6490Serviço de telefoniaServiço de telefonia</t>
  </si>
  <si>
    <t>7761Serviço de empreitada / Pintura de RodapéMão de obra para pinturas</t>
  </si>
  <si>
    <t>7761Serviço de empreitada / Demarcação de vagasMão de obra para pinturas</t>
  </si>
  <si>
    <t>7761Serviço de empreitada / Pintura de faixasMão de obra para pinturas</t>
  </si>
  <si>
    <t>3CarpinteiroTela de proteção de fachada</t>
  </si>
  <si>
    <t>933Pontalete Pinho 3a. 3x3"Tela de proteção de fachada</t>
  </si>
  <si>
    <t>1113Projeto PaisagismoProjeto de Paisagismo</t>
  </si>
  <si>
    <t>6173Material para instalação de rede de Prevenção e Combate a incendioInstalações de incêndio</t>
  </si>
  <si>
    <t>7742Serviços de Empreitada  / Chapisco ExternoChapisco externo</t>
  </si>
  <si>
    <t>7742Serviços de Empreitada  / Reboco/Emboço ExternoMão de obra reboco externo</t>
  </si>
  <si>
    <t>7742Serviços de Empreitada  / cerâmica de ParedeMão de obra de revestimento cerâmico/azulejado</t>
  </si>
  <si>
    <t>7742Serviços de Empreitada  / Pintura internaMão de obra para pinturas</t>
  </si>
  <si>
    <t>7742Serviços de Empreitada  / emassamentoMão de obra para pinturas</t>
  </si>
  <si>
    <t>7742Serviços de Empreitada  / Pintura esmalteMão de obra para pinturas</t>
  </si>
  <si>
    <t>7742Serviços de Empreitada  / CaiaçãoMão de obra para pinturas</t>
  </si>
  <si>
    <t>7742Serviços de Empreitada  / Grafiato internoMão de obra para pinturas</t>
  </si>
  <si>
    <t>7742Serviços de Empreitada  / Pintura de pisoMão de obra para pinturas</t>
  </si>
  <si>
    <t>8110Caixa D'água polietileno 5000 litrosCaixa D'água polietileno 5000 litros</t>
  </si>
  <si>
    <t>8163Balancim / ManualBalancim Manual</t>
  </si>
  <si>
    <t>8169Lixadeira PortatilLixadeira Portátil</t>
  </si>
  <si>
    <t>7742Serviços de Empreitada  / Serviço de execução de ContrapisoImpermeabilização com manta - área externo 4 mm</t>
  </si>
  <si>
    <t>7745Serviços de Empreitada / Instalação de bancada em granitoMão de obra para instalação de bancada</t>
  </si>
  <si>
    <t>7761Serviço de empreitada / PeitorilPeitoril em Mármore Branco l= 20 cm</t>
  </si>
  <si>
    <t>7761Serviço de empreitada / Tabica para forroJunta metálica para forro</t>
  </si>
  <si>
    <t>1956Válvula para Pia Americana 3" 1/2 - NBR 15423Cuba De Embutir Em Aço Inox Nº2 Prof. 14 Cm Tecnocubas Ou Similar</t>
  </si>
  <si>
    <t>5421Silicone Acético Incolor com Fungicida - NBR 14725Peitoril em Mármore Branco l= 20 cm</t>
  </si>
  <si>
    <t>6416Metalon p/ bancadas 7 x 3 cmBancada em granito Preto São Gabriel (cozinha)</t>
  </si>
  <si>
    <t>7890Cuba Tecnocubas nº1 - MEDINDO 460x300x160 - NBR 5601Cuba De Embutir Em Aço Inox Nº2 Prof. 14 Cm Tecnocubas Ou Similar</t>
  </si>
  <si>
    <t>2034Marmore e=2cm (Peitoril)Peitoril em Mármore Branco l= 20 cm</t>
  </si>
  <si>
    <t>7742Serviços de Empreitada  / Forro de Gesso AcartonadoForro em gesso</t>
  </si>
  <si>
    <t>5426Rejunte Flexivel Cinza Platina - NBR 15825:2010 Rejunte de porcelanato 80 x 80 cm</t>
  </si>
  <si>
    <t>1027BiancoGesso corrido teto - Escada de incêndio</t>
  </si>
  <si>
    <t>7089Piso em Granito / Preto São GabrielPiso em granito Preto São Gabriel - Elevador</t>
  </si>
  <si>
    <t>8168Pistola ChumbadoraPistola chumbadora</t>
  </si>
  <si>
    <t>7186Puxador Chapa Reta Cromado de 80cm - NBR 9050Puxador cromado H= 60 cm</t>
  </si>
  <si>
    <t>5348Rolos de Tela Pinteiro 1,5x50 Fio 22 Malha 1" - NBR 10122:2014  Impermeabilização de jardineira</t>
  </si>
  <si>
    <t>7663Argamassa Colante Branca - AC III - NBR 13753Piso em granito Preto São Gabriel - Elevador</t>
  </si>
  <si>
    <t>8099FECH EX RD 1710 INX ROL E81 3000 CIL ZMK - NBR 14913Fechadura porta social  - Imab ou similar</t>
  </si>
  <si>
    <t>8101FEC TESS M0964Z R0041 IR1300 CR C/ RED - NBR 14913Fechadura porta interna - Imab ou similar</t>
  </si>
  <si>
    <t>8103FECH AUX 1381 LAT TR 0081 C/RED CR - NBR 14913Fechadura porta banheiro - Imab ou similar</t>
  </si>
  <si>
    <t>1015Manta de BidimImpermeabilização de jardineira</t>
  </si>
  <si>
    <t>1812Corrimao Escada FerroCorrimão h= 90 cm</t>
  </si>
  <si>
    <t>7742Serviços de Empreitada  / Assentamento de piso em granitoPiso em granito Preto São Gabriel - Elevador</t>
  </si>
  <si>
    <t>5685Válvula de escoamento em metal cromado para pia e tanque DN 1,1/2"x 2"- DECA Tanque de louça 20 litros, da marca Celite, na cor branca</t>
  </si>
  <si>
    <t>5593Acabamento reto / polimento de espessura granitoDegraus e espelhos em granito Branco Siena</t>
  </si>
  <si>
    <t>7786Base Monocomando Ban/Chuveiro 3/4 - NBR 15704-1:2011Monocomando ducha prd bem Victoria-n cr</t>
  </si>
  <si>
    <t>7980ACABAMENTO MONOCOMANDO PARA CHUVEIRO E DUCHA HIGIENICA 1/2" LIFT - NBR15748Monocomando ducha prd bem Victoria-n cr</t>
  </si>
  <si>
    <t>5499Kit fixação  para tanqueTanque de louça 20 litros, da marca Celite, na cor branca</t>
  </si>
  <si>
    <t>7742Serviços de Empreitada  / Piso de escada em granitoDegraus e espelhos em granito Branco Siena</t>
  </si>
  <si>
    <t>841Lixa Ferro 100Pintura faixa sinalização em parede h= 0,20m (2 faixas de 10 cm cada)</t>
  </si>
  <si>
    <t>1687Agua RazPintura faixa sinalização em parede h= 0,20m (2 faixas de 10 cm cada)</t>
  </si>
  <si>
    <t>7302PaisagismoPaisagismo</t>
  </si>
  <si>
    <t>7742Serviços de Empreitada  / Lavagem de Fachada MAT +MOLavagem de fachada</t>
  </si>
  <si>
    <t>5519Terra vegetal p/ plantioPlantio de grama sobre laje</t>
  </si>
  <si>
    <t>1002Massical - NBR 7175Contrapiso argamassa 6 cm</t>
  </si>
  <si>
    <t>1554Grama Esmeralda - NBR 9781Plantio de grama sobre laje</t>
  </si>
  <si>
    <t>8167Martelete / 5 KgMartelete 5 kg</t>
  </si>
  <si>
    <t>1560AlçapaoAlçapão em metalon 70 x 70 cm</t>
  </si>
  <si>
    <t>5464Escada de marinheiro - degraus chumbados Escada marinheiro</t>
  </si>
  <si>
    <t>7261Barra de Apoio 40 cm - Inox Escovado - NBR 9050Conjunto barras de apoio</t>
  </si>
  <si>
    <t>8116Vaso Sanitário Especial Vogue Plus Conforto Gelo DecaBacia sanitária com caixa acoplada PNE</t>
  </si>
  <si>
    <t>5675Controle remoto para portãoPortão eletrônico</t>
  </si>
  <si>
    <t>6181Esponja para limpeza, tipo dupla faceLimpeza final</t>
  </si>
  <si>
    <t>1666Esmalte Sintético Brilhante - Cor Marrom - NBR 15494:2010Pintura de tubulações aparente</t>
  </si>
  <si>
    <t>4705Vassoura pelo sintético 40cm - ABNT NBR 98432Limpeza final</t>
  </si>
  <si>
    <t>5287Rodo plástico 40cm - NBR ISO 14024Limpeza final</t>
  </si>
  <si>
    <t>5601Espatula 4" - NBR ISO 7215:2009 Limpeza final</t>
  </si>
  <si>
    <t>5676FaxineiraLimpeza final</t>
  </si>
  <si>
    <t>7018Esmalte Sintético Brilhante - Cor Azul Delrey - NBR 15494:2010Pintura de tubulações aparente</t>
  </si>
  <si>
    <t>7019Esmalte Sintético Brilhante - Cor Verde Folha - NBR 15494:2010Pintura de tubulações aparente</t>
  </si>
  <si>
    <t>7022Esmalte Sintético Brilhante - Cor Amarelo Demarcação - NBR 15494:2010Pintura de tubulações aparente</t>
  </si>
  <si>
    <t>7276Torneira Jardim 1/2 - NBR 6452Torneira simples</t>
  </si>
  <si>
    <t>5281CloroLimpeza final</t>
  </si>
  <si>
    <t>5285Saco de lixo  100 litrosLimpeza final</t>
  </si>
  <si>
    <t>5286Pano de ChãoLimpeza final</t>
  </si>
  <si>
    <t>285Tubo Ligacao Celit Cromado Para BaciaBacia sanitária com caixa acoplada PNE</t>
  </si>
  <si>
    <t>5488Portão eletrônicoPortão eletrônico</t>
  </si>
  <si>
    <t>5522Elaboração de manual do proprietárioManual do Proprietario</t>
  </si>
  <si>
    <t>5590Aparelho de interfone Interfone</t>
  </si>
  <si>
    <t>7742Serviços de Empreitada  / Execução de Painel em MDFPainel em MDF</t>
  </si>
  <si>
    <t>7759Deck  / Deck em Madeira / Mão de obraDeck em madeira</t>
  </si>
  <si>
    <t>7759Deck  / Deck em Madeira / MaterialDeck em madeira</t>
  </si>
  <si>
    <t>7231Sistema de segurança e automaçãoAutomatização e Segurança</t>
  </si>
  <si>
    <t>6157Serviço de Execução de Rejunte Flexivel / ExternoChurrasqueira pré-moldada</t>
  </si>
  <si>
    <t>5527Numeração/logotipo edifícioLogotipo do Predio</t>
  </si>
  <si>
    <t>1314Tabua Pinus 300m x 30cm x 2,5cm - NBR 7190:1997  Meio-fio em concreto</t>
  </si>
  <si>
    <t>5526Numeracao dos apartamentos Numeração dos apartamentos</t>
  </si>
  <si>
    <t>6432Churrasqueira Pré-moldada 75cm x 55cm x 1.80m 5 Espetos - Cod. P5 - NBR 9062Churrasqueira pré-moldada</t>
  </si>
  <si>
    <t>2PedreiroMeio-fio em concreto</t>
  </si>
  <si>
    <t>5528Plantio de árvore Plantio de árvores</t>
  </si>
  <si>
    <t>DESPESAS TOTAIS</t>
  </si>
  <si>
    <t>DESPESAS DIRETAS</t>
  </si>
  <si>
    <t>RELATÓRIO GERENCIAL</t>
  </si>
  <si>
    <t>CÓD.</t>
  </si>
  <si>
    <t>% MEDIDO</t>
  </si>
  <si>
    <t>VALOR ORÇADO</t>
  </si>
  <si>
    <t>Peso (%)</t>
  </si>
  <si>
    <t>VALORES ACUMULADOS</t>
  </si>
  <si>
    <t>Pagamentos (Pago + A Pagar + Compromet.)</t>
  </si>
  <si>
    <t>Verba Disponível</t>
  </si>
  <si>
    <t>Projeção</t>
  </si>
  <si>
    <t>SÍNTESE DAS PROJEÇÕES x ORÇAMENTO</t>
  </si>
  <si>
    <t>% Financeiro Acumulado Previsto</t>
  </si>
  <si>
    <t>% Financeiro Acumulado Executado</t>
  </si>
  <si>
    <t>Custo previsto até a data</t>
  </si>
  <si>
    <t>Custo medido até a data</t>
  </si>
  <si>
    <t xml:space="preserve">Valor orçado </t>
  </si>
  <si>
    <t>Custo projetado</t>
  </si>
  <si>
    <t>Tendência financeira</t>
  </si>
  <si>
    <t>Custo projetado por m² de AEQ</t>
  </si>
  <si>
    <t>EVOLUÇÃO FINANCEIRA</t>
  </si>
  <si>
    <t>% REALIZ.mes</t>
  </si>
  <si>
    <t>% REALIZ.</t>
  </si>
  <si>
    <t>+1</t>
  </si>
  <si>
    <t>V. ORÇAMENTO CORRIGIDO ATÉ MARÇO/18</t>
  </si>
  <si>
    <t>ANÁLISE FINANCEIRA</t>
  </si>
  <si>
    <t>Valor Total com saldo reajustado ATÉ DATA ATUAL</t>
  </si>
  <si>
    <t>ORÇADO COM SALDO ATUALIZADO</t>
  </si>
  <si>
    <t xml:space="preserve">16.000.000.015 </t>
  </si>
  <si>
    <t>V. ORÇAMENTO COM SALDO CORRIGIDO ATÉ A DATA ATUAL</t>
  </si>
  <si>
    <t>SIMULAÇÃO FINAL CONSIDERANDO DESPESAS DE RESCISÃO CONTRATUAL DE FUNCIONÁRIOS E 15% DE ADMINISTRAÇÃO</t>
  </si>
  <si>
    <t>PREVISÃO DE ACERTO RESCISÃO CONTRATUAL DE FUNCIONÁRIOS</t>
  </si>
  <si>
    <t>+43</t>
  </si>
  <si>
    <t>ED. BE</t>
  </si>
  <si>
    <t>Projetos de Sistemas Prediais (Elétricos, Telecomunicações, SPDA, Hidrossanitários, incendio)</t>
  </si>
  <si>
    <t>Projeto  Detalhamento</t>
  </si>
  <si>
    <t>Projeto de compatibilização em BIM</t>
  </si>
  <si>
    <t>Projeto de Proteção Coletiva</t>
  </si>
  <si>
    <t>Analise de Acústica de Entorno</t>
  </si>
  <si>
    <t>Compensação ambiental</t>
  </si>
  <si>
    <t xml:space="preserve">03.000.000.004 </t>
  </si>
  <si>
    <t xml:space="preserve">03.000.000.005 </t>
  </si>
  <si>
    <t>Mobilização e desmobilização de container</t>
  </si>
  <si>
    <t>Almoxarifado (12 x5 m) - Sob laje</t>
  </si>
  <si>
    <t>Banheiro de obra ( 3 X 5 m) Sob laje</t>
  </si>
  <si>
    <t>Escritório ( 5x 5m) Sob Laje</t>
  </si>
  <si>
    <t xml:space="preserve">03.001.000.004 </t>
  </si>
  <si>
    <t>Refeitório ( 6 x 10 m ) sob laje</t>
  </si>
  <si>
    <t xml:space="preserve">03.001.000.005 </t>
  </si>
  <si>
    <t>Vestiário (6 x 10 m ) sob laje</t>
  </si>
  <si>
    <t xml:space="preserve">03.001.000.006 </t>
  </si>
  <si>
    <t>Centrais ( 4 x 5 m ) sob laje</t>
  </si>
  <si>
    <t xml:space="preserve">03.001.000.007 </t>
  </si>
  <si>
    <t>Concreto usinado Fck = 30 Mpa Bombeado</t>
  </si>
  <si>
    <t>Concretagem de Tubulão Fck =20 MPa Bombeado</t>
  </si>
  <si>
    <t>Arrasamento de cabeça de Tubulão</t>
  </si>
  <si>
    <t>Perfuração de Estaca  Ø 0,60 m</t>
  </si>
  <si>
    <t>Perfuração de Estaca  Ø 0,70 m</t>
  </si>
  <si>
    <t>Concretagem de Estaca Fck =20 MPa Bombeado</t>
  </si>
  <si>
    <t>Arrasamento de cabeça de Estaca</t>
  </si>
  <si>
    <t xml:space="preserve">05.003.000.007 </t>
  </si>
  <si>
    <t xml:space="preserve">05.003.000.008 </t>
  </si>
  <si>
    <t>Forma para Fundação</t>
  </si>
  <si>
    <t>Concreto usinado Fck = 30 MPa Bombeado</t>
  </si>
  <si>
    <t>Concreto usinado Fck = 35 MPa Bombeado</t>
  </si>
  <si>
    <t xml:space="preserve">06.000.000.005 </t>
  </si>
  <si>
    <t>Mão de obra de encunhamento</t>
  </si>
  <si>
    <t xml:space="preserve">07.004 </t>
  </si>
  <si>
    <t>Shafts</t>
  </si>
  <si>
    <t xml:space="preserve">07.004.000.001 </t>
  </si>
  <si>
    <t>Fechamento de shaft em drywall - Placa Standart</t>
  </si>
  <si>
    <t xml:space="preserve">07.004.000.002 </t>
  </si>
  <si>
    <t>Fechamento de shaft em drywall - Placa hidrofugante</t>
  </si>
  <si>
    <t xml:space="preserve">07.004.000.003 </t>
  </si>
  <si>
    <t xml:space="preserve">07.004.000.004 </t>
  </si>
  <si>
    <t>Painel shaft 50x70 cm  - Astra SH58C6</t>
  </si>
  <si>
    <t xml:space="preserve">07.004.000.005 </t>
  </si>
  <si>
    <t>Fechamento em drywall - Placa acústica</t>
  </si>
  <si>
    <t>Impermeabilização de áreas descobertas com cimento polimérico</t>
  </si>
  <si>
    <t>Impermeabilização de cortina</t>
  </si>
  <si>
    <t xml:space="preserve">08.000.000.006 </t>
  </si>
  <si>
    <t xml:space="preserve">08.000.000.007 </t>
  </si>
  <si>
    <t>Impermeabilização de piscina (manta + tela)</t>
  </si>
  <si>
    <t>Pisos externos</t>
  </si>
  <si>
    <t xml:space="preserve">09.001.001 </t>
  </si>
  <si>
    <t>Base para pisos externos</t>
  </si>
  <si>
    <t xml:space="preserve">09.001.001.001 </t>
  </si>
  <si>
    <t xml:space="preserve">09.001.002 </t>
  </si>
  <si>
    <t>Calçada</t>
  </si>
  <si>
    <t xml:space="preserve">09.001.002.001 </t>
  </si>
  <si>
    <t xml:space="preserve">09.001.002.002 </t>
  </si>
  <si>
    <t>Ladrilho hidráulico tátil direcional cor vermelha</t>
  </si>
  <si>
    <t xml:space="preserve">09.001.002.003 </t>
  </si>
  <si>
    <t>Ladrilho hidráulico tátil alerta cor vermelha</t>
  </si>
  <si>
    <t xml:space="preserve">09.001.002.004 </t>
  </si>
  <si>
    <t>Ladrilho hidráulico 16 quadros cor natural</t>
  </si>
  <si>
    <t xml:space="preserve">Base/Concreto/Cimentado </t>
  </si>
  <si>
    <t>Contrapiso em concreto 6 cm</t>
  </si>
  <si>
    <t>Enchimento de piso (sóculo)</t>
  </si>
  <si>
    <t xml:space="preserve">09.003.000.003 </t>
  </si>
  <si>
    <t>Piso em concreto armado polido h=14 cm</t>
  </si>
  <si>
    <t xml:space="preserve">09.004.001 </t>
  </si>
  <si>
    <t>Piso em Porcelanato</t>
  </si>
  <si>
    <t xml:space="preserve">09.004.001.001 </t>
  </si>
  <si>
    <t>Piso em porcelanato 80x80 cm , Doppio Nuvola bege, marca Level - sala, cozinha,lavabo</t>
  </si>
  <si>
    <t xml:space="preserve">09.004.001.002 </t>
  </si>
  <si>
    <t>Piso em porcelanato 60 x 60 cm, marca Biancogrês, Level, Portobello - hall , i.s.</t>
  </si>
  <si>
    <t xml:space="preserve">09.004.001.003 </t>
  </si>
  <si>
    <t>Piso em porcelanato 60 x 60 cm anti-derrapante, Basaltina bege, marca Biancogrês - terraços</t>
  </si>
  <si>
    <t xml:space="preserve">09.004.001.004 </t>
  </si>
  <si>
    <t>Piso em porcelanato régua concreto - Portaria</t>
  </si>
  <si>
    <t xml:space="preserve">09.004.001.005 </t>
  </si>
  <si>
    <t>Piso em porcelanato branco - Portaria</t>
  </si>
  <si>
    <t xml:space="preserve">09.004.001.006 </t>
  </si>
  <si>
    <t>Piso em porcelanato 80x80 cm - Salão de festas</t>
  </si>
  <si>
    <t xml:space="preserve">09.004.001.007 </t>
  </si>
  <si>
    <t>Mão de obra Piso em Porcelanato</t>
  </si>
  <si>
    <t xml:space="preserve">09.004.002 </t>
  </si>
  <si>
    <t>Rodapé em Porcelanato</t>
  </si>
  <si>
    <t xml:space="preserve">09.004.002.001 </t>
  </si>
  <si>
    <t xml:space="preserve">09.004.002.002 </t>
  </si>
  <si>
    <t xml:space="preserve">09.004.002.003 </t>
  </si>
  <si>
    <t xml:space="preserve">09.004.002.004 </t>
  </si>
  <si>
    <t xml:space="preserve">09.004.002.005 </t>
  </si>
  <si>
    <t>Mão de obra Rodapé em Porcelanato</t>
  </si>
  <si>
    <t xml:space="preserve">09.004.003 </t>
  </si>
  <si>
    <t>Rejunte em piso Porcelanato</t>
  </si>
  <si>
    <t xml:space="preserve">09.004.003.001 </t>
  </si>
  <si>
    <t xml:space="preserve">09.004.003.002 </t>
  </si>
  <si>
    <t xml:space="preserve">09.004.003.003 </t>
  </si>
  <si>
    <t xml:space="preserve">09.004.003.004 </t>
  </si>
  <si>
    <t xml:space="preserve">09.005.001 </t>
  </si>
  <si>
    <t>Piso em Granito/Mármore</t>
  </si>
  <si>
    <t xml:space="preserve">09.005.001.001 </t>
  </si>
  <si>
    <t xml:space="preserve">09.005.001.002 </t>
  </si>
  <si>
    <t>Piso em granito Branco Siena</t>
  </si>
  <si>
    <t xml:space="preserve">09.005.001.003 </t>
  </si>
  <si>
    <t xml:space="preserve">09.005.002 </t>
  </si>
  <si>
    <t>Rodapé em Granito/Mármore</t>
  </si>
  <si>
    <t xml:space="preserve">09.005.002.001 </t>
  </si>
  <si>
    <t>Rodapé em granito Branco Siena h= 15 cm</t>
  </si>
  <si>
    <t xml:space="preserve">09.005.002.002 </t>
  </si>
  <si>
    <t xml:space="preserve">09.005.002.003 </t>
  </si>
  <si>
    <t>Mão de obra Rodapé em granito</t>
  </si>
  <si>
    <t xml:space="preserve">09.005.003 </t>
  </si>
  <si>
    <t>Rejunte em Granito/Mármore</t>
  </si>
  <si>
    <t xml:space="preserve">09.005.003.001 </t>
  </si>
  <si>
    <t xml:space="preserve">09.005.004 </t>
  </si>
  <si>
    <t>Soleira/Peitoril em Granito/Mármore</t>
  </si>
  <si>
    <t xml:space="preserve">09.005.004.001 </t>
  </si>
  <si>
    <t>Soleira em granito Branco Siena L= 15cm</t>
  </si>
  <si>
    <t xml:space="preserve">09.005.004.002 </t>
  </si>
  <si>
    <t>Filete em granito Branco Siena - escada de incêndio</t>
  </si>
  <si>
    <t xml:space="preserve">09.005.004.003 </t>
  </si>
  <si>
    <t xml:space="preserve">09.005.004.004 </t>
  </si>
  <si>
    <t xml:space="preserve">09.005.004.005 </t>
  </si>
  <si>
    <t>Banco em mármore Branco l= 45 cm</t>
  </si>
  <si>
    <t>Piso Laminado Durafloor Linha Ritz instalado com rodapé</t>
  </si>
  <si>
    <t>Piso Pastilha 5x5 cm portobello barlavento - piscina</t>
  </si>
  <si>
    <t>Rejunte de Pastilha 5x5 cm - piscina</t>
  </si>
  <si>
    <t>Piso vinílico - fitness</t>
  </si>
  <si>
    <t xml:space="preserve">09.007.000.004 </t>
  </si>
  <si>
    <t>Rodapé em alumínio h= 10 cm</t>
  </si>
  <si>
    <t xml:space="preserve">09.007.000.005 </t>
  </si>
  <si>
    <t xml:space="preserve">Seixo rolado branco - Portaria </t>
  </si>
  <si>
    <t xml:space="preserve">10.001.000.002 </t>
  </si>
  <si>
    <t>Chapisco rolado - Parede</t>
  </si>
  <si>
    <t>Mão de obra emboço interno</t>
  </si>
  <si>
    <t>Espala em emboço interno</t>
  </si>
  <si>
    <t>Mão de obra reboco interno</t>
  </si>
  <si>
    <t>Espala em reboco interno</t>
  </si>
  <si>
    <t xml:space="preserve">10.005.001 </t>
  </si>
  <si>
    <t>Revestimento parede Cerâmica/Porcelanato</t>
  </si>
  <si>
    <t xml:space="preserve">10.005.001.001 </t>
  </si>
  <si>
    <t>Revestimento em Cerâmica 30x60 cm</t>
  </si>
  <si>
    <t xml:space="preserve">10.005.001.002 </t>
  </si>
  <si>
    <t xml:space="preserve">10.005.001.003 </t>
  </si>
  <si>
    <t xml:space="preserve">10.005.002 </t>
  </si>
  <si>
    <t>Espala parede Cerâmica/Porcelanato</t>
  </si>
  <si>
    <t xml:space="preserve">10.005.002.001 </t>
  </si>
  <si>
    <t>Espala em Cerâmica 30x60 cm</t>
  </si>
  <si>
    <t xml:space="preserve">10.005.003 </t>
  </si>
  <si>
    <t>Rejunte parede Cerâmica/Porcelanato</t>
  </si>
  <si>
    <t xml:space="preserve">10.005.003.001 </t>
  </si>
  <si>
    <t xml:space="preserve">10.005.003.002 </t>
  </si>
  <si>
    <t xml:space="preserve">10.005.004 </t>
  </si>
  <si>
    <t>Outros parede Cerâmica/Porcelanato</t>
  </si>
  <si>
    <t xml:space="preserve">10.005.004.001 </t>
  </si>
  <si>
    <t>Cantoneira em PVC para quinas vivas</t>
  </si>
  <si>
    <t>Aduela em mármore Bege Bahia - elevador</t>
  </si>
  <si>
    <t>Moldura em mármore Bege Bahia - elevador</t>
  </si>
  <si>
    <t xml:space="preserve">10.007 </t>
  </si>
  <si>
    <t>Pastilha</t>
  </si>
  <si>
    <t xml:space="preserve">10.007.000.001 </t>
  </si>
  <si>
    <t>Revestimento em pastilha 5x5 cm portobello barlavento  - piscina</t>
  </si>
  <si>
    <t xml:space="preserve">10.007.000.002 </t>
  </si>
  <si>
    <t xml:space="preserve">10.008 </t>
  </si>
  <si>
    <t xml:space="preserve">Outros revestimentos de parede </t>
  </si>
  <si>
    <t xml:space="preserve">10.008.000.001 </t>
  </si>
  <si>
    <t xml:space="preserve">10.008.000.002 </t>
  </si>
  <si>
    <t>Espelho 4,80 x 2,45 m - Portaria</t>
  </si>
  <si>
    <t xml:space="preserve">11.001.000.005 </t>
  </si>
  <si>
    <t>Caixote em gesso - 2 lados " L "</t>
  </si>
  <si>
    <t xml:space="preserve">11.001.000.006 </t>
  </si>
  <si>
    <t>Forro metálico para receber porcelanato régua concreto - Portaria</t>
  </si>
  <si>
    <t>Espala em reboco externo (parede)</t>
  </si>
  <si>
    <t xml:space="preserve">12.002.000.004 </t>
  </si>
  <si>
    <t>Espala em reboco externo (vão)</t>
  </si>
  <si>
    <t>Espala em Emboço externo (vão)</t>
  </si>
  <si>
    <t>Espala em Emboço externo (parede)</t>
  </si>
  <si>
    <t>Porcelanato Aerado Amadeirado - 20x120 cm (Imbuia Clara)</t>
  </si>
  <si>
    <t>Porcelanato Aerado Piasentina HD Portinari - 60x60 cm</t>
  </si>
  <si>
    <t xml:space="preserve">12.004.000.003 </t>
  </si>
  <si>
    <t>Porcelanato Aerado Cetim Bianco Portobello - 60x60 cm</t>
  </si>
  <si>
    <t xml:space="preserve">12.004.000.004 </t>
  </si>
  <si>
    <t>Mão de Obra  Porcelanato aerado</t>
  </si>
  <si>
    <t xml:space="preserve">12.004.000.005 </t>
  </si>
  <si>
    <t>Espala Porcelanato Aerado Piasentina HD Portinari - 60x60 cm</t>
  </si>
  <si>
    <t xml:space="preserve">12.004.000.006 </t>
  </si>
  <si>
    <t>Mão de Obra Espala Porcelanato aerado</t>
  </si>
  <si>
    <t xml:space="preserve">12.005 </t>
  </si>
  <si>
    <t xml:space="preserve">Revestimentos de Fachada </t>
  </si>
  <si>
    <t xml:space="preserve">12.005.000.001 </t>
  </si>
  <si>
    <t>Porcelanato Piasentina HD Portinari - 60x60 cm</t>
  </si>
  <si>
    <t xml:space="preserve">12.005.000.002 </t>
  </si>
  <si>
    <t>Porcelanato Cetim Bianco Portobello - 60x60 cm</t>
  </si>
  <si>
    <t xml:space="preserve">12.005.000.003 </t>
  </si>
  <si>
    <t>Mão de Obra Porcelanato fachada</t>
  </si>
  <si>
    <t xml:space="preserve">12.005.000.004 </t>
  </si>
  <si>
    <t>Espala Porcelanato Piasentina HD Portinari - 60x60 cm</t>
  </si>
  <si>
    <t xml:space="preserve">12.005.000.005 </t>
  </si>
  <si>
    <t>Espala Porcelanato Cetim Bianco Portobello - 60x60 cm</t>
  </si>
  <si>
    <t xml:space="preserve">12.005.000.006 </t>
  </si>
  <si>
    <t>Mão de Obra Espala Porcelanato fachada</t>
  </si>
  <si>
    <t xml:space="preserve">12.005.000.007 </t>
  </si>
  <si>
    <t>Pastilha cerâmica 5x5 cm cor grafite</t>
  </si>
  <si>
    <t xml:space="preserve">12.005.000.008 </t>
  </si>
  <si>
    <t>Espala Pastilha cerâmica 5x5 cm cor grafite</t>
  </si>
  <si>
    <t xml:space="preserve">12.005.000.009 </t>
  </si>
  <si>
    <t>Rejunte Pastilha cerâmica 5x5 cm</t>
  </si>
  <si>
    <t>Esquadrias de alumínio Anodizado Fosco 1000 / Vidros</t>
  </si>
  <si>
    <t>Porta corta fogo 80 x 210 cm</t>
  </si>
  <si>
    <t>Guarda corpo em inox</t>
  </si>
  <si>
    <t>Fechamento em chapa vazada Corten c/ portões de abrir 330x230 cm + 380x230 cm</t>
  </si>
  <si>
    <t>Guarda corpo tubular em inox</t>
  </si>
  <si>
    <t>Kit Porta pronta em madeira branca 60 x 210 cm - Pormade</t>
  </si>
  <si>
    <t>Kit Porta pronta em madeira branca 70 x 210 cm - Pormade</t>
  </si>
  <si>
    <t>Kit Porta pronta em madeira branca 80 x 210 cm - Pormade</t>
  </si>
  <si>
    <t>Kit Porta pronta de correr em madeira branca 80 x 210 cm - Pormade</t>
  </si>
  <si>
    <t>Kit Porta pronta de correr em madeira branca 60 x 210 cm - Pormade</t>
  </si>
  <si>
    <t>Fechadura para porta de correr - Imab ou similar</t>
  </si>
  <si>
    <t>Elevador codificado - 9 paradas</t>
  </si>
  <si>
    <t>Infra estrutura dos sistemas de climatização e ventilação</t>
  </si>
  <si>
    <t>Ventilação mecânica - Áreas comuns</t>
  </si>
  <si>
    <t>Sistema de aquecimento a gás com Recirculação</t>
  </si>
  <si>
    <t>Carregador Carro Elétrico EVlink Smart -1 saída- Configurável de 3,5kW a 22kW</t>
  </si>
  <si>
    <t>Bancada em granito Branco Siena  (banho)</t>
  </si>
  <si>
    <t>Bacia sanitária com caixa acoplada Linha Ecoflush Fit</t>
  </si>
  <si>
    <t>Bacia sanitária com caixa acoplada Celite Linha Saveiro</t>
  </si>
  <si>
    <t>Cuba de apoio oval</t>
  </si>
  <si>
    <t>Cuba de apoio quadrada Q1</t>
  </si>
  <si>
    <t>Lavatório suspenso P</t>
  </si>
  <si>
    <t>Torneira para tanque Linha One</t>
  </si>
  <si>
    <t>Torneira de mesa bica alta Linha Lotus</t>
  </si>
  <si>
    <t>Torneira para lavatório Misturador monocomando Linha Ecoline</t>
  </si>
  <si>
    <t>Torneira de mesa para lavatório Linha One</t>
  </si>
  <si>
    <t>Acabamento Registro de gaveta Linha Lotus</t>
  </si>
  <si>
    <t xml:space="preserve">18.006.000.003 </t>
  </si>
  <si>
    <t>Acabamento Registro de pressão Linha Lotus</t>
  </si>
  <si>
    <t>Pintura Acrilica - parede e teto</t>
  </si>
  <si>
    <t>Pintura Acrilica - teto cor tecnocimento</t>
  </si>
  <si>
    <t>Massa corrida - parede e teto</t>
  </si>
  <si>
    <t>Pintura esmalte em esquadrias metálicas, corrimão e guarda corpo</t>
  </si>
  <si>
    <t>Textura Interna</t>
  </si>
  <si>
    <t>Pintura Grafiatto - lavabo</t>
  </si>
  <si>
    <t>Textura rolada - Escada de incêndio</t>
  </si>
  <si>
    <t>Espala em Textura rolada - Escada de incêndio</t>
  </si>
  <si>
    <t>Textura rolada - garagem/cobertura - parede e teto</t>
  </si>
  <si>
    <t>Espala em Textura rolada</t>
  </si>
  <si>
    <t xml:space="preserve">19.007 </t>
  </si>
  <si>
    <t>Textura Externa Fachada</t>
  </si>
  <si>
    <t xml:space="preserve">19.007.000.001 </t>
  </si>
  <si>
    <t>Espala Pintura Grafiatto Fachada (parede)</t>
  </si>
  <si>
    <t xml:space="preserve">19.007.000.002 </t>
  </si>
  <si>
    <t>Pintura Grafiatto Externo - Muros/muretas</t>
  </si>
  <si>
    <t xml:space="preserve">19.008 </t>
  </si>
  <si>
    <t xml:space="preserve">19.008.000.001 </t>
  </si>
  <si>
    <t xml:space="preserve">19.008.000.002 </t>
  </si>
  <si>
    <t xml:space="preserve">19.008.000.003 </t>
  </si>
  <si>
    <t>Pintura anti mofo</t>
  </si>
  <si>
    <t xml:space="preserve">19.008.000.004 </t>
  </si>
  <si>
    <t>Tratamento de concreto - parede e teto</t>
  </si>
  <si>
    <t xml:space="preserve">19.008.000.005 </t>
  </si>
  <si>
    <t>Serviços Complementares</t>
  </si>
  <si>
    <t>Decoração da Portaria</t>
  </si>
  <si>
    <t>Equipamento para piscina</t>
  </si>
  <si>
    <t>Madeira de lei - Cumaru - Pergolado</t>
  </si>
  <si>
    <t xml:space="preserve">20.003.000.009 </t>
  </si>
  <si>
    <t>Cobertura com telha Termoacústica</t>
  </si>
  <si>
    <t xml:space="preserve">20.003.000.010 </t>
  </si>
  <si>
    <t>Rufo metálico</t>
  </si>
  <si>
    <t xml:space="preserve">20.003.000.011 </t>
  </si>
  <si>
    <t>Calha metálica</t>
  </si>
  <si>
    <t xml:space="preserve">20.003.000.012 </t>
  </si>
  <si>
    <t>Tratamento de Piso em Concreto das Garagens</t>
  </si>
  <si>
    <t xml:space="preserve">20.003.000.013 </t>
  </si>
  <si>
    <t>Operador de Guincho</t>
  </si>
  <si>
    <t xml:space="preserve">03.000.002.011 </t>
  </si>
  <si>
    <t>Betoneira 400 Lt - com proteção na Norma NR12</t>
  </si>
  <si>
    <t>Guincho de Coluna - com botão emergência e chave de acionamento</t>
  </si>
  <si>
    <t>Balancim elétrico</t>
  </si>
  <si>
    <t>Elevador Cremalheira (1 cabine)</t>
  </si>
  <si>
    <t xml:space="preserve">  Projetos de Sistemas Prediais (Elétricos, Telecomunicações, SPDA, Hidrossanitários, incendio)</t>
  </si>
  <si>
    <t xml:space="preserve">  Projeto  Detalhamento</t>
  </si>
  <si>
    <t xml:space="preserve">  Projeto de compatibilização em BIM</t>
  </si>
  <si>
    <t xml:space="preserve">  Projeto de Proteção Coletiva</t>
  </si>
  <si>
    <t>29/05/2020</t>
  </si>
  <si>
    <t>09/09/2019</t>
  </si>
  <si>
    <t xml:space="preserve">  Analise de Acústica de Entorno</t>
  </si>
  <si>
    <t xml:space="preserve">  Compensação ambiental</t>
  </si>
  <si>
    <t>30/03/2020</t>
  </si>
  <si>
    <t>23/09/2019</t>
  </si>
  <si>
    <t xml:space="preserve">  Locação de Container</t>
  </si>
  <si>
    <t xml:space="preserve">  Mobilização e desmobilização de container</t>
  </si>
  <si>
    <t>01/03/2020</t>
  </si>
  <si>
    <t>20/03/2020</t>
  </si>
  <si>
    <t xml:space="preserve">    Almoxarifado (12 x5 m) - Sob laje</t>
  </si>
  <si>
    <t xml:space="preserve">    Banheiro de obra ( 3 X 5 m) Sob laje</t>
  </si>
  <si>
    <t xml:space="preserve">    Escritório ( 5x 5m) Sob Laje</t>
  </si>
  <si>
    <t xml:space="preserve">    Refeitório ( 6 x 10 m ) sob laje</t>
  </si>
  <si>
    <t xml:space="preserve">    Vestiário (6 x 10 m ) sob laje</t>
  </si>
  <si>
    <t xml:space="preserve">    Centrais ( 4 x 5 m ) sob laje</t>
  </si>
  <si>
    <t>15/08/2019</t>
  </si>
  <si>
    <t>24/04/2020</t>
  </si>
  <si>
    <t>25/10/2019</t>
  </si>
  <si>
    <t>20/04/2020</t>
  </si>
  <si>
    <t xml:space="preserve">    Concreto usinado Fck = 30 Mpa Bombeado</t>
  </si>
  <si>
    <t xml:space="preserve">    Concretagem de Tubulão Fck =20 MPa Bombeado</t>
  </si>
  <si>
    <t xml:space="preserve">    Arrasamento de cabeça de Tubulão</t>
  </si>
  <si>
    <t>15/09/2019</t>
  </si>
  <si>
    <t>15/10/2019</t>
  </si>
  <si>
    <t xml:space="preserve">    Perfuração de Estaca  Ø 0,60 m</t>
  </si>
  <si>
    <t xml:space="preserve">    Perfuração de Estaca  Ø 0,70 m</t>
  </si>
  <si>
    <t xml:space="preserve">    Concretagem de Estaca Fck =20 MPa Bombeado</t>
  </si>
  <si>
    <t xml:space="preserve">    Arrasamento de cabeça de Estaca</t>
  </si>
  <si>
    <t xml:space="preserve">      Forma para Fundação</t>
  </si>
  <si>
    <t xml:space="preserve">  Concreto usinado Fck = 30 MPa Bombeado</t>
  </si>
  <si>
    <t xml:space="preserve">  Concreto usinado Fck = 35 MPa Bombeado</t>
  </si>
  <si>
    <t>10/02/2020</t>
  </si>
  <si>
    <t>30/04/2021</t>
  </si>
  <si>
    <t>30/06/2020</t>
  </si>
  <si>
    <t>01/01/2021</t>
  </si>
  <si>
    <t>26/02/2021</t>
  </si>
  <si>
    <t xml:space="preserve">    Mão de obra de encunhamento</t>
  </si>
  <si>
    <t xml:space="preserve">  - Shafts</t>
  </si>
  <si>
    <t>01/07/2020</t>
  </si>
  <si>
    <t xml:space="preserve">    Fechamento de shaft em drywall - Placa Standart</t>
  </si>
  <si>
    <t xml:space="preserve">    Fechamento de shaft em drywall - Placa hidrofugante</t>
  </si>
  <si>
    <t xml:space="preserve">    Painel shaft 50x70 cm  - Astra SH58C6</t>
  </si>
  <si>
    <t xml:space="preserve">    Fechamento em drywall - Placa acústica</t>
  </si>
  <si>
    <t xml:space="preserve">  Impermeabilização de áreas descobertas com cimento polimérico</t>
  </si>
  <si>
    <t xml:space="preserve">  Impermeabilização de cortina</t>
  </si>
  <si>
    <t xml:space="preserve">  Impermeabilização de piscina (manta + tela)</t>
  </si>
  <si>
    <t xml:space="preserve">  - Pisos externos</t>
  </si>
  <si>
    <t xml:space="preserve">    - Base para pisos externos</t>
  </si>
  <si>
    <t xml:space="preserve">      Nivelamento / Compactação de piso</t>
  </si>
  <si>
    <t xml:space="preserve">    - Calçada</t>
  </si>
  <si>
    <t xml:space="preserve">      Meio-fio em concreto</t>
  </si>
  <si>
    <t xml:space="preserve">      Ladrilho hidráulico tátil direcional cor vermelha</t>
  </si>
  <si>
    <t xml:space="preserve">      Ladrilho hidráulico tátil alerta cor vermelha</t>
  </si>
  <si>
    <t xml:space="preserve">      Ladrilho hidráulico 16 quadros cor natural</t>
  </si>
  <si>
    <t xml:space="preserve">  - Base/Concreto/Cimentado </t>
  </si>
  <si>
    <t xml:space="preserve">    Contrapiso em concreto 6 cm</t>
  </si>
  <si>
    <t xml:space="preserve">    Enchimento de piso (sóculo)</t>
  </si>
  <si>
    <t xml:space="preserve">    Piso em concreto armado polido h=14 cm</t>
  </si>
  <si>
    <t xml:space="preserve">    - Piso em Porcelanato</t>
  </si>
  <si>
    <t xml:space="preserve">      Mão de obra Piso em Porcelanato</t>
  </si>
  <si>
    <t xml:space="preserve">    - Rodapé em Porcelanato</t>
  </si>
  <si>
    <t xml:space="preserve">      Mão de obra Rodapé em Porcelanato</t>
  </si>
  <si>
    <t xml:space="preserve">    - Rejunte em piso Porcelanato</t>
  </si>
  <si>
    <t xml:space="preserve">    - Piso em Granito/Mármore</t>
  </si>
  <si>
    <t xml:space="preserve">      Piso em granito Preto São Gabriel - Elevador</t>
  </si>
  <si>
    <t xml:space="preserve">      Piso em granito Branco Siena</t>
  </si>
  <si>
    <t xml:space="preserve">      Degraus e espelhos em granito Branco Siena</t>
  </si>
  <si>
    <t xml:space="preserve">    - Rodapé em Granito/Mármore</t>
  </si>
  <si>
    <t xml:space="preserve">      Rodapé em granito Branco Siena h= 15 cm</t>
  </si>
  <si>
    <t xml:space="preserve">      Rodapé em granito Preto São Gabriel h= 15 cm</t>
  </si>
  <si>
    <t xml:space="preserve">      Mão de obra Rodapé em granito</t>
  </si>
  <si>
    <t xml:space="preserve">    - Rejunte em Granito/Mármore</t>
  </si>
  <si>
    <t xml:space="preserve">      Rejunte em granito</t>
  </si>
  <si>
    <t xml:space="preserve">    - Soleira/Peitoril em Granito/Mármore</t>
  </si>
  <si>
    <t xml:space="preserve">      Soleira em granito Branco Siena L= 15cm</t>
  </si>
  <si>
    <t xml:space="preserve">      Filete em granito Branco Siena - escada de incêndio</t>
  </si>
  <si>
    <t xml:space="preserve">      Peitoril em Mármore Branco l= 20 cm</t>
  </si>
  <si>
    <t xml:space="preserve">      Chapim em mármore branco comum</t>
  </si>
  <si>
    <t xml:space="preserve">      Banco em mármore Branco l= 45 cm</t>
  </si>
  <si>
    <t xml:space="preserve">    Piso Pastilha 5x5 cm portobello barlavento - piscina</t>
  </si>
  <si>
    <t xml:space="preserve">    Rejunte de Pastilha 5x5 cm - piscina</t>
  </si>
  <si>
    <t xml:space="preserve">    Rodapé em alumínio h= 10 cm</t>
  </si>
  <si>
    <t xml:space="preserve">    Seixo rolado branco - Portaria </t>
  </si>
  <si>
    <t xml:space="preserve">    Chapisco rolado - Parede</t>
  </si>
  <si>
    <t xml:space="preserve">    Mão de obra emboço interno</t>
  </si>
  <si>
    <t xml:space="preserve">    Espala em emboço interno</t>
  </si>
  <si>
    <t xml:space="preserve">    Mão de obra reboco interno</t>
  </si>
  <si>
    <t xml:space="preserve">    Espala em reboco interno</t>
  </si>
  <si>
    <t xml:space="preserve">    - Revestimento parede Cerâmica/Porcelanato</t>
  </si>
  <si>
    <t xml:space="preserve">      Mão de obra de revestimento cerâmico/azulejado</t>
  </si>
  <si>
    <t xml:space="preserve">    - Espala parede Cerâmica/Porcelanato</t>
  </si>
  <si>
    <t xml:space="preserve">    - Rejunte parede Cerâmica/Porcelanato</t>
  </si>
  <si>
    <t xml:space="preserve">    - Outros parede Cerâmica/Porcelanato</t>
  </si>
  <si>
    <t xml:space="preserve">      Cantoneira em PVC para quinas vivas</t>
  </si>
  <si>
    <t xml:space="preserve">    Aduela em mármore Bege Bahia - elevador</t>
  </si>
  <si>
    <t xml:space="preserve">    Moldura em mármore Bege Bahia - elevador</t>
  </si>
  <si>
    <t xml:space="preserve">  - Pastilha</t>
  </si>
  <si>
    <t xml:space="preserve">    Revestimento em pastilha 5x5 cm portobello barlavento  - piscina</t>
  </si>
  <si>
    <t xml:space="preserve">  - Outros revestimentos de parede </t>
  </si>
  <si>
    <t xml:space="preserve">    Espelho 4,80 x 2,45 m - Portaria</t>
  </si>
  <si>
    <t xml:space="preserve">    Caixote em gesso - 2 lados " L "</t>
  </si>
  <si>
    <t xml:space="preserve">    Forro metálico para receber porcelanato régua concreto - Portaria</t>
  </si>
  <si>
    <t xml:space="preserve">  - Chapisco externo</t>
  </si>
  <si>
    <t xml:space="preserve">    Chapisco externo</t>
  </si>
  <si>
    <t xml:space="preserve">    Espala em reboco externo (parede)</t>
  </si>
  <si>
    <t xml:space="preserve">    Espala em reboco externo (vão)</t>
  </si>
  <si>
    <t xml:space="preserve">    Espala em Emboço externo (vão)</t>
  </si>
  <si>
    <t xml:space="preserve">    Espala em Emboço externo (parede)</t>
  </si>
  <si>
    <t xml:space="preserve">    Porcelanato Aerado Piasentina HD Portinari - 60x60 cm</t>
  </si>
  <si>
    <t xml:space="preserve">    Mão de Obra  Porcelanato aerado</t>
  </si>
  <si>
    <t xml:space="preserve">    Espala Porcelanato Aerado Piasentina HD Portinari - 60x60 cm</t>
  </si>
  <si>
    <t xml:space="preserve">    Mão de Obra Espala Porcelanato aerado</t>
  </si>
  <si>
    <t xml:space="preserve">  - Revestimentos de Fachada </t>
  </si>
  <si>
    <t xml:space="preserve">    Porcelanato Piasentina HD Portinari - 60x60 cm</t>
  </si>
  <si>
    <t xml:space="preserve">    Porcelanato Cetim Bianco Portobello - 60x60 cm</t>
  </si>
  <si>
    <t xml:space="preserve">    Mão de Obra Porcelanato fachada</t>
  </si>
  <si>
    <t xml:space="preserve">    Espala Porcelanato Piasentina HD Portinari - 60x60 cm</t>
  </si>
  <si>
    <t xml:space="preserve">    Espala Porcelanato Cetim Bianco Portobello - 60x60 cm</t>
  </si>
  <si>
    <t xml:space="preserve">    Mão de Obra Espala Porcelanato fachada</t>
  </si>
  <si>
    <t xml:space="preserve">    Pastilha cerâmica 5x5 cm cor grafite</t>
  </si>
  <si>
    <t xml:space="preserve">    Espala Pastilha cerâmica 5x5 cm cor grafite</t>
  </si>
  <si>
    <t xml:space="preserve">    Rejunte Pastilha cerâmica 5x5 cm</t>
  </si>
  <si>
    <t xml:space="preserve">  Esquadrias de alumínio Anodizado Fosco 1000 / Vidros</t>
  </si>
  <si>
    <t xml:space="preserve">  Porta corta fogo 80 x 210 cm</t>
  </si>
  <si>
    <t xml:space="preserve">  Guarda corpo em inox</t>
  </si>
  <si>
    <t xml:space="preserve">  Fechamento em chapa vazada Corten c/ portões de abrir 330x230 cm + 380x230 cm</t>
  </si>
  <si>
    <t xml:space="preserve">  Guarda corpo tubular em inox</t>
  </si>
  <si>
    <t xml:space="preserve">    Kit Porta pronta em madeira branca 60 x 210 cm - Pormade</t>
  </si>
  <si>
    <t xml:space="preserve">    Kit Porta pronta em madeira branca 70 x 210 cm - Pormade</t>
  </si>
  <si>
    <t xml:space="preserve">    Kit Porta pronta em madeira branca 80 x 210 cm - Pormade</t>
  </si>
  <si>
    <t xml:space="preserve">    Kit Porta pronta de correr em madeira branca 80 x 210 cm - Pormade</t>
  </si>
  <si>
    <t xml:space="preserve">    Kit Porta pronta de correr em madeira branca 60 x 210 cm - Pormade</t>
  </si>
  <si>
    <t xml:space="preserve">    Fechadura para porta de correr - Imab ou similar</t>
  </si>
  <si>
    <t xml:space="preserve">  Elevador codificado - 9 paradas</t>
  </si>
  <si>
    <t xml:space="preserve">  Infra estrutura dos sistemas de climatização e ventilação</t>
  </si>
  <si>
    <t xml:space="preserve">  Ventilação mecânica - Áreas comuns</t>
  </si>
  <si>
    <t xml:space="preserve">  Sistema de aquecimento a gás com Recirculação</t>
  </si>
  <si>
    <t xml:space="preserve">  Carregador Carro Elétrico EVlink Smart -1 saída- Configurável de 3,5kW a 22kW</t>
  </si>
  <si>
    <t xml:space="preserve">  Bancada em granito Branco Siena  (banho)</t>
  </si>
  <si>
    <t xml:space="preserve">    Cuba de apoio oval</t>
  </si>
  <si>
    <t xml:space="preserve">    Cuba de apoio quadrada Q1</t>
  </si>
  <si>
    <t xml:space="preserve">    Lavatório suspenso P</t>
  </si>
  <si>
    <t xml:space="preserve">    Torneira para tanque Linha One</t>
  </si>
  <si>
    <t xml:space="preserve">    Torneira de mesa bica alta Linha Lotus</t>
  </si>
  <si>
    <t xml:space="preserve">    Torneira para lavatório Misturador monocomando Linha Ecoline</t>
  </si>
  <si>
    <t xml:space="preserve">    Torneira de mesa para lavatório Linha One</t>
  </si>
  <si>
    <t xml:space="preserve">    Acabamento Registro de gaveta Linha Lotus</t>
  </si>
  <si>
    <t xml:space="preserve">    Acabamento Registro de pressão Linha Lotus</t>
  </si>
  <si>
    <t xml:space="preserve">    Pintura Acrilica - parede e teto</t>
  </si>
  <si>
    <t xml:space="preserve">    Pintura Acrilica - teto cor tecnocimento</t>
  </si>
  <si>
    <t xml:space="preserve">    Massa corrida - parede e teto</t>
  </si>
  <si>
    <t xml:space="preserve">    Pintura esmalte em esquadrias metálicas, corrimão e guarda corpo</t>
  </si>
  <si>
    <t xml:space="preserve">  - Textura Interna</t>
  </si>
  <si>
    <t xml:space="preserve">    Pintura Grafiatto - lavabo</t>
  </si>
  <si>
    <t xml:space="preserve">    Textura rolada - Escada de incêndio</t>
  </si>
  <si>
    <t xml:space="preserve">    Espala em Textura rolada - Escada de incêndio</t>
  </si>
  <si>
    <t xml:space="preserve">    Textura rolada - garagem/cobertura - parede e teto</t>
  </si>
  <si>
    <t xml:space="preserve">    Espala em Textura rolada</t>
  </si>
  <si>
    <t xml:space="preserve">  - Textura Externa Fachada</t>
  </si>
  <si>
    <t xml:space="preserve">    Espala Pintura Grafiatto Fachada (parede)</t>
  </si>
  <si>
    <t xml:space="preserve">    Pintura Grafiatto Externo - Muros/muretas</t>
  </si>
  <si>
    <t xml:space="preserve">    Pintura anti mofo</t>
  </si>
  <si>
    <t xml:space="preserve">    Tratamento de concreto - parede e teto</t>
  </si>
  <si>
    <t xml:space="preserve">  - Serviços Complementares</t>
  </si>
  <si>
    <t xml:space="preserve">    Decoração da Portaria</t>
  </si>
  <si>
    <t xml:space="preserve">    Equipamento para piscina</t>
  </si>
  <si>
    <t xml:space="preserve">    Madeira de lei - Cumaru - Pergolado</t>
  </si>
  <si>
    <t xml:space="preserve">    Cobertura com telha Termoacústica</t>
  </si>
  <si>
    <t xml:space="preserve">    Rufo metálico</t>
  </si>
  <si>
    <t xml:space="preserve">    Calha metálica</t>
  </si>
  <si>
    <t xml:space="preserve">    Tratamento de Piso em Concreto das Garagens</t>
  </si>
  <si>
    <t xml:space="preserve">    Operador de Guincho</t>
  </si>
  <si>
    <t xml:space="preserve">  Betoneira 400 Lt - com proteção na Norma NR12</t>
  </si>
  <si>
    <t xml:space="preserve">  Guincho de Coluna - com botão emergência e chave de acionamento</t>
  </si>
  <si>
    <t xml:space="preserve">  Balancim elétrico</t>
  </si>
  <si>
    <t xml:space="preserve">  Elevador Cremalheira (1 cabine)</t>
  </si>
  <si>
    <t>Valor Reajustado até Outubro/19</t>
  </si>
  <si>
    <t>INCC DATA OUTUBRO/19</t>
  </si>
  <si>
    <t>Chave de início do reajuste orçamentário</t>
  </si>
  <si>
    <t>-</t>
  </si>
  <si>
    <t>Desmobilizacao Pessoal/Equipamentos / Container</t>
  </si>
  <si>
    <t>Projeto Arquitetônico - NBR 16636:2017</t>
  </si>
  <si>
    <t>Projeto Fundacões - NBR 6122:2010</t>
  </si>
  <si>
    <t>Operador de guincho</t>
  </si>
  <si>
    <t>mesa e cadeira de escritorio</t>
  </si>
  <si>
    <t>Locação de Betoneira 400 Litros / com proteção na Norma NR12</t>
  </si>
  <si>
    <t>Balancim / Eletrico</t>
  </si>
  <si>
    <t>Assistência jurídica</t>
  </si>
  <si>
    <t xml:space="preserve">Pontalete Pinus 3a. 7,5 x 7,5cm - NBR 7190:1997  </t>
  </si>
  <si>
    <t>Aco CA-50/60 - NBR 7480</t>
  </si>
  <si>
    <t>Controle Tecnologico / Cura e Ruptura a compressão</t>
  </si>
  <si>
    <t>Controle Tecnologico / Entrega de formas ou coleta de corpo de prova</t>
  </si>
  <si>
    <t>Serviço de Empreitada / Corte, Dobra e Montagem de Armação  - NBR 14931</t>
  </si>
  <si>
    <t>Serviço de Empreitada / Escavação de tubulão a Céu Aberto - Com Martelete</t>
  </si>
  <si>
    <t>Serviço de Empreitada / Escavação de Tubulão a Céu Aberto - Alargamento Base</t>
  </si>
  <si>
    <t>Serviços de Empreitada  / Forma para Fundação - NBR 15696</t>
  </si>
  <si>
    <t>Serviço de Terraplenagem</t>
  </si>
  <si>
    <t>Mobilização e desmobilização de equipamento para estaca Helice</t>
  </si>
  <si>
    <t>Serviço de empreitada / Perfuração de estaca Hélice Ø 0,60 m</t>
  </si>
  <si>
    <t>Serviço de empreitada / Perfuração de estaca Hélice Ø 0,70 m</t>
  </si>
  <si>
    <t>Extintor PQS (Pó Químico Seco ) ABC 4KG - Não Automotivo - NBR 12962</t>
  </si>
  <si>
    <t xml:space="preserve">Extintor AP 10L - NBR 12962:1996 Emenda 3:1998  </t>
  </si>
  <si>
    <t>Concreto Usinado FcK= 200 Kgf/cm² - NBR 12655</t>
  </si>
  <si>
    <t>Concreto Usinado FCK=300 Kgf/cm2 - NBR 12655</t>
  </si>
  <si>
    <t>Serviço de Empreitada / Escavação de vala  ate 2 m</t>
  </si>
  <si>
    <t xml:space="preserve">Cimento CPII 32 Portland </t>
  </si>
  <si>
    <t>Brita 1 (9,5 a 19 mm) - NBR 7211</t>
  </si>
  <si>
    <t>t</t>
  </si>
  <si>
    <t>Concreto Usinado FcK= 350 Kgf/cm² - NBR 12655</t>
  </si>
  <si>
    <t>Serviços de Empreitada  / Forma Convencional para Estrutura - MO + MAT -  NBR 15696</t>
  </si>
  <si>
    <t>Serviços de Empreitada  /  Lançamento e sarrafeamento de piso  - NBR 9817</t>
  </si>
  <si>
    <t>Tijolo Ceramico Furado 19x19x29 NBR 15270-3</t>
  </si>
  <si>
    <t>Serviço de empreitada / Encunhamento</t>
  </si>
  <si>
    <t>Serviços de Empreitada  / Serviço de empreitada de Alvenaria de 09 a 14 cm - Tijolo Cerâmico</t>
  </si>
  <si>
    <t>Serviços de Empreitada  / Serviço de empreitada de Alvenaria de 19 cm- Tijolo Cerâmico</t>
  </si>
  <si>
    <t>Tela Fachadeiro 3x50m Branca - NBR 13041:2004</t>
  </si>
  <si>
    <t xml:space="preserve">Compensado 220x110x15 Plastificado </t>
  </si>
  <si>
    <t>Porcelanato Cetim Bianco 60x60 Acabamento Natural Portobello - ABNT NBR 15463</t>
  </si>
  <si>
    <t>PORTA LISA COLMEIA BRANCO 82X210X3,5CM JG BAT KIT DE CORRER 9,8X3,2CM - NBR 15930</t>
  </si>
  <si>
    <t>Pastilha Cerâmica NBR 15463</t>
  </si>
  <si>
    <t>Pastilha Cerâmica NBR 15463 / cor Grafite</t>
  </si>
  <si>
    <t>Serviço de infra estrutura para ar condicionado ( MAT+ MO)</t>
  </si>
  <si>
    <t>Fechadura para porta de correr</t>
  </si>
  <si>
    <t>Ladrilho Hidráulico 16 quadros natural</t>
  </si>
  <si>
    <t>Esquadrias de alumínio - NBR 13756</t>
  </si>
  <si>
    <t>Sistema de aquecimento</t>
  </si>
  <si>
    <t>Pergolado em madeira</t>
  </si>
  <si>
    <t>kit de fixação de telha de fibrocimento</t>
  </si>
  <si>
    <t>Serviço de empreitada / Caixote de gesso</t>
  </si>
  <si>
    <t>Serviço de empreitada / Espala de Cerâmica externa</t>
  </si>
  <si>
    <t>Serviço de empreitada / Espala de textura rolada</t>
  </si>
  <si>
    <t>Serviço de empreitada / Instalação de rodapé de alumínio</t>
  </si>
  <si>
    <t>Porta Corta Fogo 0,80x2,10m</t>
  </si>
  <si>
    <t>Porcelanato Originale Bianco natural 60x60 - NBR 13818</t>
  </si>
  <si>
    <t>Porcelanato Amadeirado Imbuia clara Portobello 20x120  - NBR 13818</t>
  </si>
  <si>
    <t>Grafiato cor Branco - NBR 11702</t>
  </si>
  <si>
    <t>Tinta acrílica cor Grafite - NBR 10998</t>
  </si>
  <si>
    <t>Rejunte a base de epoxi</t>
  </si>
  <si>
    <t>Granito 2 cm Bancadas / Branco Siena</t>
  </si>
  <si>
    <t>Granito 2 cm Bancadas / Preto São Gabriel</t>
  </si>
  <si>
    <t>Painel shaft 50x70 cm - Astra SH58C6</t>
  </si>
  <si>
    <t>GUARDA CORPO TUBULAR EM AÇO INOX H=40CM</t>
  </si>
  <si>
    <t>Carregador Carro Elétrico</t>
  </si>
  <si>
    <t>Manta Asfáltica com Poliestes Tipo III 4mm - ABNT NBR 9952</t>
  </si>
  <si>
    <t>Porcelanato Originale Bianco Retificado 32x60 Biancogres- NBR 13818</t>
  </si>
  <si>
    <t>Porcelanato Urban Concreto 90x90 Retificado Portinari</t>
  </si>
  <si>
    <t>Torneira Lavatório 1/2" - NBR 10281</t>
  </si>
  <si>
    <t xml:space="preserve">Lona Preta 200 Micras - NBR 15899:2010  </t>
  </si>
  <si>
    <t>Tinta Acrílica SW 6079 - NBR 10998</t>
  </si>
  <si>
    <t xml:space="preserve">Ladrilho Hidráulico 20x20 Alerta (Cor Vermelho) - NBR 9457:2013  </t>
  </si>
  <si>
    <t xml:space="preserve">Sabão em Pó </t>
  </si>
  <si>
    <t>Vassoura de piaçava n°5</t>
  </si>
  <si>
    <t>Lixa d'água 100 - NBR 15079</t>
  </si>
  <si>
    <t xml:space="preserve">Tinta Piso  Concreto </t>
  </si>
  <si>
    <t>Textura Branco Gelo - NBR 13.245</t>
  </si>
  <si>
    <t xml:space="preserve">Selador Acrilico </t>
  </si>
  <si>
    <t xml:space="preserve">Cantoneira em PVC 3/8 Branca (CANTO FÁCIL)- NBR 14371:1999 </t>
  </si>
  <si>
    <t>Porcelanato 60x60 - Piasentina Bold HD GR Natural - ABNT NBR 15463</t>
  </si>
  <si>
    <t>Rufos Metálicos largura de 10cm - NBR 14331</t>
  </si>
  <si>
    <t>Tinta Novacor para Pisos Amarelo Demarcação - NBR 15079</t>
  </si>
  <si>
    <t>Marco (Batente) para Porta Corta Fogo de 0,90x2,10 Chapa 18 - NBR 15281</t>
  </si>
  <si>
    <t>Tanque Sobrepor Aço 304 Esp. 0.7 - Comp. 500 - Larg. 400 - Prof. 220 - Furação de 2" - 27 Litros - NBR 5601</t>
  </si>
  <si>
    <t>Tela de poliéster para reforço de impermeabilizações 2x2mm - NBR 13724</t>
  </si>
  <si>
    <t>CUBA DE APOIO REDONDA 300MM - BRANCO GELO - NW - NBR 15097</t>
  </si>
  <si>
    <t>Primer - Solução Asfáltica à base de Asfalto oxidado diluído em solvente - NBR 9686</t>
  </si>
  <si>
    <t>Calha Beiral Chapa Galvanizada Corte 25 Colocado</t>
  </si>
  <si>
    <t>Prego</t>
  </si>
  <si>
    <t>Telha Termoacustica</t>
  </si>
  <si>
    <t>Rodape Metalico</t>
  </si>
  <si>
    <t>Madeira de Lei</t>
  </si>
  <si>
    <t>Piso em laminado de madeira flutuante de 7 mm - réguas com largura de 15 cm - NBR 14833</t>
  </si>
  <si>
    <t>Viaplus 1000</t>
  </si>
  <si>
    <t>GUARDA CORPO EM AÇO INOX H=120CM</t>
  </si>
  <si>
    <t xml:space="preserve">Serviços de Empreitada </t>
  </si>
  <si>
    <t>Serviços de Empreitada  / Serviço de empreitada para execução de Shaft em drywall- Placa Standart - NBR 13867</t>
  </si>
  <si>
    <t>Serviços de Empreitada  / Serviço de Execução de Rejunte Flexivel  ABNT NBR 15825:2010</t>
  </si>
  <si>
    <t>Serviços de Empreitada  / Gesso Liso Mestrado MO +MAT- NBR 13867</t>
  </si>
  <si>
    <t>Serviços de Empreitada  / Gesso Liso Escada MO+ MAT- NBR 13867</t>
  </si>
  <si>
    <t>Serviços de Empreitada  / Textura rolada</t>
  </si>
  <si>
    <t xml:space="preserve">Serviços de Empreitada  / Serviço de Impermeabilização com Manta Asfáltica - MO </t>
  </si>
  <si>
    <t>Serviços de Empreitada  / Pastilha em piscina</t>
  </si>
  <si>
    <t>Serviços de Empreitada  / Cerâmica em fachada</t>
  </si>
  <si>
    <t>Serviços de Empreitada  / Serviço de Execução de Rejunte Epoxi ABNT NBR 15825:2010</t>
  </si>
  <si>
    <t>Serviços de Empreitada  / Chapisco Colante</t>
  </si>
  <si>
    <t>Serviços de Empreitada  / Tratamento de Piso em Concreto MO+ MAT</t>
  </si>
  <si>
    <t>Serviços de Empreitada  / Serviço de empreitada para execução de Shaft em drywall - Proteção acústica</t>
  </si>
  <si>
    <t>Serviços de Empreitada  / Pastilha em fachada</t>
  </si>
  <si>
    <t>Serviços de Empreitada  / Telhado</t>
  </si>
  <si>
    <t>BACIA SANITÁRIA DE CERÂMICA PARA CAIXA  ACOPLADA IZY CONFORTO - BRANCO - NBR 15097</t>
  </si>
  <si>
    <t>Lavatório 455X355 mm V. Plus/Aspem-Branco - NBR 15097</t>
  </si>
  <si>
    <t>BACIA SANITÁRIA DE CERÂMICA PARA CAIXA  ACOPLADA VOGUE PLUS - BRANCO - NBR 15097</t>
  </si>
  <si>
    <t>Seixo Rolado - NBR 6502</t>
  </si>
  <si>
    <t>835Desmobilizacao Pessoal/Equipamentos / ContainerMobilização e desmobilização de container</t>
  </si>
  <si>
    <t>1080Projeto Arquitetônico - NBR 16636:2017Projeto Arquitetura</t>
  </si>
  <si>
    <t>1092Projeto Fundacões - NBR 6122:2010Projeto Fundação</t>
  </si>
  <si>
    <t>5243Operador de guinchoOperador de Guincho</t>
  </si>
  <si>
    <t>5914mesa e cadeira de escritorioMobiliário de obra (mesa, cadeiras, armários)</t>
  </si>
  <si>
    <t>8155Locação de Betoneira 400 Litros / com proteção na Norma NR12Betoneira 400 Lt - com proteção na Norma NR12</t>
  </si>
  <si>
    <t>8158Locação de Elevador MistoElevador Cremalheira (1 cabine)</t>
  </si>
  <si>
    <t>8159Guincho de ColunaGuincho de Coluna - com botão emergência e chave de acionamento</t>
  </si>
  <si>
    <t>8163Balancim / EletricoBalancim elétrico</t>
  </si>
  <si>
    <t>9038Assistência jurídicaAssistência jurídica</t>
  </si>
  <si>
    <t>937Pontalete Pinus 3a. 7,5 x 7,5cm - NBR 7190:1997  Forma para Fundação</t>
  </si>
  <si>
    <t>1054Prego 18x30 - ABNT NBR 6627:1981 Forma para Fundação</t>
  </si>
  <si>
    <t>1206Aco CA-50/60 - NBR 7480Armação aço CA-50/60 (média dos diâmetros)</t>
  </si>
  <si>
    <t>1316Compensado 220x110x17 Plastificado - NBR ISO 12466-1:2012  Forma para Fundação</t>
  </si>
  <si>
    <t>6744ARAME PG 7 BATIDO/RECOZIDO/TORCIDO - NBR 5589:2012 Forma para Fundação</t>
  </si>
  <si>
    <t>4696Caçamba de EntulhoCarga e transporte de material excedente</t>
  </si>
  <si>
    <t>5770Controle Tecnologico / Cura e Ruptura a compressãoControle Tecnológico - 3 CP por caminhão</t>
  </si>
  <si>
    <t>5770Controle Tecnologico / Entrega de formas ou coleta de corpo de provaControle Tecnológico - 3 CP por caminhão</t>
  </si>
  <si>
    <t>8114Serviço de Empreitada / Corte, Dobra e Montagem de Armação  - NBR 14931Armação aço CA-50/60 (média dos diâmetros)</t>
  </si>
  <si>
    <t>8115Serviço de Empreitada / Escavação de tubulão a Céu Aberto - Com MarteleteEscavação manual de fustes em material de 1ª categoria</t>
  </si>
  <si>
    <t>8115Serviço de Empreitada / Escavação de Tubulão a Céu Aberto - Alargamento BaseAlargamento manual de bases em material de 1ª categoria</t>
  </si>
  <si>
    <t>934Ripa de Peroba de 5x1cmForma para Fundação</t>
  </si>
  <si>
    <t>1333Tabua Madeira 2,5x15 a 30cmForma para Fundação</t>
  </si>
  <si>
    <t>1403Desmoldante - NBR 5829:1984  Forma para Fundação</t>
  </si>
  <si>
    <t>7742Serviços de Empreitada  / Forma para Fundação - NBR 15696Forma para Fundação</t>
  </si>
  <si>
    <t>5761Serviço de TerraplenagemCarga e transporte de material excedente</t>
  </si>
  <si>
    <t>6385Mobilização e desmobilização de equipamento para estaca HeliceMobilização e desmobilização de equipe e equipamento</t>
  </si>
  <si>
    <t>7761Serviço de empreitada / Perfuração de estaca Hélice Ø 0,60 mPerfuração de Estaca  Ø 0,60 m</t>
  </si>
  <si>
    <t>7761Serviço de empreitada / Perfuração de estaca Hélice Ø 0,70 mPerfuração de Estaca  Ø 0,70 m</t>
  </si>
  <si>
    <t>1140Extintor PQS (Pó Químico Seco ) ABC 4KG - Não Automotivo - NBR 12962Instalação provisória de incêndio</t>
  </si>
  <si>
    <t>6327Extintor AP 10L - NBR 12962:1996 Emenda 3:1998  Instalação provisória de incêndio</t>
  </si>
  <si>
    <t>5039Concreto Usinado FcK= 200 Kgf/cm² - NBR 12655Concretagem de Tubulão Fck =20 MPa Bombeado</t>
  </si>
  <si>
    <t>5213Bomba de Concreto - NBR 14931:2004Concretagem de Tubulão Fck =20 MPa Bombeado</t>
  </si>
  <si>
    <t>5039Concreto Usinado FcK= 200 Kgf/cm² - NBR 12655Concretagem de Estaca Fck =20 MPa Bombeado</t>
  </si>
  <si>
    <t>5213Bomba de Concreto - NBR 14931:2004Concretagem de Estaca Fck =20 MPa Bombeado</t>
  </si>
  <si>
    <t>1ServenteConcretagem de Tubulão Fck =20 MPa Bombeado</t>
  </si>
  <si>
    <t>1ServenteConcretagem de Estaca Fck =20 MPa Bombeado</t>
  </si>
  <si>
    <t>7751Concreto Usinado FCK=300 Kgf/cm2 - NBR 12655Concreto usinado Fck = 30 Mpa Bombeado</t>
  </si>
  <si>
    <t>8115Serviço de Empreitada / Escavação de vala  ate 2 mEscavação manual de valas até 2,00 m</t>
  </si>
  <si>
    <t>1001Cimento CPII 32 Portland Lastro de concreto magro Fck = 9 MPa</t>
  </si>
  <si>
    <t>937Pontalete Pinus 3a. 7,5 x 7,5cm - NBR 7190:1997  Forma para fundação em tabua</t>
  </si>
  <si>
    <t>1004Brita 1 (9,5 a 19 mm) - NBR 7211Lastro de concreto magro Fck = 9 MPa</t>
  </si>
  <si>
    <t>1367Areia Media - NBR 7211Lastro de concreto magro Fck = 9 MPa</t>
  </si>
  <si>
    <t>5213Bomba de Concreto - NBR 14931:2004Concreto usinado Fck = 30 Mpa Bombeado</t>
  </si>
  <si>
    <t>7742Serviços de Empreitada  / Forma para Fundação - NBR 15696Forma para fundação em tabua</t>
  </si>
  <si>
    <t>7236Projetos de Sistemas PrediaisProjetos de Sistemas Prediais (Elétricos, Telecomunicações, SPDA, Hidrossanitários, incendio)</t>
  </si>
  <si>
    <t>7751Concreto Usinado FCK=300 Kgf/cm2 - NBR 12655Concreto usinado Fck = 30 MPa Bombeado</t>
  </si>
  <si>
    <t>8599Projeto de compatibilização em BIMProjeto de compatibilização em BIM</t>
  </si>
  <si>
    <t>9125Concreto Usinado FcK= 350 Kgf/cm² - NBR 12655Concreto usinado Fck = 35 MPa Bombeado</t>
  </si>
  <si>
    <t>5213Bomba de Concreto - NBR 14931:2004Concreto usinado Fck = 30 MPa Bombeado</t>
  </si>
  <si>
    <t>1115Outros ProjetosProjeto  Detalhamento</t>
  </si>
  <si>
    <t>7742Serviços de Empreitada  / Forma Convencional para Estrutura - MO + MAT -  NBR 15696Forma compensado plastificado 18 mm. - reap. 10X</t>
  </si>
  <si>
    <t>7742Serviços de Empreitada  /  Lançamento e sarrafeamento de piso  - NBR 9817Lançamento e sarrafeamento de piso</t>
  </si>
  <si>
    <t>6517Tijolo Ceramico Furado 19x19x29 NBR 15270-3Alvenaria de bloco cerâmico - 19x19x29 cm</t>
  </si>
  <si>
    <t>8114Serviço de Empreitada / Corte, Dobra e Montagem de Armação  - NBR 14931Vergas e contra-vergas</t>
  </si>
  <si>
    <t>1001Cimento CPII 32 Portland Alvenaria em tijolo cerâmico - 14x19x29 cm</t>
  </si>
  <si>
    <t>7761Serviço de empreitada / EncunhamentoMão de obra de encunhamento</t>
  </si>
  <si>
    <t>1004Brita 1 (9,5 a 19 mm) - NBR 7211Vergas e contra-vergas</t>
  </si>
  <si>
    <t>1206Aco CA-50/60 - NBR 7480Vergas e contra-vergas</t>
  </si>
  <si>
    <t>1367Areia Media - NBR 7211Alvenaria em tijolo cerâmico - 14x19x29 cm</t>
  </si>
  <si>
    <t>7742Serviços de Empreitada  / Serviço de empreitada de Alvenaria de 09 a 14 cm - Tijolo CerâmicoMão de obra alvenaria de bloco cerâmico</t>
  </si>
  <si>
    <t>7742Serviços de Empreitada  / Serviço de empreitada de Alvenaria de 19 cm- Tijolo CerâmicoMão de obra alvenaria de bloco cerâmico</t>
  </si>
  <si>
    <t>1001Cimento CPII 32 Portland Alvenaria em tijolo cerâmico - 09x19x29 cm</t>
  </si>
  <si>
    <t>937Pontalete Pinus 3a. 7,5 x 7,5cm - NBR 7190:1997  Almoxarifado (12 x5 m) - Sob laje</t>
  </si>
  <si>
    <t>964Aguarrás - NBR 14725Almoxarifado (12 x5 m) - Sob laje</t>
  </si>
  <si>
    <t>1314Tabua Pinus 300m x 30cm x 2,5cm - NBR 7190:1997  Almoxarifado (12 x5 m) - Sob laje</t>
  </si>
  <si>
    <t>4693Prego 17x21 - 2x11- NBR 6627:1981 Almoxarifado (12 x5 m) - Sob laje</t>
  </si>
  <si>
    <t>6017Tela Fachadeiro 3x50m Branca - NBR 13041:2004Refeitório ( 6 x 10 m ) sob laje</t>
  </si>
  <si>
    <t>6995Tabua Pinus 300x15x2,5 - NBR 7190:1997Almoxarifado (12 x5 m) - Sob laje</t>
  </si>
  <si>
    <t>7049Esmalte Sintético Brilhante - Cor Branco Neve - NBR 15494:2010Almoxarifado (12 x5 m) - Sob laje</t>
  </si>
  <si>
    <t>7276Torneira Jardim 1/2 - NBR 6452Materiais complementares de Canteiro</t>
  </si>
  <si>
    <t>5212Compensado 220x110x15 Plastificado Almoxarifado (12 x5 m) - Sob laje</t>
  </si>
  <si>
    <t>1ServenteAlmoxarifado (12 x5 m) - Sob laje</t>
  </si>
  <si>
    <t>1285Sarrafo Pinho 1x4"Refeitório ( 6 x 10 m ) sob laje</t>
  </si>
  <si>
    <t>2083Lavatorio PopularMateriais complementares de Canteiro</t>
  </si>
  <si>
    <t>7742Serviços de Empreitada  / Forma para Barração de obraAlmoxarifado (12 x5 m) - Sob laje</t>
  </si>
  <si>
    <t>6399Porcelanato 80 x 80 PortobelloPiso em porcelanato 80x80 cm , Doppio Nuvola bege, marca Level - sala, cozinha,lavabo</t>
  </si>
  <si>
    <t>6417Cerâmica 30 x 60  / Retificada BrilhanteEspala em Cerâmica 30x60 cm</t>
  </si>
  <si>
    <t>8290Porcelanato Cetim Bianco 60x60 Acabamento Natural Portobello - ABNT NBR 15463Porcelanato Aerado Cetim Bianco Portobello - 60x60 cm</t>
  </si>
  <si>
    <t>8389PORTA LISA COLMEIA BRANCO 82X210X3,5CM JG BAT KIT DE CORRER 9,8X3,2CM - NBR 15930Kit Porta pronta de correr em madeira branca 80 x 210 cm - Pormade</t>
  </si>
  <si>
    <t>1912Pastilha Cerâmica NBR 15463Piso Pastilha 5x5 cm portobello barlavento - piscina</t>
  </si>
  <si>
    <t>1912Pastilha Cerâmica NBR 15463 / cor GrafitePastilha cerâmica 5x5 cm cor grafite</t>
  </si>
  <si>
    <t>5365Espaçador plástico tipo cruzeta de 3mm - NBR 6118Piso em porcelanato 80x80 cm , Doppio Nuvola bege, marca Level - sala, cozinha,lavabo</t>
  </si>
  <si>
    <t>5595Rebaixo de espessura 2 x 1 Aduela em mármore Bege Bahia - elevador</t>
  </si>
  <si>
    <t>5597Furo de torneiraTorneira de mesa bica alta Linha Lotus</t>
  </si>
  <si>
    <t>5923CE. 30, 0FCK.C.B1.28D. 10+-2 - NBR 7212:2012 / BombeadoPiso em concreto armado polido h=14 cm</t>
  </si>
  <si>
    <t>6174Serviço de infra estrutura para ar condicionado ( MAT+ MO)Infra estrutura dos sistemas de climatização e ventilação</t>
  </si>
  <si>
    <t>6403Espaçador plástico tipo cruzeta de 2mm Revestimento em Cerâmica 30x60 cm</t>
  </si>
  <si>
    <t>6425Fechadura para porta de correrFechadura para porta de correr - Imab ou similar</t>
  </si>
  <si>
    <t>7089Piso em Granito / Branco SienaPiso em granito Branco Siena</t>
  </si>
  <si>
    <t>7092Ladrilho Hidráulico 16 quadros naturalLadrilho hidráulico 16 quadros cor natural</t>
  </si>
  <si>
    <t>7184Esquadrias de alumínio - NBR 13756Esquadrias de alumínio Anodizado Fosco 1000 / Vidros</t>
  </si>
  <si>
    <t>7187Sistema de aquecimentoSistema de aquecimento a gás com Recirculação</t>
  </si>
  <si>
    <t>7230Decoração de ambientesDecoração da Portaria</t>
  </si>
  <si>
    <t>7262Equipamento para piscinaEquipamento para piscina</t>
  </si>
  <si>
    <t>7304Silicone (fachada)Rodapé em alumínio h= 10 cm</t>
  </si>
  <si>
    <t>7374Pergolado em madeiraMadeira de lei - Cumaru - Pergolado</t>
  </si>
  <si>
    <t>7745Serviços de Empreitada / Montagem de Porta Corta FogoPorta corta fogo 80 x 210 cm</t>
  </si>
  <si>
    <t>7745Serviços de Empreitada / Instalação de porta pronta de GiroKit Porta pronta em madeira branca 60 x 210 cm - Pormade</t>
  </si>
  <si>
    <t>7745Serviços de Empreitada / Instalação de porta pronta de correrKit Porta pronta de correr em madeira branca 80 x 210 cm - Pormade</t>
  </si>
  <si>
    <t>7749kit de fixação de telha de fibrocimentoCobertura com telha Termoacústica</t>
  </si>
  <si>
    <t>7761Serviço de empreitada / Caixote de gessoCaixote em gesso - 2 lados " L "</t>
  </si>
  <si>
    <t>7761Serviço de empreitada / Assentamento de rodapé em porcelanatoMão de obra Rodapé em Porcelanato</t>
  </si>
  <si>
    <t>7761Serviço de empreitada / Assentamento de rodapé em GranitoMão de obra Rodapé em granito</t>
  </si>
  <si>
    <t>7761Serviço de empreitada / SoleiraSoleira em granito Branco Siena L= 15cm</t>
  </si>
  <si>
    <t>7761Serviço de empreitada / Empreiteiro de Espala internaEspala em emboço interno</t>
  </si>
  <si>
    <t>7761Serviço de empreitada / Espala de Cerâmica internaEspala em Cerâmica 30x60 cm</t>
  </si>
  <si>
    <t>7761Serviço de empreitada / Espala de Cerâmica externaMão de Obra Espala Porcelanato fachada</t>
  </si>
  <si>
    <t>7761Serviço de empreitada / Marco/Aduela de GranitoAduela em mármore Bege Bahia - elevador</t>
  </si>
  <si>
    <t>7761Serviço de empreitada / Espala de Reboco/emboço externoEspala em reboco externo (parede)</t>
  </si>
  <si>
    <t>7761Serviço de empreitada / Espala em Porcelanato AeradoMão de Obra Espala Porcelanato aerado</t>
  </si>
  <si>
    <t>7761Serviço de empreitada / Espala de pintura externa tipo grafiatoEspala Pintura Grafiatto Fachada (parede)</t>
  </si>
  <si>
    <t>7761Serviço de empreitada / Espala de textura roladaMão de obra para pinturas</t>
  </si>
  <si>
    <t>7761Serviço de empreitada / Instalação de rodapé de alumínioRodapé em alumínio h= 10 cm</t>
  </si>
  <si>
    <t>8107Mármore  / Bege Bahia Aduela em mármore Bege Bahia - elevador</t>
  </si>
  <si>
    <t>8109Porta Corta Fogo 0,80x2,10mPorta corta fogo 80 x 210 cm</t>
  </si>
  <si>
    <t>8288Estrutura em aço CortenFechamento em chapa vazada Corten c/ portões de abrir 330x230 cm + 380x230 cm</t>
  </si>
  <si>
    <t>8427Porcelanato Originale Bianco natural 60x60 - NBR 13818Piso em porcelanato branco - Portaria</t>
  </si>
  <si>
    <t>8428Porcelanato Amadeirado Imbuia clara Portobello 20x120  - NBR 13818Piso em porcelanato régua concreto - Portaria</t>
  </si>
  <si>
    <t>8431Grafiato cor Branco - NBR 11702Pintura Grafiatto - lavabo</t>
  </si>
  <si>
    <t>8432Tinta acrílica cor Grafite - NBR 10998Pintura Acrilica - teto cor tecnocimento</t>
  </si>
  <si>
    <t>8435Rejunte a base de epoxiRejunte de Pastilha 5x5 cm - piscina</t>
  </si>
  <si>
    <t>8437Granito 2 cm Bancadas / Branco SienaBancada em granito Branco Siena  (banho)</t>
  </si>
  <si>
    <t>8437Granito 2 cm Bancadas / Preto São GabrielBancada em granito Preto São Gabriel (cozinha)</t>
  </si>
  <si>
    <t>8584Painel shaft 50x70 cm - Astra SH58C6Painel shaft 50x70 cm  - Astra SH58C6</t>
  </si>
  <si>
    <t>8596GUARDA CORPO TUBULAR EM AÇO INOX H=40CMGuarda corpo tubular em inox</t>
  </si>
  <si>
    <t>9155Carregador Carro ElétricoCarregador Carro Elétrico EVlink Smart -1 saída- Configurável de 3,5kW a 22kW</t>
  </si>
  <si>
    <t>5323Furo e Colagem de Bojo em BancadaCuba de apoio oval</t>
  </si>
  <si>
    <t>5356Manta Asfáltica com Poliestes Tipo III 4mm - ABNT NBR 9952Impermeabilização com manta - área externo 4 mm</t>
  </si>
  <si>
    <t>7841Porcelanato Originale Bianco Retificado 32x60 Biancogres- NBR 13818Revestimento em Cerâmica 30x60 cm</t>
  </si>
  <si>
    <t>9015Porcelanato Urban Concreto 90x90 Retificado PortinariPiso em porcelanato 80x80 cm - Salão de festas</t>
  </si>
  <si>
    <t>1796Luva Eletroduto Roscavel 3/4"Elevador codificado - 9 paradas</t>
  </si>
  <si>
    <t>833Argamassa Polimerica (Denvertec 100) - NBR 9575:2010  Impermeabilização de áreas descobertas com cimento polimérico</t>
  </si>
  <si>
    <t>1001Cimento CPII 32 Portland Impermeabilização com manta - área externo 4 mm</t>
  </si>
  <si>
    <t>4748Argamassa Colante AC1 - NBR 13754:1996Revestimento em Cerâmica 30x60 cm</t>
  </si>
  <si>
    <t>4749Argamassa Colante AC II - NBR 13753:1996Piso em porcelanato 80x80 cm , Doppio Nuvola bege, marca Level - sala, cozinha,lavabo</t>
  </si>
  <si>
    <t>4750Argamassa Chapisco Colante - NBR 13755:1997Chapisco rolado - Parede</t>
  </si>
  <si>
    <t>6055GfixAduela em mármore Bege Bahia - elevador</t>
  </si>
  <si>
    <t>495Torneira Lavatório 1/2" - NBR 10281Torneira de mesa para lavatório Linha One</t>
  </si>
  <si>
    <t>565Válvula de escoamento para lavatório sem ladrão 1" - NBR 11146Cuba de apoio oval</t>
  </si>
  <si>
    <t>896Lona Preta 200 Micras - NBR 15899:2010  Piso em concreto armado polido h=14 cm</t>
  </si>
  <si>
    <t>964Aguarrás - NBR 14725Pintura esmalte em esquadrias metálicas, corrimão e guarda corpo</t>
  </si>
  <si>
    <t>1004Brita 1 (9,5 a 19 mm) - NBR 7211Impermeabilização de jardineira</t>
  </si>
  <si>
    <t>1367Areia Media - NBR 7211Impermeabilização com manta - área externo 4 mm</t>
  </si>
  <si>
    <t>1522Luminária NL Emb.Bt Sem Abas p/ 1xGU10 - NBR 5413Elevador codificado - 9 paradas</t>
  </si>
  <si>
    <t>1588Ladrilho Hidraulico 20x20 Direcional (Cor Vermelho) - NBR 9457:2013  Ladrilho hidráulico tátil direcional cor vermelha</t>
  </si>
  <si>
    <t>1591Tela Soldada Para Concreto - NBR 7481:1996Piso em concreto armado polido h=14 cm</t>
  </si>
  <si>
    <t>1668Tinta Acrílica SW 6079 - NBR 10998Pintura anti mofo</t>
  </si>
  <si>
    <t>1683Galão de Zarcao 3.6 - Cor VermelhoPintura esmalte em esquadrias metálicas, corrimão e guarda corpo</t>
  </si>
  <si>
    <t>1764Porta Lisa 60x210x3,5cm JG BAT 11x3,2 JG Guarn 5x1,2cm - NBR 15930Kit Porta pronta em madeira branca 60 x 210 cm - Pormade</t>
  </si>
  <si>
    <t>1843Eletroduto Roscável 1" - NBR 15465Elevador codificado - 9 paradas</t>
  </si>
  <si>
    <t>2076Ladrilho Hidráulico 20x20 Alerta (Cor Vermelho) - NBR 9457:2013  Ladrilho hidráulico tátil alerta cor vermelha</t>
  </si>
  <si>
    <t>4661Fita Vedarosca 18x50mm  - NBR 13124Bacia sanitária com caixa acoplada Linha Ecoflush Fit</t>
  </si>
  <si>
    <t>4677Ligação Flexivel Trançada 40 cm - NBR 14878:2002 Emenda 1:2004  Bacia sanitária com caixa acoplada Linha Ecoflush Fit</t>
  </si>
  <si>
    <t>4758Disco de Alto Rendimento Diamantado Turbo 110mm - NBR 14136 Aduela em mármore Bege Bahia - elevador</t>
  </si>
  <si>
    <t>5213Bomba de Concreto - NBR 14931:2004Piso em concreto armado polido h=14 cm</t>
  </si>
  <si>
    <t>5282Sabão em Pó Limpeza final</t>
  </si>
  <si>
    <t>5284Vassoura de piaçava n°5Limpeza final</t>
  </si>
  <si>
    <t>5494Parafuso Castelo p/ Tanque de 15cm c/ Bucha S12 - NBR 5875Bacia sanitária com caixa acoplada Linha Ecoflush Fit</t>
  </si>
  <si>
    <t>5495Anel Vedação p/ Saída de Bacia Sanitárias c/ Guia - NBR 15491Bacia sanitária com caixa acoplada Linha Ecoflush Fit</t>
  </si>
  <si>
    <t>5497Sifão PVC Sanfonado para lavatórios - NBR 14162:2011Cuba de apoio oval</t>
  </si>
  <si>
    <t>5500Espuma de Poliuretano Expansiva 500ML - NBR 14725Kit Porta pronta em madeira branca 60 x 210 cm - Pormade</t>
  </si>
  <si>
    <t>5509Lixa d'água 100 - NBR 15079Demarcação de vagas</t>
  </si>
  <si>
    <t>5598Tinta Piso  Concreto Pintura em rodapé h= 8 cm - escada</t>
  </si>
  <si>
    <t>5692Massa corrida - NBR 15348 Massa corrida - parede e teto</t>
  </si>
  <si>
    <t>6114Fita Crepe 2,5x50m - ABNT NBR 15660Pintura Acrilica - parede e teto</t>
  </si>
  <si>
    <t>6163Textura Branco Gelo - NBR 13.245Textura rolada - Escada de incêndio</t>
  </si>
  <si>
    <t>6543Condulete Fixo de 1" Tipo "C" - NBR 14136Elevador codificado - 9 paradas</t>
  </si>
  <si>
    <t>6837Selador Acrilico Pintura Acrilica - parede e teto</t>
  </si>
  <si>
    <t>6949Lixa D'água nº 80 - NBR 15079:2011  Massa corrida - parede e teto</t>
  </si>
  <si>
    <t>6953Cantoneira em PVC 3/8 Branca (CANTO FÁCIL)- NBR 14371:1999 Cantoneira em PVC para quinas vivas</t>
  </si>
  <si>
    <t>7013Lixa de Ferro 36 - NBR ISO 15635:2013  Pintura esmalte em esquadrias metálicas, corrimão e guarda corpo</t>
  </si>
  <si>
    <t>7034Lixa D'água nº 120 - NBR 15079Pintura Acrilica - parede e teto</t>
  </si>
  <si>
    <t>7049Esmalte Sintético Brilhante - Cor Branco Neve - NBR 15494:2010Pintura esmalte em esquadrias metálicas, corrimão e guarda corpo</t>
  </si>
  <si>
    <t>7303Insert Metálico Lateral Duplo (LD) Cor Natural - NBR 15846Porcelanato Aerado Amadeirado - 20x120 cm (Imbuia Clara)</t>
  </si>
  <si>
    <t>7543Porcelanato 60x60 - Piasentina Bold HD GR Natural - ABNT NBR 15463Porcelanato Aerado Piasentina HD Portinari - 60x60 cm</t>
  </si>
  <si>
    <t>7602Rufos Metálicos largura de 10cm - NBR 14331Rufo metálico</t>
  </si>
  <si>
    <t>7609Tinta Novacor para Pisos Amarelo Demarcação - NBR 15079Demarcação de vagas</t>
  </si>
  <si>
    <t>7825Tinta Látex Acrílico fosco Branco Neve - NBR 15079Pintura Acrilica - parede e teto</t>
  </si>
  <si>
    <t>7849Marco (Batente) para Porta Corta Fogo de 0,90x2,10 Chapa 18 - NBR 15281Porta corta fogo 80 x 210 cm</t>
  </si>
  <si>
    <t>7889Tanque Sobrepor Aço 304 Esp. 0.7 - Comp. 500 - Larg. 400 - Prof. 220 - Furação de 2" - 27 Litros - NBR 5601Tanque de louça 20 litros, da marca Celite, na cor branca</t>
  </si>
  <si>
    <t>7895Tela de poliéster para reforço de impermeabilizações 2x2mm - NBR 13724Impermeabilização de piscina (manta + tela)</t>
  </si>
  <si>
    <t>7954PORTA FRIZZATTA ENCH CHEIO 80X210X3,5CM JG BAT 14X3,2CM - NBR 15930Kit Porta pronta em madeira branca 80 x 210 cm - Pormade</t>
  </si>
  <si>
    <t>7955PORTA LISA COLMEIA BRANCO 70X210X3,5CM JG BAT 9X3,2CM - NBR 15930Kit Porta pronta em madeira branca 70 x 210 cm - Pormade</t>
  </si>
  <si>
    <t>7957PORTA LISA COLMEIA BRANCO 62X210X3,5CM JG BAT KIT DE CORRER 9,8X3,2CM - NBR 15930Kit Porta pronta de correr em madeira branca 60 x 210 cm - Pormade</t>
  </si>
  <si>
    <t>7965CUBA DE APOIO REDONDA 300MM - BRANCO GELO - NW - NBR 15097Cuba de apoio oval</t>
  </si>
  <si>
    <t>7967CUBA DE APOIO QUADRADA COM MESA 410MM -  BRANCO GELO NW - NBR 15097Cuba de apoio quadrada Q1</t>
  </si>
  <si>
    <t>7972TORNEIRA P/ LAVATORIO MESA BICA ALTA P/ CUBA  DN15 LEVEL-CROMADO - NBR15748Torneira para lavatório Misturador monocomando Linha Ecoline</t>
  </si>
  <si>
    <t>7973ACABAMENTO P/ REGISTRO 1/2, 3/4 E 1 PQ  LEVEL-CROMADO - NBR15748Acabamento Registro de gaveta Linha Lotus</t>
  </si>
  <si>
    <t>7974TORNEIRA P/ COZINHA MESA BICA MOVEL DN15  JUST-CROMADO - NBR 10281Torneira de mesa bica alta Linha Lotus</t>
  </si>
  <si>
    <t>7979TORNEIRA PARA JARDIM E TANQUE DN15/20  C/ADAPTADOR P/MANGUEIRA FLEX-CROMADO - NBR 10281Torneira para tanque Linha One</t>
  </si>
  <si>
    <t>8010Primer - Solução Asfáltica à base de Asfalto oxidado diluído em solvente - NBR 9686Impermeabilização com manta - área externo 4 mm</t>
  </si>
  <si>
    <t>1ServentePainel shaft 50x70 cm  - Astra SH58C6</t>
  </si>
  <si>
    <t>768Calha Beiral Chapa Galvanizada Corte 25 ColocadoCalha metálica</t>
  </si>
  <si>
    <t>1010PregoCobertura com telha Termoacústica</t>
  </si>
  <si>
    <t>1031Fio Isolado 2,5mm2Elevador codificado - 9 paradas</t>
  </si>
  <si>
    <t>1231Telha TermoacusticaCobertura com telha Termoacústica</t>
  </si>
  <si>
    <t>1343Tela Microtex Malha Quadrada 1mmImpermeabilização de áreas descobertas com cimento polimérico</t>
  </si>
  <si>
    <t>1447Piso Vinilico Semi-Flexivel (Vinamipiso)Piso vinílico - fitness</t>
  </si>
  <si>
    <t>1628Vidro Temperado Incolor 8mm ColocadoEsquadrias de alumínio Anodizado Fosco 1000 / Vidros</t>
  </si>
  <si>
    <t>2000Rodape MetalicoRodapé em alumínio h= 10 cm</t>
  </si>
  <si>
    <t>2088Madeira de LeiCobertura com telha Termoacústica</t>
  </si>
  <si>
    <t>5374Piso em laminado de madeira flutuante de 7 mm - réguas com largura de 15 cm - NBR 14833Piso Laminado Durafloor Linha Ritz instalado com rodapé</t>
  </si>
  <si>
    <t>5375Porcelanato 60x60 Piso em porcelanato 60 x 60 cm, marca Biancogrês, Level, Portobello - hall , i.s.</t>
  </si>
  <si>
    <t>5375Porcelanato 60x60  / AntiderrapantePiso em porcelanato 60 x 60 cm anti-derrapante, Basaltina bege, marca Biancogrês - terraços</t>
  </si>
  <si>
    <t>5489Elevadores sociaisElevador codificado - 9 paradas</t>
  </si>
  <si>
    <t>5802Viaplus 1000Impermeabilização de cortina</t>
  </si>
  <si>
    <t>6001SISTEMA DE VENTILAÇÃO MECÂNICA/EXAUSTÃO DE BANHEIROS (MAT+MO)Ventilação mecânica - Áreas comuns</t>
  </si>
  <si>
    <t>6010GUARDA CORPO EM AÇO INOX H=120CMGuarda corpo em inox</t>
  </si>
  <si>
    <t>6139Massa Plastica 800gmsCuba de apoio oval</t>
  </si>
  <si>
    <t>7742Serviços de Empreitada Instalação de contramarco</t>
  </si>
  <si>
    <t>7742Serviços de Empreitada  / Serviço de empreitada para execução de Shaft em drywall- Placa Standart - NBR 13867Fechamento de shaft em drywall - Placa Standart</t>
  </si>
  <si>
    <t>7742Serviços de Empreitada  / Serviço de Execução de Rejunte Flexivel  ABNT NBR 15825:2010Rejunte de porcelanato 80 x 80 cm</t>
  </si>
  <si>
    <t>7742Serviços de Empreitada  / Porcelanato de PisoMão de obra Piso em Porcelanato</t>
  </si>
  <si>
    <t>7742Serviços de Empreitada  / Serviço de assentamento de piso ExternoLadrilho hidráulico tátil direcional cor vermelha</t>
  </si>
  <si>
    <t>7742Serviços de Empreitada  / Reboco/Emboço InternoImpermeabilização de cortina</t>
  </si>
  <si>
    <t>7742Serviços de Empreitada  / Gesso Liso Mestrado MO +MAT- NBR 13867Gesso liso parede</t>
  </si>
  <si>
    <t>7742Serviços de Empreitada  / Gesso Liso Escada MO+ MAT- NBR 13867Gesso corrido teto - Escada de incêndio</t>
  </si>
  <si>
    <t>7742Serviços de Empreitada  / Fachada aerada em porcelanatoForro metálico para receber porcelanato régua concreto - Portaria</t>
  </si>
  <si>
    <t>7742Serviços de Empreitada  / Pintura Externa tipo GrafiatoPintura Grafiatto Externo - Muros/muretas</t>
  </si>
  <si>
    <t>7742Serviços de Empreitada  / Textura roladaMão de obra para pinturas</t>
  </si>
  <si>
    <t>7742Serviços de Empreitada  / Serviço de Impermeabilização com Manta Asfáltica - MO Impermeabilização com manta - área externo 4 mm</t>
  </si>
  <si>
    <t>7742Serviços de Empreitada  / Pastilha em piscinaPiso Pastilha 5x5 cm portobello barlavento - piscina</t>
  </si>
  <si>
    <t>7742Serviços de Empreitada  / Cerâmica em fachadaMão de Obra Porcelanato fachada</t>
  </si>
  <si>
    <t>7742Serviços de Empreitada  / Serviço de Execução de Rejunte Epoxi ABNT NBR 15825:2010Rejunte de Pastilha 5x5 cm - piscina</t>
  </si>
  <si>
    <t>7742Serviços de Empreitada  / Chapisco ColanteChapisco rolado - Parede</t>
  </si>
  <si>
    <t>7742Serviços de Empreitada  / Tratamento de Piso em Concreto MO+ MATTratamento de Piso em Concreto das Garagens</t>
  </si>
  <si>
    <t>7742Serviços de Empreitada  / Serviço de empreitada para execução de Shaft em drywall - Proteção acústicaFechamento de shaft em drywall - Placa hidrofugante</t>
  </si>
  <si>
    <t>7742Serviços de Empreitada  / Pastilha em fachadaPastilha cerâmica 5x5 cm cor grafite</t>
  </si>
  <si>
    <t>7742Serviços de Empreitada  / TelhadoCobertura com telha Termoacústica</t>
  </si>
  <si>
    <t>8323BACIA SANITÁRIA DE CERÂMICA PARA CAIXA  ACOPLADA IZY CONFORTO - BRANCO - NBR 15097Bacia sanitária com caixa acoplada Celite Linha Saveiro</t>
  </si>
  <si>
    <t>8324Lavatório 455X355 mm V. Plus/Aspem-Branco - NBR 15097Lavatório suspenso P</t>
  </si>
  <si>
    <t>8326BACIA SANITÁRIA DE CERÂMICA PARA CAIXA  ACOPLADA VOGUE PLUS - BRANCO - NBR 15097Bacia sanitária com caixa acoplada Linha Ecoflush Fit</t>
  </si>
  <si>
    <t xml:space="preserve">8847Seixo Rolado - NBR 6502Seixo rolado branco - Portaria </t>
  </si>
  <si>
    <t>8114Serviço de Empreitada / Corte, Dobra e Montagem de Armação  - NBR 14931Muro sobre laje esp.: 14 cm</t>
  </si>
  <si>
    <t>1001Cimento CPII 32 Portland Muro sobre laje esp.: 14 cm</t>
  </si>
  <si>
    <t>1004Brita 1 (9,5 a 19 mm) - NBR 7211Muro sobre laje esp.: 14 cm</t>
  </si>
  <si>
    <t>1206Aco CA-50/60 - NBR 7480Muro sobre laje esp.: 14 cm</t>
  </si>
  <si>
    <t>1403Desmoldante - NBR 5829:1984  Muro sobre laje esp.: 14 cm</t>
  </si>
  <si>
    <t>7742Serviços de Empreitada  / Serviço de empreitada de Alvenaria de 09 a 14 cm - Tijolo CerâmicoMuro sobre laje esp.: 14 cm</t>
  </si>
  <si>
    <t>% Físico Mensal Previsto</t>
  </si>
  <si>
    <t>ago/2019</t>
  </si>
  <si>
    <t>set/2019</t>
  </si>
  <si>
    <t>out/2019</t>
  </si>
  <si>
    <t>nov/2019</t>
  </si>
  <si>
    <t>dez/2019</t>
  </si>
  <si>
    <t>jan/2020</t>
  </si>
  <si>
    <t>fev/2020</t>
  </si>
  <si>
    <t>mar/2020</t>
  </si>
  <si>
    <t>abr/2020</t>
  </si>
  <si>
    <t>mai/2020</t>
  </si>
  <si>
    <t>jun/2020</t>
  </si>
  <si>
    <t>jul/2020</t>
  </si>
  <si>
    <t>ago/2020</t>
  </si>
  <si>
    <t>set/2020</t>
  </si>
  <si>
    <t>out/2020</t>
  </si>
  <si>
    <t>nov/2020</t>
  </si>
  <si>
    <t>dez/2020</t>
  </si>
  <si>
    <t>jan/2021</t>
  </si>
  <si>
    <t>fev/2021</t>
  </si>
  <si>
    <t>mar/2021</t>
  </si>
  <si>
    <t>abr/2021</t>
  </si>
  <si>
    <t>02/08/2019</t>
  </si>
  <si>
    <t>19/08/2019</t>
  </si>
  <si>
    <t>01/02/2021</t>
  </si>
  <si>
    <t>20/11/2019</t>
  </si>
  <si>
    <t>20/12/2019</t>
  </si>
  <si>
    <t>08/03/2021</t>
  </si>
  <si>
    <t>30/12/2020</t>
  </si>
  <si>
    <t>02/03/2020</t>
  </si>
  <si>
    <t>24/02/2020</t>
  </si>
  <si>
    <t>25/08/2020</t>
  </si>
  <si>
    <t>29/10/2020</t>
  </si>
  <si>
    <t>11/02/2021</t>
  </si>
  <si>
    <t>15/02/2021</t>
  </si>
  <si>
    <t>15/10/2020</t>
  </si>
  <si>
    <t>05/04/2021</t>
  </si>
  <si>
    <t>08/01/2021</t>
  </si>
  <si>
    <t>01/09/2020</t>
  </si>
  <si>
    <t>06/11/2020</t>
  </si>
  <si>
    <t>21/02/2020</t>
  </si>
  <si>
    <t>01/10/2020</t>
  </si>
  <si>
    <t>30/11/2020</t>
  </si>
  <si>
    <t>08/02/2021</t>
  </si>
  <si>
    <t>01/12/2020</t>
  </si>
  <si>
    <t>04/01/2021</t>
  </si>
  <si>
    <t>23/04/2021</t>
  </si>
  <si>
    <t>01/03/2021</t>
  </si>
  <si>
    <t>31/03/2021</t>
  </si>
  <si>
    <t>26/03/2020</t>
  </si>
  <si>
    <t>29/01/2021</t>
  </si>
  <si>
    <t>30/09/2020</t>
  </si>
  <si>
    <t>17/08/2020</t>
  </si>
  <si>
    <t>22/10/2020</t>
  </si>
  <si>
    <t>03/03/2021</t>
  </si>
  <si>
    <t>15/03/2021</t>
  </si>
  <si>
    <t>10/03/2021</t>
  </si>
  <si>
    <t xml:space="preserve">      Piso em porcelanato 84x84 cm - Elizabeth Olimpia Matte - sala, cozinha, lavabo</t>
  </si>
  <si>
    <t>11/11/2020</t>
  </si>
  <si>
    <t>19/02/2021</t>
  </si>
  <si>
    <t xml:space="preserve">      Piso em porcelanato 84x84 cm - Elizabeth Olimpia Matte - hall</t>
  </si>
  <si>
    <t>02/02/2021</t>
  </si>
  <si>
    <t xml:space="preserve">      Piso em porcelanato 60x60 cm -  Biancogrês Cemento Avório - i.s.</t>
  </si>
  <si>
    <t>15/12/2020</t>
  </si>
  <si>
    <t xml:space="preserve">      Piso em porcelanato 60x60 cm -  Biancogrês Cemento Avório - terraços</t>
  </si>
  <si>
    <t>16/12/2020</t>
  </si>
  <si>
    <t xml:space="preserve">      Piso em porcelanato 120x20 cm - Castelatto Painel Apparente Cinza - Portaria</t>
  </si>
  <si>
    <t>24/12/2020</t>
  </si>
  <si>
    <t>25/01/2021</t>
  </si>
  <si>
    <t xml:space="preserve">      Piso em porcelanato 120x120 cm - Portobello Dank Cement Mud - Portaria</t>
  </si>
  <si>
    <t xml:space="preserve">      Piso em porcelanato 120x120 cm - Portobello Dank Cement Mud - Salão de festas, lazer, cozinha, louge, lavabos</t>
  </si>
  <si>
    <t>26/01/2021</t>
  </si>
  <si>
    <t>10/02/2021</t>
  </si>
  <si>
    <t xml:space="preserve">      Rodapé em porcelanato 84x84 cm, h=15 cm - Elizabeth Olimpia Matte - sala, cozinha, lavabo</t>
  </si>
  <si>
    <t xml:space="preserve">      Rodapé em porcelanato 84x84 cm, h=15 cm - Elizabeth Olimpia Matte -  hall</t>
  </si>
  <si>
    <t xml:space="preserve">      Rodapé em porcelanato 60x60 cm, h=10 cm -  Biancogrês Cemento Avório - terraços</t>
  </si>
  <si>
    <t xml:space="preserve">      Rodapé em porcelanato 120x120 cm,h=15 cm  - Portobello Dank Cement Mud - Portaria</t>
  </si>
  <si>
    <t>07/12/2020</t>
  </si>
  <si>
    <t xml:space="preserve">      Rejunte de porcelanato 84x84 cm</t>
  </si>
  <si>
    <t xml:space="preserve">      Rejunte de porcelanato 60x60 cm</t>
  </si>
  <si>
    <t>18/02/2021</t>
  </si>
  <si>
    <t xml:space="preserve">      Rejunte de porcelanato 120x20 cm</t>
  </si>
  <si>
    <t xml:space="preserve">      Rejunte de porcelanato 120x120 cm</t>
  </si>
  <si>
    <t>04/08/2020</t>
  </si>
  <si>
    <t>13/04/2021</t>
  </si>
  <si>
    <t>24/03/2021</t>
  </si>
  <si>
    <t>30/03/2021</t>
  </si>
  <si>
    <t>28/01/2021</t>
  </si>
  <si>
    <t>15/11/2020</t>
  </si>
  <si>
    <t>11/03/2021</t>
  </si>
  <si>
    <t>09/04/2021</t>
  </si>
  <si>
    <t xml:space="preserve">    Piso Laminado Durafloor Linha Ritz instalado com rodapé (linha New Way, Petrópolis)</t>
  </si>
  <si>
    <t xml:space="preserve">    Mão de obra Piso laminado</t>
  </si>
  <si>
    <t>05/01/2021</t>
  </si>
  <si>
    <t xml:space="preserve">    Piso 100x100 cm Aubicon Impact Soft Peso Livre - fitness</t>
  </si>
  <si>
    <t>01/04/2021</t>
  </si>
  <si>
    <t>15/01/2021</t>
  </si>
  <si>
    <t>20/07/2020</t>
  </si>
  <si>
    <t>09/07/2020</t>
  </si>
  <si>
    <t>01/04/2020</t>
  </si>
  <si>
    <t>02/09/2020</t>
  </si>
  <si>
    <t xml:space="preserve">    Emboco interno usinado</t>
  </si>
  <si>
    <t>05/06/2020</t>
  </si>
  <si>
    <t>13/10/2020</t>
  </si>
  <si>
    <t xml:space="preserve">      Revestimento parede em Porcelanato 32x60 cm - Biancogrês Originale</t>
  </si>
  <si>
    <t>14/12/2020</t>
  </si>
  <si>
    <t xml:space="preserve">      Revestimento parede em Porcelanato 120x20 cm - Castelatto Painel Apparente Cinza</t>
  </si>
  <si>
    <t xml:space="preserve">      Espala em Porcelanato 32x60 cm - Biancogrês Originale</t>
  </si>
  <si>
    <t xml:space="preserve">      Rejunte de cerâmica 32x60 cm</t>
  </si>
  <si>
    <t xml:space="preserve">      Rejunte de Porcelanato 120x20 cm</t>
  </si>
  <si>
    <t xml:space="preserve">    Revestimento em MDF  - Guararapes Savana</t>
  </si>
  <si>
    <t>14/04/2021</t>
  </si>
  <si>
    <t>26/10/2020</t>
  </si>
  <si>
    <t>28/09/2020</t>
  </si>
  <si>
    <t>30/10/2020</t>
  </si>
  <si>
    <t>02/10/2020</t>
  </si>
  <si>
    <t xml:space="preserve">    Reboco externo usinado</t>
  </si>
  <si>
    <t xml:space="preserve">    Emboço externo  usinado</t>
  </si>
  <si>
    <t>01/08/2020</t>
  </si>
  <si>
    <t xml:space="preserve">    Porcelanato Aerado Biancogress - Cristallo Bianco 60x60</t>
  </si>
  <si>
    <t xml:space="preserve">    Espala Porcelanato Aerado Biancogress - Cristallo Bianco 60x60</t>
  </si>
  <si>
    <t xml:space="preserve">    Porcelanato Amadeirado - 20x120 cm (Imbuia Clara)</t>
  </si>
  <si>
    <t xml:space="preserve">    Espala Porcelanato  Amadeirado - 20x120 cm</t>
  </si>
  <si>
    <t xml:space="preserve">    Rejunte Porcelanato fachada  20x120 cm</t>
  </si>
  <si>
    <t>01/11/2020</t>
  </si>
  <si>
    <t xml:space="preserve">    Rejunte Porcelanato fachada 60x60 cm</t>
  </si>
  <si>
    <t>18/05/2020</t>
  </si>
  <si>
    <t>17/12/2020</t>
  </si>
  <si>
    <t>06/04/2021</t>
  </si>
  <si>
    <t>17/02/2021</t>
  </si>
  <si>
    <t>23/03/2021</t>
  </si>
  <si>
    <t>16/03/2021</t>
  </si>
  <si>
    <t>18/01/2021</t>
  </si>
  <si>
    <t>02/03/2021</t>
  </si>
  <si>
    <t>02/12/2019</t>
  </si>
  <si>
    <t xml:space="preserve">  Mão de Obra Instalação elétrica/telefonia</t>
  </si>
  <si>
    <t>06/03/2020</t>
  </si>
  <si>
    <t xml:space="preserve">  Mão de Obra Instalação hidráulica água fria/ esgoto/aguas pluviais</t>
  </si>
  <si>
    <t>10/07/2020</t>
  </si>
  <si>
    <t>05/08/2020</t>
  </si>
  <si>
    <t>25/09/2020</t>
  </si>
  <si>
    <t>25/02/2021</t>
  </si>
  <si>
    <t>16/04/2021</t>
  </si>
  <si>
    <t>15/04/2021</t>
  </si>
  <si>
    <t>26/11/2020</t>
  </si>
  <si>
    <t>05/02/2021</t>
  </si>
  <si>
    <t xml:space="preserve">    Bacia sanitária com caixa acoplada Monte Carlo</t>
  </si>
  <si>
    <t xml:space="preserve">    Bacia sanitária com caixa acoplada Izy</t>
  </si>
  <si>
    <t>12/03/2021</t>
  </si>
  <si>
    <t xml:space="preserve">  Custos advocatícios</t>
  </si>
  <si>
    <t>01/05/2020</t>
  </si>
  <si>
    <t>01/06/2020</t>
  </si>
  <si>
    <t>01/10/2019</t>
  </si>
  <si>
    <t>01/11/2019</t>
  </si>
  <si>
    <t>01/01/2020</t>
  </si>
  <si>
    <t>01/02/2020</t>
  </si>
  <si>
    <t>03/02/2020</t>
  </si>
  <si>
    <t>30/07/2020</t>
  </si>
  <si>
    <t>30/01/2020</t>
  </si>
  <si>
    <t>Piso em porcelanato 84x84 cm - Elizabeth Olimpia Matte - sala, cozinha, lavabo</t>
  </si>
  <si>
    <t>Piso em porcelanato 84x84 cm - Elizabeth Olimpia Matte - hall</t>
  </si>
  <si>
    <t>Piso em porcelanato 60x60 cm -  Biancogrês Cemento Avório - i.s.</t>
  </si>
  <si>
    <t>Piso em porcelanato 60x60 cm -  Biancogrês Cemento Avório - terraços</t>
  </si>
  <si>
    <t>Piso em porcelanato 120x20 cm - Castelatto Painel Apparente Cinza - Portaria</t>
  </si>
  <si>
    <t>Piso em porcelanato 120x120 cm - Portobello Dank Cement Mud - Portaria</t>
  </si>
  <si>
    <t>Piso em porcelanato 120x120 cm - Portobello Dank Cement Mud - Salão de festas, lazer, cozinha, louge, lavabos</t>
  </si>
  <si>
    <t xml:space="preserve">09.004.001.008 </t>
  </si>
  <si>
    <t>Rodapé em porcelanato 84x84 cm, h=15 cm - Elizabeth Olimpia Matte - sala, cozinha, lavabo</t>
  </si>
  <si>
    <t>Rodapé em porcelanato 84x84 cm, h=15 cm - Elizabeth Olimpia Matte -  hall</t>
  </si>
  <si>
    <t>Rodapé em porcelanato 60x60 cm, h=10 cm -  Biancogrês Cemento Avório - terraços</t>
  </si>
  <si>
    <t>Rodapé em porcelanato 120x120 cm,h=15 cm  - Portobello Dank Cement Mud - Portaria</t>
  </si>
  <si>
    <t>Rejunte de porcelanato 84x84 cm</t>
  </si>
  <si>
    <t>Rejunte de porcelanato 60x60 cm</t>
  </si>
  <si>
    <t>Rejunte de porcelanato 120x20 cm</t>
  </si>
  <si>
    <t>Rejunte de porcelanato 120x120 cm</t>
  </si>
  <si>
    <t>Piso Laminado Durafloor Linha Ritz instalado com rodapé (linha New Way, Petrópolis)</t>
  </si>
  <si>
    <t>Mão de obra Piso laminado</t>
  </si>
  <si>
    <t xml:space="preserve">09.006.000.003 </t>
  </si>
  <si>
    <t>Piso 100x100 cm Aubicon Impact Soft Peso Livre - fitness</t>
  </si>
  <si>
    <t>Emboco interno usinado</t>
  </si>
  <si>
    <t>Reboco interno  usinado</t>
  </si>
  <si>
    <t>Revestimento parede em Porcelanato 32x60 cm - Biancogrês Originale</t>
  </si>
  <si>
    <t>Revestimento parede em Porcelanato 120x20 cm - Castelatto Painel Apparente Cinza</t>
  </si>
  <si>
    <t>Espala em Porcelanato 32x60 cm - Biancogrês Originale</t>
  </si>
  <si>
    <t>Rejunte de cerâmica 32x60 cm</t>
  </si>
  <si>
    <t>Rejunte de Porcelanato 120x20 cm</t>
  </si>
  <si>
    <t>Revestimento em MDF  - Guararapes Savana</t>
  </si>
  <si>
    <t>Reboco externo usinado</t>
  </si>
  <si>
    <t>Emboço externo  usinado</t>
  </si>
  <si>
    <t>Porcelanato Aerado Biancogress - Cristallo Bianco 60x60</t>
  </si>
  <si>
    <t>Espala Porcelanato Aerado Biancogress - Cristallo Bianco 60x60</t>
  </si>
  <si>
    <t>Porcelanato Amadeirado - 20x120 cm (Imbuia Clara)</t>
  </si>
  <si>
    <t>Espala Porcelanato  Amadeirado - 20x120 cm</t>
  </si>
  <si>
    <t>Rejunte Porcelanato fachada  20x120 cm</t>
  </si>
  <si>
    <t>Rejunte Porcelanato fachada 60x60 cm</t>
  </si>
  <si>
    <t xml:space="preserve">12.005.000.010 </t>
  </si>
  <si>
    <t xml:space="preserve">12.005.000.011 </t>
  </si>
  <si>
    <t xml:space="preserve">12.005.000.012 </t>
  </si>
  <si>
    <t xml:space="preserve">12.005.000.013 </t>
  </si>
  <si>
    <t>Mão de Obra Instalação elétrica/telefonia</t>
  </si>
  <si>
    <t>Mão de Obra Instalação hidráulica água fria/ esgoto/aguas pluviais</t>
  </si>
  <si>
    <t xml:space="preserve">16.000.000.016 </t>
  </si>
  <si>
    <t xml:space="preserve">16.000.000.017 </t>
  </si>
  <si>
    <t>Bacia sanitária com caixa acoplada Monte Carlo</t>
  </si>
  <si>
    <t>Bacia sanitária com caixa acoplada Izy</t>
  </si>
  <si>
    <t>Torneira Coz Deca Mesa Linha Just 1167.C27</t>
  </si>
  <si>
    <t>Monocomando Deca Level</t>
  </si>
  <si>
    <t>Custos advocatícios</t>
  </si>
  <si>
    <t>Rua Rio Grande do Norte, nº 836 - Bairro Savassi / Belo Horizonte - MG</t>
  </si>
  <si>
    <t>Saldo Reajustado</t>
  </si>
  <si>
    <t>REAJUSTE DO ORÇAMENTO</t>
  </si>
  <si>
    <t>Total orçado c/Saldo Reaj. Até o Mês Anterior</t>
  </si>
  <si>
    <t>Total orçado c/Saldo Reaj. Até o Mês Atual</t>
  </si>
  <si>
    <t>Custo Prev. Reajustado</t>
  </si>
  <si>
    <t>CGA</t>
  </si>
  <si>
    <t>CUSTO GASTO ACUMULADO</t>
  </si>
  <si>
    <t>Área Equivalente</t>
  </si>
  <si>
    <t>+10</t>
  </si>
  <si>
    <t>% MENSAL INCC DATA ATUAL</t>
  </si>
  <si>
    <t>30/04/2020</t>
  </si>
  <si>
    <t>REUNIÃO FÍSICA</t>
  </si>
  <si>
    <t>DATA/HORA (I):</t>
  </si>
  <si>
    <t>DATA/HORA (F):</t>
  </si>
  <si>
    <t>N°</t>
  </si>
  <si>
    <t>FATO</t>
  </si>
  <si>
    <t xml:space="preserve">CAUSA </t>
  </si>
  <si>
    <t>AÇÃO</t>
  </si>
  <si>
    <t>ATITUDE</t>
  </si>
  <si>
    <t>RESP.</t>
  </si>
  <si>
    <t>DATA</t>
  </si>
  <si>
    <t>FOTOS E OBSERVAÇÕES</t>
  </si>
  <si>
    <t>OBRA: ED. BE</t>
  </si>
  <si>
    <t>Pendente</t>
  </si>
  <si>
    <t>FATO - CAUSA - AÇÃO</t>
  </si>
  <si>
    <t>Custo Real até a data</t>
  </si>
  <si>
    <t>+8</t>
  </si>
  <si>
    <t>+16</t>
  </si>
  <si>
    <t>Roberto e Márcio</t>
  </si>
  <si>
    <t>+41</t>
  </si>
  <si>
    <t>28/08/2020</t>
  </si>
  <si>
    <t>29/12/2020</t>
  </si>
  <si>
    <t>+26</t>
  </si>
  <si>
    <t>+29</t>
  </si>
  <si>
    <t>+19</t>
  </si>
  <si>
    <t>+23</t>
  </si>
  <si>
    <t>+70</t>
  </si>
  <si>
    <t>+21</t>
  </si>
  <si>
    <t>+13</t>
  </si>
  <si>
    <t>+17</t>
  </si>
  <si>
    <t>+3</t>
  </si>
  <si>
    <t>+61</t>
  </si>
  <si>
    <t>+110</t>
  </si>
  <si>
    <t>Atraso no item de infraestrutura de ar condicionado</t>
  </si>
  <si>
    <t>A medição física não foi feita conforme evolução real do serviço.</t>
  </si>
  <si>
    <t>Atualizar a medição conforme andamento real da obra no próximo mês.</t>
  </si>
  <si>
    <t>Jéssica (LAFE)</t>
  </si>
  <si>
    <t>Atraso de impermeabilização de jardineira</t>
  </si>
  <si>
    <t>Esta atividade não está sendo indicada no tempo x caminho, o que fez com que esta atividade não tenha sido abordada nas reuniões semanais. Também observar que as linhas sequenciais das atividades não estão sendo mostradas claramente para o apartamento do 2º pavmento</t>
  </si>
  <si>
    <t>Melhorar a exibição das principais atividades no TxC, principalmente para o 2º pavimento.</t>
  </si>
  <si>
    <t>Atraso de fornecimento de pastilha 5x5</t>
  </si>
  <si>
    <t>Este atraso deve-se à demora do fornecimento da pastilha</t>
  </si>
  <si>
    <t>O material já encontra-se na obra e o assentamento da mesma já foi iniciado. Previsão de finalizar o item em novembro/20, sendo que em outubro/20, a meta é de 80% de execução.</t>
  </si>
  <si>
    <t>Atraso do shaft de dry wall</t>
  </si>
  <si>
    <t>Meta de executar o shaft até o 7º pavimento, para liberar a execução da cerâmica e forro de gesso</t>
  </si>
  <si>
    <t>Ocorreu este atraso devido à finalização de tubulações e testes no shaft e adaptações da tubulação de renovação de ar.</t>
  </si>
  <si>
    <t>Atraso no início das instalações de combate a incêndio</t>
  </si>
  <si>
    <t>Esta atividade foi iniciada já no princípio de outubro, com a previsão de avanço até o 7º neste mês</t>
  </si>
  <si>
    <t>Necessário fazer o gesso do hall, que estava com deficit de mão de obra</t>
  </si>
  <si>
    <t>Atraso de colocação de peitoril de mármore branco 20cm</t>
  </si>
  <si>
    <t>Este serviço está acompanhando a execução da fachada aerada</t>
  </si>
  <si>
    <t>Verificar a medição física</t>
  </si>
  <si>
    <t>Atraso de impermeabilização da piscina</t>
  </si>
  <si>
    <t>Este serviço está previsto no TxC para dezembro/20</t>
  </si>
  <si>
    <t>Corrigir o planejamento</t>
  </si>
  <si>
    <t>Atraso do gesso liso de teto</t>
  </si>
  <si>
    <t>Esta atividade não está atrasada, visto que acompanha o revestimento de gesso nas paredes</t>
  </si>
  <si>
    <t>Corrigir a medição física</t>
  </si>
  <si>
    <t>Verificar no TxC, este serviço está previsto somente para a 2ª semana de novembro/20</t>
  </si>
  <si>
    <t>Será executado em dezembro/20</t>
  </si>
  <si>
    <t xml:space="preserve"> adiantamento global de  </t>
  </si>
  <si>
    <t>A obra apresenta adiantamento global de  534410004,48 %</t>
  </si>
  <si>
    <t>% Executado no mês  607268163,74 %</t>
  </si>
  <si>
    <t>% Acumulado até a data  564748502,47 %</t>
  </si>
  <si>
    <t>A OBRA TEVE DESEMPENHO FÍSICO 17,42% MAIOR QUE O PREVISTO</t>
  </si>
  <si>
    <t>O CUSTO REAL GLOBAL DA OBRA ESTÁ 7% MENOR QUE O PREVISTO</t>
  </si>
  <si>
    <t>O CUSTO REAL DAS DESPESAS DIRETAS ESTÁ 5,21% MENOR QUE O PREVISTO</t>
  </si>
  <si>
    <t>O CUSTO REAL DAS DESPESAS INDIRETAS ESTÁ 10,33% MENOR QUE O PREVISTO</t>
  </si>
  <si>
    <t>92020</t>
  </si>
  <si>
    <t>Não Iniciada</t>
  </si>
  <si>
    <t>Adiantada</t>
  </si>
  <si>
    <t>Atrasada</t>
  </si>
  <si>
    <t>A obra está adiantada (em dias)</t>
  </si>
  <si>
    <t>% Executado no mês  8,27 %</t>
  </si>
  <si>
    <t>% Acumulado até a data  56,85 %</t>
  </si>
  <si>
    <t>A obra apresenta adiantamento global de  17,42 %</t>
  </si>
  <si>
    <t/>
  </si>
  <si>
    <t>- PROJETOS1</t>
  </si>
  <si>
    <t xml:space="preserve">  Projeto Estrutural2</t>
  </si>
  <si>
    <t xml:space="preserve">  Projeto Fundação3</t>
  </si>
  <si>
    <t xml:space="preserve">  Projeto de Contenção4</t>
  </si>
  <si>
    <t xml:space="preserve">  Projeto Arquitetura5</t>
  </si>
  <si>
    <t xml:space="preserve">  Projetos de Sistemas Prediais (Elétricos, Telecomunicações, SPDA, Hidrossanitários, incendio)6</t>
  </si>
  <si>
    <t xml:space="preserve">  Projeto de Paisagismo7</t>
  </si>
  <si>
    <t xml:space="preserve">  Projeto  Detalhamento8</t>
  </si>
  <si>
    <t xml:space="preserve">  Projeto de compatibilização em BIM9</t>
  </si>
  <si>
    <t xml:space="preserve">  Pespectivas/ planta humanizada10</t>
  </si>
  <si>
    <t xml:space="preserve">  Projeto de Demolição e Terraplenagem11</t>
  </si>
  <si>
    <t xml:space="preserve">  Projeto de Proteção Coletiva12</t>
  </si>
  <si>
    <t>- LAUDOS E ESTUDOS13</t>
  </si>
  <si>
    <t xml:space="preserve">  Sondagem14</t>
  </si>
  <si>
    <t xml:space="preserve">  Levantamento Planialtimétrico15</t>
  </si>
  <si>
    <t xml:space="preserve">  Serviços de topografia16</t>
  </si>
  <si>
    <t xml:space="preserve">  Controle Tecnológico - 3 CP por caminhão17</t>
  </si>
  <si>
    <t xml:space="preserve">  Vistoria Cautelar18</t>
  </si>
  <si>
    <t xml:space="preserve">  Analise de Acústica de Entorno19</t>
  </si>
  <si>
    <t xml:space="preserve">  Compensação ambiental20</t>
  </si>
  <si>
    <t>- SERVIÇOS PRELIMINARES21</t>
  </si>
  <si>
    <t xml:space="preserve">  Instalações provisórias de água/esgoto22</t>
  </si>
  <si>
    <t xml:space="preserve">  Instalações provisórias de luz23</t>
  </si>
  <si>
    <t xml:space="preserve">  Instalação provisória de incêndio24</t>
  </si>
  <si>
    <t xml:space="preserve">  Locação de Container25</t>
  </si>
  <si>
    <t xml:space="preserve">  Mobilização e desmobilização de container26</t>
  </si>
  <si>
    <t xml:space="preserve">  - Barracões sobre laje27</t>
  </si>
  <si>
    <t xml:space="preserve">    Almoxarifado (12 x5 m) - Sob laje28</t>
  </si>
  <si>
    <t xml:space="preserve">    Banheiro de obra ( 3 X 5 m) Sob laje29</t>
  </si>
  <si>
    <t xml:space="preserve">    Escritório ( 5x 5m) Sob Laje30</t>
  </si>
  <si>
    <t xml:space="preserve">    Refeitório ( 6 x 10 m ) sob laje31</t>
  </si>
  <si>
    <t xml:space="preserve">    Vestiário (6 x 10 m ) sob laje32</t>
  </si>
  <si>
    <t xml:space="preserve">    Centrais ( 4 x 5 m ) sob laje33</t>
  </si>
  <si>
    <t xml:space="preserve">    Materiais complementares de Canteiro34</t>
  </si>
  <si>
    <t xml:space="preserve">  - Diversos35</t>
  </si>
  <si>
    <t xml:space="preserve">    Placa de obra36</t>
  </si>
  <si>
    <t xml:space="preserve">    Mobiliário de obra (mesa, cadeiras, armários)37</t>
  </si>
  <si>
    <t xml:space="preserve">    Tapume38</t>
  </si>
  <si>
    <t xml:space="preserve">    Locação da obra39</t>
  </si>
  <si>
    <t>- TERRAPLENAGEM40</t>
  </si>
  <si>
    <t xml:space="preserve">  Serviço de terraplenagem41</t>
  </si>
  <si>
    <t xml:space="preserve">  Demolição42</t>
  </si>
  <si>
    <t>- FUNDAÇÃO43</t>
  </si>
  <si>
    <t xml:space="preserve">  - Fundação Direta - Blocos e cintas44</t>
  </si>
  <si>
    <t xml:space="preserve">    Escavação manual de valas até 2,00 m45</t>
  </si>
  <si>
    <t xml:space="preserve">    Apiloamento46</t>
  </si>
  <si>
    <t xml:space="preserve">    Lastro de concreto magro Fck = 9 MPa47</t>
  </si>
  <si>
    <t xml:space="preserve">    Forma para fundação em tabua48</t>
  </si>
  <si>
    <t xml:space="preserve">    Armação aço CA-50/60 (média dos diâmetros)49</t>
  </si>
  <si>
    <t xml:space="preserve">    Concreto usinado Fck = 30 Mpa Bombeado50</t>
  </si>
  <si>
    <t xml:space="preserve">    Reaterro compactado mecanizado51</t>
  </si>
  <si>
    <t xml:space="preserve">    Carga e transporte de material excedente52</t>
  </si>
  <si>
    <t xml:space="preserve">  - Fundação Indireta - Tubulão53</t>
  </si>
  <si>
    <t xml:space="preserve">    Escavação manual de fustes em material de 1ª categoria54</t>
  </si>
  <si>
    <t xml:space="preserve">    Alargamento manual de bases em material de 1ª categoria55</t>
  </si>
  <si>
    <t xml:space="preserve">    Armação aço CA-50/60 (média dos diâmetros)56</t>
  </si>
  <si>
    <t xml:space="preserve">    Concretagem de Tubulão Fck =20 MPa Bombeado57</t>
  </si>
  <si>
    <t xml:space="preserve">    Arrasamento de cabeça de Tubulão58</t>
  </si>
  <si>
    <t xml:space="preserve">    Carga e transporte de material excedente59</t>
  </si>
  <si>
    <t xml:space="preserve">  - Fundação Indireta - Estaca Helice60</t>
  </si>
  <si>
    <t xml:space="preserve">    Mobilização e desmobilização de equipe e equipamento61</t>
  </si>
  <si>
    <t xml:space="preserve">    Perfuração de Estaca  Ø 0,60 m62</t>
  </si>
  <si>
    <t xml:space="preserve">    Perfuração de Estaca  Ø 0,70 m63</t>
  </si>
  <si>
    <t xml:space="preserve">    Armação aço CA-50/60 (média dos diâmetros)64</t>
  </si>
  <si>
    <t xml:space="preserve">    Concretagem de Estaca Fck =20 MPa Bombeado65</t>
  </si>
  <si>
    <t xml:space="preserve">    Arrasamento de cabeça de Estaca66</t>
  </si>
  <si>
    <t xml:space="preserve">    Carga e transporte de material excedente67</t>
  </si>
  <si>
    <t xml:space="preserve">    Locação de Retro escavadeira68</t>
  </si>
  <si>
    <t xml:space="preserve">  - Contenções69</t>
  </si>
  <si>
    <t xml:space="preserve">    - Retangulão/ Cortinas70</t>
  </si>
  <si>
    <t xml:space="preserve">      Escavação manual71</t>
  </si>
  <si>
    <t xml:space="preserve">      Forma para Fundação72</t>
  </si>
  <si>
    <t xml:space="preserve">      Armação aço CA-50/60 (média dos diâmetros)73</t>
  </si>
  <si>
    <t xml:space="preserve">      Concreto usinado Fck = 25 Mpa Bombeado74</t>
  </si>
  <si>
    <t xml:space="preserve">      Reaterro compactado mecanizado75</t>
  </si>
  <si>
    <t xml:space="preserve">      Carga e transporte de material excedente76</t>
  </si>
  <si>
    <t>- SUPER-ESTRUTURA77</t>
  </si>
  <si>
    <t xml:space="preserve">  Forma compensado plastificado 18 mm. - reap. 10X78</t>
  </si>
  <si>
    <t xml:space="preserve">  Armação aço CA-50/60 (média dos diâmetros)79</t>
  </si>
  <si>
    <t xml:space="preserve">  Concreto usinado Fck = 30 MPa Bombeado80</t>
  </si>
  <si>
    <t xml:space="preserve">  Concreto usinado Fck = 35 MPa Bombeado81</t>
  </si>
  <si>
    <t xml:space="preserve">  Lançamento e sarrafeamento de piso82</t>
  </si>
  <si>
    <t>- ALVENARIA / FECHAMENTO83</t>
  </si>
  <si>
    <t xml:space="preserve">  - Alvenaria84</t>
  </si>
  <si>
    <t xml:space="preserve">    Alvenaria em tijolo cerâmico - 09x19x29 cm85</t>
  </si>
  <si>
    <t xml:space="preserve">    Alvenaria em tijolo cerâmico - 14x19x29 cm86</t>
  </si>
  <si>
    <t xml:space="preserve">    Alvenaria de bloco cerâmico - 19x19x29 cm87</t>
  </si>
  <si>
    <t xml:space="preserve">    Mão de obra alvenaria de bloco cerâmico88</t>
  </si>
  <si>
    <t xml:space="preserve">  - Muros/Muretas89</t>
  </si>
  <si>
    <t xml:space="preserve">    Muro sobre laje esp.: 14 cm90</t>
  </si>
  <si>
    <t xml:space="preserve">  - Diversos Alvenaria91</t>
  </si>
  <si>
    <t xml:space="preserve">    Encunhamento92</t>
  </si>
  <si>
    <t xml:space="preserve">    Mão de obra de encunhamento93</t>
  </si>
  <si>
    <t xml:space="preserve">    Vergas e contra-vergas94</t>
  </si>
  <si>
    <t xml:space="preserve">  - Shafts95</t>
  </si>
  <si>
    <t xml:space="preserve">    Fechamento de shaft em drywall - Placa Standart96</t>
  </si>
  <si>
    <t xml:space="preserve">    Fechamento de shaft em drywall - Placa hidrofugante97</t>
  </si>
  <si>
    <t xml:space="preserve">    Painel em MDF98</t>
  </si>
  <si>
    <t xml:space="preserve">    Painel shaft 50x70 cm  - Astra SH58C699</t>
  </si>
  <si>
    <t xml:space="preserve">    Fechamento em drywall - Placa acústica100</t>
  </si>
  <si>
    <t>- IMPERMEABILIZAÇÃO / ISOLAMENTO101</t>
  </si>
  <si>
    <t xml:space="preserve">  Impermeabilização com manta - área externo 4 mm102</t>
  </si>
  <si>
    <t xml:space="preserve">  Impermeabilização de áreas descobertas com cimento polimérico103</t>
  </si>
  <si>
    <t xml:space="preserve">  Impermeabilização de áreas frias com cimento polimérico104</t>
  </si>
  <si>
    <t xml:space="preserve">  Impermeabilização de cortina105</t>
  </si>
  <si>
    <t xml:space="preserve">  Impermeabilização poço elevador106</t>
  </si>
  <si>
    <t xml:space="preserve">  Impermeabilização de jardineira107</t>
  </si>
  <si>
    <t xml:space="preserve">  Impermeabilização de piscina (manta + tela)108</t>
  </si>
  <si>
    <t>- REVESTIMENTO DE PISO109</t>
  </si>
  <si>
    <t xml:space="preserve">  - Pisos externos110</t>
  </si>
  <si>
    <t xml:space="preserve">    - Base para pisos externos111</t>
  </si>
  <si>
    <t xml:space="preserve">      Nivelamento / Compactação de piso112</t>
  </si>
  <si>
    <t xml:space="preserve">    - Calçada113</t>
  </si>
  <si>
    <t xml:space="preserve">      Meio-fio em concreto114</t>
  </si>
  <si>
    <t xml:space="preserve">      Ladrilho hidráulico tátil direcional cor vermelha115</t>
  </si>
  <si>
    <t xml:space="preserve">      Ladrilho hidráulico tátil alerta cor vermelha116</t>
  </si>
  <si>
    <t xml:space="preserve">      Ladrilho hidráulico 16 quadros cor natural117</t>
  </si>
  <si>
    <t xml:space="preserve">  - Base/Concreto/Cimentado 118</t>
  </si>
  <si>
    <t xml:space="preserve">    Nivelamento / Compactação de piso119</t>
  </si>
  <si>
    <t xml:space="preserve">    Lastro de brita120</t>
  </si>
  <si>
    <t xml:space="preserve">    Contrapiso em concreto 6 cm121</t>
  </si>
  <si>
    <t xml:space="preserve">    Contrapiso argamassa 6 cm122</t>
  </si>
  <si>
    <t xml:space="preserve">    Enchimento de piso (sóculo)123</t>
  </si>
  <si>
    <t xml:space="preserve">  - Concreto/Cimentado124</t>
  </si>
  <si>
    <t xml:space="preserve">    Piso cimentado liso125</t>
  </si>
  <si>
    <t xml:space="preserve">    Polimento de piso126</t>
  </si>
  <si>
    <t xml:space="preserve">    Piso em concreto armado polido h=14 cm127</t>
  </si>
  <si>
    <t xml:space="preserve">  - Porcelanato128</t>
  </si>
  <si>
    <t xml:space="preserve">    - Piso em Porcelanato129</t>
  </si>
  <si>
    <t xml:space="preserve">      Piso em porcelanato 84x84 cm - Elizabeth Olimpia Matte - sala, cozinha, lavabo130</t>
  </si>
  <si>
    <t xml:space="preserve">      Piso em porcelanato 84x84 cm - Elizabeth Olimpia Matte - hall131</t>
  </si>
  <si>
    <t xml:space="preserve">      Piso em porcelanato 60x60 cm -  Biancogrês Cemento Avório - i.s.132</t>
  </si>
  <si>
    <t xml:space="preserve">      Piso em porcelanato 60x60 cm -  Biancogrês Cemento Avório - terraços133</t>
  </si>
  <si>
    <t xml:space="preserve">      Piso em porcelanato 120x20 cm - Castelatto Painel Apparente Cinza - Portaria134</t>
  </si>
  <si>
    <t xml:space="preserve">      Piso em porcelanato 120x120 cm - Portobello Dank Cement Mud - Portaria135</t>
  </si>
  <si>
    <t xml:space="preserve">      Piso em porcelanato 120x120 cm - Portobello Dank Cement Mud - Salão de festas, lazer, cozinha, louge, lavabos136</t>
  </si>
  <si>
    <t xml:space="preserve">      Mão de obra Piso em Porcelanato137</t>
  </si>
  <si>
    <t xml:space="preserve">    - Rodapé em Porcelanato138</t>
  </si>
  <si>
    <t xml:space="preserve">      Rodapé em porcelanato 84x84 cm, h=15 cm - Elizabeth Olimpia Matte - sala, cozinha, lavabo139</t>
  </si>
  <si>
    <t xml:space="preserve">      Rodapé em porcelanato 84x84 cm, h=15 cm - Elizabeth Olimpia Matte -  hall140</t>
  </si>
  <si>
    <t xml:space="preserve">      Rodapé em porcelanato 60x60 cm, h=10 cm -  Biancogrês Cemento Avório - terraços141</t>
  </si>
  <si>
    <t xml:space="preserve">      Rodapé em porcelanato 120x120 cm,h=15 cm  - Portobello Dank Cement Mud - Portaria142</t>
  </si>
  <si>
    <t xml:space="preserve">      Mão de obra Rodapé em Porcelanato143</t>
  </si>
  <si>
    <t xml:space="preserve">    - Rejunte em piso Porcelanato144</t>
  </si>
  <si>
    <t xml:space="preserve">      Rejunte de porcelanato 84x84 cm145</t>
  </si>
  <si>
    <t xml:space="preserve">      Rejunte de porcelanato 60x60 cm146</t>
  </si>
  <si>
    <t xml:space="preserve">      Rejunte de porcelanato 120x20 cm147</t>
  </si>
  <si>
    <t xml:space="preserve">      Rejunte de porcelanato 120x120 cm148</t>
  </si>
  <si>
    <t xml:space="preserve">  - Granito/Mármore149</t>
  </si>
  <si>
    <t xml:space="preserve">    - Piso em Granito/Mármore150</t>
  </si>
  <si>
    <t xml:space="preserve">      Piso em granito Preto São Gabriel - Elevador151</t>
  </si>
  <si>
    <t xml:space="preserve">      Piso em granito Branco Siena152</t>
  </si>
  <si>
    <t xml:space="preserve">      Degraus e espelhos em granito Branco Siena153</t>
  </si>
  <si>
    <t xml:space="preserve">    - Rodapé em Granito/Mármore154</t>
  </si>
  <si>
    <t xml:space="preserve">      Rodapé em granito Branco Siena h= 15 cm155</t>
  </si>
  <si>
    <t xml:space="preserve">      Rodapé em granito Preto São Gabriel h= 15 cm156</t>
  </si>
  <si>
    <t xml:space="preserve">      Mão de obra Rodapé em granito157</t>
  </si>
  <si>
    <t xml:space="preserve">    - Rejunte em Granito/Mármore158</t>
  </si>
  <si>
    <t xml:space="preserve">      Rejunte em granito159</t>
  </si>
  <si>
    <t xml:space="preserve">    - Soleira/Peitoril em Granito/Mármore160</t>
  </si>
  <si>
    <t xml:space="preserve">      Soleira em granito Branco Siena L= 15cm161</t>
  </si>
  <si>
    <t xml:space="preserve">      Filete em granito Branco Siena - escada de incêndio162</t>
  </si>
  <si>
    <t xml:space="preserve">      Peitoril em Mármore Branco l= 20 cm163</t>
  </si>
  <si>
    <t xml:space="preserve">      Chapim em mármore branco comum164</t>
  </si>
  <si>
    <t xml:space="preserve">      Banco em mármore Branco l= 45 cm165</t>
  </si>
  <si>
    <t xml:space="preserve">  - Madeira166</t>
  </si>
  <si>
    <t xml:space="preserve">    Piso Laminado Durafloor Linha Ritz instalado com rodapé (linha New Way, Petrópolis)167</t>
  </si>
  <si>
    <t xml:space="preserve">    Mão de obra Piso laminado168</t>
  </si>
  <si>
    <t xml:space="preserve">    Deck em madeira169</t>
  </si>
  <si>
    <t xml:space="preserve">  - Outros170</t>
  </si>
  <si>
    <t xml:space="preserve">    Piso Pastilha 5x5 cm portobello barlavento - piscina171</t>
  </si>
  <si>
    <t xml:space="preserve">    Rejunte de Pastilha 5x5 cm - piscina172</t>
  </si>
  <si>
    <t xml:space="preserve">    Piso 100x100 cm Aubicon Impact Soft Peso Livre - fitness173</t>
  </si>
  <si>
    <t xml:space="preserve">    Rodapé em alumínio h= 10 cm174</t>
  </si>
  <si>
    <t xml:space="preserve">    Seixo rolado branco - Portaria 175</t>
  </si>
  <si>
    <t>- REVESTIMENTO DE PAREDE176</t>
  </si>
  <si>
    <t xml:space="preserve">  - Chapisco177</t>
  </si>
  <si>
    <t xml:space="preserve">    Chapisco interno com argamassa178</t>
  </si>
  <si>
    <t xml:space="preserve">    Chapisco rolado - Parede179</t>
  </si>
  <si>
    <t xml:space="preserve">  - Emboço180</t>
  </si>
  <si>
    <t xml:space="preserve">    Emboco interno usinado181</t>
  </si>
  <si>
    <t xml:space="preserve">    Mão de obra emboço interno182</t>
  </si>
  <si>
    <t xml:space="preserve">    Espala em emboço interno183</t>
  </si>
  <si>
    <t xml:space="preserve">  - Reboco184</t>
  </si>
  <si>
    <t xml:space="preserve">    Reboco interno  em argamassa185</t>
  </si>
  <si>
    <t xml:space="preserve">    Mão de obra reboco interno186</t>
  </si>
  <si>
    <t xml:space="preserve">    Espala em reboco interno187</t>
  </si>
  <si>
    <t xml:space="preserve">  - Revestimento de Gesso188</t>
  </si>
  <si>
    <t xml:space="preserve">    Gesso liso parede189</t>
  </si>
  <si>
    <t xml:space="preserve">  - Cerâmica/Porcelanato190</t>
  </si>
  <si>
    <t xml:space="preserve">    - Revestimento parede Cerâmica/Porcelanato191</t>
  </si>
  <si>
    <t xml:space="preserve">      Revestimento parede em Porcelanato 32x60 cm - Biancogrês Originale192</t>
  </si>
  <si>
    <t xml:space="preserve">      Revestimento parede em Porcelanato 120x20 cm - Castelatto Painel Apparente Cinza193</t>
  </si>
  <si>
    <t xml:space="preserve">      Mão de obra de revestimento cerâmico/azulejado194</t>
  </si>
  <si>
    <t xml:space="preserve">    - Espala parede Cerâmica/Porcelanato195</t>
  </si>
  <si>
    <t xml:space="preserve">      Espala em Porcelanato 32x60 cm - Biancogrês Originale196</t>
  </si>
  <si>
    <t xml:space="preserve">    - Rejunte parede Cerâmica/Porcelanato197</t>
  </si>
  <si>
    <t xml:space="preserve">      Rejunte de cerâmica 32x60 cm198</t>
  </si>
  <si>
    <t xml:space="preserve">      Rejunte de Porcelanato 120x20 cm199</t>
  </si>
  <si>
    <t xml:space="preserve">    - Outros parede Cerâmica/Porcelanato200</t>
  </si>
  <si>
    <t xml:space="preserve">      Cantoneira em PVC para quinas vivas201</t>
  </si>
  <si>
    <t xml:space="preserve">  - Mármore/ Granito202</t>
  </si>
  <si>
    <t xml:space="preserve">    Aduela em mármore Bege Bahia - elevador203</t>
  </si>
  <si>
    <t xml:space="preserve">    Moldura em mármore Bege Bahia - elevador204</t>
  </si>
  <si>
    <t xml:space="preserve">  - Pastilha205</t>
  </si>
  <si>
    <t xml:space="preserve">    Revestimento em pastilha 5x5 cm portobello barlavento  - piscina206</t>
  </si>
  <si>
    <t xml:space="preserve">    Rejunte de Pastilha 5x5 cm - piscina207</t>
  </si>
  <si>
    <t xml:space="preserve">  - Outros revestimentos de parede 208</t>
  </si>
  <si>
    <t xml:space="preserve">    Revestimento em MDF  - Guararapes Savana209</t>
  </si>
  <si>
    <t xml:space="preserve">    Espelho 4,80 x 2,45 m - Portaria210</t>
  </si>
  <si>
    <t>- REVESTIMENTO DE TETO211</t>
  </si>
  <si>
    <t xml:space="preserve">  - Gesso212</t>
  </si>
  <si>
    <t xml:space="preserve">    Forro em gesso213</t>
  </si>
  <si>
    <t xml:space="preserve">    Junta metálica para forro214</t>
  </si>
  <si>
    <t xml:space="preserve">    Gesso corrido teto - Escada de incêndio215</t>
  </si>
  <si>
    <t xml:space="preserve">    Gesso liso teto216</t>
  </si>
  <si>
    <t xml:space="preserve">    Caixote em gesso - 2 lados " L "217</t>
  </si>
  <si>
    <t xml:space="preserve">    Forro metálico para receber porcelanato régua concreto - Portaria218</t>
  </si>
  <si>
    <t>- REVESTIMENTO EXTERNO219</t>
  </si>
  <si>
    <t xml:space="preserve">  - Chapisco externo220</t>
  </si>
  <si>
    <t xml:space="preserve">    Chapisco externo221</t>
  </si>
  <si>
    <t xml:space="preserve">  - Reboco externo222</t>
  </si>
  <si>
    <t xml:space="preserve">    Reboco externo usinado223</t>
  </si>
  <si>
    <t xml:space="preserve">    Mão de obra reboco externo224</t>
  </si>
  <si>
    <t xml:space="preserve">    Espala em reboco externo (parede)225</t>
  </si>
  <si>
    <t xml:space="preserve">    Espala em reboco externo (vão)226</t>
  </si>
  <si>
    <t xml:space="preserve">  - Emboço externo227</t>
  </si>
  <si>
    <t xml:space="preserve">    Emboço externo  usinado228</t>
  </si>
  <si>
    <t xml:space="preserve">    Mão de obra Emboço externo229</t>
  </si>
  <si>
    <t xml:space="preserve">    Espala em Emboço externo (vão)230</t>
  </si>
  <si>
    <t xml:space="preserve">    Espala em Emboço externo (parede)231</t>
  </si>
  <si>
    <t xml:space="preserve">  - Revestimentos de Fachada Aerada232</t>
  </si>
  <si>
    <t xml:space="preserve">    Porcelanato Aerado Piasentina HD Portinari - 60x60 cm233</t>
  </si>
  <si>
    <t xml:space="preserve">    Porcelanato Aerado Biancogress - Cristallo Bianco 60x60234</t>
  </si>
  <si>
    <t xml:space="preserve">    Mão de Obra  Porcelanato aerado235</t>
  </si>
  <si>
    <t xml:space="preserve">    Espala Porcelanato Aerado Piasentina HD Portinari - 60x60 cm236</t>
  </si>
  <si>
    <t xml:space="preserve">    Espala Porcelanato Aerado Biancogress - Cristallo Bianco 60x60237</t>
  </si>
  <si>
    <t xml:space="preserve">    Mão de Obra Espala Porcelanato aerado238</t>
  </si>
  <si>
    <t xml:space="preserve">  - Revestimentos de Fachada 239</t>
  </si>
  <si>
    <t xml:space="preserve">    Porcelanato Amadeirado - 20x120 cm (Imbuia Clara)240</t>
  </si>
  <si>
    <t xml:space="preserve">    Espala Porcelanato  Amadeirado - 20x120 cm241</t>
  </si>
  <si>
    <t xml:space="preserve">    Rejunte Porcelanato fachada  20x120 cm242</t>
  </si>
  <si>
    <t xml:space="preserve">    Porcelanato Piasentina HD Portinari - 60x60 cm243</t>
  </si>
  <si>
    <t xml:space="preserve">    Porcelanato Cetim Bianco Portobello - 60x60 cm244</t>
  </si>
  <si>
    <t xml:space="preserve">    Rejunte Porcelanato fachada 60x60 cm245</t>
  </si>
  <si>
    <t xml:space="preserve">    Mão de Obra Porcelanato fachada246</t>
  </si>
  <si>
    <t xml:space="preserve">    Espala Porcelanato Piasentina HD Portinari - 60x60 cm247</t>
  </si>
  <si>
    <t xml:space="preserve">    Espala Porcelanato Cetim Bianco Portobello - 60x60 cm248</t>
  </si>
  <si>
    <t xml:space="preserve">    Mão de Obra Espala Porcelanato fachada249</t>
  </si>
  <si>
    <t xml:space="preserve">    Pastilha cerâmica 5x5 cm cor grafite250</t>
  </si>
  <si>
    <t xml:space="preserve">    Espala Pastilha cerâmica 5x5 cm cor grafite251</t>
  </si>
  <si>
    <t xml:space="preserve">    Rejunte Pastilha cerâmica 5x5 cm252</t>
  </si>
  <si>
    <t>- ESQUADRIAS DE ALUMÍNIO253</t>
  </si>
  <si>
    <t xml:space="preserve">  Esquadrias de alumínio Anodizado Fosco 1000 / Vidros254</t>
  </si>
  <si>
    <t xml:space="preserve">  Instalação de contramarco255</t>
  </si>
  <si>
    <t>- ESQUADRIAS EM METALON256</t>
  </si>
  <si>
    <t xml:space="preserve">  Corrimão h= 90 cm257</t>
  </si>
  <si>
    <t xml:space="preserve">  Escada marinheiro258</t>
  </si>
  <si>
    <t xml:space="preserve">  Alçapão em metalon 70 x 70 cm259</t>
  </si>
  <si>
    <t xml:space="preserve">  Porta corta fogo 80 x 210 cm260</t>
  </si>
  <si>
    <t xml:space="preserve">  Guarda corpo em inox261</t>
  </si>
  <si>
    <t xml:space="preserve">  Fechamento em chapa vazada Corten c/ portões de abrir 330x230 cm + 380x230 cm262</t>
  </si>
  <si>
    <t xml:space="preserve">  Guarda corpo tubular em inox263</t>
  </si>
  <si>
    <t>- ESQUADRIAS EM MADEIRA264</t>
  </si>
  <si>
    <t xml:space="preserve">  - Portas265</t>
  </si>
  <si>
    <t xml:space="preserve">    Kit Porta pronta em madeira branca 60 x 210 cm - Pormade266</t>
  </si>
  <si>
    <t xml:space="preserve">    Kit Porta pronta em madeira branca 70 x 210 cm - Pormade267</t>
  </si>
  <si>
    <t xml:space="preserve">    Kit Porta pronta em madeira branca 80 x 210 cm - Pormade268</t>
  </si>
  <si>
    <t xml:space="preserve">    Kit Porta pronta de correr em madeira branca 80 x 210 cm - Pormade269</t>
  </si>
  <si>
    <t xml:space="preserve">    Kit Porta pronta de correr em madeira branca 60 x 210 cm - Pormade270</t>
  </si>
  <si>
    <t xml:space="preserve">  - Ferragens271</t>
  </si>
  <si>
    <t xml:space="preserve">    Fechadura porta social  - Imab ou similar272</t>
  </si>
  <si>
    <t xml:space="preserve">    Fechadura porta interna - Imab ou similar273</t>
  </si>
  <si>
    <t xml:space="preserve">    Fechadura porta banheiro - Imab ou similar274</t>
  </si>
  <si>
    <t xml:space="preserve">    Fechadura para porta de correr - Imab ou similar275</t>
  </si>
  <si>
    <t xml:space="preserve">    Puxador cromado H= 60 cm276</t>
  </si>
  <si>
    <t>- INSTALAÇÕES277</t>
  </si>
  <si>
    <t xml:space="preserve">  Instalação elétrica/telefonia278</t>
  </si>
  <si>
    <t xml:space="preserve">  Mão de Obra Instalação elétrica/telefonia279</t>
  </si>
  <si>
    <t xml:space="preserve">  Instalação hidráulica água fria/ esgoto/aguas pluviais280</t>
  </si>
  <si>
    <t xml:space="preserve">  Mão de Obra Instalação hidráulica água fria/ esgoto/aguas pluviais281</t>
  </si>
  <si>
    <t xml:space="preserve">  Furação hidraulica282</t>
  </si>
  <si>
    <t xml:space="preserve">  Fornecimento e Instalação de Gás283</t>
  </si>
  <si>
    <t xml:space="preserve">  Instalações de incêndio284</t>
  </si>
  <si>
    <t xml:space="preserve">  Portão eletrônico285</t>
  </si>
  <si>
    <t xml:space="preserve">  Interfone286</t>
  </si>
  <si>
    <t xml:space="preserve">  Elevador codificado - 9 paradas287</t>
  </si>
  <si>
    <t xml:space="preserve">  Instalação SPDA288</t>
  </si>
  <si>
    <t xml:space="preserve">  Serviço de telefonia289</t>
  </si>
  <si>
    <t xml:space="preserve">  Automatização e Segurança290</t>
  </si>
  <si>
    <t xml:space="preserve">  Infra estrutura dos sistemas de climatização e ventilação291</t>
  </si>
  <si>
    <t xml:space="preserve">  Ventilação mecânica - Áreas comuns292</t>
  </si>
  <si>
    <t xml:space="preserve">  Sistema de aquecimento a gás com Recirculação293</t>
  </si>
  <si>
    <t xml:space="preserve">  Carregador Carro Elétrico EVlink Smart -1 saída- Configurável de 3,5kW a 22kW294</t>
  </si>
  <si>
    <t>- BANCADAS295</t>
  </si>
  <si>
    <t xml:space="preserve">  Bancada em granito Preto São Gabriel (cozinha)296</t>
  </si>
  <si>
    <t xml:space="preserve">  Bancada em granito Branco Siena  (banho)297</t>
  </si>
  <si>
    <t xml:space="preserve">  Balcão em granito Preto São Gabriel (alvenaria)298</t>
  </si>
  <si>
    <t xml:space="preserve">  Mão de obra para instalação de bancada299</t>
  </si>
  <si>
    <t>- LOUÇAS E METAIS300</t>
  </si>
  <si>
    <t xml:space="preserve">  - Bacia Sanitária301</t>
  </si>
  <si>
    <t xml:space="preserve">    Bacia sanitária com caixa acoplada Monte Carlo302</t>
  </si>
  <si>
    <t xml:space="preserve">    Bacia sanitária com caixa acoplada Izy303</t>
  </si>
  <si>
    <t xml:space="preserve">    Bacia sanitária com caixa acoplada PNE304</t>
  </si>
  <si>
    <t xml:space="preserve">  - Cuba305</t>
  </si>
  <si>
    <t xml:space="preserve">    Cuba de apoio oval306</t>
  </si>
  <si>
    <t xml:space="preserve">    Cuba De Embutir Em Aço Inox Nº2 Prof. 14 Cm Tecnocubas Ou Similar307</t>
  </si>
  <si>
    <t xml:space="preserve">    Cuba de apoio quadrada Q1308</t>
  </si>
  <si>
    <t xml:space="preserve">  - Tanque309</t>
  </si>
  <si>
    <t xml:space="preserve">    Tanque de louça 20 litros, da marca Celite, na cor branca310</t>
  </si>
  <si>
    <t xml:space="preserve">  - Lavatorios311</t>
  </si>
  <si>
    <t xml:space="preserve">    Lavatório suspenso P312</t>
  </si>
  <si>
    <t xml:space="preserve">  - Torneiras313</t>
  </si>
  <si>
    <t xml:space="preserve">    Torneira para tanque Linha One314</t>
  </si>
  <si>
    <t xml:space="preserve">    Torneira de mesa bica alta Linha Lotus315</t>
  </si>
  <si>
    <t xml:space="preserve">    Torneira simples316</t>
  </si>
  <si>
    <t xml:space="preserve">    Torneira para lavatório Misturador monocomando Linha Ecoline317</t>
  </si>
  <si>
    <t xml:space="preserve">    Torneira de mesa para lavatório Linha One318</t>
  </si>
  <si>
    <t xml:space="preserve">  - Registros e acabamentos319</t>
  </si>
  <si>
    <t xml:space="preserve">    Monocomando ducha prd bem Victoria-n cr320</t>
  </si>
  <si>
    <t xml:space="preserve">    Acabamento Registro de gaveta Linha Lotus321</t>
  </si>
  <si>
    <t xml:space="preserve">    Acabamento Registro de pressão Linha Lotus322</t>
  </si>
  <si>
    <t xml:space="preserve">  - Diversos louças e metais323</t>
  </si>
  <si>
    <t xml:space="preserve">    Conjunto barras de apoio324</t>
  </si>
  <si>
    <t>- PINTURA325</t>
  </si>
  <si>
    <t xml:space="preserve">  - Pintura Acrilica326</t>
  </si>
  <si>
    <t xml:space="preserve">    Pintura Acrilica - parede e teto327</t>
  </si>
  <si>
    <t xml:space="preserve">    Pintura Acrilica - teto cor tecnocimento328</t>
  </si>
  <si>
    <t xml:space="preserve">  - Emassamento329</t>
  </si>
  <si>
    <t xml:space="preserve">    Massa corrida - parede e teto330</t>
  </si>
  <si>
    <t xml:space="preserve">  - Pintura Esmalte em esquadrias metálicas331</t>
  </si>
  <si>
    <t xml:space="preserve">    Pintura esmalte em esquadrias metálicas, corrimão e guarda corpo332</t>
  </si>
  <si>
    <t xml:space="preserve">  - Marcação de Garagem333</t>
  </si>
  <si>
    <t xml:space="preserve">    Demarcação de vagas334</t>
  </si>
  <si>
    <t xml:space="preserve">    Pintura faixa sinalização em parede h= 0,20m (2 faixas de 10 cm cada)335</t>
  </si>
  <si>
    <t xml:space="preserve">    Pintura de tubulações aparente336</t>
  </si>
  <si>
    <t xml:space="preserve">  - Caiação337</t>
  </si>
  <si>
    <t xml:space="preserve">    Caiação338</t>
  </si>
  <si>
    <t xml:space="preserve">  - Textura Interna339</t>
  </si>
  <si>
    <t xml:space="preserve">    Pintura Grafiatto - lavabo340</t>
  </si>
  <si>
    <t xml:space="preserve">    Textura rolada - Escada de incêndio341</t>
  </si>
  <si>
    <t xml:space="preserve">    Espala em Textura rolada - Escada de incêndio342</t>
  </si>
  <si>
    <t xml:space="preserve">    Textura rolada - garagem/cobertura - parede e teto343</t>
  </si>
  <si>
    <t xml:space="preserve">    Espala em Textura rolada344</t>
  </si>
  <si>
    <t xml:space="preserve">  - Textura Externa Fachada345</t>
  </si>
  <si>
    <t xml:space="preserve">    Espala Pintura Grafiatto Fachada (parede)346</t>
  </si>
  <si>
    <t xml:space="preserve">    Pintura Grafiatto Externo - Muros/muretas347</t>
  </si>
  <si>
    <t xml:space="preserve">  - Diversos Pintura348</t>
  </si>
  <si>
    <t xml:space="preserve">    Pintura em rodapé h= 8 cm - escada349</t>
  </si>
  <si>
    <t xml:space="preserve">    Pintura em piso350</t>
  </si>
  <si>
    <t xml:space="preserve">    Pintura anti mofo351</t>
  </si>
  <si>
    <t xml:space="preserve">    Tratamento de concreto - parede e teto352</t>
  </si>
  <si>
    <t xml:space="preserve">    Mão de obra para pinturas353</t>
  </si>
  <si>
    <t>- DIVERSOS354</t>
  </si>
  <si>
    <t xml:space="preserve">  - Grama355</t>
  </si>
  <si>
    <t xml:space="preserve">    Plantio de grama sobre laje356</t>
  </si>
  <si>
    <t xml:space="preserve">    Paisagismo357</t>
  </si>
  <si>
    <t xml:space="preserve">  - Limpeza358</t>
  </si>
  <si>
    <t xml:space="preserve">    Lavagem de fachada359</t>
  </si>
  <si>
    <t xml:space="preserve">    Limpeza final360</t>
  </si>
  <si>
    <t xml:space="preserve">  - Serviços Complementares361</t>
  </si>
  <si>
    <t xml:space="preserve">    Numeração dos apartamentos362</t>
  </si>
  <si>
    <t xml:space="preserve">    Logotipo do Predio363</t>
  </si>
  <si>
    <t xml:space="preserve">    Decoração da Portaria364</t>
  </si>
  <si>
    <t xml:space="preserve">    Plantio de árvores365</t>
  </si>
  <si>
    <t xml:space="preserve">    Caixa D'água polietileno 5000 litros366</t>
  </si>
  <si>
    <t xml:space="preserve">    Equipamento para piscina367</t>
  </si>
  <si>
    <t xml:space="preserve">    Madeira de lei - Cumaru - Pergolado368</t>
  </si>
  <si>
    <t xml:space="preserve">    Churrasqueira pré-moldada369</t>
  </si>
  <si>
    <t xml:space="preserve">    Cobertura com telha Termoacústica370</t>
  </si>
  <si>
    <t xml:space="preserve">    Rufo metálico371</t>
  </si>
  <si>
    <t xml:space="preserve">    Calha metálica372</t>
  </si>
  <si>
    <t xml:space="preserve">    Tratamento de Piso em Concreto das Garagens373</t>
  </si>
  <si>
    <t xml:space="preserve">    Retirada de entulho374</t>
  </si>
  <si>
    <t>- LICENÇAS, TAXAS E EMOLUMENTOS1</t>
  </si>
  <si>
    <t xml:space="preserve">  Despesas CREA2</t>
  </si>
  <si>
    <t xml:space="preserve">  Taxas3</t>
  </si>
  <si>
    <t xml:space="preserve">  Cartório4</t>
  </si>
  <si>
    <t xml:space="preserve">  Contabilidade da obra5</t>
  </si>
  <si>
    <t xml:space="preserve">  Despachante6</t>
  </si>
  <si>
    <t xml:space="preserve">  Custos advocatícios7</t>
  </si>
  <si>
    <t xml:space="preserve">  NBR8</t>
  </si>
  <si>
    <t xml:space="preserve">  Habite-se9</t>
  </si>
  <si>
    <t xml:space="preserve">  IPTU10</t>
  </si>
  <si>
    <t>- SEGURANÇA DO TRABALHO11</t>
  </si>
  <si>
    <t xml:space="preserve">  Equipamento de proteção coletiva12</t>
  </si>
  <si>
    <t xml:space="preserve">  EPIs13</t>
  </si>
  <si>
    <t xml:space="preserve">  Bandeja principal plana e inclinada (aparalixo)14</t>
  </si>
  <si>
    <t xml:space="preserve">  Bandeja de proteção secundaria15</t>
  </si>
  <si>
    <t xml:space="preserve">  Tela de proteção de fachada16</t>
  </si>
  <si>
    <t xml:space="preserve">  Proteção perimetral dos andares17</t>
  </si>
  <si>
    <t xml:space="preserve">  Proteção de poço de elevador18</t>
  </si>
  <si>
    <t xml:space="preserve">  Treinamentos19</t>
  </si>
  <si>
    <t xml:space="preserve">  Uniforme completo20</t>
  </si>
  <si>
    <t xml:space="preserve">  Apoio para montagem  de linha de vida21</t>
  </si>
  <si>
    <t>- CUSTOS INDIRETOS - PESSOAL22</t>
  </si>
  <si>
    <t xml:space="preserve">  - Mão de Obra Administrativa23</t>
  </si>
  <si>
    <t xml:space="preserve">    Engenharia de obra24</t>
  </si>
  <si>
    <t xml:space="preserve">    Estagiário25</t>
  </si>
  <si>
    <t xml:space="preserve">    Supervisão de Engenharia26</t>
  </si>
  <si>
    <t xml:space="preserve">    Engenharia de Qualidade27</t>
  </si>
  <si>
    <t xml:space="preserve">    Mestre de obras28</t>
  </si>
  <si>
    <t xml:space="preserve">    Encarregado Instalações29</t>
  </si>
  <si>
    <t xml:space="preserve">    Almoxarife30</t>
  </si>
  <si>
    <t xml:space="preserve">    Técnico em Segurança do Trabalho 1/2 horario31</t>
  </si>
  <si>
    <t xml:space="preserve">  - Mão de Obra Operacional32</t>
  </si>
  <si>
    <t xml:space="preserve">    Pedreiro de apoio33</t>
  </si>
  <si>
    <t xml:space="preserve">    Servente de apoio34</t>
  </si>
  <si>
    <t xml:space="preserve">    Servente para carga e descarga35</t>
  </si>
  <si>
    <t xml:space="preserve">    Operador de Elevador Cremalheira36</t>
  </si>
  <si>
    <t xml:space="preserve">    Operador de Guincho37</t>
  </si>
  <si>
    <t xml:space="preserve">    Carpinteiro de Apoio38</t>
  </si>
  <si>
    <t xml:space="preserve">    Operador de betoneira39</t>
  </si>
  <si>
    <t xml:space="preserve">    Premiação de produtividade/ assiduidade40</t>
  </si>
  <si>
    <t xml:space="preserve">    Horas Extras41</t>
  </si>
  <si>
    <t xml:space="preserve">    Encargos Sociais42</t>
  </si>
  <si>
    <t xml:space="preserve">    Salários e Adiantamento obra - Custo Diretos43</t>
  </si>
  <si>
    <t xml:space="preserve">  - Benefícios a Empregados44</t>
  </si>
  <si>
    <t xml:space="preserve">    Seguro de vida em grupo45</t>
  </si>
  <si>
    <t xml:space="preserve">    Cesta básica46</t>
  </si>
  <si>
    <t xml:space="preserve">    Vale transporte 3 por dia47</t>
  </si>
  <si>
    <t xml:space="preserve">    Café da manhã48</t>
  </si>
  <si>
    <t xml:space="preserve">    Seconsi - PCMSO e PCMAT49</t>
  </si>
  <si>
    <t>- CUSTOS INDIRETOS - EQUIPAMENTOS50</t>
  </si>
  <si>
    <t xml:space="preserve">  Betoneira 400 Lt - com proteção na Norma NR1251</t>
  </si>
  <si>
    <t xml:space="preserve">  Vibrador de imersão com mangote52</t>
  </si>
  <si>
    <t xml:space="preserve">  Guincho de Coluna - com botão emergência e chave de acionamento53</t>
  </si>
  <si>
    <t xml:space="preserve">  Máquina de cortar ferro - Policorte54</t>
  </si>
  <si>
    <t xml:space="preserve">  Compactador CM20 tipo sapo mecânico55</t>
  </si>
  <si>
    <t xml:space="preserve">  Balancim Manual56</t>
  </si>
  <si>
    <t xml:space="preserve">  Balancim elétrico57</t>
  </si>
  <si>
    <t xml:space="preserve">  Elevador Cremalheira (1 cabine)58</t>
  </si>
  <si>
    <t xml:space="preserve">  Serra mármores59</t>
  </si>
  <si>
    <t xml:space="preserve">  Furadeira Eletrica de impacto60</t>
  </si>
  <si>
    <t xml:space="preserve">  Ferramentas61</t>
  </si>
  <si>
    <t xml:space="preserve">  Martelete 10 Kg62</t>
  </si>
  <si>
    <t xml:space="preserve">  Martelete 5 kg63</t>
  </si>
  <si>
    <t xml:space="preserve">  Pistola chumbadora64</t>
  </si>
  <si>
    <t xml:space="preserve">  Lixadeira Portátil65</t>
  </si>
  <si>
    <t xml:space="preserve">  Locação de Andaime Fachadeiro66</t>
  </si>
  <si>
    <t xml:space="preserve">  Madeiras para andaime67</t>
  </si>
  <si>
    <t xml:space="preserve">  Jateadora de Alta pressão68</t>
  </si>
  <si>
    <t xml:space="preserve">  - Serviços69</t>
  </si>
  <si>
    <t xml:space="preserve">    Aterramento e Laudo do Elevador Cremalheira70</t>
  </si>
  <si>
    <t xml:space="preserve">    Montagem e Desmontagem de Elevador Cremalheira71</t>
  </si>
  <si>
    <t xml:space="preserve">    Base para elevador Cremalheira72</t>
  </si>
  <si>
    <t xml:space="preserve">    Montagem e Desmontagem de Andaime Fachadeiro73</t>
  </si>
  <si>
    <t xml:space="preserve">    Manutenção de equipamentos74</t>
  </si>
  <si>
    <t xml:space="preserve">    Montagem e desmontagem de Balancim75</t>
  </si>
  <si>
    <t>- CUSTOS INDIRETOS - OUTROS76</t>
  </si>
  <si>
    <t xml:space="preserve">  - Gastos Mensais77</t>
  </si>
  <si>
    <t xml:space="preserve">    Cemig78</t>
  </si>
  <si>
    <t xml:space="preserve">    Copasa79</t>
  </si>
  <si>
    <t xml:space="preserve">    Internet80</t>
  </si>
  <si>
    <t xml:space="preserve">    Telefonia81</t>
  </si>
  <si>
    <t xml:space="preserve">    Despesas de escritório (Recarga de cartucho, cartão de ponto, material de escritório em geral)82</t>
  </si>
  <si>
    <t xml:space="preserve">    Despesas bancárias83</t>
  </si>
  <si>
    <t xml:space="preserve">    Fretes84</t>
  </si>
  <si>
    <t xml:space="preserve">    Material de higiene/ limpeza85</t>
  </si>
  <si>
    <t xml:space="preserve">    Gerenciamento e controle do orçamento86</t>
  </si>
  <si>
    <t xml:space="preserve">    Rateio das despesas com Carro da Empresa87</t>
  </si>
  <si>
    <t xml:space="preserve">  - Diversos88</t>
  </si>
  <si>
    <t xml:space="preserve">    Comunicação interna da obra89</t>
  </si>
  <si>
    <t xml:space="preserve">    Cópias de projetos90</t>
  </si>
  <si>
    <t xml:space="preserve">    Seguro de obra91</t>
  </si>
  <si>
    <t xml:space="preserve">    Xerox92</t>
  </si>
  <si>
    <t xml:space="preserve">    Medicamentos93</t>
  </si>
  <si>
    <t xml:space="preserve">    Orçamento94</t>
  </si>
  <si>
    <t xml:space="preserve">    Planejamento95</t>
  </si>
  <si>
    <t xml:space="preserve">    Contrato de manutenção elevador social96</t>
  </si>
  <si>
    <t xml:space="preserve">    Manual do Proprietario97</t>
  </si>
  <si>
    <t xml:space="preserve">    Indenizações de equipamentos98</t>
  </si>
  <si>
    <t xml:space="preserve">    Alarme  de obra99</t>
  </si>
  <si>
    <t xml:space="preserve">    Despesas com Vizinhança (0,4% despesas  diretas)100</t>
  </si>
  <si>
    <t>- ADMINISTRAÇÃO101</t>
  </si>
  <si>
    <t xml:space="preserve">  Taxa de administração (15%)102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</si>
</sst>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2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(&quot;R$ &quot;* #,##0.00_);_(&quot;R$ &quot;* \(#,##0.00\);_(&quot;R$ &quot;* &quot;-&quot;??_);_(@_)"/>
    <numFmt numFmtId="166" formatCode="_(* #,##0.00_);_(* \(#,##0.00\);_(* &quot;-&quot;??_);_(@_)"/>
    <numFmt numFmtId="167" formatCode="00"/>
    <numFmt numFmtId="168" formatCode="[$-416]d\-mmm\-yy;@"/>
    <numFmt numFmtId="169" formatCode="_-[$R$-416]\ * #,##0.00_-;\-[$R$-416]\ * #,##0.00_-;_-[$R$-416]\ * &quot;-&quot;??_-;_-@_-"/>
    <numFmt numFmtId="170" formatCode="_(* #,##0.00_);_(* \(#,##0.00\);_(* \-??_);_(@_)"/>
    <numFmt numFmtId="171" formatCode="[$-416]mmm\-yy;@"/>
    <numFmt numFmtId="172" formatCode="[$-416]mmmm\-yy;@"/>
    <numFmt numFmtId="173" formatCode="General_)"/>
    <numFmt numFmtId="174" formatCode="0.00%\G\G\G"/>
    <numFmt numFmtId="175" formatCode="_(* #,##0.0000_);_(* \(#,##0.0000\);_(* &quot;-&quot;??_);_(@_)"/>
    <numFmt numFmtId="176" formatCode="#,##0.0000"/>
    <numFmt numFmtId="177" formatCode="0.0000"/>
    <numFmt numFmtId="178" formatCode="0.00000"/>
    <numFmt numFmtId="179" formatCode="dd\-mmm\-yy"/>
    <numFmt numFmtId="180" formatCode="[$-416]dd\-mmm\-yy;@"/>
    <numFmt numFmtId="181" formatCode="dd/mm/yy;@"/>
    <numFmt numFmtId="182" formatCode="##,##0.00"/>
    <numFmt numFmtId="183" formatCode="#0.00"/>
    <numFmt numFmtId="184" formatCode="##0.00"/>
    <numFmt numFmtId="185" formatCode="000"/>
    <numFmt numFmtId="186" formatCode="###,##0.00"/>
    <numFmt numFmtId="187" formatCode="#,###,##0.00"/>
    <numFmt numFmtId="188" formatCode="##,##0.0000"/>
    <numFmt numFmtId="189" formatCode="##0.0000"/>
    <numFmt numFmtId="190" formatCode="#0.0000"/>
    <numFmt numFmtId="191" formatCode="###,##0.0000"/>
    <numFmt numFmtId="192" formatCode="0000"/>
    <numFmt numFmtId="193" formatCode="_(* #,##0_);_(* \(#,##0\);_(* &quot;-&quot;??_);_(@_)"/>
    <numFmt numFmtId="194" formatCode="#,##0.00_ ;\-#,##0.00\ "/>
    <numFmt numFmtId="195" formatCode="0.0"/>
    <numFmt numFmtId="196" formatCode="mmmm\-yy"/>
    <numFmt numFmtId="197" formatCode="&quot;R$ &quot;#,##0.00_);\(&quot;R$ &quot;#,##0.00\)"/>
    <numFmt numFmtId="198" formatCode="&quot;R$ &quot;#,##0.00"/>
    <numFmt numFmtId="199" formatCode="#,###,##0.0000"/>
    <numFmt numFmtId="200" formatCode="#,##0.00000"/>
    <numFmt numFmtId="201" formatCode="#,##0.0000_ ;\-#,##0.0000\ "/>
    <numFmt numFmtId="202" formatCode="_-* #,##0.0000_-;\-* #,##0.0000_-;_-* &quot;-&quot;????_-;_-@_-"/>
    <numFmt numFmtId="203" formatCode="d/m/yy\ h:mm;@"/>
  </numFmts>
  <fonts count="14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63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5"/>
      <color indexed="56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name val="Courier"/>
      <family val="3"/>
    </font>
    <font>
      <b/>
      <sz val="8"/>
      <color indexed="10"/>
      <name val="Arial"/>
      <family val="2"/>
    </font>
    <font>
      <b/>
      <sz val="7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4"/>
      <color indexed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b/>
      <i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FF0000"/>
      <name val="Times New Roman"/>
      <family val="1"/>
    </font>
    <font>
      <b/>
      <i/>
      <sz val="12"/>
      <color rgb="FF0000FF"/>
      <name val="Times New Roman"/>
      <family val="1"/>
    </font>
    <font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u val="double"/>
      <sz val="14"/>
      <color indexed="12"/>
      <name val="Arial"/>
      <family val="2"/>
    </font>
    <font>
      <b/>
      <i/>
      <sz val="10"/>
      <color indexed="12"/>
      <name val="Arial"/>
      <family val="2"/>
    </font>
    <font>
      <b/>
      <sz val="10"/>
      <color rgb="FF0000FF"/>
      <name val="Arial"/>
      <family val="2"/>
    </font>
    <font>
      <b/>
      <i/>
      <u val="double"/>
      <sz val="14"/>
      <color rgb="FF0000FF"/>
      <name val="Arial"/>
      <family val="2"/>
    </font>
    <font>
      <b/>
      <i/>
      <sz val="12"/>
      <name val="Arial"/>
      <family val="2"/>
    </font>
    <font>
      <sz val="8"/>
      <color rgb="FF010000"/>
      <name val="Arial"/>
      <family val="2"/>
    </font>
    <font>
      <b/>
      <sz val="6"/>
      <color rgb="FF010000"/>
      <name val="Arial"/>
      <family val="2"/>
    </font>
    <font>
      <sz val="6"/>
      <color rgb="FF010000"/>
      <name val="Arial"/>
      <family val="2"/>
    </font>
    <font>
      <b/>
      <sz val="7"/>
      <color rgb="FF010000"/>
      <name val="Arial"/>
      <family val="2"/>
    </font>
    <font>
      <sz val="7"/>
      <color rgb="FF010000"/>
      <name val="Arial"/>
      <family val="2"/>
    </font>
    <font>
      <sz val="10"/>
      <color theme="1"/>
      <name val="Arial"/>
      <family val="2"/>
    </font>
    <font>
      <b/>
      <sz val="20"/>
      <name val="Arial"/>
      <family val="2"/>
    </font>
    <font>
      <sz val="10"/>
      <color theme="0"/>
      <name val="Arial"/>
      <family val="2"/>
    </font>
    <font>
      <sz val="10"/>
      <color rgb="FF010000"/>
      <name val="Arial"/>
      <family val="2"/>
    </font>
    <font>
      <b/>
      <sz val="10"/>
      <color rgb="FF010000"/>
      <name val="Arial"/>
      <family val="2"/>
    </font>
    <font>
      <b/>
      <sz val="12"/>
      <color rgb="FFFF0000"/>
      <name val="Arial"/>
      <family val="2"/>
    </font>
    <font>
      <sz val="10"/>
      <color indexed="12"/>
      <name val="Arial"/>
      <family val="2"/>
    </font>
    <font>
      <sz val="12"/>
      <color theme="0"/>
      <name val="Arial"/>
      <family val="2"/>
    </font>
    <font>
      <b/>
      <sz val="12"/>
      <color rgb="FF0000FF"/>
      <name val="Arial"/>
      <family val="2"/>
    </font>
    <font>
      <b/>
      <i/>
      <sz val="12"/>
      <color indexed="12"/>
      <name val="Arial"/>
      <family val="2"/>
    </font>
    <font>
      <b/>
      <i/>
      <sz val="12"/>
      <color rgb="FF0000FF"/>
      <name val="Arial"/>
      <family val="2"/>
    </font>
    <font>
      <b/>
      <sz val="11"/>
      <color indexed="12"/>
      <name val="Arial"/>
      <family val="2"/>
    </font>
    <font>
      <b/>
      <sz val="16"/>
      <color indexed="12"/>
      <name val="Arial"/>
      <family val="2"/>
    </font>
    <font>
      <b/>
      <sz val="14"/>
      <color indexed="12"/>
      <name val="Arial"/>
      <family val="2"/>
    </font>
    <font>
      <b/>
      <sz val="18"/>
      <color indexed="17"/>
      <name val="Arial"/>
      <family val="2"/>
    </font>
    <font>
      <b/>
      <sz val="14"/>
      <color indexed="10"/>
      <name val="Arial"/>
      <family val="2"/>
    </font>
    <font>
      <sz val="14"/>
      <name val="Arial"/>
      <family val="2"/>
    </font>
    <font>
      <sz val="7"/>
      <name val="Arial"/>
      <family val="2"/>
    </font>
    <font>
      <b/>
      <sz val="14"/>
      <color rgb="FF0000FF"/>
      <name val="Arial"/>
      <family val="2"/>
    </font>
    <font>
      <b/>
      <sz val="18"/>
      <name val="Arial"/>
      <family val="2"/>
    </font>
    <font>
      <sz val="11"/>
      <color theme="0"/>
      <name val="Arial"/>
      <family val="2"/>
    </font>
    <font>
      <b/>
      <sz val="14"/>
      <color rgb="FFD6A300"/>
      <name val="Arial"/>
      <family val="2"/>
    </font>
    <font>
      <b/>
      <sz val="14"/>
      <color rgb="FFC00000"/>
      <name val="Arial"/>
      <family val="2"/>
    </font>
    <font>
      <b/>
      <sz val="14"/>
      <name val="Arial"/>
      <family val="2"/>
    </font>
    <font>
      <b/>
      <sz val="7"/>
      <name val="Arial"/>
      <family val="2"/>
    </font>
    <font>
      <sz val="11"/>
      <color indexed="12"/>
      <name val="Arial"/>
      <family val="2"/>
    </font>
    <font>
      <b/>
      <sz val="14"/>
      <color indexed="8"/>
      <name val="Arial"/>
      <family val="2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rgb="FF010000"/>
      <name val="Times New Roman"/>
      <family val="1"/>
    </font>
    <font>
      <sz val="10"/>
      <color rgb="FF010000"/>
      <name val="Times New Roman"/>
      <family val="1"/>
    </font>
    <font>
      <b/>
      <i/>
      <sz val="22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color rgb="FFFF0000"/>
      <name val="Times New Roman"/>
      <family val="1"/>
    </font>
    <font>
      <sz val="14"/>
      <color rgb="FF0000FF"/>
      <name val="Times New Roman"/>
      <family val="1"/>
    </font>
    <font>
      <sz val="7"/>
      <color theme="0"/>
      <name val="Arial"/>
      <family val="2"/>
    </font>
    <font>
      <i/>
      <sz val="12"/>
      <name val="Arial"/>
      <family val="2"/>
    </font>
    <font>
      <sz val="12"/>
      <color rgb="FFFFFF66"/>
      <name val="Arial"/>
      <family val="2"/>
    </font>
    <font>
      <sz val="12"/>
      <color rgb="FFB0DD7F"/>
      <name val="Arial"/>
      <family val="2"/>
    </font>
    <font>
      <sz val="12"/>
      <color theme="0" tint="-0.34998626667073579"/>
      <name val="Arial"/>
      <family val="2"/>
    </font>
    <font>
      <sz val="12"/>
      <color theme="5" tint="0.59999389629810485"/>
      <name val="Arial"/>
      <family val="2"/>
    </font>
    <font>
      <b/>
      <i/>
      <sz val="26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1"/>
      <color rgb="FF010000"/>
      <name val="Arial"/>
      <family val="2"/>
    </font>
    <font>
      <sz val="11"/>
      <color rgb="FF010000"/>
      <name val="Arial"/>
      <family val="2"/>
    </font>
    <font>
      <sz val="10"/>
      <name val="Arial"/>
      <family val="2"/>
    </font>
    <font>
      <b/>
      <sz val="14"/>
      <name val="Times New Roman"/>
      <family val="1"/>
    </font>
    <font>
      <b/>
      <i/>
      <sz val="12"/>
      <color rgb="FF0000FF"/>
      <name val="Calibri"/>
      <family val="2"/>
      <scheme val="minor"/>
    </font>
    <font>
      <b/>
      <sz val="12"/>
      <color rgb="FFFF0000"/>
      <name val="Times New Roman"/>
      <family val="1"/>
    </font>
    <font>
      <b/>
      <sz val="11"/>
      <color rgb="FFFF0000"/>
      <name val="Arial"/>
      <family val="2"/>
    </font>
    <font>
      <b/>
      <i/>
      <sz val="11"/>
      <color theme="1"/>
      <name val="Times New Roman"/>
      <family val="1"/>
    </font>
    <font>
      <b/>
      <i/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2"/>
      <color indexed="81"/>
      <name val="Segoe UI"/>
      <family val="2"/>
    </font>
    <font>
      <sz val="12"/>
      <color indexed="81"/>
      <name val="Segoe UI"/>
      <family val="2"/>
    </font>
    <font>
      <b/>
      <sz val="16"/>
      <name val="Arial"/>
      <family val="2"/>
    </font>
    <font>
      <b/>
      <sz val="18"/>
      <color indexed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i/>
      <sz val="18"/>
      <color indexed="12"/>
      <name val="Arial"/>
      <family val="2"/>
    </font>
    <font>
      <b/>
      <i/>
      <sz val="24"/>
      <color indexed="12"/>
      <name val="Arial"/>
      <family val="2"/>
    </font>
    <font>
      <b/>
      <sz val="18"/>
      <color theme="3"/>
      <name val="Arial"/>
      <family val="2"/>
    </font>
    <font>
      <b/>
      <sz val="18"/>
      <color rgb="FFFF000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</patternFill>
    </fill>
    <fill>
      <patternFill patternType="solid">
        <fgColor indexed="26"/>
        <bgColor indexed="64"/>
      </patternFill>
    </fill>
    <fill>
      <patternFill patternType="darkGray">
        <fgColor indexed="22"/>
        <bgColor indexed="9"/>
      </patternFill>
    </fill>
    <fill>
      <patternFill patternType="solid">
        <fgColor indexed="27"/>
        <bgColor indexed="64"/>
      </patternFill>
    </fill>
    <fill>
      <patternFill patternType="darkGray">
        <fgColor indexed="9"/>
        <bgColor indexed="22"/>
      </patternFill>
    </fill>
    <fill>
      <patternFill patternType="lightGray">
        <fgColor indexed="9"/>
        <bgColor indexed="9"/>
      </patternFill>
    </fill>
    <fill>
      <patternFill patternType="solid">
        <fgColor rgb="FFCCFF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patternFill patternType="darkGray">
        <fgColor indexed="9"/>
        <bgColor theme="0" tint="-0.249977111117893"/>
      </patternFill>
    </fill>
    <fill>
      <gradientFill degree="90">
        <stop position="0">
          <color theme="0"/>
        </stop>
        <stop position="1">
          <color rgb="FFFFFF66"/>
        </stop>
      </gradientFill>
    </fill>
    <fill>
      <gradientFill degree="90">
        <stop position="0">
          <color theme="0"/>
        </stop>
        <stop position="1">
          <color rgb="FF99FFCC"/>
        </stop>
      </gradientFill>
    </fill>
    <fill>
      <gradientFill degree="90">
        <stop position="0">
          <color theme="0"/>
        </stop>
        <stop position="1">
          <color rgb="FF669900"/>
        </stop>
      </gradientFill>
    </fill>
    <fill>
      <patternFill patternType="solid">
        <fgColor indexed="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FF99"/>
        <bgColor indexed="9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9"/>
      </patternFill>
    </fill>
    <fill>
      <patternFill patternType="darkGray">
        <fgColor indexed="9"/>
        <bgColor theme="0" tint="-0.3499862666707357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85"/>
        <bgColor indexed="64"/>
      </patternFill>
    </fill>
    <fill>
      <patternFill patternType="solid">
        <fgColor rgb="FFFFFFB9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rgb="FFFFCC00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rgb="FF92D050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rgb="FF7030A0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 tint="0.40000610370189521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gradientFill degree="90">
        <stop position="0">
          <color theme="0"/>
        </stop>
        <stop position="0.5">
          <color theme="2" tint="-0.49803155613879818"/>
        </stop>
        <stop position="1">
          <color theme="0"/>
        </stop>
      </gradientFill>
    </fill>
    <fill>
      <patternFill patternType="solid">
        <fgColor theme="2" tint="-0.249977111117893"/>
        <bgColor indexed="64"/>
      </patternFill>
    </fill>
    <fill>
      <gradientFill degree="90">
        <stop position="0">
          <color theme="0"/>
        </stop>
        <stop position="0.5">
          <color theme="3" tint="0.40000610370189521"/>
        </stop>
        <stop position="1">
          <color theme="0"/>
        </stop>
      </gradientFill>
    </fill>
    <fill>
      <patternFill patternType="solid">
        <fgColor rgb="FF54FF2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darkGray">
        <fgColor indexed="9"/>
        <bgColor rgb="FF00B0F0"/>
      </patternFill>
    </fill>
    <fill>
      <patternFill patternType="darkGray">
        <fgColor indexed="9"/>
        <bgColor theme="3" tint="0.79998168889431442"/>
      </patternFill>
    </fill>
    <fill>
      <patternFill patternType="solid">
        <fgColor theme="8" tint="0.59999389629810485"/>
        <bgColor indexed="64"/>
      </patternFill>
    </fill>
    <fill>
      <patternFill patternType="darkGray">
        <fgColor indexed="9"/>
        <bgColor theme="8" tint="0.59999389629810485"/>
      </patternFill>
    </fill>
  </fills>
  <borders count="21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rgb="FF010000"/>
      </left>
      <right style="hair">
        <color rgb="FF010000"/>
      </right>
      <top style="hair">
        <color rgb="FF010000"/>
      </top>
      <bottom/>
      <diagonal/>
    </border>
    <border>
      <left style="hair">
        <color rgb="FF010000"/>
      </left>
      <right style="hair">
        <color rgb="FF010000"/>
      </right>
      <top/>
      <bottom/>
      <diagonal/>
    </border>
    <border>
      <left style="hair">
        <color rgb="FF010000"/>
      </left>
      <right style="hair">
        <color rgb="FF010000"/>
      </right>
      <top/>
      <bottom style="hair">
        <color rgb="FF010000"/>
      </bottom>
      <diagonal/>
    </border>
    <border>
      <left/>
      <right/>
      <top/>
      <bottom style="hair">
        <color rgb="FF010000"/>
      </bottom>
      <diagonal/>
    </border>
    <border>
      <left style="hair">
        <color rgb="FF010000"/>
      </left>
      <right style="hair">
        <color rgb="FF010000"/>
      </right>
      <top style="hair">
        <color rgb="FF010000"/>
      </top>
      <bottom style="hair">
        <color rgb="FF010000"/>
      </bottom>
      <diagonal/>
    </border>
    <border>
      <left/>
      <right/>
      <top style="hair">
        <color rgb="FF010000"/>
      </top>
      <bottom/>
      <diagonal/>
    </border>
    <border>
      <left style="hair">
        <color rgb="FF010000"/>
      </left>
      <right style="hair">
        <color rgb="FF010000"/>
      </right>
      <top style="hair">
        <color indexed="64"/>
      </top>
      <bottom/>
      <diagonal/>
    </border>
    <border>
      <left style="hair">
        <color rgb="FF010000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rgb="FF010000"/>
      </left>
      <right style="hair">
        <color indexed="64"/>
      </right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 style="hair">
        <color indexed="8"/>
      </bottom>
      <diagonal/>
    </border>
    <border>
      <left/>
      <right/>
      <top style="medium">
        <color indexed="10"/>
      </top>
      <bottom style="hair">
        <color indexed="8"/>
      </bottom>
      <diagonal/>
    </border>
    <border>
      <left style="medium">
        <color indexed="10"/>
      </left>
      <right style="medium">
        <color indexed="10"/>
      </right>
      <top/>
      <bottom/>
      <diagonal/>
    </border>
    <border>
      <left/>
      <right style="medium">
        <color indexed="10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10"/>
      </right>
      <top style="hair">
        <color indexed="8"/>
      </top>
      <bottom style="hair">
        <color indexed="8"/>
      </bottom>
      <diagonal/>
    </border>
    <border>
      <left style="medium">
        <color indexed="10"/>
      </left>
      <right style="medium">
        <color indexed="10"/>
      </right>
      <top/>
      <bottom style="medium">
        <color indexed="10"/>
      </bottom>
      <diagonal/>
    </border>
    <border>
      <left/>
      <right style="medium">
        <color indexed="10"/>
      </right>
      <top style="hair">
        <color indexed="8"/>
      </top>
      <bottom style="medium">
        <color indexed="10"/>
      </bottom>
      <diagonal/>
    </border>
    <border>
      <left/>
      <right style="thin">
        <color indexed="8"/>
      </right>
      <top style="hair">
        <color indexed="8"/>
      </top>
      <bottom style="medium">
        <color indexed="10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10"/>
      </bottom>
      <diagonal/>
    </border>
    <border>
      <left style="thin">
        <color indexed="8"/>
      </left>
      <right style="medium">
        <color indexed="10"/>
      </right>
      <top style="hair">
        <color indexed="8"/>
      </top>
      <bottom style="medium">
        <color indexed="10"/>
      </bottom>
      <diagonal/>
    </border>
    <border>
      <left style="medium">
        <color indexed="10"/>
      </left>
      <right style="medium">
        <color indexed="10"/>
      </right>
      <top style="hair">
        <color indexed="8"/>
      </top>
      <bottom style="hair">
        <color indexed="8"/>
      </bottom>
      <diagonal/>
    </border>
    <border>
      <left/>
      <right style="hair">
        <color rgb="FF010000"/>
      </right>
      <top/>
      <bottom style="hair">
        <color rgb="FF010000"/>
      </bottom>
      <diagonal/>
    </border>
    <border>
      <left style="medium">
        <color indexed="10"/>
      </left>
      <right style="medium">
        <color indexed="10"/>
      </right>
      <top style="hair">
        <color indexed="8"/>
      </top>
      <bottom/>
      <diagonal/>
    </border>
    <border>
      <left/>
      <right style="medium">
        <color indexed="10"/>
      </right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medium">
        <color indexed="10"/>
      </right>
      <top style="hair">
        <color indexed="8"/>
      </top>
      <bottom/>
      <diagonal/>
    </border>
    <border>
      <left style="medium">
        <color rgb="FFFF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medium">
        <color rgb="FFFF0000"/>
      </right>
      <top style="medium">
        <color indexed="10"/>
      </top>
      <bottom/>
      <diagonal/>
    </border>
    <border>
      <left style="hair">
        <color indexed="64"/>
      </left>
      <right style="medium">
        <color rgb="FFFF0000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medium">
        <color rgb="FFFF0000"/>
      </right>
      <top style="hair">
        <color indexed="8"/>
      </top>
      <bottom style="hair">
        <color indexed="8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hair">
        <color indexed="64"/>
      </right>
      <top style="hair">
        <color indexed="64"/>
      </top>
      <bottom style="medium">
        <color rgb="FFFF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rgb="FFFF0000"/>
      </bottom>
      <diagonal/>
    </border>
    <border>
      <left style="hair">
        <color indexed="64"/>
      </left>
      <right style="medium">
        <color rgb="FFFF0000"/>
      </right>
      <top style="hair">
        <color indexed="64"/>
      </top>
      <bottom style="medium">
        <color rgb="FFFF0000"/>
      </bottom>
      <diagonal/>
    </border>
    <border>
      <left style="hair">
        <color indexed="64"/>
      </left>
      <right/>
      <top/>
      <bottom/>
      <diagonal/>
    </border>
    <border>
      <left/>
      <right style="medium">
        <color indexed="12"/>
      </right>
      <top/>
      <bottom style="hair">
        <color indexed="64"/>
      </bottom>
      <diagonal/>
    </border>
    <border>
      <left/>
      <right style="medium">
        <color indexed="12"/>
      </right>
      <top style="hair">
        <color indexed="64"/>
      </top>
      <bottom/>
      <diagonal/>
    </border>
    <border>
      <left/>
      <right style="medium">
        <color indexed="12"/>
      </right>
      <top/>
      <bottom/>
      <diagonal/>
    </border>
    <border>
      <left style="hair">
        <color indexed="64"/>
      </left>
      <right style="medium">
        <color indexed="12"/>
      </right>
      <top style="hair">
        <color indexed="64"/>
      </top>
      <bottom style="hair">
        <color indexed="64"/>
      </bottom>
      <diagonal/>
    </border>
    <border>
      <left/>
      <right style="medium">
        <color indexed="12"/>
      </right>
      <top style="hair">
        <color indexed="64"/>
      </top>
      <bottom style="hair">
        <color indexed="64"/>
      </bottom>
      <diagonal/>
    </border>
    <border>
      <left style="medium">
        <color indexed="1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12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rgb="FF0000FF"/>
      </right>
      <top style="hair">
        <color indexed="64"/>
      </top>
      <bottom style="hair">
        <color indexed="64"/>
      </bottom>
      <diagonal/>
    </border>
    <border>
      <left style="medium">
        <color rgb="FF0000FF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0000FF"/>
      </left>
      <right style="hair">
        <color indexed="64"/>
      </right>
      <top/>
      <bottom style="hair">
        <color indexed="64"/>
      </bottom>
      <diagonal/>
    </border>
    <border>
      <left style="medium">
        <color indexed="12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medium">
        <color indexed="12"/>
      </right>
      <top/>
      <bottom/>
      <diagonal/>
    </border>
    <border>
      <left style="medium">
        <color indexed="12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12"/>
      </right>
      <top/>
      <bottom/>
      <diagonal/>
    </border>
    <border>
      <left style="medium">
        <color indexed="12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12"/>
      </right>
      <top/>
      <bottom style="hair">
        <color indexed="64"/>
      </bottom>
      <diagonal/>
    </border>
    <border>
      <left/>
      <right style="medium">
        <color indexed="12"/>
      </right>
      <top style="medium">
        <color indexed="64"/>
      </top>
      <bottom style="medium">
        <color indexed="64"/>
      </bottom>
      <diagonal/>
    </border>
    <border>
      <left style="medium">
        <color indexed="12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12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FF"/>
      </left>
      <right style="hair">
        <color indexed="64"/>
      </right>
      <top/>
      <bottom style="medium">
        <color indexed="64"/>
      </bottom>
      <diagonal/>
    </border>
    <border>
      <left style="medium">
        <color rgb="FF0000FF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FF"/>
      </left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rgb="FF0000FF"/>
      </left>
      <right/>
      <top style="hair">
        <color indexed="64"/>
      </top>
      <bottom/>
      <diagonal/>
    </border>
    <border>
      <left style="medium">
        <color rgb="FF0000FF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rgb="FF010000"/>
      </left>
      <right style="hair">
        <color rgb="FF010000"/>
      </right>
      <top style="hair">
        <color rgb="FF010000"/>
      </top>
      <bottom style="hair">
        <color rgb="FF01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FF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/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FF0000"/>
      </left>
      <right/>
      <top style="hair">
        <color indexed="64"/>
      </top>
      <bottom/>
      <diagonal/>
    </border>
    <border>
      <left style="medium">
        <color rgb="FFFF0000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rgb="FFFF0000"/>
      </right>
      <top style="hair">
        <color indexed="64"/>
      </top>
      <bottom/>
      <diagonal/>
    </border>
    <border>
      <left style="medium">
        <color rgb="FFFF0000"/>
      </left>
      <right/>
      <top/>
      <bottom style="hair">
        <color indexed="64"/>
      </bottom>
      <diagonal/>
    </border>
    <border>
      <left style="medium">
        <color rgb="FFFF0000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rgb="FFFF0000"/>
      </right>
      <top/>
      <bottom style="hair">
        <color indexed="64"/>
      </bottom>
      <diagonal/>
    </border>
    <border>
      <left/>
      <right style="hair">
        <color rgb="FF010000"/>
      </right>
      <top style="hair">
        <color rgb="FF010000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FF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rgb="FF0000FF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12"/>
      </right>
      <top/>
      <bottom style="medium">
        <color indexed="64"/>
      </bottom>
      <diagonal/>
    </border>
    <border>
      <left style="medium">
        <color indexed="12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12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9503">
    <xf numFmtId="168" fontId="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19" fillId="0" borderId="0"/>
    <xf numFmtId="9" fontId="20" fillId="0" borderId="0" applyNumberFormat="0" applyFill="0" applyBorder="0" applyAlignment="0" applyProtection="0"/>
    <xf numFmtId="168" fontId="20" fillId="0" borderId="0"/>
    <xf numFmtId="168" fontId="20" fillId="0" borderId="0"/>
    <xf numFmtId="168" fontId="20" fillId="0" borderId="0"/>
    <xf numFmtId="166" fontId="20" fillId="0" borderId="0" applyNumberFormat="0" applyFill="0" applyBorder="0" applyAlignment="0" applyProtection="0"/>
    <xf numFmtId="168" fontId="20" fillId="0" borderId="0"/>
    <xf numFmtId="168" fontId="18" fillId="5" borderId="4" applyNumberFormat="0" applyFont="0" applyAlignment="0" applyProtection="0"/>
    <xf numFmtId="166" fontId="2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6" fillId="0" borderId="0"/>
    <xf numFmtId="0" fontId="20" fillId="0" borderId="0"/>
    <xf numFmtId="0" fontId="23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165" fontId="20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0" fillId="0" borderId="0"/>
    <xf numFmtId="0" fontId="20" fillId="0" borderId="0"/>
    <xf numFmtId="9" fontId="26" fillId="0" borderId="0" applyFont="0" applyFill="0" applyBorder="0" applyAlignment="0" applyProtection="0"/>
    <xf numFmtId="0" fontId="27" fillId="0" borderId="0"/>
    <xf numFmtId="0" fontId="28" fillId="0" borderId="0" applyNumberFormat="0" applyFill="0" applyBorder="0" applyAlignment="0" applyProtection="0"/>
    <xf numFmtId="0" fontId="27" fillId="0" borderId="0"/>
    <xf numFmtId="0" fontId="27" fillId="0" borderId="0"/>
    <xf numFmtId="0" fontId="29" fillId="0" borderId="0"/>
    <xf numFmtId="0" fontId="29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14" fillId="0" borderId="0"/>
    <xf numFmtId="44" fontId="1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20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20" fillId="0" borderId="0"/>
    <xf numFmtId="9" fontId="26" fillId="0" borderId="0" applyFill="0" applyBorder="0" applyAlignment="0" applyProtection="0"/>
    <xf numFmtId="16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0" fontId="26" fillId="0" borderId="0" applyFill="0" applyBorder="0" applyAlignment="0" applyProtection="0"/>
    <xf numFmtId="0" fontId="30" fillId="0" borderId="6" applyNumberFormat="0" applyFill="0" applyAlignment="0" applyProtection="0"/>
    <xf numFmtId="49" fontId="22" fillId="6" borderId="5">
      <alignment horizontal="left" vertical="center" indent="1"/>
    </xf>
    <xf numFmtId="165" fontId="14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2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20" fillId="0" borderId="0"/>
    <xf numFmtId="168" fontId="20" fillId="0" borderId="0"/>
    <xf numFmtId="9" fontId="20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7" borderId="7" applyNumberFormat="0" applyBorder="0" applyAlignment="0"/>
    <xf numFmtId="0" fontId="22" fillId="0" borderId="8" applyNumberFormat="0" applyBorder="0" applyAlignment="0">
      <alignment vertical="center"/>
    </xf>
    <xf numFmtId="0" fontId="22" fillId="0" borderId="8" applyNumberFormat="0" applyBorder="0" applyAlignment="0">
      <alignment vertical="center"/>
    </xf>
    <xf numFmtId="44" fontId="26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26" fillId="0" borderId="0" applyFont="0" applyFill="0" applyBorder="0" applyAlignment="0" applyProtection="0"/>
    <xf numFmtId="168" fontId="20" fillId="0" borderId="0"/>
    <xf numFmtId="172" fontId="20" fillId="0" borderId="0"/>
    <xf numFmtId="168" fontId="20" fillId="0" borderId="0"/>
    <xf numFmtId="0" fontId="2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35" fillId="0" borderId="7" applyNumberFormat="0" applyFill="0" applyBorder="0" applyAlignment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0" fontId="26" fillId="0" borderId="0" applyFill="0" applyBorder="0" applyAlignment="0" applyProtection="0"/>
    <xf numFmtId="43" fontId="20" fillId="0" borderId="0" applyFont="0" applyFill="0" applyBorder="0" applyAlignment="0" applyProtection="0"/>
    <xf numFmtId="0" fontId="36" fillId="7" borderId="7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0" fontId="37" fillId="7" borderId="9" applyNumberFormat="0" applyBorder="0" applyAlignment="0"/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49" fontId="22" fillId="6" borderId="5">
      <alignment horizontal="left" vertical="center" indent="1"/>
    </xf>
    <xf numFmtId="0" fontId="7" fillId="0" borderId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8" fillId="0" borderId="0"/>
    <xf numFmtId="2" fontId="38" fillId="0" borderId="10" applyAlignment="0">
      <alignment horizontal="center"/>
    </xf>
    <xf numFmtId="9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44" fontId="4" fillId="0" borderId="0" applyFont="0" applyFill="0" applyBorder="0" applyAlignment="0" applyProtection="0"/>
    <xf numFmtId="173" fontId="39" fillId="0" borderId="12" applyBorder="0" applyAlignment="0">
      <alignment horizontal="center" vertical="center"/>
    </xf>
    <xf numFmtId="173" fontId="40" fillId="0" borderId="12" applyBorder="0" applyAlignment="0">
      <alignment horizontal="center"/>
    </xf>
    <xf numFmtId="173" fontId="33" fillId="0" borderId="12" applyBorder="0" applyAlignment="0">
      <alignment horizontal="center" vertical="center"/>
    </xf>
    <xf numFmtId="173" fontId="41" fillId="0" borderId="12" applyBorder="0" applyAlignment="0">
      <alignment horizontal="center" vertical="center"/>
    </xf>
    <xf numFmtId="0" fontId="41" fillId="6" borderId="11" applyNumberFormat="0" applyFont="0" applyBorder="0" applyAlignment="0">
      <alignment horizontal="left" vertical="center"/>
    </xf>
    <xf numFmtId="49" fontId="42" fillId="8" borderId="5" applyNumberFormat="0" applyBorder="0" applyAlignment="0">
      <alignment horizontal="left" vertical="center"/>
    </xf>
    <xf numFmtId="0" fontId="43" fillId="0" borderId="0"/>
    <xf numFmtId="0" fontId="21" fillId="2" borderId="0"/>
    <xf numFmtId="0" fontId="21" fillId="2" borderId="0" applyFont="0"/>
    <xf numFmtId="9" fontId="4" fillId="0" borderId="0" applyFont="0" applyFill="0" applyBorder="0" applyAlignment="0" applyProtection="0"/>
    <xf numFmtId="0" fontId="44" fillId="6" borderId="13" applyNumberFormat="0" applyBorder="0" applyAlignment="0">
      <alignment horizontal="left" vertical="center" indent="1"/>
    </xf>
    <xf numFmtId="0" fontId="45" fillId="0" borderId="13" applyNumberFormat="0" applyBorder="0" applyAlignment="0">
      <alignment horizontal="center" vertical="center"/>
    </xf>
    <xf numFmtId="0" fontId="3" fillId="0" borderId="0"/>
    <xf numFmtId="0" fontId="46" fillId="0" borderId="0"/>
    <xf numFmtId="166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168" fontId="101" fillId="0" borderId="0" applyNumberFormat="0" applyFill="0" applyBorder="0" applyAlignment="0" applyProtection="0"/>
    <xf numFmtId="164" fontId="122" fillId="0" borderId="0" applyFont="0" applyFill="0" applyBorder="0" applyAlignment="0" applyProtection="0"/>
    <xf numFmtId="0" fontId="20" fillId="0" borderId="0"/>
  </cellStyleXfs>
  <cellXfs count="1282">
    <xf numFmtId="168" fontId="0" fillId="0" borderId="0" xfId="0"/>
    <xf numFmtId="0" fontId="46" fillId="0" borderId="0" xfId="9496" applyAlignment="1">
      <alignment vertical="center"/>
    </xf>
    <xf numFmtId="0" fontId="47" fillId="0" borderId="0" xfId="9496" quotePrefix="1" applyFont="1" applyBorder="1" applyAlignment="1">
      <alignment horizontal="center" vertical="center"/>
    </xf>
    <xf numFmtId="0" fontId="36" fillId="0" borderId="0" xfId="9496" applyFont="1" applyAlignment="1">
      <alignment vertical="center"/>
    </xf>
    <xf numFmtId="10" fontId="46" fillId="0" borderId="0" xfId="9496" applyNumberFormat="1" applyBorder="1" applyAlignment="1">
      <alignment vertical="center"/>
    </xf>
    <xf numFmtId="0" fontId="47" fillId="9" borderId="14" xfId="9496" quotePrefix="1" applyFont="1" applyFill="1" applyBorder="1" applyAlignment="1">
      <alignment horizontal="center" vertical="center"/>
    </xf>
    <xf numFmtId="0" fontId="36" fillId="9" borderId="15" xfId="9496" applyFont="1" applyFill="1" applyBorder="1" applyAlignment="1">
      <alignment horizontal="center" vertical="center"/>
    </xf>
    <xf numFmtId="0" fontId="36" fillId="9" borderId="16" xfId="9496" applyFont="1" applyFill="1" applyBorder="1" applyAlignment="1">
      <alignment horizontal="center" vertical="center"/>
    </xf>
    <xf numFmtId="0" fontId="48" fillId="9" borderId="14" xfId="9496" quotePrefix="1" applyFont="1" applyFill="1" applyBorder="1" applyAlignment="1">
      <alignment horizontal="center" vertical="center"/>
    </xf>
    <xf numFmtId="17" fontId="40" fillId="9" borderId="17" xfId="9496" applyNumberFormat="1" applyFont="1" applyFill="1" applyBorder="1" applyAlignment="1">
      <alignment horizontal="center" vertical="center"/>
    </xf>
    <xf numFmtId="10" fontId="46" fillId="0" borderId="0" xfId="9496" applyNumberFormat="1" applyAlignment="1">
      <alignment vertical="center"/>
    </xf>
    <xf numFmtId="174" fontId="46" fillId="0" borderId="0" xfId="9496" applyNumberFormat="1" applyAlignment="1">
      <alignment vertical="center"/>
    </xf>
    <xf numFmtId="0" fontId="48" fillId="0" borderId="18" xfId="9496" applyFont="1" applyFill="1" applyBorder="1" applyAlignment="1">
      <alignment horizontal="left" vertical="center" indent="1"/>
    </xf>
    <xf numFmtId="0" fontId="48" fillId="0" borderId="19" xfId="9496" applyFont="1" applyFill="1" applyBorder="1" applyAlignment="1">
      <alignment horizontal="left" vertical="center" wrapText="1" indent="1"/>
    </xf>
    <xf numFmtId="175" fontId="46" fillId="0" borderId="18" xfId="9497" applyNumberFormat="1" applyFont="1" applyFill="1" applyBorder="1" applyAlignment="1">
      <alignment vertical="center"/>
    </xf>
    <xf numFmtId="176" fontId="46" fillId="0" borderId="0" xfId="9496" applyNumberFormat="1" applyFill="1" applyAlignment="1">
      <alignment vertical="center"/>
    </xf>
    <xf numFmtId="2" fontId="46" fillId="0" borderId="0" xfId="9496" applyNumberFormat="1" applyFill="1" applyAlignment="1">
      <alignment vertical="center"/>
    </xf>
    <xf numFmtId="3" fontId="46" fillId="0" borderId="0" xfId="9496" applyNumberFormat="1" applyFill="1" applyAlignment="1">
      <alignment vertical="center"/>
    </xf>
    <xf numFmtId="3" fontId="36" fillId="0" borderId="0" xfId="9496" applyNumberFormat="1" applyFont="1" applyFill="1" applyAlignment="1">
      <alignment vertical="center"/>
    </xf>
    <xf numFmtId="0" fontId="46" fillId="0" borderId="0" xfId="9496" applyFill="1" applyAlignment="1">
      <alignment vertical="center"/>
    </xf>
    <xf numFmtId="0" fontId="46" fillId="0" borderId="0" xfId="9496" quotePrefix="1" applyFill="1" applyAlignment="1">
      <alignment vertical="center"/>
    </xf>
    <xf numFmtId="0" fontId="36" fillId="0" borderId="0" xfId="9496" applyFont="1" applyFill="1" applyAlignment="1">
      <alignment vertical="center"/>
    </xf>
    <xf numFmtId="175" fontId="46" fillId="10" borderId="18" xfId="9497" applyNumberFormat="1" applyFont="1" applyFill="1" applyBorder="1" applyAlignment="1">
      <alignment vertical="center"/>
    </xf>
    <xf numFmtId="176" fontId="46" fillId="0" borderId="0" xfId="9496" applyNumberFormat="1" applyAlignment="1">
      <alignment vertical="center"/>
    </xf>
    <xf numFmtId="2" fontId="46" fillId="0" borderId="0" xfId="9496" applyNumberFormat="1" applyAlignment="1">
      <alignment vertical="center"/>
    </xf>
    <xf numFmtId="3" fontId="46" fillId="0" borderId="0" xfId="9496" applyNumberFormat="1" applyAlignment="1">
      <alignment vertical="center"/>
    </xf>
    <xf numFmtId="3" fontId="36" fillId="0" borderId="0" xfId="9496" applyNumberFormat="1" applyFont="1" applyAlignment="1">
      <alignment vertical="center"/>
    </xf>
    <xf numFmtId="0" fontId="46" fillId="0" borderId="0" xfId="9496" quotePrefix="1" applyAlignment="1">
      <alignment vertical="center"/>
    </xf>
    <xf numFmtId="2" fontId="48" fillId="9" borderId="19" xfId="9496" quotePrefix="1" applyNumberFormat="1" applyFont="1" applyFill="1" applyBorder="1" applyAlignment="1">
      <alignment horizontal="left" vertical="center" indent="1"/>
    </xf>
    <xf numFmtId="0" fontId="40" fillId="9" borderId="0" xfId="9496" applyFont="1" applyFill="1" applyAlignment="1">
      <alignment horizontal="center" vertical="center"/>
    </xf>
    <xf numFmtId="10" fontId="49" fillId="10" borderId="2" xfId="9498" applyNumberFormat="1" applyFont="1" applyFill="1" applyBorder="1" applyAlignment="1">
      <alignment vertical="center"/>
    </xf>
    <xf numFmtId="2" fontId="48" fillId="9" borderId="19" xfId="9496" applyNumberFormat="1" applyFont="1" applyFill="1" applyBorder="1" applyAlignment="1">
      <alignment horizontal="left" vertical="center" indent="1"/>
    </xf>
    <xf numFmtId="0" fontId="40" fillId="9" borderId="2" xfId="9496" applyFont="1" applyFill="1" applyBorder="1" applyAlignment="1">
      <alignment horizontal="center" vertical="center"/>
    </xf>
    <xf numFmtId="10" fontId="49" fillId="10" borderId="19" xfId="9498" applyNumberFormat="1" applyFont="1" applyFill="1" applyBorder="1" applyAlignment="1">
      <alignment vertical="center"/>
    </xf>
    <xf numFmtId="1" fontId="46" fillId="0" borderId="0" xfId="9496" applyNumberFormat="1" applyAlignment="1">
      <alignment vertical="center"/>
    </xf>
    <xf numFmtId="14" fontId="46" fillId="0" borderId="0" xfId="9496" applyNumberFormat="1" applyAlignment="1">
      <alignment vertical="center"/>
    </xf>
    <xf numFmtId="2" fontId="48" fillId="8" borderId="19" xfId="9496" quotePrefix="1" applyNumberFormat="1" applyFont="1" applyFill="1" applyBorder="1" applyAlignment="1">
      <alignment horizontal="left" vertical="center" indent="1"/>
    </xf>
    <xf numFmtId="2" fontId="48" fillId="8" borderId="19" xfId="9496" applyNumberFormat="1" applyFont="1" applyFill="1" applyBorder="1" applyAlignment="1">
      <alignment horizontal="left" vertical="center" indent="1"/>
    </xf>
    <xf numFmtId="177" fontId="46" fillId="0" borderId="0" xfId="9496" applyNumberFormat="1" applyAlignment="1">
      <alignment vertical="center"/>
    </xf>
    <xf numFmtId="178" fontId="46" fillId="0" borderId="0" xfId="9496" applyNumberFormat="1" applyAlignment="1">
      <alignment vertical="center"/>
    </xf>
    <xf numFmtId="179" fontId="46" fillId="0" borderId="0" xfId="9496" applyNumberFormat="1" applyAlignment="1">
      <alignment vertical="center"/>
    </xf>
    <xf numFmtId="17" fontId="46" fillId="0" borderId="0" xfId="9496" applyNumberFormat="1" applyAlignment="1">
      <alignment vertical="center"/>
    </xf>
    <xf numFmtId="0" fontId="46" fillId="0" borderId="0" xfId="9496" applyBorder="1" applyAlignment="1">
      <alignment vertical="center"/>
    </xf>
    <xf numFmtId="0" fontId="46" fillId="0" borderId="23" xfId="9496" applyBorder="1" applyAlignment="1">
      <alignment vertical="center"/>
    </xf>
    <xf numFmtId="0" fontId="46" fillId="0" borderId="25" xfId="9496" applyBorder="1" applyAlignment="1">
      <alignment vertical="center"/>
    </xf>
    <xf numFmtId="0" fontId="46" fillId="0" borderId="26" xfId="9496" applyBorder="1" applyAlignment="1">
      <alignment vertical="center"/>
    </xf>
    <xf numFmtId="0" fontId="46" fillId="0" borderId="27" xfId="9496" applyBorder="1" applyAlignment="1">
      <alignment vertical="center"/>
    </xf>
    <xf numFmtId="0" fontId="46" fillId="0" borderId="28" xfId="9496" applyBorder="1" applyAlignment="1">
      <alignment vertical="center"/>
    </xf>
    <xf numFmtId="0" fontId="46" fillId="0" borderId="20" xfId="9496" applyBorder="1" applyAlignment="1">
      <alignment vertical="center"/>
    </xf>
    <xf numFmtId="0" fontId="46" fillId="0" borderId="21" xfId="9496" applyBorder="1" applyAlignment="1">
      <alignment vertical="center"/>
    </xf>
    <xf numFmtId="0" fontId="46" fillId="0" borderId="22" xfId="9496" applyBorder="1" applyAlignment="1">
      <alignment vertical="center"/>
    </xf>
    <xf numFmtId="0" fontId="50" fillId="0" borderId="0" xfId="9496" applyFont="1" applyFill="1" applyBorder="1" applyAlignment="1">
      <alignment vertical="center" wrapText="1"/>
    </xf>
    <xf numFmtId="0" fontId="20" fillId="0" borderId="0" xfId="9496" applyFont="1" applyBorder="1" applyAlignment="1">
      <alignment vertical="center"/>
    </xf>
    <xf numFmtId="168" fontId="2" fillId="3" borderId="0" xfId="2" quotePrefix="1" applyFont="1" applyFill="1" applyBorder="1" applyAlignment="1">
      <alignment horizontal="left" vertical="center"/>
    </xf>
    <xf numFmtId="171" fontId="54" fillId="3" borderId="0" xfId="2" applyNumberFormat="1" applyFont="1" applyFill="1" applyBorder="1" applyAlignment="1">
      <alignment horizontal="left"/>
    </xf>
    <xf numFmtId="10" fontId="56" fillId="3" borderId="0" xfId="2" applyNumberFormat="1" applyFont="1" applyFill="1" applyBorder="1" applyAlignment="1">
      <alignment horizontal="left" vertical="center" wrapText="1"/>
    </xf>
    <xf numFmtId="2" fontId="57" fillId="0" borderId="0" xfId="2" applyNumberFormat="1" applyFont="1" applyFill="1" applyBorder="1" applyAlignment="1">
      <alignment horizontal="left" vertical="center" wrapText="1"/>
    </xf>
    <xf numFmtId="180" fontId="58" fillId="3" borderId="0" xfId="2" applyNumberFormat="1" applyFont="1" applyFill="1" applyBorder="1" applyAlignment="1">
      <alignment horizontal="left" vertical="center" wrapText="1"/>
    </xf>
    <xf numFmtId="168" fontId="2" fillId="3" borderId="0" xfId="2" applyFont="1" applyFill="1" applyBorder="1" applyAlignment="1">
      <alignment horizontal="center" vertical="center" wrapText="1"/>
    </xf>
    <xf numFmtId="10" fontId="2" fillId="3" borderId="0" xfId="2" applyNumberFormat="1" applyFont="1" applyFill="1" applyBorder="1" applyAlignment="1">
      <alignment horizontal="center" vertical="center" wrapText="1"/>
    </xf>
    <xf numFmtId="168" fontId="2" fillId="3" borderId="23" xfId="2" quotePrefix="1" applyFont="1" applyFill="1" applyBorder="1" applyAlignment="1">
      <alignment horizontal="center" vertical="center"/>
    </xf>
    <xf numFmtId="10" fontId="61" fillId="3" borderId="0" xfId="9499" applyNumberFormat="1" applyFont="1" applyFill="1" applyBorder="1" applyAlignment="1">
      <alignment horizontal="left"/>
    </xf>
    <xf numFmtId="10" fontId="62" fillId="3" borderId="0" xfId="9499" applyNumberFormat="1" applyFont="1" applyFill="1" applyBorder="1" applyAlignment="1">
      <alignment horizontal="left"/>
    </xf>
    <xf numFmtId="10" fontId="57" fillId="3" borderId="0" xfId="9499" applyNumberFormat="1" applyFont="1" applyFill="1" applyBorder="1" applyAlignment="1">
      <alignment horizontal="left" vertical="center"/>
    </xf>
    <xf numFmtId="1" fontId="46" fillId="0" borderId="0" xfId="9496" applyNumberFormat="1" applyBorder="1" applyAlignment="1">
      <alignment vertical="center"/>
    </xf>
    <xf numFmtId="0" fontId="64" fillId="0" borderId="0" xfId="9496" applyFont="1" applyFill="1" applyBorder="1" applyAlignment="1">
      <alignment vertical="center" wrapText="1"/>
    </xf>
    <xf numFmtId="0" fontId="65" fillId="0" borderId="0" xfId="9496" applyFont="1" applyBorder="1" applyAlignment="1">
      <alignment vertical="center"/>
    </xf>
    <xf numFmtId="0" fontId="63" fillId="0" borderId="23" xfId="9496" applyFont="1" applyFill="1" applyBorder="1" applyAlignment="1">
      <alignment vertical="center"/>
    </xf>
    <xf numFmtId="168" fontId="31" fillId="0" borderId="32" xfId="0" applyFont="1" applyFill="1" applyBorder="1"/>
    <xf numFmtId="168" fontId="32" fillId="0" borderId="0" xfId="0" applyFont="1" applyFill="1" applyBorder="1"/>
    <xf numFmtId="0" fontId="20" fillId="0" borderId="0" xfId="9496" applyFont="1" applyAlignment="1">
      <alignment vertical="center"/>
    </xf>
    <xf numFmtId="168" fontId="32" fillId="0" borderId="34" xfId="0" applyFont="1" applyFill="1" applyBorder="1"/>
    <xf numFmtId="0" fontId="66" fillId="0" borderId="0" xfId="9496" applyFont="1" applyAlignment="1">
      <alignment vertical="center"/>
    </xf>
    <xf numFmtId="168" fontId="20" fillId="0" borderId="32" xfId="0" applyFont="1" applyFill="1" applyBorder="1"/>
    <xf numFmtId="168" fontId="67" fillId="0" borderId="32" xfId="0" applyFont="1" applyFill="1" applyBorder="1"/>
    <xf numFmtId="168" fontId="20" fillId="0" borderId="0" xfId="0" applyFont="1" applyFill="1" applyBorder="1"/>
    <xf numFmtId="168" fontId="20" fillId="0" borderId="33" xfId="0" applyFont="1" applyFill="1" applyBorder="1"/>
    <xf numFmtId="0" fontId="20" fillId="0" borderId="25" xfId="9496" applyFont="1" applyBorder="1" applyAlignment="1">
      <alignment vertical="center"/>
    </xf>
    <xf numFmtId="168" fontId="52" fillId="0" borderId="32" xfId="0" applyFont="1" applyFill="1" applyBorder="1"/>
    <xf numFmtId="168" fontId="20" fillId="0" borderId="32" xfId="0" applyFont="1" applyFill="1" applyBorder="1" applyAlignment="1">
      <alignment horizontal="right"/>
    </xf>
    <xf numFmtId="168" fontId="52" fillId="0" borderId="32" xfId="0" applyFont="1" applyFill="1" applyBorder="1" applyAlignment="1">
      <alignment horizontal="right"/>
    </xf>
    <xf numFmtId="168" fontId="52" fillId="0" borderId="3" xfId="0" applyFont="1" applyFill="1" applyBorder="1"/>
    <xf numFmtId="0" fontId="70" fillId="0" borderId="40" xfId="0" applyNumberFormat="1" applyFont="1" applyFill="1" applyBorder="1" applyAlignment="1" applyProtection="1">
      <alignment horizontal="left" vertical="top" wrapText="1"/>
    </xf>
    <xf numFmtId="0" fontId="69" fillId="12" borderId="36" xfId="0" applyNumberFormat="1" applyFont="1" applyFill="1" applyBorder="1" applyAlignment="1" applyProtection="1">
      <alignment horizontal="left" vertical="top" wrapText="1"/>
    </xf>
    <xf numFmtId="0" fontId="69" fillId="12" borderId="37" xfId="0" applyNumberFormat="1" applyFont="1" applyFill="1" applyBorder="1" applyAlignment="1" applyProtection="1">
      <alignment horizontal="left" vertical="top" wrapText="1"/>
    </xf>
    <xf numFmtId="0" fontId="69" fillId="12" borderId="38" xfId="0" applyNumberFormat="1" applyFont="1" applyFill="1" applyBorder="1" applyAlignment="1" applyProtection="1">
      <alignment horizontal="left" vertical="top" wrapText="1"/>
    </xf>
    <xf numFmtId="1" fontId="69" fillId="0" borderId="40" xfId="0" applyNumberFormat="1" applyFont="1" applyFill="1" applyBorder="1" applyAlignment="1" applyProtection="1">
      <alignment horizontal="left" vertical="top" wrapText="1"/>
    </xf>
    <xf numFmtId="0" fontId="69" fillId="0" borderId="40" xfId="0" applyNumberFormat="1" applyFont="1" applyFill="1" applyBorder="1" applyAlignment="1" applyProtection="1">
      <alignment horizontal="left" vertical="top" wrapText="1"/>
    </xf>
    <xf numFmtId="167" fontId="69" fillId="0" borderId="40" xfId="0" applyNumberFormat="1" applyFont="1" applyFill="1" applyBorder="1" applyAlignment="1" applyProtection="1">
      <alignment horizontal="left" vertical="top" wrapText="1"/>
    </xf>
    <xf numFmtId="182" fontId="69" fillId="0" borderId="40" xfId="0" applyNumberFormat="1" applyFont="1" applyFill="1" applyBorder="1" applyAlignment="1" applyProtection="1">
      <alignment horizontal="right" vertical="top" wrapText="1"/>
    </xf>
    <xf numFmtId="2" fontId="69" fillId="0" borderId="40" xfId="0" applyNumberFormat="1" applyFont="1" applyFill="1" applyBorder="1" applyAlignment="1" applyProtection="1">
      <alignment horizontal="right" vertical="top" wrapText="1"/>
    </xf>
    <xf numFmtId="183" fontId="69" fillId="0" borderId="40" xfId="0" applyNumberFormat="1" applyFont="1" applyFill="1" applyBorder="1" applyAlignment="1" applyProtection="1">
      <alignment horizontal="right" vertical="top" wrapText="1"/>
    </xf>
    <xf numFmtId="4" fontId="69" fillId="0" borderId="40" xfId="0" applyNumberFormat="1" applyFont="1" applyFill="1" applyBorder="1" applyAlignment="1" applyProtection="1">
      <alignment horizontal="right" vertical="top" wrapText="1"/>
    </xf>
    <xf numFmtId="184" fontId="69" fillId="0" borderId="40" xfId="0" applyNumberFormat="1" applyFont="1" applyFill="1" applyBorder="1" applyAlignment="1" applyProtection="1">
      <alignment horizontal="right" vertical="top" wrapText="1"/>
    </xf>
    <xf numFmtId="0" fontId="69" fillId="0" borderId="40" xfId="0" applyNumberFormat="1" applyFont="1" applyFill="1" applyBorder="1" applyAlignment="1" applyProtection="1">
      <alignment horizontal="right" vertical="top" wrapText="1"/>
    </xf>
    <xf numFmtId="1" fontId="70" fillId="0" borderId="40" xfId="0" applyNumberFormat="1" applyFont="1" applyFill="1" applyBorder="1" applyAlignment="1" applyProtection="1">
      <alignment horizontal="left" vertical="top" wrapText="1"/>
    </xf>
    <xf numFmtId="167" fontId="70" fillId="0" borderId="40" xfId="0" applyNumberFormat="1" applyFont="1" applyFill="1" applyBorder="1" applyAlignment="1" applyProtection="1">
      <alignment horizontal="left" vertical="top" wrapText="1"/>
    </xf>
    <xf numFmtId="182" fontId="70" fillId="0" borderId="40" xfId="0" applyNumberFormat="1" applyFont="1" applyFill="1" applyBorder="1" applyAlignment="1" applyProtection="1">
      <alignment horizontal="right" vertical="top" wrapText="1"/>
    </xf>
    <xf numFmtId="2" fontId="70" fillId="0" borderId="40" xfId="0" applyNumberFormat="1" applyFont="1" applyFill="1" applyBorder="1" applyAlignment="1" applyProtection="1">
      <alignment horizontal="right" vertical="top" wrapText="1"/>
    </xf>
    <xf numFmtId="0" fontId="70" fillId="0" borderId="40" xfId="0" applyNumberFormat="1" applyFont="1" applyFill="1" applyBorder="1" applyAlignment="1" applyProtection="1">
      <alignment horizontal="right" vertical="top" wrapText="1"/>
    </xf>
    <xf numFmtId="184" fontId="70" fillId="0" borderId="40" xfId="0" applyNumberFormat="1" applyFont="1" applyFill="1" applyBorder="1" applyAlignment="1" applyProtection="1">
      <alignment horizontal="right" vertical="top" wrapText="1"/>
    </xf>
    <xf numFmtId="4" fontId="70" fillId="0" borderId="40" xfId="0" applyNumberFormat="1" applyFont="1" applyFill="1" applyBorder="1" applyAlignment="1" applyProtection="1">
      <alignment horizontal="right" vertical="top" wrapText="1"/>
    </xf>
    <xf numFmtId="183" fontId="70" fillId="0" borderId="40" xfId="0" applyNumberFormat="1" applyFont="1" applyFill="1" applyBorder="1" applyAlignment="1" applyProtection="1">
      <alignment horizontal="right" vertical="top" wrapText="1"/>
    </xf>
    <xf numFmtId="185" fontId="69" fillId="0" borderId="40" xfId="0" applyNumberFormat="1" applyFont="1" applyFill="1" applyBorder="1" applyAlignment="1" applyProtection="1">
      <alignment horizontal="left" vertical="top" wrapText="1"/>
    </xf>
    <xf numFmtId="185" fontId="70" fillId="0" borderId="40" xfId="0" applyNumberFormat="1" applyFont="1" applyFill="1" applyBorder="1" applyAlignment="1" applyProtection="1">
      <alignment horizontal="left" vertical="top" wrapText="1"/>
    </xf>
    <xf numFmtId="186" fontId="69" fillId="0" borderId="40" xfId="0" applyNumberFormat="1" applyFont="1" applyFill="1" applyBorder="1" applyAlignment="1" applyProtection="1">
      <alignment horizontal="right" vertical="top" wrapText="1"/>
    </xf>
    <xf numFmtId="186" fontId="70" fillId="0" borderId="40" xfId="0" applyNumberFormat="1" applyFont="1" applyFill="1" applyBorder="1" applyAlignment="1" applyProtection="1">
      <alignment horizontal="right" vertical="top" wrapText="1"/>
    </xf>
    <xf numFmtId="187" fontId="69" fillId="12" borderId="40" xfId="0" applyNumberFormat="1" applyFont="1" applyFill="1" applyBorder="1" applyAlignment="1" applyProtection="1">
      <alignment horizontal="right" vertical="top" wrapText="1"/>
    </xf>
    <xf numFmtId="2" fontId="69" fillId="12" borderId="40" xfId="0" applyNumberFormat="1" applyFont="1" applyFill="1" applyBorder="1" applyAlignment="1" applyProtection="1">
      <alignment horizontal="right" vertical="top" wrapText="1"/>
    </xf>
    <xf numFmtId="186" fontId="69" fillId="12" borderId="40" xfId="0" applyNumberFormat="1" applyFont="1" applyFill="1" applyBorder="1" applyAlignment="1" applyProtection="1">
      <alignment horizontal="right" vertical="top" wrapText="1"/>
    </xf>
    <xf numFmtId="183" fontId="69" fillId="12" borderId="40" xfId="0" applyNumberFormat="1" applyFont="1" applyFill="1" applyBorder="1" applyAlignment="1" applyProtection="1">
      <alignment horizontal="right" vertical="top" wrapText="1"/>
    </xf>
    <xf numFmtId="0" fontId="71" fillId="12" borderId="36" xfId="0" applyNumberFormat="1" applyFont="1" applyFill="1" applyBorder="1" applyAlignment="1" applyProtection="1">
      <alignment horizontal="left" vertical="top" wrapText="1"/>
    </xf>
    <xf numFmtId="0" fontId="71" fillId="12" borderId="38" xfId="0" applyNumberFormat="1" applyFont="1" applyFill="1" applyBorder="1" applyAlignment="1" applyProtection="1">
      <alignment horizontal="left" vertical="top" wrapText="1"/>
    </xf>
    <xf numFmtId="0" fontId="71" fillId="12" borderId="38" xfId="0" applyNumberFormat="1" applyFont="1" applyFill="1" applyBorder="1" applyAlignment="1" applyProtection="1">
      <alignment horizontal="right" vertical="top" wrapText="1"/>
    </xf>
    <xf numFmtId="1" fontId="71" fillId="0" borderId="40" xfId="0" applyNumberFormat="1" applyFont="1" applyFill="1" applyBorder="1" applyAlignment="1" applyProtection="1">
      <alignment horizontal="left" vertical="top" wrapText="1"/>
    </xf>
    <xf numFmtId="167" fontId="71" fillId="0" borderId="40" xfId="0" applyNumberFormat="1" applyFont="1" applyFill="1" applyBorder="1" applyAlignment="1" applyProtection="1">
      <alignment horizontal="left" vertical="top" wrapText="1"/>
    </xf>
    <xf numFmtId="185" fontId="71" fillId="0" borderId="40" xfId="0" applyNumberFormat="1" applyFont="1" applyFill="1" applyBorder="1" applyAlignment="1" applyProtection="1">
      <alignment horizontal="left" vertical="top" wrapText="1"/>
    </xf>
    <xf numFmtId="168" fontId="0" fillId="14" borderId="0" xfId="0" applyFill="1"/>
    <xf numFmtId="0" fontId="72" fillId="0" borderId="40" xfId="0" applyNumberFormat="1" applyFont="1" applyFill="1" applyBorder="1" applyAlignment="1" applyProtection="1">
      <alignment horizontal="right" vertical="top" wrapText="1"/>
    </xf>
    <xf numFmtId="1" fontId="72" fillId="0" borderId="40" xfId="0" applyNumberFormat="1" applyFont="1" applyFill="1" applyBorder="1" applyAlignment="1" applyProtection="1">
      <alignment horizontal="right" vertical="top" wrapText="1"/>
    </xf>
    <xf numFmtId="168" fontId="0" fillId="0" borderId="0" xfId="0" applyFill="1"/>
    <xf numFmtId="0" fontId="68" fillId="0" borderId="0" xfId="0" applyNumberFormat="1" applyFont="1" applyFill="1" applyBorder="1" applyAlignment="1" applyProtection="1">
      <alignment horizontal="left" vertical="top" wrapText="1"/>
    </xf>
    <xf numFmtId="188" fontId="71" fillId="12" borderId="40" xfId="0" applyNumberFormat="1" applyFont="1" applyFill="1" applyBorder="1" applyAlignment="1" applyProtection="1">
      <alignment horizontal="right" vertical="top" wrapText="1"/>
    </xf>
    <xf numFmtId="0" fontId="68" fillId="0" borderId="39" xfId="0" applyNumberFormat="1" applyFont="1" applyFill="1" applyBorder="1" applyAlignment="1" applyProtection="1">
      <alignment vertical="top"/>
    </xf>
    <xf numFmtId="0" fontId="68" fillId="0" borderId="39" xfId="0" applyNumberFormat="1" applyFont="1" applyFill="1" applyBorder="1" applyAlignment="1" applyProtection="1">
      <alignment vertical="top" wrapText="1"/>
    </xf>
    <xf numFmtId="1" fontId="71" fillId="12" borderId="40" xfId="0" applyNumberFormat="1" applyFont="1" applyFill="1" applyBorder="1" applyAlignment="1" applyProtection="1">
      <alignment horizontal="right" vertical="top" wrapText="1"/>
    </xf>
    <xf numFmtId="167" fontId="71" fillId="12" borderId="40" xfId="0" applyNumberFormat="1" applyFont="1" applyFill="1" applyBorder="1" applyAlignment="1" applyProtection="1">
      <alignment horizontal="right" vertical="top" wrapText="1"/>
    </xf>
    <xf numFmtId="0" fontId="72" fillId="0" borderId="40" xfId="0" applyNumberFormat="1" applyFont="1" applyFill="1" applyBorder="1" applyAlignment="1" applyProtection="1">
      <alignment vertical="top" wrapText="1"/>
    </xf>
    <xf numFmtId="0" fontId="68" fillId="14" borderId="39" xfId="0" applyNumberFormat="1" applyFont="1" applyFill="1" applyBorder="1" applyAlignment="1" applyProtection="1">
      <alignment vertical="top" wrapText="1"/>
    </xf>
    <xf numFmtId="0" fontId="68" fillId="14" borderId="39" xfId="0" applyNumberFormat="1" applyFont="1" applyFill="1" applyBorder="1" applyAlignment="1" applyProtection="1">
      <alignment vertical="top"/>
    </xf>
    <xf numFmtId="168" fontId="20" fillId="0" borderId="0" xfId="0" applyFont="1"/>
    <xf numFmtId="168" fontId="20" fillId="14" borderId="0" xfId="0" applyFont="1" applyFill="1"/>
    <xf numFmtId="10" fontId="73" fillId="6" borderId="2" xfId="9498" applyNumberFormat="1" applyFont="1" applyFill="1" applyBorder="1" applyAlignment="1">
      <alignment vertical="center"/>
    </xf>
    <xf numFmtId="0" fontId="73" fillId="0" borderId="0" xfId="9496" applyFont="1" applyAlignment="1">
      <alignment vertical="center"/>
    </xf>
    <xf numFmtId="10" fontId="73" fillId="0" borderId="0" xfId="9496" applyNumberFormat="1" applyFont="1" applyAlignment="1">
      <alignment vertical="center"/>
    </xf>
    <xf numFmtId="10" fontId="73" fillId="10" borderId="2" xfId="9498" applyNumberFormat="1" applyFont="1" applyFill="1" applyBorder="1" applyAlignment="1">
      <alignment vertical="center"/>
    </xf>
    <xf numFmtId="10" fontId="73" fillId="10" borderId="19" xfId="9498" applyNumberFormat="1" applyFont="1" applyFill="1" applyBorder="1" applyAlignment="1">
      <alignment vertical="center"/>
    </xf>
    <xf numFmtId="0" fontId="71" fillId="0" borderId="40" xfId="0" applyNumberFormat="1" applyFont="1" applyFill="1" applyBorder="1" applyAlignment="1" applyProtection="1">
      <alignment horizontal="left" vertical="top" wrapText="1"/>
    </xf>
    <xf numFmtId="0" fontId="71" fillId="0" borderId="40" xfId="0" applyNumberFormat="1" applyFont="1" applyFill="1" applyBorder="1" applyAlignment="1" applyProtection="1">
      <alignment horizontal="right" vertical="top" wrapText="1"/>
    </xf>
    <xf numFmtId="177" fontId="72" fillId="0" borderId="40" xfId="0" applyNumberFormat="1" applyFont="1" applyFill="1" applyBorder="1" applyAlignment="1" applyProtection="1">
      <alignment horizontal="right" vertical="top" wrapText="1"/>
    </xf>
    <xf numFmtId="188" fontId="72" fillId="0" borderId="40" xfId="0" applyNumberFormat="1" applyFont="1" applyFill="1" applyBorder="1" applyAlignment="1" applyProtection="1">
      <alignment horizontal="right" vertical="top" wrapText="1"/>
    </xf>
    <xf numFmtId="182" fontId="72" fillId="0" borderId="40" xfId="0" applyNumberFormat="1" applyFont="1" applyFill="1" applyBorder="1" applyAlignment="1" applyProtection="1">
      <alignment horizontal="right" vertical="top" wrapText="1"/>
    </xf>
    <xf numFmtId="176" fontId="72" fillId="0" borderId="40" xfId="0" applyNumberFormat="1" applyFont="1" applyFill="1" applyBorder="1" applyAlignment="1" applyProtection="1">
      <alignment horizontal="right" vertical="top" wrapText="1"/>
    </xf>
    <xf numFmtId="4" fontId="72" fillId="0" borderId="40" xfId="0" applyNumberFormat="1" applyFont="1" applyFill="1" applyBorder="1" applyAlignment="1" applyProtection="1">
      <alignment horizontal="right" vertical="top" wrapText="1"/>
    </xf>
    <xf numFmtId="189" fontId="72" fillId="0" borderId="40" xfId="0" applyNumberFormat="1" applyFont="1" applyFill="1" applyBorder="1" applyAlignment="1" applyProtection="1">
      <alignment horizontal="right" vertical="top" wrapText="1"/>
    </xf>
    <xf numFmtId="184" fontId="72" fillId="0" borderId="40" xfId="0" applyNumberFormat="1" applyFont="1" applyFill="1" applyBorder="1" applyAlignment="1" applyProtection="1">
      <alignment horizontal="right" vertical="top" wrapText="1"/>
    </xf>
    <xf numFmtId="190" fontId="72" fillId="0" borderId="40" xfId="0" applyNumberFormat="1" applyFont="1" applyFill="1" applyBorder="1" applyAlignment="1" applyProtection="1">
      <alignment horizontal="right" vertical="top" wrapText="1"/>
    </xf>
    <xf numFmtId="183" fontId="72" fillId="0" borderId="40" xfId="0" applyNumberFormat="1" applyFont="1" applyFill="1" applyBorder="1" applyAlignment="1" applyProtection="1">
      <alignment horizontal="right" vertical="top" wrapText="1"/>
    </xf>
    <xf numFmtId="2" fontId="72" fillId="0" borderId="40" xfId="0" applyNumberFormat="1" applyFont="1" applyFill="1" applyBorder="1" applyAlignment="1" applyProtection="1">
      <alignment horizontal="right" vertical="top" wrapText="1"/>
    </xf>
    <xf numFmtId="191" fontId="72" fillId="0" borderId="40" xfId="0" applyNumberFormat="1" applyFont="1" applyFill="1" applyBorder="1" applyAlignment="1" applyProtection="1">
      <alignment horizontal="right" vertical="top" wrapText="1"/>
    </xf>
    <xf numFmtId="0" fontId="46" fillId="14" borderId="0" xfId="9496" applyFill="1" applyAlignment="1">
      <alignment vertical="center"/>
    </xf>
    <xf numFmtId="0" fontId="36" fillId="14" borderId="0" xfId="9496" applyFont="1" applyFill="1" applyAlignment="1">
      <alignment vertical="center"/>
    </xf>
    <xf numFmtId="1" fontId="74" fillId="0" borderId="0" xfId="9496" quotePrefix="1" applyNumberFormat="1" applyFont="1" applyBorder="1" applyAlignment="1">
      <alignment vertical="center"/>
    </xf>
    <xf numFmtId="4" fontId="0" fillId="0" borderId="0" xfId="0" applyNumberFormat="1"/>
    <xf numFmtId="1" fontId="0" fillId="0" borderId="0" xfId="0" applyNumberFormat="1"/>
    <xf numFmtId="168" fontId="52" fillId="0" borderId="0" xfId="0" applyFont="1" applyAlignment="1">
      <alignment vertical="center"/>
    </xf>
    <xf numFmtId="168" fontId="0" fillId="0" borderId="0" xfId="0" applyAlignment="1">
      <alignment horizontal="left" vertical="center"/>
    </xf>
    <xf numFmtId="168" fontId="40" fillId="0" borderId="53" xfId="0" applyFont="1" applyBorder="1" applyAlignment="1" applyProtection="1">
      <alignment horizontal="center" vertical="center" wrapText="1"/>
      <protection locked="0"/>
    </xf>
    <xf numFmtId="168" fontId="40" fillId="0" borderId="58" xfId="0" applyFont="1" applyBorder="1" applyAlignment="1" applyProtection="1">
      <alignment horizontal="center" vertical="center" wrapText="1"/>
      <protection locked="0"/>
    </xf>
    <xf numFmtId="4" fontId="78" fillId="16" borderId="35" xfId="67" applyNumberFormat="1" applyFont="1" applyFill="1" applyBorder="1" applyAlignment="1">
      <alignment horizontal="center" vertical="center"/>
    </xf>
    <xf numFmtId="10" fontId="51" fillId="16" borderId="35" xfId="67" applyNumberFormat="1" applyFont="1" applyFill="1" applyBorder="1" applyAlignment="1">
      <alignment horizontal="center" vertical="center"/>
    </xf>
    <xf numFmtId="1" fontId="51" fillId="16" borderId="44" xfId="67" applyNumberFormat="1" applyFont="1" applyFill="1" applyBorder="1" applyAlignment="1">
      <alignment vertical="center"/>
    </xf>
    <xf numFmtId="1" fontId="51" fillId="16" borderId="44" xfId="67" applyNumberFormat="1" applyFont="1" applyFill="1" applyBorder="1" applyAlignment="1">
      <alignment horizontal="center" vertical="center"/>
    </xf>
    <xf numFmtId="4" fontId="51" fillId="16" borderId="44" xfId="67" applyNumberFormat="1" applyFont="1" applyFill="1" applyBorder="1" applyAlignment="1">
      <alignment horizontal="center" vertical="center"/>
    </xf>
    <xf numFmtId="10" fontId="51" fillId="16" borderId="44" xfId="67" applyNumberFormat="1" applyFont="1" applyFill="1" applyBorder="1" applyAlignment="1">
      <alignment horizontal="center" vertical="center"/>
    </xf>
    <xf numFmtId="168" fontId="20" fillId="0" borderId="0" xfId="0" applyFont="1" applyBorder="1"/>
    <xf numFmtId="0" fontId="46" fillId="0" borderId="0" xfId="9496" applyAlignment="1">
      <alignment horizontal="left" vertical="center"/>
    </xf>
    <xf numFmtId="1" fontId="80" fillId="0" borderId="25" xfId="0" applyNumberFormat="1" applyFont="1" applyFill="1" applyBorder="1" applyAlignment="1">
      <alignment horizontal="center" vertical="center"/>
    </xf>
    <xf numFmtId="168" fontId="40" fillId="18" borderId="35" xfId="0" applyFont="1" applyFill="1" applyBorder="1" applyAlignment="1">
      <alignment horizontal="center" vertical="center" wrapText="1"/>
    </xf>
    <xf numFmtId="168" fontId="40" fillId="18" borderId="29" xfId="0" applyFont="1" applyFill="1" applyBorder="1" applyAlignment="1">
      <alignment horizontal="center" vertical="center" wrapText="1"/>
    </xf>
    <xf numFmtId="168" fontId="59" fillId="3" borderId="0" xfId="2" quotePrefix="1" applyFont="1" applyFill="1" applyBorder="1" applyAlignment="1">
      <alignment horizontal="left" vertical="center"/>
    </xf>
    <xf numFmtId="168" fontId="53" fillId="3" borderId="0" xfId="2" quotePrefix="1" applyFont="1" applyFill="1" applyBorder="1" applyAlignment="1">
      <alignment horizontal="left" vertical="center"/>
    </xf>
    <xf numFmtId="168" fontId="59" fillId="3" borderId="23" xfId="2" quotePrefix="1" applyFont="1" applyFill="1" applyBorder="1" applyAlignment="1">
      <alignment horizontal="left" vertical="center"/>
    </xf>
    <xf numFmtId="168" fontId="53" fillId="3" borderId="23" xfId="2" quotePrefix="1" applyFont="1" applyFill="1" applyBorder="1" applyAlignment="1">
      <alignment horizontal="left" vertical="center"/>
    </xf>
    <xf numFmtId="0" fontId="71" fillId="12" borderId="36" xfId="0" applyNumberFormat="1" applyFont="1" applyFill="1" applyBorder="1" applyAlignment="1" applyProtection="1">
      <alignment horizontal="right" vertical="top" wrapText="1"/>
    </xf>
    <xf numFmtId="168" fontId="52" fillId="0" borderId="0" xfId="0" applyFont="1" applyFill="1" applyBorder="1"/>
    <xf numFmtId="0" fontId="75" fillId="0" borderId="0" xfId="9496" applyFont="1" applyBorder="1" applyAlignment="1">
      <alignment vertical="center"/>
    </xf>
    <xf numFmtId="168" fontId="40" fillId="0" borderId="0" xfId="0" applyFont="1"/>
    <xf numFmtId="168" fontId="79" fillId="0" borderId="64" xfId="0" applyFont="1" applyFill="1" applyBorder="1" applyAlignment="1" applyProtection="1">
      <alignment vertical="center"/>
      <protection locked="0"/>
    </xf>
    <xf numFmtId="168" fontId="79" fillId="0" borderId="65" xfId="0" applyFont="1" applyFill="1" applyBorder="1" applyAlignment="1" applyProtection="1">
      <alignment vertical="center"/>
      <protection locked="0"/>
    </xf>
    <xf numFmtId="168" fontId="79" fillId="0" borderId="66" xfId="0" applyFont="1" applyFill="1" applyBorder="1" applyAlignment="1" applyProtection="1">
      <alignment vertical="center"/>
      <protection locked="0"/>
    </xf>
    <xf numFmtId="168" fontId="79" fillId="0" borderId="67" xfId="0" applyFont="1" applyFill="1" applyBorder="1" applyAlignment="1" applyProtection="1">
      <alignment vertical="center"/>
      <protection locked="0"/>
    </xf>
    <xf numFmtId="168" fontId="79" fillId="0" borderId="68" xfId="0" applyFont="1" applyFill="1" applyBorder="1" applyAlignment="1" applyProtection="1">
      <alignment vertical="center"/>
      <protection locked="0"/>
    </xf>
    <xf numFmtId="168" fontId="79" fillId="0" borderId="70" xfId="0" applyFont="1" applyFill="1" applyBorder="1" applyAlignment="1" applyProtection="1">
      <alignment vertical="center"/>
      <protection locked="0"/>
    </xf>
    <xf numFmtId="1" fontId="79" fillId="0" borderId="62" xfId="0" applyNumberFormat="1" applyFont="1" applyFill="1" applyBorder="1" applyAlignment="1" applyProtection="1">
      <alignment horizontal="center" vertical="center"/>
      <protection locked="0"/>
    </xf>
    <xf numFmtId="166" fontId="79" fillId="0" borderId="53" xfId="0" applyNumberFormat="1" applyFont="1" applyFill="1" applyBorder="1" applyAlignment="1" applyProtection="1">
      <alignment horizontal="center" vertical="center"/>
      <protection locked="0"/>
    </xf>
    <xf numFmtId="1" fontId="79" fillId="0" borderId="54" xfId="0" applyNumberFormat="1" applyFont="1" applyFill="1" applyBorder="1" applyAlignment="1" applyProtection="1">
      <alignment horizontal="center" vertical="center"/>
      <protection locked="0"/>
    </xf>
    <xf numFmtId="166" fontId="79" fillId="0" borderId="55" xfId="0" applyNumberFormat="1" applyFont="1" applyFill="1" applyBorder="1" applyAlignment="1" applyProtection="1">
      <alignment horizontal="center" vertical="center"/>
      <protection locked="0"/>
    </xf>
    <xf numFmtId="166" fontId="79" fillId="0" borderId="56" xfId="0" applyNumberFormat="1" applyFont="1" applyFill="1" applyBorder="1" applyAlignment="1" applyProtection="1">
      <alignment horizontal="center" vertical="center"/>
      <protection locked="0"/>
    </xf>
    <xf numFmtId="166" fontId="79" fillId="0" borderId="72" xfId="0" applyNumberFormat="1" applyFont="1" applyFill="1" applyBorder="1" applyAlignment="1" applyProtection="1">
      <alignment horizontal="center" vertical="center"/>
      <protection locked="0"/>
    </xf>
    <xf numFmtId="193" fontId="79" fillId="0" borderId="54" xfId="0" applyNumberFormat="1" applyFont="1" applyFill="1" applyBorder="1" applyAlignment="1" applyProtection="1">
      <alignment horizontal="center" vertical="center"/>
      <protection locked="0"/>
    </xf>
    <xf numFmtId="0" fontId="76" fillId="0" borderId="40" xfId="0" applyNumberFormat="1" applyFont="1" applyFill="1" applyBorder="1" applyAlignment="1" applyProtection="1">
      <alignment horizontal="center" vertical="center" wrapText="1"/>
    </xf>
    <xf numFmtId="10" fontId="20" fillId="0" borderId="2" xfId="9496" applyNumberFormat="1" applyFont="1" applyBorder="1" applyAlignment="1">
      <alignment horizontal="center" vertical="center"/>
    </xf>
    <xf numFmtId="10" fontId="20" fillId="0" borderId="30" xfId="9496" applyNumberFormat="1" applyFont="1" applyBorder="1" applyAlignment="1">
      <alignment horizontal="center" vertical="center"/>
    </xf>
    <xf numFmtId="0" fontId="78" fillId="11" borderId="2" xfId="9496" applyFont="1" applyFill="1" applyBorder="1" applyAlignment="1">
      <alignment horizontal="center" vertical="center" wrapText="1" shrinkToFit="1"/>
    </xf>
    <xf numFmtId="0" fontId="81" fillId="11" borderId="2" xfId="9496" applyFont="1" applyFill="1" applyBorder="1" applyAlignment="1">
      <alignment horizontal="center" vertical="center" wrapText="1" shrinkToFit="1"/>
    </xf>
    <xf numFmtId="0" fontId="82" fillId="0" borderId="0" xfId="9496" applyFont="1" applyFill="1" applyBorder="1" applyAlignment="1">
      <alignment horizontal="right" vertical="center" wrapText="1"/>
    </xf>
    <xf numFmtId="0" fontId="83" fillId="0" borderId="0" xfId="9496" applyFont="1" applyBorder="1" applyAlignment="1">
      <alignment horizontal="right" vertical="center"/>
    </xf>
    <xf numFmtId="10" fontId="81" fillId="16" borderId="35" xfId="67" applyNumberFormat="1" applyFont="1" applyFill="1" applyBorder="1" applyAlignment="1">
      <alignment horizontal="center" vertical="center"/>
    </xf>
    <xf numFmtId="4" fontId="81" fillId="16" borderId="35" xfId="67" applyNumberFormat="1" applyFont="1" applyFill="1" applyBorder="1" applyAlignment="1">
      <alignment horizontal="center" vertical="center"/>
    </xf>
    <xf numFmtId="10" fontId="78" fillId="16" borderId="35" xfId="67" applyNumberFormat="1" applyFont="1" applyFill="1" applyBorder="1" applyAlignment="1">
      <alignment horizontal="center" vertical="center"/>
    </xf>
    <xf numFmtId="1" fontId="84" fillId="16" borderId="44" xfId="67" applyNumberFormat="1" applyFont="1" applyFill="1" applyBorder="1" applyAlignment="1">
      <alignment horizontal="center" vertical="center"/>
    </xf>
    <xf numFmtId="1" fontId="84" fillId="16" borderId="35" xfId="67" applyNumberFormat="1" applyFont="1" applyFill="1" applyBorder="1" applyAlignment="1">
      <alignment horizontal="center" vertical="center"/>
    </xf>
    <xf numFmtId="17" fontId="83" fillId="0" borderId="25" xfId="9496" applyNumberFormat="1" applyFont="1" applyBorder="1" applyAlignment="1">
      <alignment horizontal="center" vertical="center"/>
    </xf>
    <xf numFmtId="181" fontId="83" fillId="0" borderId="25" xfId="9496" applyNumberFormat="1" applyFont="1" applyFill="1" applyBorder="1" applyAlignment="1">
      <alignment horizontal="center" vertical="center" wrapText="1"/>
    </xf>
    <xf numFmtId="168" fontId="40" fillId="0" borderId="2" xfId="0" applyFont="1" applyBorder="1" applyAlignment="1" applyProtection="1">
      <alignment horizontal="center" vertical="center" wrapText="1"/>
      <protection locked="0"/>
    </xf>
    <xf numFmtId="2" fontId="20" fillId="0" borderId="0" xfId="0" applyNumberFormat="1" applyFont="1"/>
    <xf numFmtId="2" fontId="20" fillId="0" borderId="0" xfId="0" applyNumberFormat="1" applyFont="1" applyAlignment="1" applyProtection="1">
      <alignment vertical="center"/>
      <protection locked="0"/>
    </xf>
    <xf numFmtId="1" fontId="20" fillId="0" borderId="0" xfId="0" applyNumberFormat="1" applyFont="1" applyAlignment="1">
      <alignment vertical="center"/>
    </xf>
    <xf numFmtId="2" fontId="20" fillId="0" borderId="2" xfId="0" applyNumberFormat="1" applyFont="1" applyBorder="1" applyAlignment="1">
      <alignment vertical="center"/>
    </xf>
    <xf numFmtId="168" fontId="40" fillId="0" borderId="69" xfId="0" applyFont="1" applyBorder="1" applyAlignment="1" applyProtection="1">
      <alignment horizontal="center" vertical="center" wrapText="1"/>
      <protection locked="0"/>
    </xf>
    <xf numFmtId="168" fontId="40" fillId="0" borderId="71" xfId="0" applyFont="1" applyBorder="1" applyAlignment="1" applyProtection="1">
      <alignment horizontal="center" vertical="center" wrapText="1"/>
      <protection locked="0"/>
    </xf>
    <xf numFmtId="2" fontId="20" fillId="0" borderId="69" xfId="0" applyNumberFormat="1" applyFont="1" applyBorder="1" applyAlignment="1">
      <alignment vertical="center"/>
    </xf>
    <xf numFmtId="2" fontId="20" fillId="0" borderId="71" xfId="0" applyNumberFormat="1" applyFont="1" applyBorder="1" applyAlignment="1">
      <alignment vertical="center"/>
    </xf>
    <xf numFmtId="4" fontId="47" fillId="4" borderId="76" xfId="0" applyNumberFormat="1" applyFont="1" applyFill="1" applyBorder="1" applyAlignment="1">
      <alignment vertical="center"/>
    </xf>
    <xf numFmtId="4" fontId="47" fillId="4" borderId="77" xfId="0" applyNumberFormat="1" applyFont="1" applyFill="1" applyBorder="1" applyAlignment="1">
      <alignment vertical="center"/>
    </xf>
    <xf numFmtId="4" fontId="47" fillId="4" borderId="78" xfId="0" applyNumberFormat="1" applyFont="1" applyFill="1" applyBorder="1" applyAlignment="1">
      <alignment vertical="center"/>
    </xf>
    <xf numFmtId="167" fontId="72" fillId="0" borderId="40" xfId="0" applyNumberFormat="1" applyFont="1" applyFill="1" applyBorder="1" applyAlignment="1" applyProtection="1">
      <alignment horizontal="left" vertical="top" wrapText="1"/>
    </xf>
    <xf numFmtId="168" fontId="0" fillId="0" borderId="0" xfId="0" applyAlignment="1">
      <alignment vertical="center"/>
    </xf>
    <xf numFmtId="168" fontId="0" fillId="0" borderId="0" xfId="0" applyAlignment="1">
      <alignment horizontal="center" vertical="center"/>
    </xf>
    <xf numFmtId="168" fontId="85" fillId="0" borderId="0" xfId="0" applyFont="1" applyBorder="1" applyAlignment="1">
      <alignment horizontal="center" vertical="center"/>
    </xf>
    <xf numFmtId="168" fontId="0" fillId="0" borderId="0" xfId="0" applyBorder="1" applyAlignment="1">
      <alignment vertical="center"/>
    </xf>
    <xf numFmtId="168" fontId="37" fillId="0" borderId="0" xfId="0" applyFont="1" applyAlignment="1">
      <alignment vertical="center"/>
    </xf>
    <xf numFmtId="168" fontId="20" fillId="0" borderId="0" xfId="0" applyFont="1" applyAlignment="1">
      <alignment vertical="center"/>
    </xf>
    <xf numFmtId="168" fontId="48" fillId="0" borderId="0" xfId="0" applyFont="1" applyBorder="1" applyAlignment="1">
      <alignment horizontal="left" vertical="center" indent="1"/>
    </xf>
    <xf numFmtId="168" fontId="40" fillId="0" borderId="0" xfId="0" applyFont="1" applyBorder="1" applyAlignment="1">
      <alignment horizontal="center" vertical="center"/>
    </xf>
    <xf numFmtId="168" fontId="48" fillId="0" borderId="0" xfId="0" applyFont="1" applyBorder="1" applyAlignment="1">
      <alignment vertical="center"/>
    </xf>
    <xf numFmtId="168" fontId="90" fillId="0" borderId="0" xfId="0" applyFont="1" applyAlignment="1">
      <alignment vertical="center"/>
    </xf>
    <xf numFmtId="168" fontId="21" fillId="0" borderId="0" xfId="0" applyFont="1" applyAlignment="1">
      <alignment vertical="center"/>
    </xf>
    <xf numFmtId="168" fontId="0" fillId="0" borderId="0" xfId="0" applyFill="1" applyAlignment="1">
      <alignment vertical="center"/>
    </xf>
    <xf numFmtId="168" fontId="85" fillId="3" borderId="0" xfId="0" applyFont="1" applyFill="1" applyBorder="1" applyAlignment="1">
      <alignment horizontal="center" vertical="center"/>
    </xf>
    <xf numFmtId="168" fontId="85" fillId="3" borderId="14" xfId="0" applyFont="1" applyFill="1" applyBorder="1" applyAlignment="1">
      <alignment horizontal="center" vertical="center"/>
    </xf>
    <xf numFmtId="0" fontId="0" fillId="0" borderId="0" xfId="0" applyNumberFormat="1"/>
    <xf numFmtId="0" fontId="20" fillId="0" borderId="0" xfId="0" applyNumberFormat="1" applyFont="1"/>
    <xf numFmtId="0" fontId="52" fillId="0" borderId="0" xfId="0" applyNumberFormat="1" applyFont="1" applyAlignment="1">
      <alignment vertical="center"/>
    </xf>
    <xf numFmtId="0" fontId="20" fillId="0" borderId="0" xfId="0" applyNumberFormat="1" applyFont="1" applyBorder="1"/>
    <xf numFmtId="2" fontId="0" fillId="0" borderId="0" xfId="0" applyNumberFormat="1" applyAlignment="1">
      <alignment vertical="center"/>
    </xf>
    <xf numFmtId="2" fontId="0" fillId="0" borderId="0" xfId="0" applyNumberFormat="1" applyBorder="1" applyAlignment="1">
      <alignment vertical="center"/>
    </xf>
    <xf numFmtId="2" fontId="37" fillId="0" borderId="0" xfId="0" applyNumberFormat="1" applyFont="1" applyAlignment="1">
      <alignment vertical="center"/>
    </xf>
    <xf numFmtId="2" fontId="20" fillId="0" borderId="0" xfId="0" applyNumberFormat="1" applyFont="1" applyAlignment="1">
      <alignment vertical="center"/>
    </xf>
    <xf numFmtId="2" fontId="89" fillId="0" borderId="0" xfId="0" applyNumberFormat="1" applyFont="1" applyAlignment="1">
      <alignment vertical="center"/>
    </xf>
    <xf numFmtId="2" fontId="35" fillId="0" borderId="0" xfId="0" applyNumberFormat="1" applyFont="1" applyAlignment="1">
      <alignment vertical="center"/>
    </xf>
    <xf numFmtId="2" fontId="93" fillId="0" borderId="0" xfId="0" applyNumberFormat="1" applyFont="1" applyAlignment="1">
      <alignment vertical="center"/>
    </xf>
    <xf numFmtId="0" fontId="71" fillId="12" borderId="40" xfId="0" applyNumberFormat="1" applyFont="1" applyFill="1" applyBorder="1" applyAlignment="1" applyProtection="1">
      <alignment vertical="top" wrapText="1"/>
    </xf>
    <xf numFmtId="10" fontId="52" fillId="0" borderId="0" xfId="0" applyNumberFormat="1" applyFont="1" applyAlignment="1">
      <alignment vertical="center"/>
    </xf>
    <xf numFmtId="2" fontId="52" fillId="0" borderId="0" xfId="0" applyNumberFormat="1" applyFont="1" applyAlignment="1">
      <alignment vertical="center"/>
    </xf>
    <xf numFmtId="2" fontId="20" fillId="0" borderId="0" xfId="0" applyNumberFormat="1" applyFont="1" applyBorder="1"/>
    <xf numFmtId="4" fontId="52" fillId="0" borderId="0" xfId="0" applyNumberFormat="1" applyFont="1" applyAlignment="1">
      <alignment vertical="center"/>
    </xf>
    <xf numFmtId="4" fontId="20" fillId="0" borderId="0" xfId="0" applyNumberFormat="1" applyFont="1" applyBorder="1"/>
    <xf numFmtId="4" fontId="20" fillId="0" borderId="0" xfId="0" applyNumberFormat="1" applyFont="1"/>
    <xf numFmtId="195" fontId="0" fillId="0" borderId="0" xfId="0" applyNumberFormat="1"/>
    <xf numFmtId="195" fontId="52" fillId="0" borderId="0" xfId="0" applyNumberFormat="1" applyFont="1" applyAlignment="1">
      <alignment vertical="center"/>
    </xf>
    <xf numFmtId="195" fontId="20" fillId="0" borderId="0" xfId="0" applyNumberFormat="1" applyFont="1"/>
    <xf numFmtId="195" fontId="20" fillId="0" borderId="0" xfId="0" applyNumberFormat="1" applyFont="1" applyBorder="1"/>
    <xf numFmtId="168" fontId="21" fillId="0" borderId="0" xfId="0" applyFont="1" applyBorder="1" applyAlignment="1">
      <alignment vertical="center"/>
    </xf>
    <xf numFmtId="168" fontId="0" fillId="0" borderId="0" xfId="0" applyNumberFormat="1"/>
    <xf numFmtId="1" fontId="20" fillId="0" borderId="0" xfId="0" applyNumberFormat="1" applyFont="1"/>
    <xf numFmtId="168" fontId="0" fillId="0" borderId="0" xfId="0" applyBorder="1" applyAlignment="1">
      <alignment horizontal="center" vertical="center"/>
    </xf>
    <xf numFmtId="168" fontId="75" fillId="0" borderId="0" xfId="0" applyFont="1"/>
    <xf numFmtId="1" fontId="75" fillId="0" borderId="0" xfId="0" applyNumberFormat="1" applyFont="1" applyAlignment="1">
      <alignment horizontal="left" vertical="center"/>
    </xf>
    <xf numFmtId="168" fontId="85" fillId="0" borderId="14" xfId="0" applyFont="1" applyBorder="1" applyAlignment="1">
      <alignment horizontal="center" vertical="center"/>
    </xf>
    <xf numFmtId="49" fontId="21" fillId="0" borderId="0" xfId="0" applyNumberFormat="1" applyFont="1" applyAlignment="1">
      <alignment vertical="center"/>
    </xf>
    <xf numFmtId="4" fontId="47" fillId="0" borderId="95" xfId="9497" applyNumberFormat="1" applyFont="1" applyBorder="1" applyAlignment="1">
      <alignment horizontal="center" vertical="center" wrapText="1"/>
    </xf>
    <xf numFmtId="193" fontId="20" fillId="0" borderId="0" xfId="0" applyNumberFormat="1" applyFont="1" applyAlignment="1">
      <alignment vertical="center"/>
    </xf>
    <xf numFmtId="193" fontId="20" fillId="0" borderId="0" xfId="0" applyNumberFormat="1" applyFont="1" applyBorder="1" applyAlignment="1">
      <alignment vertical="center"/>
    </xf>
    <xf numFmtId="14" fontId="48" fillId="0" borderId="0" xfId="0" applyNumberFormat="1" applyFont="1" applyBorder="1" applyAlignment="1">
      <alignment horizontal="center" vertical="center"/>
    </xf>
    <xf numFmtId="168" fontId="89" fillId="0" borderId="0" xfId="0" applyFont="1" applyBorder="1" applyAlignment="1">
      <alignment vertical="center"/>
    </xf>
    <xf numFmtId="168" fontId="96" fillId="0" borderId="0" xfId="0" quotePrefix="1" applyFont="1" applyBorder="1" applyAlignment="1">
      <alignment horizontal="left" vertical="center"/>
    </xf>
    <xf numFmtId="168" fontId="96" fillId="0" borderId="0" xfId="0" applyFont="1" applyBorder="1" applyAlignment="1">
      <alignment vertical="center"/>
    </xf>
    <xf numFmtId="168" fontId="96" fillId="0" borderId="0" xfId="0" applyFont="1" applyBorder="1" applyAlignment="1">
      <alignment horizontal="left" vertical="center" indent="1"/>
    </xf>
    <xf numFmtId="4" fontId="47" fillId="0" borderId="94" xfId="9497" applyNumberFormat="1" applyFont="1" applyBorder="1" applyAlignment="1">
      <alignment horizontal="center" vertical="center" wrapText="1"/>
    </xf>
    <xf numFmtId="168" fontId="97" fillId="0" borderId="0" xfId="0" applyFont="1" applyBorder="1" applyAlignment="1">
      <alignment horizontal="center" vertical="center"/>
    </xf>
    <xf numFmtId="4" fontId="97" fillId="0" borderId="0" xfId="9497" applyNumberFormat="1" applyFont="1" applyBorder="1" applyAlignment="1">
      <alignment horizontal="center" vertical="center" wrapText="1"/>
    </xf>
    <xf numFmtId="4" fontId="97" fillId="0" borderId="0" xfId="9497" quotePrefix="1" applyNumberFormat="1" applyFont="1" applyBorder="1" applyAlignment="1">
      <alignment horizontal="center" vertical="center" wrapText="1"/>
    </xf>
    <xf numFmtId="168" fontId="89" fillId="0" borderId="0" xfId="0" applyFont="1" applyAlignment="1">
      <alignment vertical="center"/>
    </xf>
    <xf numFmtId="0" fontId="35" fillId="2" borderId="83" xfId="0" applyNumberFormat="1" applyFont="1" applyFill="1" applyBorder="1" applyAlignment="1">
      <alignment vertical="center" wrapText="1"/>
    </xf>
    <xf numFmtId="4" fontId="35" fillId="0" borderId="2" xfId="0" applyNumberFormat="1" applyFont="1" applyBorder="1" applyAlignment="1">
      <alignment vertical="center"/>
    </xf>
    <xf numFmtId="168" fontId="35" fillId="0" borderId="0" xfId="0" applyFont="1" applyAlignment="1">
      <alignment vertical="center"/>
    </xf>
    <xf numFmtId="0" fontId="35" fillId="2" borderId="83" xfId="0" quotePrefix="1" applyNumberFormat="1" applyFont="1" applyFill="1" applyBorder="1" applyAlignment="1">
      <alignment horizontal="left" vertical="center" wrapText="1"/>
    </xf>
    <xf numFmtId="168" fontId="22" fillId="0" borderId="0" xfId="0" applyFont="1" applyAlignment="1">
      <alignment vertical="center"/>
    </xf>
    <xf numFmtId="0" fontId="35" fillId="2" borderId="112" xfId="0" quotePrefix="1" applyNumberFormat="1" applyFont="1" applyFill="1" applyBorder="1" applyAlignment="1">
      <alignment horizontal="left" vertical="center" wrapText="1"/>
    </xf>
    <xf numFmtId="4" fontId="35" fillId="0" borderId="44" xfId="0" applyNumberFormat="1" applyFont="1" applyBorder="1" applyAlignment="1">
      <alignment vertical="center"/>
    </xf>
    <xf numFmtId="3" fontId="21" fillId="0" borderId="0" xfId="0" applyNumberFormat="1" applyFont="1" applyAlignment="1">
      <alignment vertical="center"/>
    </xf>
    <xf numFmtId="49" fontId="21" fillId="0" borderId="0" xfId="0" applyNumberFormat="1" applyFont="1" applyAlignment="1">
      <alignment vertical="center" shrinkToFit="1"/>
    </xf>
    <xf numFmtId="193" fontId="20" fillId="0" borderId="0" xfId="9497" applyNumberFormat="1" applyFont="1" applyAlignment="1">
      <alignment vertical="center" shrinkToFit="1"/>
    </xf>
    <xf numFmtId="168" fontId="21" fillId="0" borderId="0" xfId="0" applyFont="1" applyAlignment="1">
      <alignment vertical="center" shrinkToFit="1"/>
    </xf>
    <xf numFmtId="49" fontId="35" fillId="0" borderId="0" xfId="0" applyNumberFormat="1" applyFont="1" applyAlignment="1">
      <alignment vertical="center"/>
    </xf>
    <xf numFmtId="49" fontId="22" fillId="0" borderId="0" xfId="0" applyNumberFormat="1" applyFont="1" applyAlignment="1">
      <alignment vertical="center"/>
    </xf>
    <xf numFmtId="49" fontId="35" fillId="0" borderId="0" xfId="0" quotePrefix="1" applyNumberFormat="1" applyFont="1" applyAlignment="1">
      <alignment horizontal="left" vertical="center"/>
    </xf>
    <xf numFmtId="49" fontId="89" fillId="0" borderId="0" xfId="0" applyNumberFormat="1" applyFont="1" applyAlignment="1">
      <alignment vertical="center"/>
    </xf>
    <xf numFmtId="0" fontId="52" fillId="0" borderId="19" xfId="0" quotePrefix="1" applyNumberFormat="1" applyFont="1" applyFill="1" applyBorder="1" applyAlignment="1">
      <alignment horizontal="center" vertical="center"/>
    </xf>
    <xf numFmtId="0" fontId="22" fillId="0" borderId="0" xfId="0" applyNumberFormat="1" applyFont="1" applyAlignment="1">
      <alignment vertical="center"/>
    </xf>
    <xf numFmtId="4" fontId="51" fillId="2" borderId="107" xfId="0" applyNumberFormat="1" applyFont="1" applyFill="1" applyBorder="1" applyAlignment="1">
      <alignment horizontal="center" vertical="center" shrinkToFit="1"/>
    </xf>
    <xf numFmtId="4" fontId="51" fillId="2" borderId="107" xfId="0" applyNumberFormat="1" applyFont="1" applyFill="1" applyBorder="1" applyAlignment="1">
      <alignment horizontal="center" vertical="center" wrapText="1"/>
    </xf>
    <xf numFmtId="0" fontId="99" fillId="29" borderId="14" xfId="0" applyNumberFormat="1" applyFont="1" applyFill="1" applyBorder="1" applyAlignment="1">
      <alignment horizontal="center" vertical="center"/>
    </xf>
    <xf numFmtId="0" fontId="86" fillId="29" borderId="98" xfId="0" quotePrefix="1" applyNumberFormat="1" applyFont="1" applyFill="1" applyBorder="1" applyAlignment="1">
      <alignment horizontal="left" vertical="center" wrapText="1"/>
    </xf>
    <xf numFmtId="4" fontId="51" fillId="29" borderId="102" xfId="0" applyNumberFormat="1" applyFont="1" applyFill="1" applyBorder="1" applyAlignment="1">
      <alignment horizontal="center" vertical="center" shrinkToFit="1"/>
    </xf>
    <xf numFmtId="196" fontId="96" fillId="0" borderId="0" xfId="0" applyNumberFormat="1" applyFont="1" applyBorder="1" applyAlignment="1">
      <alignment horizontal="right" vertical="center" wrapText="1"/>
    </xf>
    <xf numFmtId="197" fontId="96" fillId="0" borderId="0" xfId="9497" applyNumberFormat="1" applyFont="1" applyFill="1" applyBorder="1" applyAlignment="1">
      <alignment horizontal="right" shrinkToFit="1"/>
    </xf>
    <xf numFmtId="39" fontId="96" fillId="0" borderId="0" xfId="0" applyNumberFormat="1" applyFont="1" applyBorder="1" applyAlignment="1">
      <alignment horizontal="right" vertical="center" wrapText="1"/>
    </xf>
    <xf numFmtId="177" fontId="96" fillId="0" borderId="0" xfId="0" applyNumberFormat="1" applyFont="1" applyBorder="1" applyAlignment="1">
      <alignment horizontal="right" vertical="center" wrapText="1"/>
    </xf>
    <xf numFmtId="4" fontId="47" fillId="24" borderId="91" xfId="9497" applyNumberFormat="1" applyFont="1" applyFill="1" applyBorder="1" applyAlignment="1">
      <alignment horizontal="center" vertical="center" wrapText="1"/>
    </xf>
    <xf numFmtId="10" fontId="35" fillId="0" borderId="89" xfId="0" applyNumberFormat="1" applyFont="1" applyBorder="1" applyAlignment="1">
      <alignment horizontal="center" vertical="center" shrinkToFit="1"/>
    </xf>
    <xf numFmtId="10" fontId="51" fillId="0" borderId="116" xfId="0" applyNumberFormat="1" applyFont="1" applyBorder="1" applyAlignment="1">
      <alignment horizontal="center" vertical="center" shrinkToFit="1"/>
    </xf>
    <xf numFmtId="10" fontId="35" fillId="2" borderId="90" xfId="9497" applyNumberFormat="1" applyFont="1" applyFill="1" applyBorder="1" applyAlignment="1">
      <alignment horizontal="center" vertical="center" shrinkToFit="1"/>
    </xf>
    <xf numFmtId="10" fontId="35" fillId="2" borderId="115" xfId="9497" applyNumberFormat="1" applyFont="1" applyFill="1" applyBorder="1" applyAlignment="1">
      <alignment horizontal="center" vertical="center" shrinkToFit="1"/>
    </xf>
    <xf numFmtId="4" fontId="51" fillId="0" borderId="114" xfId="0" applyNumberFormat="1" applyFont="1" applyBorder="1" applyAlignment="1">
      <alignment horizontal="center" vertical="center" shrinkToFit="1"/>
    </xf>
    <xf numFmtId="4" fontId="35" fillId="2" borderId="18" xfId="9497" applyNumberFormat="1" applyFont="1" applyFill="1" applyBorder="1" applyAlignment="1">
      <alignment horizontal="center" vertical="center" shrinkToFit="1"/>
    </xf>
    <xf numFmtId="4" fontId="51" fillId="28" borderId="114" xfId="9497" applyNumberFormat="1" applyFont="1" applyFill="1" applyBorder="1" applyAlignment="1">
      <alignment horizontal="center" vertical="center" shrinkToFit="1"/>
    </xf>
    <xf numFmtId="10" fontId="51" fillId="29" borderId="117" xfId="9497" applyNumberFormat="1" applyFont="1" applyFill="1" applyBorder="1" applyAlignment="1">
      <alignment horizontal="center" vertical="center" shrinkToFit="1"/>
    </xf>
    <xf numFmtId="4" fontId="51" fillId="29" borderId="17" xfId="9497" applyNumberFormat="1" applyFont="1" applyFill="1" applyBorder="1" applyAlignment="1">
      <alignment horizontal="center" vertical="center" shrinkToFit="1"/>
    </xf>
    <xf numFmtId="4" fontId="35" fillId="2" borderId="19" xfId="9497" applyNumberFormat="1" applyFont="1" applyFill="1" applyBorder="1" applyAlignment="1">
      <alignment horizontal="center" vertical="center" shrinkToFit="1"/>
    </xf>
    <xf numFmtId="168" fontId="88" fillId="29" borderId="16" xfId="0" applyFont="1" applyFill="1" applyBorder="1" applyAlignment="1">
      <alignment vertical="center"/>
    </xf>
    <xf numFmtId="4" fontId="51" fillId="28" borderId="110" xfId="9497" applyNumberFormat="1" applyFont="1" applyFill="1" applyBorder="1" applyAlignment="1">
      <alignment horizontal="center" vertical="center" shrinkToFit="1"/>
    </xf>
    <xf numFmtId="4" fontId="51" fillId="28" borderId="111" xfId="9497" applyNumberFormat="1" applyFont="1" applyFill="1" applyBorder="1" applyAlignment="1">
      <alignment horizontal="center" vertical="center" shrinkToFit="1"/>
    </xf>
    <xf numFmtId="4" fontId="35" fillId="28" borderId="100" xfId="9497" applyNumberFormat="1" applyFont="1" applyFill="1" applyBorder="1" applyAlignment="1">
      <alignment horizontal="center" vertical="center" shrinkToFit="1"/>
    </xf>
    <xf numFmtId="4" fontId="35" fillId="28" borderId="113" xfId="9497" applyNumberFormat="1" applyFont="1" applyFill="1" applyBorder="1" applyAlignment="1">
      <alignment horizontal="center" vertical="center" shrinkToFit="1"/>
    </xf>
    <xf numFmtId="4" fontId="51" fillId="20" borderId="106" xfId="0" applyNumberFormat="1" applyFont="1" applyFill="1" applyBorder="1" applyAlignment="1">
      <alignment horizontal="center" vertical="center" shrinkToFit="1"/>
    </xf>
    <xf numFmtId="4" fontId="35" fillId="20" borderId="80" xfId="0" applyNumberFormat="1" applyFont="1" applyFill="1" applyBorder="1" applyAlignment="1">
      <alignment horizontal="center" vertical="center" shrinkToFit="1"/>
    </xf>
    <xf numFmtId="4" fontId="51" fillId="29" borderId="103" xfId="9497" applyNumberFormat="1" applyFont="1" applyFill="1" applyBorder="1" applyAlignment="1">
      <alignment horizontal="center" vertical="center" shrinkToFit="1"/>
    </xf>
    <xf numFmtId="4" fontId="51" fillId="29" borderId="104" xfId="9497" applyNumberFormat="1" applyFont="1" applyFill="1" applyBorder="1" applyAlignment="1">
      <alignment horizontal="center" vertical="center" shrinkToFit="1"/>
    </xf>
    <xf numFmtId="4" fontId="51" fillId="29" borderId="82" xfId="0" applyNumberFormat="1" applyFont="1" applyFill="1" applyBorder="1" applyAlignment="1">
      <alignment horizontal="center" vertical="center" shrinkToFit="1"/>
    </xf>
    <xf numFmtId="4" fontId="51" fillId="2" borderId="108" xfId="9497" applyNumberFormat="1" applyFont="1" applyFill="1" applyBorder="1" applyAlignment="1">
      <alignment horizontal="center" vertical="center" shrinkToFit="1"/>
    </xf>
    <xf numFmtId="0" fontId="40" fillId="9" borderId="18" xfId="9496" applyFont="1" applyFill="1" applyBorder="1" applyAlignment="1">
      <alignment horizontal="left" vertical="center" indent="1"/>
    </xf>
    <xf numFmtId="4" fontId="35" fillId="0" borderId="2" xfId="0" applyNumberFormat="1" applyFont="1" applyBorder="1" applyAlignment="1">
      <alignment horizontal="center" vertical="center" shrinkToFit="1"/>
    </xf>
    <xf numFmtId="4" fontId="98" fillId="2" borderId="24" xfId="0" applyNumberFormat="1" applyFont="1" applyFill="1" applyBorder="1" applyAlignment="1">
      <alignment vertical="center" shrinkToFit="1"/>
    </xf>
    <xf numFmtId="4" fontId="51" fillId="2" borderId="109" xfId="0" applyNumberFormat="1" applyFont="1" applyFill="1" applyBorder="1" applyAlignment="1">
      <alignment vertical="center" shrinkToFit="1"/>
    </xf>
    <xf numFmtId="171" fontId="47" fillId="0" borderId="2" xfId="0" applyNumberFormat="1" applyFont="1" applyFill="1" applyBorder="1"/>
    <xf numFmtId="2" fontId="20" fillId="0" borderId="0" xfId="0" applyNumberFormat="1" applyFont="1" applyAlignment="1">
      <alignment horizontal="left" vertical="center"/>
    </xf>
    <xf numFmtId="1" fontId="20" fillId="0" borderId="0" xfId="0" applyNumberFormat="1" applyFont="1" applyAlignment="1">
      <alignment horizontal="left" vertical="center"/>
    </xf>
    <xf numFmtId="10" fontId="73" fillId="14" borderId="2" xfId="9498" applyNumberFormat="1" applyFont="1" applyFill="1" applyBorder="1" applyAlignment="1">
      <alignment vertical="center"/>
    </xf>
    <xf numFmtId="0" fontId="73" fillId="14" borderId="0" xfId="9496" applyFont="1" applyFill="1" applyAlignment="1">
      <alignment vertical="center"/>
    </xf>
    <xf numFmtId="1" fontId="57" fillId="0" borderId="0" xfId="2" applyNumberFormat="1" applyFont="1" applyFill="1" applyBorder="1" applyAlignment="1">
      <alignment horizontal="left" vertical="top" wrapText="1"/>
    </xf>
    <xf numFmtId="1" fontId="100" fillId="0" borderId="0" xfId="2" applyNumberFormat="1" applyFont="1" applyFill="1" applyBorder="1" applyAlignment="1">
      <alignment horizontal="center" vertical="top" wrapText="1"/>
    </xf>
    <xf numFmtId="171" fontId="57" fillId="3" borderId="0" xfId="2" applyNumberFormat="1" applyFont="1" applyFill="1" applyBorder="1" applyAlignment="1">
      <alignment horizontal="center"/>
    </xf>
    <xf numFmtId="10" fontId="62" fillId="3" borderId="0" xfId="9499" applyNumberFormat="1" applyFont="1" applyFill="1" applyBorder="1" applyAlignment="1">
      <alignment horizontal="center"/>
    </xf>
    <xf numFmtId="10" fontId="57" fillId="3" borderId="0" xfId="9499" applyNumberFormat="1" applyFont="1" applyFill="1" applyBorder="1" applyAlignment="1">
      <alignment horizontal="center"/>
    </xf>
    <xf numFmtId="10" fontId="56" fillId="3" borderId="0" xfId="2" applyNumberFormat="1" applyFont="1" applyFill="1" applyBorder="1" applyAlignment="1">
      <alignment horizontal="center" wrapText="1"/>
    </xf>
    <xf numFmtId="2" fontId="0" fillId="0" borderId="0" xfId="0" applyNumberFormat="1"/>
    <xf numFmtId="168" fontId="0" fillId="0" borderId="0" xfId="0" quotePrefix="1" applyFill="1" applyAlignment="1">
      <alignment vertical="center"/>
    </xf>
    <xf numFmtId="168" fontId="36" fillId="0" borderId="0" xfId="0" applyFont="1" applyFill="1" applyAlignment="1">
      <alignment vertical="center"/>
    </xf>
    <xf numFmtId="2" fontId="0" fillId="0" borderId="0" xfId="0" applyNumberFormat="1" applyFill="1" applyAlignment="1">
      <alignment vertical="center"/>
    </xf>
    <xf numFmtId="10" fontId="46" fillId="0" borderId="0" xfId="9496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81" fontId="46" fillId="0" borderId="0" xfId="9496" applyNumberFormat="1" applyAlignment="1">
      <alignment vertical="center"/>
    </xf>
    <xf numFmtId="0" fontId="46" fillId="0" borderId="25" xfId="9496" applyBorder="1" applyAlignment="1">
      <alignment horizontal="left" vertical="center"/>
    </xf>
    <xf numFmtId="4" fontId="47" fillId="0" borderId="118" xfId="9497" quotePrefix="1" applyNumberFormat="1" applyFont="1" applyBorder="1" applyAlignment="1">
      <alignment horizontal="center" vertical="center" wrapText="1"/>
    </xf>
    <xf numFmtId="4" fontId="47" fillId="0" borderId="119" xfId="9497" quotePrefix="1" applyNumberFormat="1" applyFont="1" applyBorder="1" applyAlignment="1">
      <alignment horizontal="center" vertical="center" wrapText="1"/>
    </xf>
    <xf numFmtId="17" fontId="47" fillId="24" borderId="29" xfId="9497" applyNumberFormat="1" applyFont="1" applyFill="1" applyBorder="1" applyAlignment="1">
      <alignment horizontal="center" vertical="center" wrapText="1"/>
    </xf>
    <xf numFmtId="4" fontId="35" fillId="0" borderId="44" xfId="0" applyNumberFormat="1" applyFont="1" applyBorder="1" applyAlignment="1">
      <alignment horizontal="center" vertical="center" shrinkToFit="1"/>
    </xf>
    <xf numFmtId="4" fontId="35" fillId="0" borderId="100" xfId="9497" applyNumberFormat="1" applyFont="1" applyFill="1" applyBorder="1" applyAlignment="1">
      <alignment horizontal="center" vertical="center" shrinkToFit="1"/>
    </xf>
    <xf numFmtId="168" fontId="47" fillId="25" borderId="99" xfId="0" quotePrefix="1" applyFont="1" applyFill="1" applyBorder="1" applyAlignment="1">
      <alignment horizontal="center" vertical="center"/>
    </xf>
    <xf numFmtId="168" fontId="88" fillId="9" borderId="16" xfId="0" quotePrefix="1" applyFont="1" applyFill="1" applyBorder="1" applyAlignment="1">
      <alignment vertical="center"/>
    </xf>
    <xf numFmtId="0" fontId="71" fillId="12" borderId="40" xfId="0" applyNumberFormat="1" applyFont="1" applyFill="1" applyBorder="1" applyAlignment="1" applyProtection="1">
      <alignment horizontal="left" vertical="top" wrapText="1"/>
    </xf>
    <xf numFmtId="168" fontId="101" fillId="0" borderId="0" xfId="9500"/>
    <xf numFmtId="187" fontId="69" fillId="0" borderId="40" xfId="0" applyNumberFormat="1" applyFont="1" applyFill="1" applyBorder="1" applyAlignment="1" applyProtection="1">
      <alignment horizontal="right" vertical="top" wrapText="1"/>
    </xf>
    <xf numFmtId="187" fontId="70" fillId="0" borderId="40" xfId="0" applyNumberFormat="1" applyFont="1" applyFill="1" applyBorder="1" applyAlignment="1" applyProtection="1">
      <alignment horizontal="right" vertical="top" wrapText="1"/>
    </xf>
    <xf numFmtId="0" fontId="71" fillId="0" borderId="36" xfId="0" applyNumberFormat="1" applyFont="1" applyFill="1" applyBorder="1" applyAlignment="1" applyProtection="1">
      <alignment horizontal="right" vertical="top" wrapText="1"/>
    </xf>
    <xf numFmtId="188" fontId="71" fillId="0" borderId="36" xfId="0" applyNumberFormat="1" applyFont="1" applyFill="1" applyBorder="1" applyAlignment="1" applyProtection="1">
      <alignment horizontal="right" vertical="top" wrapText="1"/>
    </xf>
    <xf numFmtId="167" fontId="71" fillId="0" borderId="40" xfId="0" applyNumberFormat="1" applyFont="1" applyFill="1" applyBorder="1" applyAlignment="1" applyProtection="1">
      <alignment horizontal="right" vertical="top" wrapText="1"/>
    </xf>
    <xf numFmtId="168" fontId="20" fillId="0" borderId="0" xfId="0" applyFont="1" applyFill="1"/>
    <xf numFmtId="182" fontId="89" fillId="0" borderId="40" xfId="0" applyNumberFormat="1" applyFont="1" applyFill="1" applyBorder="1" applyAlignment="1" applyProtection="1">
      <alignment horizontal="right" vertical="top" wrapText="1"/>
    </xf>
    <xf numFmtId="10" fontId="20" fillId="0" borderId="2" xfId="0" applyNumberFormat="1" applyFont="1" applyFill="1" applyBorder="1" applyAlignment="1">
      <alignment horizontal="center" vertical="center"/>
    </xf>
    <xf numFmtId="4" fontId="20" fillId="0" borderId="2" xfId="0" applyNumberFormat="1" applyFont="1" applyFill="1" applyBorder="1" applyAlignment="1">
      <alignment horizontal="center" vertical="center"/>
    </xf>
    <xf numFmtId="168" fontId="35" fillId="0" borderId="2" xfId="0" applyFont="1" applyFill="1" applyBorder="1" applyAlignment="1">
      <alignment horizontal="center" vertical="center"/>
    </xf>
    <xf numFmtId="10" fontId="20" fillId="0" borderId="1" xfId="0" applyNumberFormat="1" applyFont="1" applyFill="1" applyBorder="1" applyAlignment="1">
      <alignment horizontal="center" vertical="center"/>
    </xf>
    <xf numFmtId="4" fontId="20" fillId="0" borderId="1" xfId="0" applyNumberFormat="1" applyFont="1" applyFill="1" applyBorder="1" applyAlignment="1">
      <alignment horizontal="center" vertical="center"/>
    </xf>
    <xf numFmtId="168" fontId="20" fillId="0" borderId="1" xfId="0" applyFont="1" applyFill="1" applyBorder="1" applyAlignment="1">
      <alignment horizontal="center" vertical="center"/>
    </xf>
    <xf numFmtId="168" fontId="20" fillId="0" borderId="2" xfId="0" applyFont="1" applyFill="1" applyBorder="1" applyAlignment="1">
      <alignment horizontal="center" vertical="center"/>
    </xf>
    <xf numFmtId="171" fontId="0" fillId="0" borderId="0" xfId="0" applyNumberFormat="1" applyFill="1" applyBorder="1" applyAlignment="1"/>
    <xf numFmtId="0" fontId="71" fillId="0" borderId="0" xfId="0" applyNumberFormat="1" applyFont="1" applyFill="1" applyBorder="1" applyAlignment="1" applyProtection="1">
      <alignment horizontal="right" vertical="top" wrapText="1"/>
    </xf>
    <xf numFmtId="189" fontId="72" fillId="0" borderId="0" xfId="0" applyNumberFormat="1" applyFont="1" applyFill="1" applyBorder="1" applyAlignment="1" applyProtection="1">
      <alignment horizontal="right" vertical="top" wrapText="1"/>
    </xf>
    <xf numFmtId="190" fontId="72" fillId="0" borderId="0" xfId="0" applyNumberFormat="1" applyFont="1" applyFill="1" applyBorder="1" applyAlignment="1" applyProtection="1">
      <alignment horizontal="right" vertical="top" wrapText="1"/>
    </xf>
    <xf numFmtId="183" fontId="72" fillId="0" borderId="0" xfId="0" applyNumberFormat="1" applyFont="1" applyFill="1" applyBorder="1" applyAlignment="1" applyProtection="1">
      <alignment horizontal="right" vertical="top" wrapText="1"/>
    </xf>
    <xf numFmtId="2" fontId="72" fillId="0" borderId="0" xfId="0" applyNumberFormat="1" applyFont="1" applyFill="1" applyBorder="1" applyAlignment="1" applyProtection="1">
      <alignment horizontal="right" vertical="top" wrapText="1"/>
    </xf>
    <xf numFmtId="0" fontId="72" fillId="0" borderId="0" xfId="0" applyNumberFormat="1" applyFont="1" applyFill="1" applyBorder="1" applyAlignment="1" applyProtection="1">
      <alignment horizontal="right" vertical="top" wrapText="1"/>
    </xf>
    <xf numFmtId="177" fontId="72" fillId="0" borderId="0" xfId="0" applyNumberFormat="1" applyFont="1" applyFill="1" applyBorder="1" applyAlignment="1" applyProtection="1">
      <alignment horizontal="right" vertical="top" wrapText="1"/>
    </xf>
    <xf numFmtId="184" fontId="72" fillId="0" borderId="0" xfId="0" applyNumberFormat="1" applyFont="1" applyFill="1" applyBorder="1" applyAlignment="1" applyProtection="1">
      <alignment horizontal="right" vertical="top" wrapText="1"/>
    </xf>
    <xf numFmtId="167" fontId="72" fillId="0" borderId="0" xfId="0" applyNumberFormat="1" applyFont="1" applyFill="1" applyBorder="1" applyAlignment="1" applyProtection="1">
      <alignment horizontal="right" vertical="top" wrapText="1"/>
    </xf>
    <xf numFmtId="1" fontId="72" fillId="0" borderId="0" xfId="0" applyNumberFormat="1" applyFont="1" applyFill="1" applyBorder="1" applyAlignment="1" applyProtection="1">
      <alignment horizontal="right" vertical="top" wrapText="1"/>
    </xf>
    <xf numFmtId="176" fontId="72" fillId="0" borderId="0" xfId="0" applyNumberFormat="1" applyFont="1" applyFill="1" applyBorder="1" applyAlignment="1" applyProtection="1">
      <alignment horizontal="right" vertical="top" wrapText="1"/>
    </xf>
    <xf numFmtId="188" fontId="72" fillId="0" borderId="0" xfId="0" applyNumberFormat="1" applyFont="1" applyFill="1" applyBorder="1" applyAlignment="1" applyProtection="1">
      <alignment horizontal="right" vertical="top" wrapText="1"/>
    </xf>
    <xf numFmtId="0" fontId="68" fillId="0" borderId="0" xfId="0" applyNumberFormat="1" applyFont="1" applyFill="1" applyBorder="1" applyAlignment="1" applyProtection="1">
      <alignment vertical="top" wrapText="1"/>
    </xf>
    <xf numFmtId="0" fontId="71" fillId="0" borderId="0" xfId="0" applyNumberFormat="1" applyFont="1" applyFill="1" applyBorder="1" applyAlignment="1" applyProtection="1">
      <alignment vertical="top" wrapText="1"/>
    </xf>
    <xf numFmtId="168" fontId="0" fillId="0" borderId="0" xfId="0" applyFill="1" applyBorder="1"/>
    <xf numFmtId="1" fontId="78" fillId="16" borderId="44" xfId="67" applyNumberFormat="1" applyFont="1" applyFill="1" applyBorder="1" applyAlignment="1">
      <alignment vertical="center"/>
    </xf>
    <xf numFmtId="1" fontId="78" fillId="16" borderId="44" xfId="67" applyNumberFormat="1" applyFont="1" applyFill="1" applyBorder="1" applyAlignment="1">
      <alignment horizontal="center" vertical="center"/>
    </xf>
    <xf numFmtId="4" fontId="78" fillId="16" borderId="44" xfId="67" applyNumberFormat="1" applyFont="1" applyFill="1" applyBorder="1" applyAlignment="1">
      <alignment horizontal="center" vertical="center"/>
    </xf>
    <xf numFmtId="1" fontId="52" fillId="0" borderId="0" xfId="0" applyNumberFormat="1" applyFont="1" applyAlignment="1">
      <alignment vertical="center"/>
    </xf>
    <xf numFmtId="0" fontId="0" fillId="0" borderId="0" xfId="0" applyNumberFormat="1" applyFill="1"/>
    <xf numFmtId="1" fontId="20" fillId="0" borderId="0" xfId="0" applyNumberFormat="1" applyFont="1" applyFill="1" applyAlignment="1">
      <alignment horizontal="left" vertical="center"/>
    </xf>
    <xf numFmtId="10" fontId="0" fillId="0" borderId="0" xfId="0" applyNumberFormat="1" applyFill="1"/>
    <xf numFmtId="4" fontId="0" fillId="0" borderId="0" xfId="0" applyNumberFormat="1" applyFill="1"/>
    <xf numFmtId="2" fontId="20" fillId="0" borderId="0" xfId="0" applyNumberFormat="1" applyFont="1" applyFill="1"/>
    <xf numFmtId="195" fontId="0" fillId="0" borderId="0" xfId="0" applyNumberFormat="1" applyFill="1"/>
    <xf numFmtId="168" fontId="40" fillId="0" borderId="50" xfId="0" applyFont="1" applyFill="1" applyBorder="1" applyAlignment="1" applyProtection="1">
      <alignment horizontal="center" vertical="center" wrapText="1"/>
      <protection locked="0"/>
    </xf>
    <xf numFmtId="1" fontId="40" fillId="0" borderId="0" xfId="0" applyNumberFormat="1" applyFont="1"/>
    <xf numFmtId="195" fontId="52" fillId="0" borderId="0" xfId="0" applyNumberFormat="1" applyFont="1"/>
    <xf numFmtId="4" fontId="69" fillId="0" borderId="0" xfId="0" applyNumberFormat="1" applyFont="1" applyFill="1" applyBorder="1" applyAlignment="1" applyProtection="1">
      <alignment horizontal="right" vertical="top" wrapText="1"/>
    </xf>
    <xf numFmtId="183" fontId="69" fillId="0" borderId="0" xfId="0" applyNumberFormat="1" applyFont="1" applyFill="1" applyBorder="1" applyAlignment="1" applyProtection="1">
      <alignment horizontal="right" vertical="top" wrapText="1"/>
    </xf>
    <xf numFmtId="184" fontId="69" fillId="0" borderId="0" xfId="0" applyNumberFormat="1" applyFont="1" applyFill="1" applyBorder="1" applyAlignment="1" applyProtection="1">
      <alignment horizontal="right" vertical="top" wrapText="1"/>
    </xf>
    <xf numFmtId="0" fontId="70" fillId="0" borderId="0" xfId="0" applyNumberFormat="1" applyFont="1" applyFill="1" applyBorder="1" applyAlignment="1" applyProtection="1">
      <alignment horizontal="right" vertical="top" wrapText="1"/>
    </xf>
    <xf numFmtId="184" fontId="70" fillId="0" borderId="0" xfId="0" applyNumberFormat="1" applyFont="1" applyFill="1" applyBorder="1" applyAlignment="1" applyProtection="1">
      <alignment horizontal="right" vertical="top" wrapText="1"/>
    </xf>
    <xf numFmtId="2" fontId="70" fillId="0" borderId="0" xfId="0" applyNumberFormat="1" applyFont="1" applyFill="1" applyBorder="1" applyAlignment="1" applyProtection="1">
      <alignment horizontal="right" vertical="top" wrapText="1"/>
    </xf>
    <xf numFmtId="183" fontId="70" fillId="0" borderId="0" xfId="0" applyNumberFormat="1" applyFont="1" applyFill="1" applyBorder="1" applyAlignment="1" applyProtection="1">
      <alignment horizontal="right" vertical="top" wrapText="1"/>
    </xf>
    <xf numFmtId="4" fontId="70" fillId="0" borderId="0" xfId="0" applyNumberFormat="1" applyFont="1" applyFill="1" applyBorder="1" applyAlignment="1" applyProtection="1">
      <alignment horizontal="right" vertical="top" wrapText="1"/>
    </xf>
    <xf numFmtId="182" fontId="69" fillId="0" borderId="0" xfId="0" applyNumberFormat="1" applyFont="1" applyFill="1" applyBorder="1" applyAlignment="1" applyProtection="1">
      <alignment horizontal="right" vertical="top" wrapText="1"/>
    </xf>
    <xf numFmtId="182" fontId="70" fillId="0" borderId="0" xfId="0" applyNumberFormat="1" applyFont="1" applyFill="1" applyBorder="1" applyAlignment="1" applyProtection="1">
      <alignment horizontal="right" vertical="top" wrapText="1"/>
    </xf>
    <xf numFmtId="0" fontId="46" fillId="0" borderId="0" xfId="9496" applyFill="1" applyBorder="1" applyAlignment="1">
      <alignment vertical="center"/>
    </xf>
    <xf numFmtId="10" fontId="73" fillId="0" borderId="0" xfId="9498" applyNumberFormat="1" applyFont="1" applyFill="1" applyBorder="1" applyAlignment="1">
      <alignment vertical="center"/>
    </xf>
    <xf numFmtId="2" fontId="46" fillId="0" borderId="0" xfId="9496" applyNumberFormat="1" applyFill="1" applyBorder="1" applyAlignment="1">
      <alignment vertical="center"/>
    </xf>
    <xf numFmtId="1" fontId="71" fillId="0" borderId="40" xfId="0" applyNumberFormat="1" applyFont="1" applyFill="1" applyBorder="1" applyAlignment="1" applyProtection="1">
      <alignment horizontal="right" vertical="top" wrapText="1"/>
    </xf>
    <xf numFmtId="168" fontId="95" fillId="9" borderId="3" xfId="0" quotePrefix="1" applyFont="1" applyFill="1" applyBorder="1" applyAlignment="1">
      <alignment vertical="center"/>
    </xf>
    <xf numFmtId="37" fontId="81" fillId="21" borderId="19" xfId="9497" applyNumberFormat="1" applyFont="1" applyFill="1" applyBorder="1" applyAlignment="1">
      <alignment horizontal="center" vertical="center" wrapText="1"/>
    </xf>
    <xf numFmtId="37" fontId="81" fillId="21" borderId="85" xfId="9497" applyNumberFormat="1" applyFont="1" applyFill="1" applyBorder="1" applyAlignment="1">
      <alignment horizontal="center" vertical="center" wrapText="1"/>
    </xf>
    <xf numFmtId="37" fontId="81" fillId="21" borderId="83" xfId="9497" applyNumberFormat="1" applyFont="1" applyFill="1" applyBorder="1" applyAlignment="1">
      <alignment horizontal="center" vertical="center" wrapText="1"/>
    </xf>
    <xf numFmtId="0" fontId="52" fillId="0" borderId="19" xfId="0" quotePrefix="1" applyNumberFormat="1" applyFont="1" applyFill="1" applyBorder="1" applyAlignment="1">
      <alignment horizontal="left" vertical="center"/>
    </xf>
    <xf numFmtId="10" fontId="52" fillId="20" borderId="19" xfId="9497" applyNumberFormat="1" applyFont="1" applyFill="1" applyBorder="1" applyAlignment="1">
      <alignment horizontal="center" vertical="center"/>
    </xf>
    <xf numFmtId="4" fontId="52" fillId="20" borderId="19" xfId="9497" applyNumberFormat="1" applyFont="1" applyFill="1" applyBorder="1" applyAlignment="1">
      <alignment horizontal="center" vertical="center"/>
    </xf>
    <xf numFmtId="10" fontId="52" fillId="0" borderId="85" xfId="9497" applyNumberFormat="1" applyFont="1" applyFill="1" applyBorder="1" applyAlignment="1">
      <alignment horizontal="center" vertical="center"/>
    </xf>
    <xf numFmtId="194" fontId="52" fillId="0" borderId="83" xfId="9497" applyNumberFormat="1" applyFont="1" applyFill="1" applyBorder="1" applyAlignment="1">
      <alignment horizontal="center" vertical="center"/>
    </xf>
    <xf numFmtId="10" fontId="52" fillId="23" borderId="89" xfId="9497" applyNumberFormat="1" applyFont="1" applyFill="1" applyBorder="1" applyAlignment="1">
      <alignment horizontal="center" vertical="center"/>
    </xf>
    <xf numFmtId="168" fontId="0" fillId="0" borderId="79" xfId="0" applyBorder="1" applyAlignment="1">
      <alignment vertical="center"/>
    </xf>
    <xf numFmtId="10" fontId="52" fillId="23" borderId="88" xfId="9497" applyNumberFormat="1" applyFont="1" applyFill="1" applyBorder="1" applyAlignment="1">
      <alignment horizontal="center" vertical="center"/>
    </xf>
    <xf numFmtId="10" fontId="52" fillId="23" borderId="85" xfId="9497" applyNumberFormat="1" applyFont="1" applyFill="1" applyBorder="1" applyAlignment="1">
      <alignment horizontal="center" vertical="center"/>
    </xf>
    <xf numFmtId="171" fontId="96" fillId="21" borderId="19" xfId="9497" applyNumberFormat="1" applyFont="1" applyFill="1" applyBorder="1" applyAlignment="1">
      <alignment horizontal="center" vertical="center" wrapText="1"/>
    </xf>
    <xf numFmtId="171" fontId="96" fillId="21" borderId="85" xfId="9497" applyNumberFormat="1" applyFont="1" applyFill="1" applyBorder="1" applyAlignment="1">
      <alignment horizontal="center" vertical="center" wrapText="1"/>
    </xf>
    <xf numFmtId="171" fontId="96" fillId="21" borderId="24" xfId="9497" applyNumberFormat="1" applyFont="1" applyFill="1" applyBorder="1" applyAlignment="1">
      <alignment horizontal="center" vertical="center" wrapText="1"/>
    </xf>
    <xf numFmtId="0" fontId="52" fillId="0" borderId="86" xfId="0" quotePrefix="1" applyNumberFormat="1" applyFont="1" applyFill="1" applyBorder="1" applyAlignment="1">
      <alignment horizontal="left" vertical="center"/>
    </xf>
    <xf numFmtId="168" fontId="94" fillId="9" borderId="24" xfId="0" quotePrefix="1" applyFont="1" applyFill="1" applyBorder="1" applyAlignment="1">
      <alignment vertical="center"/>
    </xf>
    <xf numFmtId="168" fontId="94" fillId="9" borderId="1" xfId="0" quotePrefix="1" applyFont="1" applyFill="1" applyBorder="1" applyAlignment="1">
      <alignment vertical="center"/>
    </xf>
    <xf numFmtId="10" fontId="52" fillId="0" borderId="83" xfId="9499" applyNumberFormat="1" applyFont="1" applyFill="1" applyBorder="1" applyAlignment="1">
      <alignment horizontal="center" vertical="center"/>
    </xf>
    <xf numFmtId="10" fontId="52" fillId="20" borderId="19" xfId="9499" applyNumberFormat="1" applyFont="1" applyFill="1" applyBorder="1" applyAlignment="1">
      <alignment horizontal="center" vertical="center"/>
    </xf>
    <xf numFmtId="4" fontId="89" fillId="14" borderId="0" xfId="0" applyNumberFormat="1" applyFont="1" applyFill="1"/>
    <xf numFmtId="0" fontId="52" fillId="0" borderId="18" xfId="0" quotePrefix="1" applyNumberFormat="1" applyFont="1" applyFill="1" applyBorder="1" applyAlignment="1">
      <alignment horizontal="center" vertical="center"/>
    </xf>
    <xf numFmtId="0" fontId="35" fillId="2" borderId="112" xfId="0" applyNumberFormat="1" applyFont="1" applyFill="1" applyBorder="1" applyAlignment="1">
      <alignment vertical="center" wrapText="1"/>
    </xf>
    <xf numFmtId="10" fontId="35" fillId="0" borderId="90" xfId="0" applyNumberFormat="1" applyFont="1" applyBorder="1" applyAlignment="1">
      <alignment horizontal="center" vertical="center" shrinkToFit="1"/>
    </xf>
    <xf numFmtId="0" fontId="88" fillId="29" borderId="122" xfId="0" quotePrefix="1" applyNumberFormat="1" applyFont="1" applyFill="1" applyBorder="1" applyAlignment="1">
      <alignment vertical="center"/>
    </xf>
    <xf numFmtId="0" fontId="88" fillId="29" borderId="123" xfId="0" applyNumberFormat="1" applyFont="1" applyFill="1" applyBorder="1" applyAlignment="1">
      <alignment vertical="center"/>
    </xf>
    <xf numFmtId="4" fontId="35" fillId="2" borderId="1" xfId="9497" applyNumberFormat="1" applyFont="1" applyFill="1" applyBorder="1" applyAlignment="1">
      <alignment horizontal="center" vertical="center" shrinkToFit="1"/>
    </xf>
    <xf numFmtId="4" fontId="51" fillId="2" borderId="96" xfId="9497" applyNumberFormat="1" applyFont="1" applyFill="1" applyBorder="1" applyAlignment="1">
      <alignment horizontal="center" vertical="center" shrinkToFit="1"/>
    </xf>
    <xf numFmtId="4" fontId="35" fillId="2" borderId="16" xfId="9497" applyNumberFormat="1" applyFont="1" applyFill="1" applyBorder="1" applyAlignment="1">
      <alignment horizontal="center" vertical="center" shrinkToFit="1"/>
    </xf>
    <xf numFmtId="4" fontId="51" fillId="28" borderId="96" xfId="9497" applyNumberFormat="1" applyFont="1" applyFill="1" applyBorder="1" applyAlignment="1">
      <alignment horizontal="center" vertical="center" shrinkToFit="1"/>
    </xf>
    <xf numFmtId="4" fontId="51" fillId="29" borderId="14" xfId="9497" applyNumberFormat="1" applyFont="1" applyFill="1" applyBorder="1" applyAlignment="1">
      <alignment horizontal="center" vertical="center" shrinkToFit="1"/>
    </xf>
    <xf numFmtId="4" fontId="35" fillId="28" borderId="2" xfId="9497" applyNumberFormat="1" applyFont="1" applyFill="1" applyBorder="1" applyAlignment="1">
      <alignment horizontal="center" vertical="center" shrinkToFit="1"/>
    </xf>
    <xf numFmtId="4" fontId="35" fillId="28" borderId="24" xfId="9497" applyNumberFormat="1" applyFont="1" applyFill="1" applyBorder="1" applyAlignment="1">
      <alignment horizontal="center" vertical="center" shrinkToFit="1"/>
    </xf>
    <xf numFmtId="4" fontId="51" fillId="28" borderId="109" xfId="9497" applyNumberFormat="1" applyFont="1" applyFill="1" applyBorder="1" applyAlignment="1">
      <alignment horizontal="center" vertical="center" shrinkToFit="1"/>
    </xf>
    <xf numFmtId="4" fontId="35" fillId="20" borderId="24" xfId="0" applyNumberFormat="1" applyFont="1" applyFill="1" applyBorder="1" applyAlignment="1">
      <alignment horizontal="center" vertical="center" shrinkToFit="1"/>
    </xf>
    <xf numFmtId="4" fontId="51" fillId="20" borderId="109" xfId="0" applyNumberFormat="1" applyFont="1" applyFill="1" applyBorder="1" applyAlignment="1">
      <alignment horizontal="center" vertical="center" shrinkToFit="1"/>
    </xf>
    <xf numFmtId="177" fontId="35" fillId="2" borderId="2" xfId="0" applyNumberFormat="1" applyFont="1" applyFill="1" applyBorder="1" applyAlignment="1">
      <alignment horizontal="center" vertical="center" shrinkToFit="1"/>
    </xf>
    <xf numFmtId="4" fontId="98" fillId="2" borderId="2" xfId="0" applyNumberFormat="1" applyFont="1" applyFill="1" applyBorder="1" applyAlignment="1">
      <alignment vertical="center" shrinkToFit="1"/>
    </xf>
    <xf numFmtId="177" fontId="51" fillId="2" borderId="114" xfId="0" applyNumberFormat="1" applyFont="1" applyFill="1" applyBorder="1" applyAlignment="1">
      <alignment horizontal="center" vertical="center" shrinkToFit="1"/>
    </xf>
    <xf numFmtId="4" fontId="51" fillId="2" borderId="114" xfId="0" applyNumberFormat="1" applyFont="1" applyFill="1" applyBorder="1" applyAlignment="1">
      <alignment vertical="center" shrinkToFit="1"/>
    </xf>
    <xf numFmtId="4" fontId="39" fillId="30" borderId="79" xfId="9497" quotePrefix="1" applyNumberFormat="1" applyFont="1" applyFill="1" applyBorder="1" applyAlignment="1">
      <alignment horizontal="center" vertical="center" wrapText="1"/>
    </xf>
    <xf numFmtId="4" fontId="39" fillId="30" borderId="104" xfId="9497" quotePrefix="1" applyNumberFormat="1" applyFont="1" applyFill="1" applyBorder="1" applyAlignment="1">
      <alignment horizontal="center" vertical="center" wrapText="1"/>
    </xf>
    <xf numFmtId="187" fontId="69" fillId="0" borderId="0" xfId="0" applyNumberFormat="1" applyFont="1" applyFill="1" applyBorder="1" applyAlignment="1" applyProtection="1">
      <alignment horizontal="right" vertical="top" wrapText="1"/>
    </xf>
    <xf numFmtId="0" fontId="69" fillId="0" borderId="0" xfId="0" applyNumberFormat="1" applyFont="1" applyFill="1" applyBorder="1" applyAlignment="1" applyProtection="1">
      <alignment horizontal="right" vertical="top" wrapText="1"/>
    </xf>
    <xf numFmtId="186" fontId="69" fillId="0" borderId="0" xfId="0" applyNumberFormat="1" applyFont="1" applyFill="1" applyBorder="1" applyAlignment="1" applyProtection="1">
      <alignment horizontal="right" vertical="top" wrapText="1"/>
    </xf>
    <xf numFmtId="2" fontId="69" fillId="0" borderId="0" xfId="0" applyNumberFormat="1" applyFont="1" applyFill="1" applyBorder="1" applyAlignment="1" applyProtection="1">
      <alignment horizontal="right" vertical="top" wrapText="1"/>
    </xf>
    <xf numFmtId="0" fontId="69" fillId="0" borderId="0" xfId="0" applyNumberFormat="1" applyFont="1" applyFill="1" applyBorder="1" applyAlignment="1" applyProtection="1">
      <alignment vertical="top" wrapText="1"/>
    </xf>
    <xf numFmtId="4" fontId="69" fillId="0" borderId="0" xfId="0" applyNumberFormat="1" applyFont="1" applyFill="1" applyBorder="1" applyAlignment="1" applyProtection="1">
      <alignment vertical="top" wrapText="1"/>
    </xf>
    <xf numFmtId="2" fontId="69" fillId="0" borderId="0" xfId="0" applyNumberFormat="1" applyFont="1" applyFill="1" applyBorder="1" applyAlignment="1" applyProtection="1">
      <alignment vertical="top" wrapText="1"/>
    </xf>
    <xf numFmtId="0" fontId="70" fillId="0" borderId="0" xfId="0" applyNumberFormat="1" applyFont="1" applyFill="1" applyBorder="1" applyAlignment="1" applyProtection="1">
      <alignment vertical="top" wrapText="1"/>
    </xf>
    <xf numFmtId="184" fontId="70" fillId="0" borderId="0" xfId="0" applyNumberFormat="1" applyFont="1" applyFill="1" applyBorder="1" applyAlignment="1" applyProtection="1">
      <alignment vertical="top" wrapText="1"/>
    </xf>
    <xf numFmtId="2" fontId="70" fillId="0" borderId="0" xfId="0" applyNumberFormat="1" applyFont="1" applyFill="1" applyBorder="1" applyAlignment="1" applyProtection="1">
      <alignment vertical="top" wrapText="1"/>
    </xf>
    <xf numFmtId="4" fontId="70" fillId="0" borderId="0" xfId="0" applyNumberFormat="1" applyFont="1" applyFill="1" applyBorder="1" applyAlignment="1" applyProtection="1">
      <alignment vertical="top" wrapText="1"/>
    </xf>
    <xf numFmtId="184" fontId="69" fillId="0" borderId="0" xfId="0" applyNumberFormat="1" applyFont="1" applyFill="1" applyBorder="1" applyAlignment="1" applyProtection="1">
      <alignment vertical="top" wrapText="1"/>
    </xf>
    <xf numFmtId="182" fontId="69" fillId="0" borderId="0" xfId="0" applyNumberFormat="1" applyFont="1" applyFill="1" applyBorder="1" applyAlignment="1" applyProtection="1">
      <alignment vertical="top" wrapText="1"/>
    </xf>
    <xf numFmtId="183" fontId="70" fillId="0" borderId="0" xfId="0" applyNumberFormat="1" applyFont="1" applyFill="1" applyBorder="1" applyAlignment="1" applyProtection="1">
      <alignment vertical="top" wrapText="1"/>
    </xf>
    <xf numFmtId="183" fontId="69" fillId="0" borderId="0" xfId="0" applyNumberFormat="1" applyFont="1" applyFill="1" applyBorder="1" applyAlignment="1" applyProtection="1">
      <alignment vertical="top" wrapText="1"/>
    </xf>
    <xf numFmtId="182" fontId="70" fillId="0" borderId="0" xfId="0" applyNumberFormat="1" applyFont="1" applyFill="1" applyBorder="1" applyAlignment="1" applyProtection="1">
      <alignment vertical="top" wrapText="1"/>
    </xf>
    <xf numFmtId="186" fontId="69" fillId="0" borderId="0" xfId="0" applyNumberFormat="1" applyFont="1" applyFill="1" applyBorder="1" applyAlignment="1" applyProtection="1">
      <alignment vertical="top" wrapText="1"/>
    </xf>
    <xf numFmtId="187" fontId="69" fillId="0" borderId="0" xfId="0" applyNumberFormat="1" applyFont="1" applyFill="1" applyBorder="1" applyAlignment="1" applyProtection="1">
      <alignment vertical="top" wrapText="1"/>
    </xf>
    <xf numFmtId="186" fontId="70" fillId="0" borderId="0" xfId="0" applyNumberFormat="1" applyFont="1" applyFill="1" applyBorder="1" applyAlignment="1" applyProtection="1">
      <alignment horizontal="right" vertical="top" wrapText="1"/>
    </xf>
    <xf numFmtId="4" fontId="0" fillId="0" borderId="0" xfId="0" applyNumberFormat="1" applyAlignment="1">
      <alignment vertical="center"/>
    </xf>
    <xf numFmtId="0" fontId="69" fillId="12" borderId="40" xfId="0" applyNumberFormat="1" applyFont="1" applyFill="1" applyBorder="1" applyAlignment="1" applyProtection="1">
      <alignment vertical="top" wrapText="1"/>
    </xf>
    <xf numFmtId="14" fontId="20" fillId="0" borderId="0" xfId="9496" applyNumberFormat="1" applyFont="1" applyFill="1" applyAlignment="1">
      <alignment vertic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52" fillId="0" borderId="0" xfId="0" applyNumberFormat="1" applyFont="1" applyAlignment="1">
      <alignment horizontal="center" vertical="center"/>
    </xf>
    <xf numFmtId="1" fontId="40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0" fontId="102" fillId="0" borderId="125" xfId="0" applyNumberFormat="1" applyFont="1" applyFill="1" applyBorder="1" applyAlignment="1" applyProtection="1">
      <alignment horizontal="left" vertical="top" wrapText="1"/>
    </xf>
    <xf numFmtId="0" fontId="102" fillId="0" borderId="40" xfId="0" applyNumberFormat="1" applyFont="1" applyFill="1" applyBorder="1" applyAlignment="1" applyProtection="1">
      <alignment horizontal="left" vertical="top" wrapText="1"/>
    </xf>
    <xf numFmtId="0" fontId="102" fillId="0" borderId="40" xfId="0" applyNumberFormat="1" applyFont="1" applyFill="1" applyBorder="1" applyAlignment="1" applyProtection="1">
      <alignment horizontal="right" vertical="top" wrapText="1"/>
    </xf>
    <xf numFmtId="186" fontId="102" fillId="0" borderId="40" xfId="0" applyNumberFormat="1" applyFont="1" applyFill="1" applyBorder="1" applyAlignment="1" applyProtection="1">
      <alignment horizontal="right" vertical="top" wrapText="1"/>
    </xf>
    <xf numFmtId="0" fontId="103" fillId="0" borderId="125" xfId="0" applyNumberFormat="1" applyFont="1" applyFill="1" applyBorder="1" applyAlignment="1" applyProtection="1">
      <alignment horizontal="left" vertical="top" wrapText="1"/>
    </xf>
    <xf numFmtId="0" fontId="103" fillId="0" borderId="40" xfId="0" applyNumberFormat="1" applyFont="1" applyFill="1" applyBorder="1" applyAlignment="1" applyProtection="1">
      <alignment horizontal="left" vertical="top" wrapText="1"/>
    </xf>
    <xf numFmtId="177" fontId="103" fillId="0" borderId="40" xfId="0" applyNumberFormat="1" applyFont="1" applyFill="1" applyBorder="1" applyAlignment="1" applyProtection="1">
      <alignment horizontal="right" vertical="top" wrapText="1"/>
    </xf>
    <xf numFmtId="189" fontId="103" fillId="0" borderId="40" xfId="0" applyNumberFormat="1" applyFont="1" applyFill="1" applyBorder="1" applyAlignment="1" applyProtection="1">
      <alignment horizontal="right" vertical="top" wrapText="1"/>
    </xf>
    <xf numFmtId="184" fontId="103" fillId="0" borderId="40" xfId="0" applyNumberFormat="1" applyFont="1" applyFill="1" applyBorder="1" applyAlignment="1" applyProtection="1">
      <alignment horizontal="right" vertical="top" wrapText="1"/>
    </xf>
    <xf numFmtId="188" fontId="103" fillId="0" borderId="40" xfId="0" applyNumberFormat="1" applyFont="1" applyFill="1" applyBorder="1" applyAlignment="1" applyProtection="1">
      <alignment horizontal="right" vertical="top" wrapText="1"/>
    </xf>
    <xf numFmtId="182" fontId="103" fillId="0" borderId="40" xfId="0" applyNumberFormat="1" applyFont="1" applyFill="1" applyBorder="1" applyAlignment="1" applyProtection="1">
      <alignment horizontal="right" vertical="top" wrapText="1"/>
    </xf>
    <xf numFmtId="176" fontId="103" fillId="0" borderId="40" xfId="0" applyNumberFormat="1" applyFont="1" applyFill="1" applyBorder="1" applyAlignment="1" applyProtection="1">
      <alignment horizontal="right" vertical="top" wrapText="1"/>
    </xf>
    <xf numFmtId="4" fontId="103" fillId="0" borderId="40" xfId="0" applyNumberFormat="1" applyFont="1" applyFill="1" applyBorder="1" applyAlignment="1" applyProtection="1">
      <alignment horizontal="right" vertical="top" wrapText="1"/>
    </xf>
    <xf numFmtId="190" fontId="103" fillId="0" borderId="40" xfId="0" applyNumberFormat="1" applyFont="1" applyFill="1" applyBorder="1" applyAlignment="1" applyProtection="1">
      <alignment horizontal="right" vertical="top" wrapText="1"/>
    </xf>
    <xf numFmtId="186" fontId="103" fillId="0" borderId="40" xfId="0" applyNumberFormat="1" applyFont="1" applyFill="1" applyBorder="1" applyAlignment="1" applyProtection="1">
      <alignment horizontal="right" vertical="top" wrapText="1"/>
    </xf>
    <xf numFmtId="182" fontId="102" fillId="0" borderId="40" xfId="0" applyNumberFormat="1" applyFont="1" applyFill="1" applyBorder="1" applyAlignment="1" applyProtection="1">
      <alignment horizontal="right" vertical="top" wrapText="1"/>
    </xf>
    <xf numFmtId="191" fontId="103" fillId="0" borderId="40" xfId="0" applyNumberFormat="1" applyFont="1" applyFill="1" applyBorder="1" applyAlignment="1" applyProtection="1">
      <alignment horizontal="right" vertical="top" wrapText="1"/>
    </xf>
    <xf numFmtId="4" fontId="102" fillId="0" borderId="40" xfId="0" applyNumberFormat="1" applyFont="1" applyFill="1" applyBorder="1" applyAlignment="1" applyProtection="1">
      <alignment horizontal="right" vertical="top" wrapText="1"/>
    </xf>
    <xf numFmtId="184" fontId="102" fillId="0" borderId="40" xfId="0" applyNumberFormat="1" applyFont="1" applyFill="1" applyBorder="1" applyAlignment="1" applyProtection="1">
      <alignment horizontal="right" vertical="top" wrapText="1"/>
    </xf>
    <xf numFmtId="4" fontId="0" fillId="0" borderId="0" xfId="0" applyNumberFormat="1" applyBorder="1" applyAlignment="1">
      <alignment vertical="center"/>
    </xf>
    <xf numFmtId="4" fontId="37" fillId="0" borderId="0" xfId="0" applyNumberFormat="1" applyFont="1" applyAlignment="1">
      <alignment vertical="center"/>
    </xf>
    <xf numFmtId="4" fontId="20" fillId="0" borderId="0" xfId="0" applyNumberFormat="1" applyFont="1" applyAlignment="1">
      <alignment vertical="center"/>
    </xf>
    <xf numFmtId="4" fontId="90" fillId="0" borderId="0" xfId="0" applyNumberFormat="1" applyFont="1" applyAlignment="1">
      <alignment vertical="center"/>
    </xf>
    <xf numFmtId="4" fontId="89" fillId="0" borderId="0" xfId="0" applyNumberFormat="1" applyFont="1" applyAlignment="1">
      <alignment vertical="center"/>
    </xf>
    <xf numFmtId="4" fontId="35" fillId="0" borderId="0" xfId="0" applyNumberFormat="1" applyFont="1" applyAlignment="1">
      <alignment vertical="center"/>
    </xf>
    <xf numFmtId="4" fontId="22" fillId="0" borderId="0" xfId="0" applyNumberFormat="1" applyFont="1" applyAlignment="1">
      <alignment vertical="center"/>
    </xf>
    <xf numFmtId="4" fontId="21" fillId="0" borderId="0" xfId="0" applyNumberFormat="1" applyFont="1" applyAlignment="1">
      <alignment vertical="center"/>
    </xf>
    <xf numFmtId="176" fontId="51" fillId="28" borderId="110" xfId="9497" applyNumberFormat="1" applyFont="1" applyFill="1" applyBorder="1" applyAlignment="1">
      <alignment horizontal="center" vertical="center" shrinkToFit="1"/>
    </xf>
    <xf numFmtId="176" fontId="51" fillId="29" borderId="103" xfId="9497" applyNumberFormat="1" applyFont="1" applyFill="1" applyBorder="1" applyAlignment="1">
      <alignment horizontal="center" vertical="center" shrinkToFit="1"/>
    </xf>
    <xf numFmtId="176" fontId="35" fillId="28" borderId="100" xfId="9497" applyNumberFormat="1" applyFont="1" applyFill="1" applyBorder="1" applyAlignment="1">
      <alignment horizontal="center" vertical="center" shrinkToFit="1"/>
    </xf>
    <xf numFmtId="176" fontId="35" fillId="0" borderId="100" xfId="9497" applyNumberFormat="1" applyFont="1" applyFill="1" applyBorder="1" applyAlignment="1">
      <alignment horizontal="center" vertical="center" shrinkToFit="1"/>
    </xf>
    <xf numFmtId="4" fontId="39" fillId="30" borderId="2" xfId="9497" quotePrefix="1" applyNumberFormat="1" applyFont="1" applyFill="1" applyBorder="1" applyAlignment="1">
      <alignment horizontal="center" vertical="center" wrapText="1"/>
    </xf>
    <xf numFmtId="4" fontId="39" fillId="27" borderId="2" xfId="9497" applyNumberFormat="1" applyFont="1" applyFill="1" applyBorder="1" applyAlignment="1">
      <alignment vertical="center" wrapText="1"/>
    </xf>
    <xf numFmtId="4" fontId="47" fillId="20" borderId="2" xfId="9497" quotePrefix="1" applyNumberFormat="1" applyFont="1" applyFill="1" applyBorder="1" applyAlignment="1">
      <alignment vertical="center" wrapText="1"/>
    </xf>
    <xf numFmtId="4" fontId="47" fillId="0" borderId="2" xfId="9497" applyNumberFormat="1" applyFont="1" applyBorder="1" applyAlignment="1">
      <alignment horizontal="center" vertical="center" wrapText="1"/>
    </xf>
    <xf numFmtId="4" fontId="47" fillId="0" borderId="2" xfId="9497" quotePrefix="1" applyNumberFormat="1" applyFont="1" applyBorder="1" applyAlignment="1">
      <alignment horizontal="center" vertical="center" wrapText="1"/>
    </xf>
    <xf numFmtId="4" fontId="51" fillId="16" borderId="15" xfId="67" applyNumberFormat="1" applyFont="1" applyFill="1" applyBorder="1" applyAlignment="1">
      <alignment horizontal="center" vertical="center"/>
    </xf>
    <xf numFmtId="4" fontId="51" fillId="16" borderId="2" xfId="67" applyNumberFormat="1" applyFont="1" applyFill="1" applyBorder="1" applyAlignment="1">
      <alignment horizontal="center" vertical="center"/>
    </xf>
    <xf numFmtId="168" fontId="0" fillId="0" borderId="126" xfId="0" applyBorder="1" applyAlignment="1">
      <alignment horizontal="left" vertical="center"/>
    </xf>
    <xf numFmtId="4" fontId="51" fillId="16" borderId="24" xfId="67" applyNumberFormat="1" applyFont="1" applyFill="1" applyBorder="1" applyAlignment="1">
      <alignment horizontal="right" vertical="center"/>
    </xf>
    <xf numFmtId="171" fontId="51" fillId="16" borderId="19" xfId="67" applyNumberFormat="1" applyFont="1" applyFill="1" applyBorder="1" applyAlignment="1">
      <alignment horizontal="left" vertical="center"/>
    </xf>
    <xf numFmtId="1" fontId="51" fillId="16" borderId="2" xfId="67" applyNumberFormat="1" applyFont="1" applyFill="1" applyBorder="1" applyAlignment="1">
      <alignment vertical="center"/>
    </xf>
    <xf numFmtId="10" fontId="51" fillId="16" borderId="2" xfId="67" applyNumberFormat="1" applyFont="1" applyFill="1" applyBorder="1" applyAlignment="1">
      <alignment horizontal="center" vertical="center"/>
    </xf>
    <xf numFmtId="10" fontId="78" fillId="16" borderId="2" xfId="67" applyNumberFormat="1" applyFont="1" applyFill="1" applyBorder="1" applyAlignment="1">
      <alignment horizontal="center" vertical="center"/>
    </xf>
    <xf numFmtId="4" fontId="78" fillId="16" borderId="2" xfId="67" applyNumberFormat="1" applyFont="1" applyFill="1" applyBorder="1" applyAlignment="1">
      <alignment horizontal="center" vertical="center"/>
    </xf>
    <xf numFmtId="0" fontId="89" fillId="0" borderId="0" xfId="0" applyNumberFormat="1" applyFont="1" applyFill="1" applyBorder="1" applyAlignment="1" applyProtection="1">
      <alignment horizontal="left" vertical="top" wrapText="1"/>
    </xf>
    <xf numFmtId="182" fontId="89" fillId="0" borderId="0" xfId="0" applyNumberFormat="1" applyFont="1" applyFill="1" applyBorder="1" applyAlignment="1" applyProtection="1">
      <alignment horizontal="right" vertical="top" wrapText="1"/>
    </xf>
    <xf numFmtId="10" fontId="20" fillId="0" borderId="0" xfId="0" applyNumberFormat="1" applyFont="1" applyFill="1" applyBorder="1" applyAlignment="1">
      <alignment horizontal="center" vertical="center"/>
    </xf>
    <xf numFmtId="4" fontId="20" fillId="0" borderId="0" xfId="0" applyNumberFormat="1" applyFont="1" applyFill="1" applyBorder="1" applyAlignment="1">
      <alignment horizontal="center" vertical="center"/>
    </xf>
    <xf numFmtId="4" fontId="51" fillId="16" borderId="2" xfId="67" applyNumberFormat="1" applyFont="1" applyFill="1" applyBorder="1" applyAlignment="1">
      <alignment horizontal="center" vertical="center"/>
    </xf>
    <xf numFmtId="176" fontId="51" fillId="16" borderId="44" xfId="67" applyNumberFormat="1" applyFont="1" applyFill="1" applyBorder="1" applyAlignment="1">
      <alignment horizontal="center" vertical="center"/>
    </xf>
    <xf numFmtId="176" fontId="51" fillId="16" borderId="2" xfId="67" applyNumberFormat="1" applyFont="1" applyFill="1" applyBorder="1" applyAlignment="1">
      <alignment horizontal="center" vertical="center"/>
    </xf>
    <xf numFmtId="168" fontId="0" fillId="0" borderId="0" xfId="0" applyBorder="1"/>
    <xf numFmtId="1" fontId="20" fillId="14" borderId="0" xfId="0" applyNumberFormat="1" applyFont="1" applyFill="1" applyAlignment="1">
      <alignment horizontal="center" vertical="center"/>
    </xf>
    <xf numFmtId="1" fontId="20" fillId="14" borderId="39" xfId="0" applyNumberFormat="1" applyFont="1" applyFill="1" applyBorder="1" applyAlignment="1" applyProtection="1">
      <alignment horizontal="center" vertical="center"/>
    </xf>
    <xf numFmtId="168" fontId="108" fillId="0" borderId="10" xfId="2" applyFont="1" applyBorder="1" applyAlignment="1">
      <alignment vertical="center" wrapText="1"/>
    </xf>
    <xf numFmtId="1" fontId="107" fillId="0" borderId="141" xfId="2" quotePrefix="1" applyNumberFormat="1" applyFont="1" applyBorder="1" applyAlignment="1">
      <alignment horizontal="center" vertical="center" wrapText="1"/>
    </xf>
    <xf numFmtId="168" fontId="109" fillId="0" borderId="10" xfId="2" applyNumberFormat="1" applyFont="1" applyFill="1" applyBorder="1" applyAlignment="1">
      <alignment horizontal="center" vertical="center" wrapText="1"/>
    </xf>
    <xf numFmtId="2" fontId="110" fillId="0" borderId="10" xfId="2" applyNumberFormat="1" applyFont="1" applyFill="1" applyBorder="1" applyAlignment="1">
      <alignment horizontal="center" vertical="center" wrapText="1"/>
    </xf>
    <xf numFmtId="168" fontId="108" fillId="0" borderId="142" xfId="2" applyFont="1" applyFill="1" applyBorder="1" applyAlignment="1">
      <alignment vertical="center" wrapText="1"/>
    </xf>
    <xf numFmtId="171" fontId="107" fillId="33" borderId="10" xfId="2" applyNumberFormat="1" applyFont="1" applyFill="1" applyBorder="1" applyAlignment="1">
      <alignment horizontal="center" vertical="center" wrapText="1"/>
    </xf>
    <xf numFmtId="1" fontId="107" fillId="34" borderId="141" xfId="2" quotePrefix="1" applyNumberFormat="1" applyFont="1" applyFill="1" applyBorder="1" applyAlignment="1">
      <alignment horizontal="center" vertical="center" wrapText="1"/>
    </xf>
    <xf numFmtId="168" fontId="108" fillId="34" borderId="10" xfId="2" applyFont="1" applyFill="1" applyBorder="1" applyAlignment="1">
      <alignment vertical="center" wrapText="1"/>
    </xf>
    <xf numFmtId="168" fontId="109" fillId="34" borderId="10" xfId="2" applyNumberFormat="1" applyFont="1" applyFill="1" applyBorder="1" applyAlignment="1">
      <alignment horizontal="center" vertical="center" wrapText="1"/>
    </xf>
    <xf numFmtId="2" fontId="110" fillId="34" borderId="10" xfId="2" applyNumberFormat="1" applyFont="1" applyFill="1" applyBorder="1" applyAlignment="1">
      <alignment horizontal="center" vertical="center" wrapText="1"/>
    </xf>
    <xf numFmtId="168" fontId="108" fillId="34" borderId="142" xfId="2" applyFont="1" applyFill="1" applyBorder="1" applyAlignment="1">
      <alignment vertical="center" wrapText="1"/>
    </xf>
    <xf numFmtId="1" fontId="107" fillId="34" borderId="143" xfId="2" quotePrefix="1" applyNumberFormat="1" applyFont="1" applyFill="1" applyBorder="1" applyAlignment="1">
      <alignment horizontal="center" vertical="center" wrapText="1"/>
    </xf>
    <xf numFmtId="168" fontId="108" fillId="34" borderId="144" xfId="2" applyFont="1" applyFill="1" applyBorder="1" applyAlignment="1">
      <alignment vertical="center" wrapText="1"/>
    </xf>
    <xf numFmtId="168" fontId="104" fillId="32" borderId="134" xfId="2" applyFont="1" applyFill="1" applyBorder="1" applyAlignment="1"/>
    <xf numFmtId="168" fontId="104" fillId="32" borderId="135" xfId="2" applyFont="1" applyFill="1" applyBorder="1" applyAlignment="1"/>
    <xf numFmtId="168" fontId="104" fillId="32" borderId="136" xfId="2" applyFont="1" applyFill="1" applyBorder="1" applyAlignment="1"/>
    <xf numFmtId="168" fontId="105" fillId="32" borderId="137" xfId="2" applyFont="1" applyFill="1" applyBorder="1" applyAlignment="1">
      <alignment horizontal="right" vertical="center" wrapText="1"/>
    </xf>
    <xf numFmtId="171" fontId="105" fillId="32" borderId="130" xfId="2" applyNumberFormat="1" applyFont="1" applyFill="1" applyBorder="1" applyAlignment="1">
      <alignment horizontal="left" vertical="center"/>
    </xf>
    <xf numFmtId="171" fontId="105" fillId="32" borderId="130" xfId="2" applyNumberFormat="1" applyFont="1" applyFill="1" applyBorder="1" applyAlignment="1">
      <alignment vertical="center"/>
    </xf>
    <xf numFmtId="168" fontId="104" fillId="32" borderId="138" xfId="2" applyFont="1" applyFill="1" applyBorder="1" applyAlignment="1">
      <alignment vertical="center"/>
    </xf>
    <xf numFmtId="168" fontId="106" fillId="33" borderId="139" xfId="2" quotePrefix="1" applyFont="1" applyFill="1" applyBorder="1" applyAlignment="1">
      <alignment vertical="center"/>
    </xf>
    <xf numFmtId="168" fontId="106" fillId="33" borderId="132" xfId="2" applyFont="1" applyFill="1" applyBorder="1" applyAlignment="1">
      <alignment vertical="center" wrapText="1"/>
    </xf>
    <xf numFmtId="2" fontId="40" fillId="9" borderId="19" xfId="9496" quotePrefix="1" applyNumberFormat="1" applyFont="1" applyFill="1" applyBorder="1" applyAlignment="1">
      <alignment horizontal="left" vertical="center" indent="1"/>
    </xf>
    <xf numFmtId="2" fontId="40" fillId="9" borderId="19" xfId="9496" applyNumberFormat="1" applyFont="1" applyFill="1" applyBorder="1" applyAlignment="1">
      <alignment horizontal="left" vertical="center" indent="1"/>
    </xf>
    <xf numFmtId="0" fontId="40" fillId="9" borderId="19" xfId="9496" quotePrefix="1" applyFont="1" applyFill="1" applyBorder="1" applyAlignment="1">
      <alignment horizontal="left" vertical="center" indent="1"/>
    </xf>
    <xf numFmtId="4" fontId="46" fillId="10" borderId="18" xfId="9497" applyNumberFormat="1" applyFont="1" applyFill="1" applyBorder="1" applyAlignment="1">
      <alignment horizontal="left" vertical="center"/>
    </xf>
    <xf numFmtId="4" fontId="73" fillId="10" borderId="2" xfId="9498" applyNumberFormat="1" applyFont="1" applyFill="1" applyBorder="1" applyAlignment="1">
      <alignment horizontal="left" vertical="center"/>
    </xf>
    <xf numFmtId="4" fontId="49" fillId="10" borderId="2" xfId="9498" applyNumberFormat="1" applyFont="1" applyFill="1" applyBorder="1" applyAlignment="1">
      <alignment horizontal="left" vertical="center"/>
    </xf>
    <xf numFmtId="4" fontId="73" fillId="10" borderId="19" xfId="9498" applyNumberFormat="1" applyFont="1" applyFill="1" applyBorder="1" applyAlignment="1">
      <alignment horizontal="left" vertical="center"/>
    </xf>
    <xf numFmtId="4" fontId="49" fillId="10" borderId="19" xfId="9498" applyNumberFormat="1" applyFont="1" applyFill="1" applyBorder="1" applyAlignment="1">
      <alignment horizontal="left" vertical="center"/>
    </xf>
    <xf numFmtId="171" fontId="57" fillId="0" borderId="0" xfId="2" applyNumberFormat="1" applyFont="1" applyFill="1" applyBorder="1" applyAlignment="1">
      <alignment horizontal="center"/>
    </xf>
    <xf numFmtId="171" fontId="57" fillId="0" borderId="0" xfId="2" applyNumberFormat="1" applyFont="1" applyFill="1" applyBorder="1" applyAlignment="1">
      <alignment horizontal="left"/>
    </xf>
    <xf numFmtId="10" fontId="62" fillId="0" borderId="0" xfId="9499" applyNumberFormat="1" applyFont="1" applyFill="1" applyBorder="1" applyAlignment="1">
      <alignment horizontal="center"/>
    </xf>
    <xf numFmtId="10" fontId="62" fillId="0" borderId="0" xfId="9499" applyNumberFormat="1" applyFont="1" applyFill="1" applyBorder="1" applyAlignment="1">
      <alignment horizontal="left"/>
    </xf>
    <xf numFmtId="10" fontId="57" fillId="0" borderId="0" xfId="9499" applyNumberFormat="1" applyFont="1" applyFill="1" applyBorder="1" applyAlignment="1">
      <alignment horizontal="center"/>
    </xf>
    <xf numFmtId="10" fontId="57" fillId="0" borderId="0" xfId="9499" applyNumberFormat="1" applyFont="1" applyFill="1" applyBorder="1" applyAlignment="1">
      <alignment horizontal="left"/>
    </xf>
    <xf numFmtId="10" fontId="56" fillId="0" borderId="0" xfId="2" applyNumberFormat="1" applyFont="1" applyFill="1" applyBorder="1" applyAlignment="1">
      <alignment horizontal="center" wrapText="1"/>
    </xf>
    <xf numFmtId="10" fontId="56" fillId="0" borderId="0" xfId="2" applyNumberFormat="1" applyFont="1" applyFill="1" applyBorder="1" applyAlignment="1">
      <alignment horizontal="left" wrapText="1"/>
    </xf>
    <xf numFmtId="168" fontId="55" fillId="0" borderId="0" xfId="2" applyFont="1" applyFill="1" applyBorder="1" applyAlignment="1">
      <alignment horizontal="left" vertical="center" wrapText="1"/>
    </xf>
    <xf numFmtId="10" fontId="2" fillId="0" borderId="0" xfId="9499" applyNumberFormat="1" applyFont="1" applyFill="1" applyBorder="1" applyAlignment="1">
      <alignment horizontal="center" vertical="center" wrapText="1"/>
    </xf>
    <xf numFmtId="180" fontId="58" fillId="0" borderId="0" xfId="2" applyNumberFormat="1" applyFont="1" applyFill="1" applyBorder="1" applyAlignment="1">
      <alignment horizontal="left" vertical="center" wrapText="1"/>
    </xf>
    <xf numFmtId="168" fontId="2" fillId="0" borderId="0" xfId="2" applyFont="1" applyFill="1" applyBorder="1" applyAlignment="1">
      <alignment horizontal="center" vertical="center" wrapText="1"/>
    </xf>
    <xf numFmtId="10" fontId="2" fillId="0" borderId="0" xfId="2" applyNumberFormat="1" applyFont="1" applyFill="1" applyBorder="1" applyAlignment="1">
      <alignment horizontal="center" vertical="center" wrapText="1"/>
    </xf>
    <xf numFmtId="0" fontId="76" fillId="0" borderId="0" xfId="0" applyNumberFormat="1" applyFont="1" applyFill="1" applyBorder="1" applyAlignment="1" applyProtection="1">
      <alignment horizontal="center" vertical="center" wrapText="1"/>
    </xf>
    <xf numFmtId="10" fontId="20" fillId="0" borderId="0" xfId="9496" applyNumberFormat="1" applyFont="1" applyFill="1" applyBorder="1" applyAlignment="1">
      <alignment horizontal="center" vertical="center"/>
    </xf>
    <xf numFmtId="0" fontId="47" fillId="0" borderId="0" xfId="9496" applyFont="1" applyFill="1" applyBorder="1" applyAlignment="1">
      <alignment vertical="center"/>
    </xf>
    <xf numFmtId="177" fontId="46" fillId="0" borderId="0" xfId="9496" applyNumberFormat="1" applyFill="1" applyAlignment="1">
      <alignment vertical="center"/>
    </xf>
    <xf numFmtId="4" fontId="89" fillId="0" borderId="0" xfId="0" applyNumberFormat="1" applyFont="1" applyFill="1"/>
    <xf numFmtId="10" fontId="0" fillId="0" borderId="0" xfId="0" applyNumberFormat="1"/>
    <xf numFmtId="1" fontId="20" fillId="0" borderId="0" xfId="0" applyNumberFormat="1" applyFont="1" applyFill="1"/>
    <xf numFmtId="0" fontId="78" fillId="0" borderId="0" xfId="9496" applyFont="1" applyFill="1" applyBorder="1" applyAlignment="1">
      <alignment horizontal="center" vertical="center" wrapText="1" shrinkToFit="1"/>
    </xf>
    <xf numFmtId="0" fontId="20" fillId="0" borderId="0" xfId="9496" applyFont="1" applyFill="1" applyBorder="1" applyAlignment="1">
      <alignment vertical="center"/>
    </xf>
    <xf numFmtId="0" fontId="78" fillId="0" borderId="0" xfId="9496" applyFont="1" applyFill="1" applyBorder="1" applyAlignment="1">
      <alignment vertical="center" wrapText="1" shrinkToFit="1"/>
    </xf>
    <xf numFmtId="0" fontId="47" fillId="0" borderId="0" xfId="9496" applyFont="1" applyFill="1" applyBorder="1" applyAlignment="1">
      <alignment vertical="center" wrapText="1" shrinkToFit="1"/>
    </xf>
    <xf numFmtId="168" fontId="52" fillId="0" borderId="25" xfId="0" applyFont="1" applyFill="1" applyBorder="1" applyAlignment="1">
      <alignment vertical="center" wrapText="1"/>
    </xf>
    <xf numFmtId="0" fontId="46" fillId="0" borderId="0" xfId="9496" applyFill="1" applyBorder="1" applyAlignment="1">
      <alignment horizontal="center" vertical="center"/>
    </xf>
    <xf numFmtId="181" fontId="83" fillId="0" borderId="0" xfId="9496" applyNumberFormat="1" applyFont="1" applyFill="1" applyBorder="1" applyAlignment="1">
      <alignment horizontal="center" vertical="center" wrapText="1"/>
    </xf>
    <xf numFmtId="14" fontId="20" fillId="0" borderId="0" xfId="9496" applyNumberFormat="1" applyFont="1" applyFill="1" applyBorder="1" applyAlignment="1">
      <alignment vertical="center"/>
    </xf>
    <xf numFmtId="0" fontId="40" fillId="0" borderId="18" xfId="9496" applyFont="1" applyFill="1" applyBorder="1" applyAlignment="1">
      <alignment horizontal="left" vertical="center" indent="1"/>
    </xf>
    <xf numFmtId="0" fontId="40" fillId="0" borderId="19" xfId="9496" applyFont="1" applyFill="1" applyBorder="1" applyAlignment="1">
      <alignment horizontal="center" vertical="center" wrapText="1"/>
    </xf>
    <xf numFmtId="176" fontId="46" fillId="0" borderId="18" xfId="9497" applyNumberFormat="1" applyFont="1" applyFill="1" applyBorder="1" applyAlignment="1">
      <alignment vertical="center"/>
    </xf>
    <xf numFmtId="2" fontId="75" fillId="0" borderId="25" xfId="9496" applyNumberFormat="1" applyFont="1" applyFill="1" applyBorder="1" applyAlignment="1">
      <alignment vertical="center"/>
    </xf>
    <xf numFmtId="168" fontId="80" fillId="0" borderId="0" xfId="0" applyFont="1"/>
    <xf numFmtId="0" fontId="111" fillId="0" borderId="40" xfId="0" applyNumberFormat="1" applyFont="1" applyFill="1" applyBorder="1" applyAlignment="1" applyProtection="1">
      <alignment horizontal="left" vertical="top" wrapText="1"/>
    </xf>
    <xf numFmtId="168" fontId="117" fillId="35" borderId="20" xfId="2" applyFont="1" applyFill="1" applyBorder="1" applyAlignment="1">
      <alignment vertical="center"/>
    </xf>
    <xf numFmtId="168" fontId="117" fillId="35" borderId="21" xfId="2" applyFont="1" applyFill="1" applyBorder="1" applyAlignment="1">
      <alignment vertical="center"/>
    </xf>
    <xf numFmtId="168" fontId="118" fillId="35" borderId="23" xfId="2" applyFont="1" applyFill="1" applyBorder="1" applyAlignment="1">
      <alignment vertical="center"/>
    </xf>
    <xf numFmtId="168" fontId="118" fillId="35" borderId="0" xfId="2" applyFont="1" applyFill="1" applyBorder="1" applyAlignment="1">
      <alignment vertical="center"/>
    </xf>
    <xf numFmtId="168" fontId="105" fillId="35" borderId="0" xfId="2" applyFont="1" applyFill="1" applyBorder="1" applyAlignment="1">
      <alignment vertical="center"/>
    </xf>
    <xf numFmtId="0" fontId="46" fillId="0" borderId="0" xfId="9496" applyBorder="1" applyAlignment="1">
      <alignment horizontal="left" vertical="center"/>
    </xf>
    <xf numFmtId="168" fontId="119" fillId="35" borderId="22" xfId="2" applyFont="1" applyFill="1" applyBorder="1" applyAlignment="1">
      <alignment vertical="center"/>
    </xf>
    <xf numFmtId="0" fontId="50" fillId="0" borderId="23" xfId="9496" applyFont="1" applyFill="1" applyBorder="1" applyAlignment="1">
      <alignment vertical="center" wrapText="1"/>
    </xf>
    <xf numFmtId="0" fontId="46" fillId="0" borderId="25" xfId="9496" applyFill="1" applyBorder="1" applyAlignment="1">
      <alignment vertical="center"/>
    </xf>
    <xf numFmtId="168" fontId="119" fillId="35" borderId="21" xfId="2" applyFont="1" applyFill="1" applyBorder="1" applyAlignment="1">
      <alignment horizontal="left" vertical="center"/>
    </xf>
    <xf numFmtId="168" fontId="119" fillId="35" borderId="21" xfId="2" applyFont="1" applyFill="1" applyBorder="1" applyAlignment="1">
      <alignment horizontal="right" vertical="center"/>
    </xf>
    <xf numFmtId="168" fontId="119" fillId="35" borderId="0" xfId="2" applyFont="1" applyFill="1" applyBorder="1" applyAlignment="1">
      <alignment horizontal="right" vertical="center"/>
    </xf>
    <xf numFmtId="168" fontId="2" fillId="0" borderId="0" xfId="2" quotePrefix="1" applyFont="1" applyFill="1" applyBorder="1" applyAlignment="1">
      <alignment horizontal="left" vertical="center"/>
    </xf>
    <xf numFmtId="168" fontId="60" fillId="0" borderId="0" xfId="2" quotePrefix="1" applyFont="1" applyFill="1" applyBorder="1" applyAlignment="1"/>
    <xf numFmtId="168" fontId="59" fillId="0" borderId="0" xfId="2" quotePrefix="1" applyFont="1" applyFill="1" applyBorder="1" applyAlignment="1"/>
    <xf numFmtId="168" fontId="53" fillId="0" borderId="0" xfId="2" quotePrefix="1" applyFont="1" applyFill="1" applyBorder="1" applyAlignment="1"/>
    <xf numFmtId="168" fontId="53" fillId="0" borderId="0" xfId="2" quotePrefix="1" applyFont="1" applyFill="1" applyBorder="1" applyAlignment="1">
      <alignment vertical="top" wrapText="1"/>
    </xf>
    <xf numFmtId="168" fontId="53" fillId="0" borderId="0" xfId="2" quotePrefix="1" applyFont="1" applyFill="1" applyBorder="1" applyAlignment="1">
      <alignment vertical="center"/>
    </xf>
    <xf numFmtId="168" fontId="34" fillId="0" borderId="0" xfId="2" quotePrefix="1" applyFont="1" applyFill="1" applyBorder="1" applyAlignment="1">
      <alignment horizontal="center" vertical="center"/>
    </xf>
    <xf numFmtId="0" fontId="67" fillId="0" borderId="0" xfId="9496" applyFont="1" applyFill="1" applyBorder="1" applyAlignment="1">
      <alignment vertical="center"/>
    </xf>
    <xf numFmtId="0" fontId="81" fillId="0" borderId="0" xfId="9496" applyFont="1" applyFill="1" applyBorder="1" applyAlignment="1">
      <alignment vertical="center" wrapText="1" shrinkToFit="1"/>
    </xf>
    <xf numFmtId="0" fontId="81" fillId="0" borderId="0" xfId="9496" applyFont="1" applyFill="1" applyBorder="1" applyAlignment="1">
      <alignment horizontal="center" vertical="center" wrapText="1" shrinkToFit="1"/>
    </xf>
    <xf numFmtId="177" fontId="113" fillId="36" borderId="0" xfId="9496" applyNumberFormat="1" applyFont="1" applyFill="1" applyBorder="1" applyAlignment="1">
      <alignment horizontal="left" vertical="center"/>
    </xf>
    <xf numFmtId="0" fontId="112" fillId="36" borderId="0" xfId="9496" applyFont="1" applyFill="1" applyBorder="1" applyAlignment="1">
      <alignment horizontal="left" vertical="center"/>
    </xf>
    <xf numFmtId="0" fontId="76" fillId="36" borderId="0" xfId="0" applyNumberFormat="1" applyFont="1" applyFill="1" applyBorder="1" applyAlignment="1" applyProtection="1">
      <alignment horizontal="center" vertical="center"/>
    </xf>
    <xf numFmtId="0" fontId="20" fillId="36" borderId="0" xfId="9496" applyFont="1" applyFill="1" applyBorder="1" applyAlignment="1">
      <alignment vertical="center"/>
    </xf>
    <xf numFmtId="10" fontId="20" fillId="36" borderId="0" xfId="9496" applyNumberFormat="1" applyFont="1" applyFill="1" applyBorder="1" applyAlignment="1">
      <alignment horizontal="center" vertical="center"/>
    </xf>
    <xf numFmtId="177" fontId="75" fillId="0" borderId="23" xfId="9496" applyNumberFormat="1" applyFont="1" applyBorder="1" applyAlignment="1">
      <alignment vertical="center"/>
    </xf>
    <xf numFmtId="0" fontId="50" fillId="0" borderId="0" xfId="9496" applyFont="1" applyFill="1" applyBorder="1" applyAlignment="1">
      <alignment vertical="center"/>
    </xf>
    <xf numFmtId="177" fontId="114" fillId="37" borderId="0" xfId="9496" applyNumberFormat="1" applyFont="1" applyFill="1" applyBorder="1" applyAlignment="1">
      <alignment horizontal="left" vertical="center"/>
    </xf>
    <xf numFmtId="0" fontId="112" fillId="37" borderId="0" xfId="9496" applyFont="1" applyFill="1" applyBorder="1" applyAlignment="1">
      <alignment horizontal="left" vertical="center"/>
    </xf>
    <xf numFmtId="0" fontId="76" fillId="37" borderId="0" xfId="0" applyNumberFormat="1" applyFont="1" applyFill="1" applyBorder="1" applyAlignment="1" applyProtection="1">
      <alignment horizontal="center" vertical="center"/>
    </xf>
    <xf numFmtId="0" fontId="20" fillId="37" borderId="0" xfId="9496" applyFont="1" applyFill="1" applyBorder="1" applyAlignment="1">
      <alignment vertical="center"/>
    </xf>
    <xf numFmtId="10" fontId="20" fillId="37" borderId="0" xfId="9496" applyNumberFormat="1" applyFont="1" applyFill="1" applyBorder="1" applyAlignment="1">
      <alignment horizontal="center" vertical="center"/>
    </xf>
    <xf numFmtId="0" fontId="75" fillId="0" borderId="23" xfId="9496" applyFont="1" applyBorder="1" applyAlignment="1">
      <alignment vertical="center"/>
    </xf>
    <xf numFmtId="0" fontId="75" fillId="0" borderId="25" xfId="9496" applyFont="1" applyBorder="1" applyAlignment="1">
      <alignment vertical="center"/>
    </xf>
    <xf numFmtId="177" fontId="116" fillId="38" borderId="0" xfId="9496" applyNumberFormat="1" applyFont="1" applyFill="1" applyBorder="1" applyAlignment="1">
      <alignment horizontal="left" vertical="center"/>
    </xf>
    <xf numFmtId="0" fontId="112" fillId="38" borderId="0" xfId="9496" applyFont="1" applyFill="1" applyBorder="1" applyAlignment="1">
      <alignment horizontal="left" vertical="center"/>
    </xf>
    <xf numFmtId="0" fontId="76" fillId="38" borderId="0" xfId="0" applyNumberFormat="1" applyFont="1" applyFill="1" applyBorder="1" applyAlignment="1" applyProtection="1">
      <alignment horizontal="center" vertical="center"/>
    </xf>
    <xf numFmtId="0" fontId="20" fillId="38" borderId="0" xfId="9496" applyFont="1" applyFill="1" applyBorder="1" applyAlignment="1">
      <alignment vertical="center"/>
    </xf>
    <xf numFmtId="10" fontId="20" fillId="38" borderId="0" xfId="9496" applyNumberFormat="1" applyFont="1" applyFill="1" applyBorder="1" applyAlignment="1">
      <alignment horizontal="center" vertical="center"/>
    </xf>
    <xf numFmtId="177" fontId="115" fillId="39" borderId="0" xfId="9496" applyNumberFormat="1" applyFont="1" applyFill="1" applyBorder="1" applyAlignment="1">
      <alignment horizontal="left" vertical="center"/>
    </xf>
    <xf numFmtId="0" fontId="112" fillId="39" borderId="0" xfId="9496" applyFont="1" applyFill="1" applyBorder="1" applyAlignment="1">
      <alignment horizontal="left" vertical="center"/>
    </xf>
    <xf numFmtId="0" fontId="76" fillId="39" borderId="0" xfId="0" applyNumberFormat="1" applyFont="1" applyFill="1" applyBorder="1" applyAlignment="1" applyProtection="1">
      <alignment horizontal="center" vertical="center"/>
    </xf>
    <xf numFmtId="0" fontId="20" fillId="39" borderId="0" xfId="9496" applyFont="1" applyFill="1" applyBorder="1" applyAlignment="1">
      <alignment vertical="center"/>
    </xf>
    <xf numFmtId="10" fontId="20" fillId="39" borderId="0" xfId="9496" applyNumberFormat="1" applyFont="1" applyFill="1" applyBorder="1" applyAlignment="1">
      <alignment horizontal="center" vertical="center"/>
    </xf>
    <xf numFmtId="0" fontId="20" fillId="0" borderId="28" xfId="9496" applyFont="1" applyBorder="1" applyAlignment="1">
      <alignment vertical="center"/>
    </xf>
    <xf numFmtId="0" fontId="120" fillId="0" borderId="40" xfId="0" applyNumberFormat="1" applyFont="1" applyFill="1" applyBorder="1" applyAlignment="1" applyProtection="1">
      <alignment horizontal="left" vertical="top" wrapText="1"/>
    </xf>
    <xf numFmtId="0" fontId="120" fillId="0" borderId="40" xfId="0" applyNumberFormat="1" applyFont="1" applyFill="1" applyBorder="1" applyAlignment="1" applyProtection="1">
      <alignment horizontal="right" vertical="top" wrapText="1"/>
    </xf>
    <xf numFmtId="186" fontId="120" fillId="0" borderId="40" xfId="0" applyNumberFormat="1" applyFont="1" applyFill="1" applyBorder="1" applyAlignment="1" applyProtection="1">
      <alignment horizontal="right" vertical="top" wrapText="1"/>
    </xf>
    <xf numFmtId="0" fontId="121" fillId="0" borderId="40" xfId="0" applyNumberFormat="1" applyFont="1" applyFill="1" applyBorder="1" applyAlignment="1" applyProtection="1">
      <alignment horizontal="left" vertical="top" wrapText="1"/>
    </xf>
    <xf numFmtId="177" fontId="121" fillId="0" borderId="40" xfId="0" applyNumberFormat="1" applyFont="1" applyFill="1" applyBorder="1" applyAlignment="1" applyProtection="1">
      <alignment horizontal="right" vertical="top" wrapText="1"/>
    </xf>
    <xf numFmtId="189" fontId="121" fillId="0" borderId="40" xfId="0" applyNumberFormat="1" applyFont="1" applyFill="1" applyBorder="1" applyAlignment="1" applyProtection="1">
      <alignment horizontal="right" vertical="top" wrapText="1"/>
    </xf>
    <xf numFmtId="184" fontId="121" fillId="0" borderId="40" xfId="0" applyNumberFormat="1" applyFont="1" applyFill="1" applyBorder="1" applyAlignment="1" applyProtection="1">
      <alignment horizontal="right" vertical="top" wrapText="1"/>
    </xf>
    <xf numFmtId="188" fontId="121" fillId="0" borderId="40" xfId="0" applyNumberFormat="1" applyFont="1" applyFill="1" applyBorder="1" applyAlignment="1" applyProtection="1">
      <alignment horizontal="right" vertical="top" wrapText="1"/>
    </xf>
    <xf numFmtId="182" fontId="121" fillId="0" borderId="40" xfId="0" applyNumberFormat="1" applyFont="1" applyFill="1" applyBorder="1" applyAlignment="1" applyProtection="1">
      <alignment horizontal="right" vertical="top" wrapText="1"/>
    </xf>
    <xf numFmtId="176" fontId="121" fillId="0" borderId="40" xfId="0" applyNumberFormat="1" applyFont="1" applyFill="1" applyBorder="1" applyAlignment="1" applyProtection="1">
      <alignment horizontal="right" vertical="top" wrapText="1"/>
    </xf>
    <xf numFmtId="4" fontId="121" fillId="0" borderId="40" xfId="0" applyNumberFormat="1" applyFont="1" applyFill="1" applyBorder="1" applyAlignment="1" applyProtection="1">
      <alignment horizontal="right" vertical="top" wrapText="1"/>
    </xf>
    <xf numFmtId="190" fontId="121" fillId="0" borderId="40" xfId="0" applyNumberFormat="1" applyFont="1" applyFill="1" applyBorder="1" applyAlignment="1" applyProtection="1">
      <alignment horizontal="right" vertical="top" wrapText="1"/>
    </xf>
    <xf numFmtId="182" fontId="120" fillId="0" borderId="40" xfId="0" applyNumberFormat="1" applyFont="1" applyFill="1" applyBorder="1" applyAlignment="1" applyProtection="1">
      <alignment horizontal="right" vertical="top" wrapText="1"/>
    </xf>
    <xf numFmtId="1" fontId="40" fillId="16" borderId="156" xfId="67" applyNumberFormat="1" applyFont="1" applyFill="1" applyBorder="1" applyAlignment="1">
      <alignment horizontal="center" vertical="center"/>
    </xf>
    <xf numFmtId="166" fontId="40" fillId="16" borderId="156" xfId="67" applyNumberFormat="1" applyFont="1" applyFill="1" applyBorder="1" applyAlignment="1">
      <alignment horizontal="center" vertical="center"/>
    </xf>
    <xf numFmtId="1" fontId="40" fillId="16" borderId="157" xfId="67" applyNumberFormat="1" applyFont="1" applyFill="1" applyBorder="1" applyAlignment="1">
      <alignment horizontal="center" vertical="center"/>
    </xf>
    <xf numFmtId="166" fontId="40" fillId="16" borderId="35" xfId="67" applyNumberFormat="1" applyFont="1" applyFill="1" applyBorder="1" applyAlignment="1">
      <alignment horizontal="center" vertical="center"/>
    </xf>
    <xf numFmtId="166" fontId="40" fillId="16" borderId="29" xfId="67" applyNumberFormat="1" applyFont="1" applyFill="1" applyBorder="1" applyAlignment="1">
      <alignment horizontal="center" vertical="center"/>
    </xf>
    <xf numFmtId="193" fontId="40" fillId="16" borderId="157" xfId="67" applyNumberFormat="1" applyFont="1" applyFill="1" applyBorder="1" applyAlignment="1">
      <alignment horizontal="center" vertical="center"/>
    </xf>
    <xf numFmtId="166" fontId="40" fillId="16" borderId="158" xfId="67" applyNumberFormat="1" applyFont="1" applyFill="1" applyBorder="1" applyAlignment="1">
      <alignment horizontal="center" vertical="center"/>
    </xf>
    <xf numFmtId="1" fontId="40" fillId="16" borderId="159" xfId="67" applyNumberFormat="1" applyFont="1" applyFill="1" applyBorder="1" applyAlignment="1">
      <alignment horizontal="center" vertical="center"/>
    </xf>
    <xf numFmtId="166" fontId="40" fillId="16" borderId="159" xfId="67" applyNumberFormat="1" applyFont="1" applyFill="1" applyBorder="1" applyAlignment="1">
      <alignment horizontal="center" vertical="center"/>
    </xf>
    <xf numFmtId="1" fontId="40" fillId="16" borderId="160" xfId="67" applyNumberFormat="1" applyFont="1" applyFill="1" applyBorder="1" applyAlignment="1">
      <alignment horizontal="center" vertical="center"/>
    </xf>
    <xf numFmtId="166" fontId="40" fillId="16" borderId="44" xfId="67" applyNumberFormat="1" applyFont="1" applyFill="1" applyBorder="1" applyAlignment="1">
      <alignment horizontal="center" vertical="center"/>
    </xf>
    <xf numFmtId="166" fontId="40" fillId="16" borderId="15" xfId="67" applyNumberFormat="1" applyFont="1" applyFill="1" applyBorder="1" applyAlignment="1">
      <alignment horizontal="center" vertical="center"/>
    </xf>
    <xf numFmtId="166" fontId="40" fillId="16" borderId="161" xfId="67" applyNumberFormat="1" applyFont="1" applyFill="1" applyBorder="1" applyAlignment="1">
      <alignment horizontal="center" vertical="center"/>
    </xf>
    <xf numFmtId="168" fontId="21" fillId="0" borderId="0" xfId="0" applyFont="1"/>
    <xf numFmtId="186" fontId="71" fillId="0" borderId="40" xfId="0" applyNumberFormat="1" applyFont="1" applyFill="1" applyBorder="1" applyAlignment="1" applyProtection="1">
      <alignment horizontal="right" vertical="top" wrapText="1"/>
    </xf>
    <xf numFmtId="182" fontId="71" fillId="0" borderId="40" xfId="0" applyNumberFormat="1" applyFont="1" applyFill="1" applyBorder="1" applyAlignment="1" applyProtection="1">
      <alignment horizontal="right" vertical="top" wrapText="1"/>
    </xf>
    <xf numFmtId="187" fontId="71" fillId="0" borderId="40" xfId="0" applyNumberFormat="1" applyFont="1" applyFill="1" applyBorder="1" applyAlignment="1" applyProtection="1">
      <alignment horizontal="right" vertical="top" wrapText="1"/>
    </xf>
    <xf numFmtId="186" fontId="72" fillId="0" borderId="40" xfId="0" applyNumberFormat="1" applyFont="1" applyFill="1" applyBorder="1" applyAlignment="1" applyProtection="1">
      <alignment horizontal="right" vertical="top" wrapText="1"/>
    </xf>
    <xf numFmtId="184" fontId="71" fillId="0" borderId="40" xfId="0" applyNumberFormat="1" applyFont="1" applyFill="1" applyBorder="1" applyAlignment="1" applyProtection="1">
      <alignment horizontal="right" vertical="top" wrapText="1"/>
    </xf>
    <xf numFmtId="4" fontId="71" fillId="0" borderId="40" xfId="0" applyNumberFormat="1" applyFont="1" applyFill="1" applyBorder="1" applyAlignment="1" applyProtection="1">
      <alignment horizontal="right" vertical="top" wrapText="1"/>
    </xf>
    <xf numFmtId="183" fontId="71" fillId="0" borderId="40" xfId="0" applyNumberFormat="1" applyFont="1" applyFill="1" applyBorder="1" applyAlignment="1" applyProtection="1">
      <alignment horizontal="right" vertical="top" wrapText="1"/>
    </xf>
    <xf numFmtId="187" fontId="71" fillId="12" borderId="40" xfId="0" applyNumberFormat="1" applyFont="1" applyFill="1" applyBorder="1" applyAlignment="1" applyProtection="1">
      <alignment horizontal="right" vertical="top" wrapText="1"/>
    </xf>
    <xf numFmtId="199" fontId="72" fillId="0" borderId="40" xfId="0" applyNumberFormat="1" applyFont="1" applyFill="1" applyBorder="1" applyAlignment="1" applyProtection="1">
      <alignment horizontal="right" vertical="top" wrapText="1"/>
    </xf>
    <xf numFmtId="187" fontId="72" fillId="0" borderId="40" xfId="0" applyNumberFormat="1" applyFont="1" applyFill="1" applyBorder="1" applyAlignment="1" applyProtection="1">
      <alignment horizontal="right" vertical="top" wrapText="1"/>
    </xf>
    <xf numFmtId="4" fontId="51" fillId="0" borderId="44" xfId="67" applyNumberFormat="1" applyFont="1" applyFill="1" applyBorder="1" applyAlignment="1">
      <alignment horizontal="center" vertical="center"/>
    </xf>
    <xf numFmtId="0" fontId="69" fillId="0" borderId="40" xfId="0" applyNumberFormat="1" applyFont="1" applyFill="1" applyBorder="1" applyAlignment="1" applyProtection="1">
      <alignment vertical="top" wrapText="1"/>
    </xf>
    <xf numFmtId="168" fontId="75" fillId="0" borderId="0" xfId="0" applyFont="1" applyFill="1" applyBorder="1"/>
    <xf numFmtId="168" fontId="0" fillId="0" borderId="0" xfId="0" applyNumberFormat="1" applyFill="1" applyBorder="1"/>
    <xf numFmtId="190" fontId="71" fillId="0" borderId="0" xfId="0" applyNumberFormat="1" applyFont="1" applyFill="1" applyBorder="1" applyAlignment="1" applyProtection="1">
      <alignment horizontal="right" vertical="top" wrapText="1"/>
    </xf>
    <xf numFmtId="1" fontId="72" fillId="0" borderId="0" xfId="0" applyNumberFormat="1" applyFont="1" applyFill="1" applyBorder="1" applyAlignment="1" applyProtection="1">
      <alignment vertical="top" wrapText="1"/>
    </xf>
    <xf numFmtId="0" fontId="73" fillId="0" borderId="0" xfId="9496" applyFont="1" applyFill="1" applyAlignment="1">
      <alignment vertical="center"/>
    </xf>
    <xf numFmtId="196" fontId="87" fillId="29" borderId="0" xfId="0" quotePrefix="1" applyNumberFormat="1" applyFont="1" applyFill="1" applyBorder="1" applyAlignment="1">
      <alignment horizontal="center" vertical="center" shrinkToFit="1"/>
    </xf>
    <xf numFmtId="4" fontId="35" fillId="0" borderId="2" xfId="9497" applyNumberFormat="1" applyFont="1" applyFill="1" applyBorder="1" applyAlignment="1">
      <alignment horizontal="center" vertical="center" shrinkToFit="1"/>
    </xf>
    <xf numFmtId="4" fontId="35" fillId="0" borderId="2" xfId="0" applyNumberFormat="1" applyFont="1" applyFill="1" applyBorder="1" applyAlignment="1">
      <alignment horizontal="center" vertical="center" shrinkToFit="1"/>
    </xf>
    <xf numFmtId="176" fontId="35" fillId="0" borderId="2" xfId="0" applyNumberFormat="1" applyFont="1" applyFill="1" applyBorder="1" applyAlignment="1">
      <alignment horizontal="center" vertical="center" shrinkToFit="1"/>
    </xf>
    <xf numFmtId="4" fontId="35" fillId="0" borderId="2" xfId="0" applyNumberFormat="1" applyFont="1" applyFill="1" applyBorder="1" applyAlignment="1">
      <alignment vertical="center" shrinkToFit="1"/>
    </xf>
    <xf numFmtId="4" fontId="52" fillId="0" borderId="2" xfId="67" applyNumberFormat="1" applyFont="1" applyFill="1" applyBorder="1" applyAlignment="1">
      <alignment horizontal="center" vertical="center"/>
    </xf>
    <xf numFmtId="4" fontId="35" fillId="0" borderId="24" xfId="0" applyNumberFormat="1" applyFont="1" applyFill="1" applyBorder="1" applyAlignment="1">
      <alignment vertical="center" shrinkToFit="1"/>
    </xf>
    <xf numFmtId="10" fontId="52" fillId="0" borderId="2" xfId="67" applyNumberFormat="1" applyFont="1" applyFill="1" applyBorder="1" applyAlignment="1">
      <alignment horizontal="center" vertical="center"/>
    </xf>
    <xf numFmtId="168" fontId="87" fillId="29" borderId="0" xfId="0" quotePrefix="1" applyFont="1" applyFill="1" applyBorder="1" applyAlignment="1">
      <alignment vertical="center"/>
    </xf>
    <xf numFmtId="184" fontId="69" fillId="12" borderId="40" xfId="0" applyNumberFormat="1" applyFont="1" applyFill="1" applyBorder="1" applyAlignment="1" applyProtection="1">
      <alignment horizontal="right" vertical="top" wrapText="1"/>
    </xf>
    <xf numFmtId="192" fontId="72" fillId="0" borderId="40" xfId="0" applyNumberFormat="1" applyFont="1" applyFill="1" applyBorder="1" applyAlignment="1" applyProtection="1">
      <alignment horizontal="left" vertical="top" wrapText="1"/>
    </xf>
    <xf numFmtId="1" fontId="72" fillId="0" borderId="40" xfId="0" applyNumberFormat="1" applyFont="1" applyFill="1" applyBorder="1" applyAlignment="1" applyProtection="1">
      <alignment horizontal="left" vertical="top" wrapText="1"/>
    </xf>
    <xf numFmtId="185" fontId="72" fillId="0" borderId="40" xfId="0" applyNumberFormat="1" applyFont="1" applyFill="1" applyBorder="1" applyAlignment="1" applyProtection="1">
      <alignment horizontal="left" vertical="top" wrapText="1"/>
    </xf>
    <xf numFmtId="1" fontId="72" fillId="0" borderId="41" xfId="0" applyNumberFormat="1" applyFont="1" applyFill="1" applyBorder="1" applyAlignment="1" applyProtection="1">
      <alignment vertical="top" wrapText="1"/>
    </xf>
    <xf numFmtId="0" fontId="71" fillId="12" borderId="41" xfId="0" applyNumberFormat="1" applyFont="1" applyFill="1" applyBorder="1" applyAlignment="1" applyProtection="1">
      <alignment vertical="top" wrapText="1"/>
    </xf>
    <xf numFmtId="0" fontId="71" fillId="12" borderId="162" xfId="0" applyNumberFormat="1" applyFont="1" applyFill="1" applyBorder="1" applyAlignment="1" applyProtection="1">
      <alignment vertical="top" wrapText="1"/>
    </xf>
    <xf numFmtId="0" fontId="71" fillId="12" borderId="39" xfId="0" applyNumberFormat="1" applyFont="1" applyFill="1" applyBorder="1" applyAlignment="1" applyProtection="1">
      <alignment vertical="top" wrapText="1"/>
    </xf>
    <xf numFmtId="0" fontId="71" fillId="12" borderId="63" xfId="0" applyNumberFormat="1" applyFont="1" applyFill="1" applyBorder="1" applyAlignment="1" applyProtection="1">
      <alignment vertical="top" wrapText="1"/>
    </xf>
    <xf numFmtId="1" fontId="72" fillId="0" borderId="40" xfId="0" applyNumberFormat="1" applyFont="1" applyFill="1" applyBorder="1" applyAlignment="1" applyProtection="1">
      <alignment vertical="top" wrapText="1"/>
    </xf>
    <xf numFmtId="185" fontId="72" fillId="0" borderId="40" xfId="0" applyNumberFormat="1" applyFont="1" applyFill="1" applyBorder="1" applyAlignment="1" applyProtection="1">
      <alignment vertical="top" wrapText="1"/>
    </xf>
    <xf numFmtId="192" fontId="72" fillId="0" borderId="40" xfId="0" applyNumberFormat="1" applyFont="1" applyFill="1" applyBorder="1" applyAlignment="1" applyProtection="1">
      <alignment vertical="top" wrapText="1"/>
    </xf>
    <xf numFmtId="200" fontId="51" fillId="16" borderId="2" xfId="67" applyNumberFormat="1" applyFont="1" applyFill="1" applyBorder="1" applyAlignment="1">
      <alignment vertical="center"/>
    </xf>
    <xf numFmtId="171" fontId="119" fillId="35" borderId="25" xfId="2" applyNumberFormat="1" applyFont="1" applyFill="1" applyBorder="1" applyAlignment="1">
      <alignment vertical="center"/>
    </xf>
    <xf numFmtId="0" fontId="46" fillId="0" borderId="23" xfId="9496" applyFill="1" applyBorder="1" applyAlignment="1">
      <alignment vertical="center"/>
    </xf>
    <xf numFmtId="168" fontId="1" fillId="0" borderId="0" xfId="2" quotePrefix="1" applyFont="1" applyFill="1" applyBorder="1" applyAlignment="1">
      <alignment horizontal="left" vertical="center"/>
    </xf>
    <xf numFmtId="0" fontId="62" fillId="40" borderId="173" xfId="9496" applyFont="1" applyFill="1" applyBorder="1" applyAlignment="1">
      <alignment horizontal="center" vertical="center" wrapText="1"/>
    </xf>
    <xf numFmtId="10" fontId="62" fillId="40" borderId="173" xfId="9496" applyNumberFormat="1" applyFont="1" applyFill="1" applyBorder="1" applyAlignment="1">
      <alignment horizontal="center" vertical="center" wrapText="1"/>
    </xf>
    <xf numFmtId="10" fontId="62" fillId="40" borderId="174" xfId="9496" applyNumberFormat="1" applyFont="1" applyFill="1" applyBorder="1" applyAlignment="1">
      <alignment horizontal="center" vertical="center" wrapText="1"/>
    </xf>
    <xf numFmtId="0" fontId="35" fillId="0" borderId="175" xfId="0" quotePrefix="1" applyNumberFormat="1" applyFont="1" applyFill="1" applyBorder="1" applyAlignment="1">
      <alignment horizontal="center" vertical="center"/>
    </xf>
    <xf numFmtId="0" fontId="35" fillId="40" borderId="5" xfId="0" quotePrefix="1" applyNumberFormat="1" applyFont="1" applyFill="1" applyBorder="1" applyAlignment="1">
      <alignment horizontal="center" vertical="center"/>
    </xf>
    <xf numFmtId="0" fontId="35" fillId="0" borderId="5" xfId="0" quotePrefix="1" applyNumberFormat="1" applyFont="1" applyFill="1" applyBorder="1" applyAlignment="1">
      <alignment horizontal="center" vertical="center"/>
    </xf>
    <xf numFmtId="0" fontId="35" fillId="0" borderId="178" xfId="0" quotePrefix="1" applyNumberFormat="1" applyFont="1" applyFill="1" applyBorder="1" applyAlignment="1">
      <alignment horizontal="center" vertical="center"/>
    </xf>
    <xf numFmtId="0" fontId="35" fillId="40" borderId="175" xfId="0" quotePrefix="1" applyNumberFormat="1" applyFont="1" applyFill="1" applyBorder="1" applyAlignment="1">
      <alignment horizontal="center" vertical="center"/>
    </xf>
    <xf numFmtId="4" fontId="126" fillId="33" borderId="114" xfId="0" applyNumberFormat="1" applyFont="1" applyFill="1" applyBorder="1" applyAlignment="1">
      <alignment horizontal="center" vertical="center" shrinkToFit="1"/>
    </xf>
    <xf numFmtId="4" fontId="126" fillId="33" borderId="181" xfId="0" applyNumberFormat="1" applyFont="1" applyFill="1" applyBorder="1" applyAlignment="1">
      <alignment horizontal="center" vertical="center" shrinkToFit="1"/>
    </xf>
    <xf numFmtId="0" fontId="35" fillId="0" borderId="0" xfId="9496" applyFont="1" applyFill="1" applyBorder="1" applyAlignment="1">
      <alignment vertical="center"/>
    </xf>
    <xf numFmtId="171" fontId="127" fillId="3" borderId="0" xfId="2" applyNumberFormat="1" applyFont="1" applyFill="1" applyBorder="1" applyAlignment="1">
      <alignment horizontal="center" vertical="center" wrapText="1"/>
    </xf>
    <xf numFmtId="171" fontId="127" fillId="3" borderId="79" xfId="2" applyNumberFormat="1" applyFont="1" applyFill="1" applyBorder="1" applyAlignment="1">
      <alignment horizontal="center" vertical="center" wrapText="1"/>
    </xf>
    <xf numFmtId="10" fontId="128" fillId="42" borderId="0" xfId="86" quotePrefix="1" applyNumberFormat="1" applyFont="1" applyFill="1" applyBorder="1" applyAlignment="1">
      <alignment horizontal="center" vertical="center"/>
    </xf>
    <xf numFmtId="10" fontId="128" fillId="42" borderId="79" xfId="86" quotePrefix="1" applyNumberFormat="1" applyFont="1" applyFill="1" applyBorder="1" applyAlignment="1">
      <alignment horizontal="center" vertical="center"/>
    </xf>
    <xf numFmtId="10" fontId="128" fillId="0" borderId="0" xfId="86" quotePrefix="1" applyNumberFormat="1" applyFont="1" applyFill="1" applyBorder="1" applyAlignment="1">
      <alignment horizontal="center" vertical="center"/>
    </xf>
    <xf numFmtId="10" fontId="128" fillId="0" borderId="79" xfId="86" quotePrefix="1" applyNumberFormat="1" applyFont="1" applyFill="1" applyBorder="1" applyAlignment="1">
      <alignment horizontal="center" vertical="center"/>
    </xf>
    <xf numFmtId="164" fontId="129" fillId="42" borderId="0" xfId="9501" applyFont="1" applyFill="1" applyBorder="1" applyAlignment="1">
      <alignment horizontal="center" vertical="center"/>
    </xf>
    <xf numFmtId="164" fontId="129" fillId="42" borderId="79" xfId="9501" applyFont="1" applyFill="1" applyBorder="1" applyAlignment="1">
      <alignment vertical="center"/>
    </xf>
    <xf numFmtId="164" fontId="129" fillId="0" borderId="0" xfId="9501" applyFont="1" applyFill="1" applyBorder="1" applyAlignment="1">
      <alignment horizontal="center" vertical="center"/>
    </xf>
    <xf numFmtId="164" fontId="129" fillId="0" borderId="79" xfId="9501" applyFont="1" applyFill="1" applyBorder="1" applyAlignment="1">
      <alignment vertical="center"/>
    </xf>
    <xf numFmtId="0" fontId="75" fillId="0" borderId="23" xfId="9496" applyFont="1" applyFill="1" applyBorder="1" applyAlignment="1">
      <alignment vertical="center"/>
    </xf>
    <xf numFmtId="0" fontId="20" fillId="0" borderId="25" xfId="9496" applyFont="1" applyFill="1" applyBorder="1" applyAlignment="1">
      <alignment vertical="center"/>
    </xf>
    <xf numFmtId="0" fontId="46" fillId="0" borderId="0" xfId="9496" applyFill="1" applyAlignment="1">
      <alignment horizontal="left" vertical="center"/>
    </xf>
    <xf numFmtId="0" fontId="75" fillId="0" borderId="25" xfId="9496" applyFont="1" applyFill="1" applyBorder="1" applyAlignment="1">
      <alignment vertical="center"/>
    </xf>
    <xf numFmtId="2" fontId="40" fillId="4" borderId="19" xfId="9496" quotePrefix="1" applyNumberFormat="1" applyFont="1" applyFill="1" applyBorder="1" applyAlignment="1">
      <alignment horizontal="left" vertical="center" indent="1"/>
    </xf>
    <xf numFmtId="2" fontId="40" fillId="4" borderId="19" xfId="9496" applyNumberFormat="1" applyFont="1" applyFill="1" applyBorder="1" applyAlignment="1">
      <alignment horizontal="left" vertical="center" indent="1"/>
    </xf>
    <xf numFmtId="10" fontId="20" fillId="0" borderId="176" xfId="0" applyNumberFormat="1" applyFont="1" applyBorder="1" applyAlignment="1">
      <alignment horizontal="center" vertical="center" shrinkToFit="1"/>
    </xf>
    <xf numFmtId="4" fontId="20" fillId="0" borderId="176" xfId="0" applyNumberFormat="1" applyFont="1" applyBorder="1" applyAlignment="1">
      <alignment horizontal="left" vertical="center"/>
    </xf>
    <xf numFmtId="2" fontId="20" fillId="0" borderId="176" xfId="9496" applyNumberFormat="1" applyFont="1" applyFill="1" applyBorder="1" applyAlignment="1">
      <alignment horizontal="center" vertical="center"/>
    </xf>
    <xf numFmtId="4" fontId="20" fillId="0" borderId="176" xfId="9496" applyNumberFormat="1" applyFont="1" applyFill="1" applyBorder="1" applyAlignment="1">
      <alignment horizontal="left" vertical="center"/>
    </xf>
    <xf numFmtId="4" fontId="20" fillId="0" borderId="177" xfId="9496" applyNumberFormat="1" applyFont="1" applyFill="1" applyBorder="1" applyAlignment="1">
      <alignment horizontal="left" vertical="center"/>
    </xf>
    <xf numFmtId="10" fontId="20" fillId="40" borderId="2" xfId="0" applyNumberFormat="1" applyFont="1" applyFill="1" applyBorder="1" applyAlignment="1">
      <alignment horizontal="center" vertical="center" shrinkToFit="1"/>
    </xf>
    <xf numFmtId="4" fontId="20" fillId="40" borderId="2" xfId="0" applyNumberFormat="1" applyFont="1" applyFill="1" applyBorder="1" applyAlignment="1">
      <alignment horizontal="left" vertical="center"/>
    </xf>
    <xf numFmtId="2" fontId="20" fillId="40" borderId="2" xfId="9496" applyNumberFormat="1" applyFont="1" applyFill="1" applyBorder="1" applyAlignment="1">
      <alignment horizontal="center" vertical="center"/>
    </xf>
    <xf numFmtId="4" fontId="20" fillId="40" borderId="2" xfId="9496" applyNumberFormat="1" applyFont="1" applyFill="1" applyBorder="1" applyAlignment="1">
      <alignment horizontal="left" vertical="center"/>
    </xf>
    <xf numFmtId="0" fontId="20" fillId="40" borderId="2" xfId="9496" applyFont="1" applyFill="1" applyBorder="1" applyAlignment="1">
      <alignment horizontal="left" vertical="center"/>
    </xf>
    <xf numFmtId="4" fontId="20" fillId="40" borderId="30" xfId="9496" applyNumberFormat="1" applyFont="1" applyFill="1" applyBorder="1" applyAlignment="1">
      <alignment horizontal="left" vertical="center"/>
    </xf>
    <xf numFmtId="10" fontId="20" fillId="0" borderId="2" xfId="0" applyNumberFormat="1" applyFont="1" applyBorder="1" applyAlignment="1">
      <alignment horizontal="center" vertical="center" shrinkToFit="1"/>
    </xf>
    <xf numFmtId="4" fontId="20" fillId="0" borderId="2" xfId="0" applyNumberFormat="1" applyFont="1" applyBorder="1" applyAlignment="1">
      <alignment horizontal="left" vertical="center"/>
    </xf>
    <xf numFmtId="2" fontId="20" fillId="0" borderId="2" xfId="9496" applyNumberFormat="1" applyFont="1" applyFill="1" applyBorder="1" applyAlignment="1">
      <alignment horizontal="center" vertical="center"/>
    </xf>
    <xf numFmtId="4" fontId="20" fillId="0" borderId="2" xfId="9496" applyNumberFormat="1" applyFont="1" applyFill="1" applyBorder="1" applyAlignment="1">
      <alignment horizontal="left" vertical="center"/>
    </xf>
    <xf numFmtId="0" fontId="20" fillId="0" borderId="2" xfId="9496" applyFont="1" applyFill="1" applyBorder="1" applyAlignment="1">
      <alignment horizontal="left" vertical="center"/>
    </xf>
    <xf numFmtId="4" fontId="20" fillId="0" borderId="30" xfId="9496" applyNumberFormat="1" applyFont="1" applyFill="1" applyBorder="1" applyAlignment="1">
      <alignment horizontal="left" vertical="center"/>
    </xf>
    <xf numFmtId="10" fontId="20" fillId="40" borderId="176" xfId="0" applyNumberFormat="1" applyFont="1" applyFill="1" applyBorder="1" applyAlignment="1">
      <alignment horizontal="center" vertical="center" shrinkToFit="1"/>
    </xf>
    <xf numFmtId="4" fontId="20" fillId="40" borderId="176" xfId="0" applyNumberFormat="1" applyFont="1" applyFill="1" applyBorder="1" applyAlignment="1">
      <alignment vertical="center"/>
    </xf>
    <xf numFmtId="2" fontId="20" fillId="40" borderId="176" xfId="9496" applyNumberFormat="1" applyFont="1" applyFill="1" applyBorder="1" applyAlignment="1">
      <alignment horizontal="center" vertical="center"/>
    </xf>
    <xf numFmtId="4" fontId="20" fillId="40" borderId="176" xfId="9496" applyNumberFormat="1" applyFont="1" applyFill="1" applyBorder="1" applyAlignment="1">
      <alignment horizontal="center" vertical="center"/>
    </xf>
    <xf numFmtId="0" fontId="20" fillId="40" borderId="176" xfId="9496" applyFont="1" applyFill="1" applyBorder="1" applyAlignment="1">
      <alignment horizontal="center" vertical="center"/>
    </xf>
    <xf numFmtId="4" fontId="20" fillId="40" borderId="177" xfId="9496" applyNumberFormat="1" applyFont="1" applyFill="1" applyBorder="1" applyAlignment="1">
      <alignment horizontal="center" vertical="center"/>
    </xf>
    <xf numFmtId="4" fontId="20" fillId="0" borderId="2" xfId="0" applyNumberFormat="1" applyFont="1" applyBorder="1" applyAlignment="1">
      <alignment vertical="center"/>
    </xf>
    <xf numFmtId="4" fontId="20" fillId="0" borderId="2" xfId="9496" applyNumberFormat="1" applyFont="1" applyFill="1" applyBorder="1" applyAlignment="1">
      <alignment horizontal="center" vertical="center"/>
    </xf>
    <xf numFmtId="0" fontId="20" fillId="0" borderId="2" xfId="9496" applyFont="1" applyFill="1" applyBorder="1" applyAlignment="1">
      <alignment horizontal="center" vertical="center"/>
    </xf>
    <xf numFmtId="4" fontId="20" fillId="0" borderId="30" xfId="9496" applyNumberFormat="1" applyFont="1" applyFill="1" applyBorder="1" applyAlignment="1">
      <alignment horizontal="center" vertical="center"/>
    </xf>
    <xf numFmtId="4" fontId="20" fillId="40" borderId="2" xfId="0" applyNumberFormat="1" applyFont="1" applyFill="1" applyBorder="1" applyAlignment="1">
      <alignment vertical="center"/>
    </xf>
    <xf numFmtId="4" fontId="20" fillId="40" borderId="2" xfId="9496" applyNumberFormat="1" applyFont="1" applyFill="1" applyBorder="1" applyAlignment="1">
      <alignment horizontal="center" vertical="center"/>
    </xf>
    <xf numFmtId="0" fontId="20" fillId="40" borderId="2" xfId="9496" applyFont="1" applyFill="1" applyBorder="1" applyAlignment="1">
      <alignment horizontal="center" vertical="center"/>
    </xf>
    <xf numFmtId="4" fontId="20" fillId="40" borderId="30" xfId="9496" applyNumberFormat="1" applyFont="1" applyFill="1" applyBorder="1" applyAlignment="1">
      <alignment horizontal="center" vertical="center"/>
    </xf>
    <xf numFmtId="10" fontId="20" fillId="0" borderId="179" xfId="0" applyNumberFormat="1" applyFont="1" applyBorder="1" applyAlignment="1">
      <alignment horizontal="center" vertical="center" shrinkToFit="1"/>
    </xf>
    <xf numFmtId="4" fontId="20" fillId="0" borderId="179" xfId="0" applyNumberFormat="1" applyFont="1" applyBorder="1" applyAlignment="1">
      <alignment vertical="center"/>
    </xf>
    <xf numFmtId="2" fontId="20" fillId="0" borderId="179" xfId="9496" applyNumberFormat="1" applyFont="1" applyFill="1" applyBorder="1" applyAlignment="1">
      <alignment horizontal="center" vertical="center"/>
    </xf>
    <xf numFmtId="4" fontId="20" fillId="0" borderId="179" xfId="9496" applyNumberFormat="1" applyFont="1" applyFill="1" applyBorder="1" applyAlignment="1">
      <alignment horizontal="center" vertical="center"/>
    </xf>
    <xf numFmtId="0" fontId="20" fillId="0" borderId="179" xfId="9496" applyFont="1" applyFill="1" applyBorder="1" applyAlignment="1">
      <alignment horizontal="center" vertical="center"/>
    </xf>
    <xf numFmtId="4" fontId="20" fillId="0" borderId="174" xfId="9496" applyNumberFormat="1" applyFont="1" applyFill="1" applyBorder="1" applyAlignment="1">
      <alignment horizontal="center" vertical="center"/>
    </xf>
    <xf numFmtId="0" fontId="35" fillId="40" borderId="178" xfId="0" quotePrefix="1" applyNumberFormat="1" applyFont="1" applyFill="1" applyBorder="1" applyAlignment="1">
      <alignment horizontal="center" vertical="center"/>
    </xf>
    <xf numFmtId="10" fontId="20" fillId="40" borderId="179" xfId="0" applyNumberFormat="1" applyFont="1" applyFill="1" applyBorder="1" applyAlignment="1">
      <alignment horizontal="center" vertical="center" shrinkToFit="1"/>
    </xf>
    <xf numFmtId="4" fontId="20" fillId="40" borderId="179" xfId="0" applyNumberFormat="1" applyFont="1" applyFill="1" applyBorder="1" applyAlignment="1">
      <alignment horizontal="left" vertical="center"/>
    </xf>
    <xf numFmtId="2" fontId="20" fillId="40" borderId="179" xfId="9496" applyNumberFormat="1" applyFont="1" applyFill="1" applyBorder="1" applyAlignment="1">
      <alignment horizontal="center" vertical="center"/>
    </xf>
    <xf numFmtId="4" fontId="20" fillId="40" borderId="179" xfId="9496" applyNumberFormat="1" applyFont="1" applyFill="1" applyBorder="1" applyAlignment="1">
      <alignment horizontal="left" vertical="center"/>
    </xf>
    <xf numFmtId="0" fontId="20" fillId="40" borderId="179" xfId="9496" applyFont="1" applyFill="1" applyBorder="1" applyAlignment="1">
      <alignment horizontal="left" vertical="center"/>
    </xf>
    <xf numFmtId="4" fontId="20" fillId="40" borderId="174" xfId="9496" applyNumberFormat="1" applyFont="1" applyFill="1" applyBorder="1" applyAlignment="1">
      <alignment horizontal="left" vertical="center"/>
    </xf>
    <xf numFmtId="168" fontId="75" fillId="0" borderId="0" xfId="0" applyFont="1" applyBorder="1"/>
    <xf numFmtId="10" fontId="0" fillId="44" borderId="0" xfId="0" applyNumberFormat="1" applyFill="1"/>
    <xf numFmtId="0" fontId="69" fillId="12" borderId="40" xfId="0" applyNumberFormat="1" applyFont="1" applyFill="1" applyBorder="1" applyAlignment="1" applyProtection="1">
      <alignment horizontal="right" vertical="top" wrapText="1"/>
    </xf>
    <xf numFmtId="171" fontId="119" fillId="35" borderId="25" xfId="2" applyNumberFormat="1" applyFont="1" applyFill="1" applyBorder="1" applyAlignment="1">
      <alignment horizontal="center" vertical="center"/>
    </xf>
    <xf numFmtId="168" fontId="96" fillId="0" borderId="0" xfId="0" applyFont="1" applyBorder="1" applyAlignment="1">
      <alignment horizontal="left" vertical="center"/>
    </xf>
    <xf numFmtId="168" fontId="96" fillId="0" borderId="0" xfId="0" quotePrefix="1" applyFont="1" applyBorder="1" applyAlignment="1">
      <alignment vertical="center"/>
    </xf>
    <xf numFmtId="168" fontId="96" fillId="0" borderId="0" xfId="0" applyFont="1" applyBorder="1" applyAlignment="1">
      <alignment vertical="center"/>
    </xf>
    <xf numFmtId="4" fontId="51" fillId="16" borderId="2" xfId="67" applyNumberFormat="1" applyFont="1" applyFill="1" applyBorder="1" applyAlignment="1">
      <alignment horizontal="center" vertical="center"/>
    </xf>
    <xf numFmtId="168" fontId="89" fillId="45" borderId="0" xfId="0" applyFont="1" applyFill="1" applyBorder="1" applyAlignment="1">
      <alignment vertical="center"/>
    </xf>
    <xf numFmtId="168" fontId="96" fillId="33" borderId="0" xfId="0" applyFont="1" applyFill="1" applyBorder="1" applyAlignment="1">
      <alignment vertical="center"/>
    </xf>
    <xf numFmtId="168" fontId="0" fillId="33" borderId="0" xfId="0" applyFill="1" applyBorder="1" applyAlignment="1">
      <alignment vertical="center"/>
    </xf>
    <xf numFmtId="171" fontId="133" fillId="33" borderId="0" xfId="0" applyNumberFormat="1" applyFont="1" applyFill="1" applyBorder="1" applyAlignment="1">
      <alignment horizontal="center" vertical="center"/>
    </xf>
    <xf numFmtId="168" fontId="89" fillId="33" borderId="0" xfId="0" applyFont="1" applyFill="1" applyBorder="1" applyAlignment="1">
      <alignment vertical="center"/>
    </xf>
    <xf numFmtId="177" fontId="96" fillId="33" borderId="0" xfId="0" applyNumberFormat="1" applyFont="1" applyFill="1" applyBorder="1" applyAlignment="1">
      <alignment vertical="center"/>
    </xf>
    <xf numFmtId="201" fontId="96" fillId="0" borderId="0" xfId="0" applyNumberFormat="1" applyFont="1" applyBorder="1" applyAlignment="1">
      <alignment horizontal="right" vertical="center" wrapText="1"/>
    </xf>
    <xf numFmtId="198" fontId="96" fillId="45" borderId="0" xfId="0" applyNumberFormat="1" applyFont="1" applyFill="1" applyBorder="1" applyAlignment="1">
      <alignment vertical="center" shrinkToFit="1"/>
    </xf>
    <xf numFmtId="198" fontId="96" fillId="33" borderId="0" xfId="0" applyNumberFormat="1" applyFont="1" applyFill="1" applyBorder="1" applyAlignment="1">
      <alignment vertical="center" shrinkToFit="1"/>
    </xf>
    <xf numFmtId="168" fontId="96" fillId="45" borderId="0" xfId="0" applyFont="1" applyFill="1" applyBorder="1" applyAlignment="1">
      <alignment vertical="center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168" fontId="40" fillId="17" borderId="24" xfId="0" applyFont="1" applyFill="1" applyBorder="1" applyAlignment="1">
      <alignment horizontal="center" vertical="center"/>
    </xf>
    <xf numFmtId="168" fontId="47" fillId="25" borderId="91" xfId="0" quotePrefix="1" applyFont="1" applyFill="1" applyBorder="1" applyAlignment="1">
      <alignment horizontal="center" vertical="center" wrapText="1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0" fontId="88" fillId="46" borderId="122" xfId="0" quotePrefix="1" applyNumberFormat="1" applyFont="1" applyFill="1" applyBorder="1" applyAlignment="1">
      <alignment vertical="center"/>
    </xf>
    <xf numFmtId="0" fontId="88" fillId="46" borderId="123" xfId="0" applyNumberFormat="1" applyFont="1" applyFill="1" applyBorder="1" applyAlignment="1">
      <alignment vertical="center"/>
    </xf>
    <xf numFmtId="0" fontId="134" fillId="46" borderId="123" xfId="0" applyNumberFormat="1" applyFont="1" applyFill="1" applyBorder="1" applyAlignment="1">
      <alignment vertical="center"/>
    </xf>
    <xf numFmtId="0" fontId="88" fillId="46" borderId="168" xfId="0" applyNumberFormat="1" applyFont="1" applyFill="1" applyBorder="1" applyAlignment="1">
      <alignment vertical="center"/>
    </xf>
    <xf numFmtId="0" fontId="52" fillId="0" borderId="5" xfId="0" quotePrefix="1" applyNumberFormat="1" applyFont="1" applyFill="1" applyBorder="1" applyAlignment="1">
      <alignment horizontal="center" vertical="center"/>
    </xf>
    <xf numFmtId="10" fontId="35" fillId="2" borderId="182" xfId="9497" applyNumberFormat="1" applyFont="1" applyFill="1" applyBorder="1" applyAlignment="1">
      <alignment horizontal="center" vertical="center" shrinkToFit="1"/>
    </xf>
    <xf numFmtId="4" fontId="35" fillId="28" borderId="183" xfId="9497" applyNumberFormat="1" applyFont="1" applyFill="1" applyBorder="1" applyAlignment="1">
      <alignment horizontal="center" vertical="center" shrinkToFit="1"/>
    </xf>
    <xf numFmtId="168" fontId="35" fillId="0" borderId="0" xfId="0" applyFont="1" applyBorder="1" applyAlignment="1">
      <alignment vertical="center"/>
    </xf>
    <xf numFmtId="10" fontId="35" fillId="2" borderId="184" xfId="9497" applyNumberFormat="1" applyFont="1" applyFill="1" applyBorder="1" applyAlignment="1">
      <alignment horizontal="center" vertical="center" shrinkToFit="1"/>
    </xf>
    <xf numFmtId="4" fontId="51" fillId="28" borderId="181" xfId="9497" applyNumberFormat="1" applyFont="1" applyFill="1" applyBorder="1" applyAlignment="1">
      <alignment horizontal="center" vertical="center" shrinkToFit="1"/>
    </xf>
    <xf numFmtId="168" fontId="22" fillId="0" borderId="0" xfId="0" applyFont="1" applyBorder="1" applyAlignment="1">
      <alignment vertical="center"/>
    </xf>
    <xf numFmtId="0" fontId="99" fillId="29" borderId="169" xfId="0" applyNumberFormat="1" applyFont="1" applyFill="1" applyBorder="1" applyAlignment="1">
      <alignment horizontal="center" vertical="center"/>
    </xf>
    <xf numFmtId="0" fontId="86" fillId="29" borderId="185" xfId="0" quotePrefix="1" applyNumberFormat="1" applyFont="1" applyFill="1" applyBorder="1" applyAlignment="1">
      <alignment horizontal="left" vertical="center" wrapText="1"/>
    </xf>
    <xf numFmtId="4" fontId="51" fillId="29" borderId="186" xfId="0" applyNumberFormat="1" applyFont="1" applyFill="1" applyBorder="1" applyAlignment="1">
      <alignment horizontal="center" vertical="center" shrinkToFit="1"/>
    </xf>
    <xf numFmtId="10" fontId="51" fillId="29" borderId="115" xfId="9497" applyNumberFormat="1" applyFont="1" applyFill="1" applyBorder="1" applyAlignment="1">
      <alignment horizontal="center" vertical="center" shrinkToFit="1"/>
    </xf>
    <xf numFmtId="4" fontId="51" fillId="29" borderId="172" xfId="9497" applyNumberFormat="1" applyFont="1" applyFill="1" applyBorder="1" applyAlignment="1">
      <alignment horizontal="center" vertical="center" shrinkToFit="1"/>
    </xf>
    <xf numFmtId="4" fontId="51" fillId="29" borderId="171" xfId="9497" applyNumberFormat="1" applyFont="1" applyFill="1" applyBorder="1" applyAlignment="1">
      <alignment horizontal="center" vertical="center" shrinkToFit="1"/>
    </xf>
    <xf numFmtId="4" fontId="51" fillId="29" borderId="187" xfId="9497" applyNumberFormat="1" applyFont="1" applyFill="1" applyBorder="1" applyAlignment="1">
      <alignment horizontal="center" vertical="center" shrinkToFit="1"/>
    </xf>
    <xf numFmtId="4" fontId="51" fillId="29" borderId="188" xfId="9497" applyNumberFormat="1" applyFont="1" applyFill="1" applyBorder="1" applyAlignment="1">
      <alignment horizontal="center" vertical="center" shrinkToFit="1"/>
    </xf>
    <xf numFmtId="4" fontId="51" fillId="29" borderId="189" xfId="0" applyNumberFormat="1" applyFont="1" applyFill="1" applyBorder="1" applyAlignment="1">
      <alignment horizontal="center" vertical="center" shrinkToFit="1"/>
    </xf>
    <xf numFmtId="176" fontId="51" fillId="29" borderId="187" xfId="9497" applyNumberFormat="1" applyFont="1" applyFill="1" applyBorder="1" applyAlignment="1">
      <alignment horizontal="center" vertical="center" shrinkToFit="1"/>
    </xf>
    <xf numFmtId="4" fontId="51" fillId="29" borderId="190" xfId="9497" applyNumberFormat="1" applyFont="1" applyFill="1" applyBorder="1" applyAlignment="1">
      <alignment horizontal="center" vertical="center" shrinkToFit="1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4" fontId="51" fillId="47" borderId="44" xfId="67" applyNumberFormat="1" applyFont="1" applyFill="1" applyBorder="1" applyAlignment="1">
      <alignment horizontal="center" vertical="center"/>
    </xf>
    <xf numFmtId="4" fontId="78" fillId="47" borderId="35" xfId="67" applyNumberFormat="1" applyFont="1" applyFill="1" applyBorder="1" applyAlignment="1">
      <alignment horizontal="center" vertical="center"/>
    </xf>
    <xf numFmtId="168" fontId="20" fillId="32" borderId="0" xfId="0" applyFont="1" applyFill="1" applyBorder="1"/>
    <xf numFmtId="168" fontId="52" fillId="32" borderId="0" xfId="0" applyFont="1" applyFill="1" applyAlignment="1">
      <alignment vertical="center"/>
    </xf>
    <xf numFmtId="168" fontId="20" fillId="32" borderId="0" xfId="0" applyFont="1" applyFill="1"/>
    <xf numFmtId="4" fontId="78" fillId="0" borderId="35" xfId="67" applyNumberFormat="1" applyFont="1" applyFill="1" applyBorder="1" applyAlignment="1">
      <alignment horizontal="center" vertical="center"/>
    </xf>
    <xf numFmtId="168" fontId="52" fillId="0" borderId="0" xfId="0" applyFont="1" applyFill="1" applyAlignment="1">
      <alignment vertical="center"/>
    </xf>
    <xf numFmtId="0" fontId="20" fillId="0" borderId="0" xfId="0" applyNumberFormat="1" applyFont="1" applyFill="1"/>
    <xf numFmtId="4" fontId="51" fillId="16" borderId="17" xfId="67" applyNumberFormat="1" applyFont="1" applyFill="1" applyBorder="1" applyAlignment="1">
      <alignment horizontal="center" vertical="center"/>
    </xf>
    <xf numFmtId="182" fontId="96" fillId="0" borderId="40" xfId="0" applyNumberFormat="1" applyFont="1" applyFill="1" applyBorder="1" applyAlignment="1" applyProtection="1">
      <alignment horizontal="right" vertical="top" wrapText="1"/>
    </xf>
    <xf numFmtId="171" fontId="96" fillId="0" borderId="0" xfId="0" applyNumberFormat="1" applyFont="1"/>
    <xf numFmtId="175" fontId="20" fillId="10" borderId="18" xfId="9497" applyNumberFormat="1" applyFont="1" applyFill="1" applyBorder="1" applyAlignment="1">
      <alignment vertical="center"/>
    </xf>
    <xf numFmtId="176" fontId="20" fillId="0" borderId="18" xfId="9497" applyNumberFormat="1" applyFont="1" applyFill="1" applyBorder="1" applyAlignment="1">
      <alignment vertical="center"/>
    </xf>
    <xf numFmtId="190" fontId="72" fillId="0" borderId="40" xfId="0" applyNumberFormat="1" applyFont="1" applyFill="1" applyBorder="1" applyAlignment="1" applyProtection="1">
      <alignment vertical="top" wrapText="1"/>
    </xf>
    <xf numFmtId="167" fontId="72" fillId="0" borderId="40" xfId="0" applyNumberFormat="1" applyFont="1" applyFill="1" applyBorder="1" applyAlignment="1" applyProtection="1">
      <alignment vertical="top" wrapText="1"/>
    </xf>
    <xf numFmtId="177" fontId="72" fillId="0" borderId="40" xfId="0" applyNumberFormat="1" applyFont="1" applyFill="1" applyBorder="1" applyAlignment="1" applyProtection="1">
      <alignment vertical="top" wrapText="1"/>
    </xf>
    <xf numFmtId="176" fontId="72" fillId="0" borderId="40" xfId="0" applyNumberFormat="1" applyFont="1" applyFill="1" applyBorder="1" applyAlignment="1" applyProtection="1">
      <alignment vertical="top" wrapText="1"/>
    </xf>
    <xf numFmtId="189" fontId="72" fillId="0" borderId="40" xfId="0" applyNumberFormat="1" applyFont="1" applyFill="1" applyBorder="1" applyAlignment="1" applyProtection="1">
      <alignment vertical="top" wrapText="1"/>
    </xf>
    <xf numFmtId="188" fontId="72" fillId="0" borderId="40" xfId="0" applyNumberFormat="1" applyFont="1" applyFill="1" applyBorder="1" applyAlignment="1" applyProtection="1">
      <alignment vertical="top" wrapText="1"/>
    </xf>
    <xf numFmtId="0" fontId="78" fillId="11" borderId="30" xfId="9496" applyFont="1" applyFill="1" applyBorder="1" applyAlignment="1">
      <alignment horizontal="center" vertical="center" wrapText="1" shrinkToFit="1"/>
    </xf>
    <xf numFmtId="0" fontId="46" fillId="0" borderId="0" xfId="9496" applyBorder="1" applyAlignment="1">
      <alignment horizontal="center" vertical="center"/>
    </xf>
    <xf numFmtId="168" fontId="34" fillId="0" borderId="23" xfId="2" quotePrefix="1" applyFont="1" applyFill="1" applyBorder="1" applyAlignment="1">
      <alignment horizontal="center" vertical="center"/>
    </xf>
    <xf numFmtId="0" fontId="81" fillId="11" borderId="30" xfId="9496" applyFont="1" applyFill="1" applyBorder="1" applyAlignment="1">
      <alignment horizontal="center" vertical="center" wrapText="1" shrinkToFit="1"/>
    </xf>
    <xf numFmtId="4" fontId="51" fillId="16" borderId="2" xfId="67" applyNumberFormat="1" applyFont="1" applyFill="1" applyBorder="1" applyAlignment="1">
      <alignment horizontal="center" vertical="center"/>
    </xf>
    <xf numFmtId="4" fontId="52" fillId="0" borderId="44" xfId="67" applyNumberFormat="1" applyFont="1" applyFill="1" applyBorder="1" applyAlignment="1">
      <alignment horizontal="center" vertical="center"/>
    </xf>
    <xf numFmtId="4" fontId="51" fillId="16" borderId="2" xfId="67" applyNumberFormat="1" applyFont="1" applyFill="1" applyBorder="1" applyAlignment="1">
      <alignment horizontal="center" vertical="center"/>
    </xf>
    <xf numFmtId="2" fontId="20" fillId="0" borderId="0" xfId="0" applyNumberFormat="1" applyFont="1" applyFill="1" applyAlignment="1" applyProtection="1">
      <alignment vertical="center"/>
      <protection locked="0"/>
    </xf>
    <xf numFmtId="1" fontId="20" fillId="0" borderId="0" xfId="0" applyNumberFormat="1" applyFont="1" applyFill="1" applyAlignment="1">
      <alignment vertical="center"/>
    </xf>
    <xf numFmtId="2" fontId="20" fillId="0" borderId="69" xfId="0" applyNumberFormat="1" applyFont="1" applyFill="1" applyBorder="1" applyAlignment="1">
      <alignment vertical="center"/>
    </xf>
    <xf numFmtId="2" fontId="20" fillId="0" borderId="2" xfId="0" applyNumberFormat="1" applyFont="1" applyFill="1" applyBorder="1" applyAlignment="1">
      <alignment vertical="center"/>
    </xf>
    <xf numFmtId="2" fontId="20" fillId="0" borderId="71" xfId="0" applyNumberFormat="1" applyFont="1" applyFill="1" applyBorder="1" applyAlignment="1">
      <alignment vertical="center"/>
    </xf>
    <xf numFmtId="10" fontId="52" fillId="0" borderId="0" xfId="0" applyNumberFormat="1" applyFont="1" applyFill="1" applyAlignment="1">
      <alignment vertical="center"/>
    </xf>
    <xf numFmtId="4" fontId="52" fillId="0" borderId="0" xfId="0" applyNumberFormat="1" applyFont="1" applyFill="1" applyAlignment="1">
      <alignment vertical="center"/>
    </xf>
    <xf numFmtId="2" fontId="52" fillId="0" borderId="0" xfId="0" applyNumberFormat="1" applyFont="1" applyFill="1" applyAlignment="1">
      <alignment vertical="center"/>
    </xf>
    <xf numFmtId="195" fontId="52" fillId="0" borderId="0" xfId="0" applyNumberFormat="1" applyFont="1" applyFill="1"/>
    <xf numFmtId="0" fontId="35" fillId="0" borderId="40" xfId="0" applyNumberFormat="1" applyFont="1" applyFill="1" applyBorder="1" applyAlignment="1" applyProtection="1">
      <alignment horizontal="left" vertical="top" wrapText="1"/>
    </xf>
    <xf numFmtId="177" fontId="35" fillId="0" borderId="40" xfId="0" applyNumberFormat="1" applyFont="1" applyFill="1" applyBorder="1" applyAlignment="1" applyProtection="1">
      <alignment horizontal="right" vertical="top" wrapText="1"/>
    </xf>
    <xf numFmtId="188" fontId="35" fillId="0" borderId="40" xfId="0" applyNumberFormat="1" applyFont="1" applyFill="1" applyBorder="1" applyAlignment="1" applyProtection="1">
      <alignment horizontal="right" vertical="top" wrapText="1"/>
    </xf>
    <xf numFmtId="182" fontId="35" fillId="0" borderId="40" xfId="0" applyNumberFormat="1" applyFont="1" applyFill="1" applyBorder="1" applyAlignment="1" applyProtection="1">
      <alignment horizontal="right" vertical="top" wrapText="1"/>
    </xf>
    <xf numFmtId="0" fontId="39" fillId="0" borderId="40" xfId="0" applyNumberFormat="1" applyFont="1" applyFill="1" applyBorder="1" applyAlignment="1" applyProtection="1">
      <alignment horizontal="left" vertical="top" wrapText="1"/>
    </xf>
    <xf numFmtId="177" fontId="39" fillId="0" borderId="40" xfId="0" applyNumberFormat="1" applyFont="1" applyFill="1" applyBorder="1" applyAlignment="1" applyProtection="1">
      <alignment horizontal="right" vertical="top" wrapText="1"/>
    </xf>
    <xf numFmtId="188" fontId="39" fillId="0" borderId="40" xfId="0" applyNumberFormat="1" applyFont="1" applyFill="1" applyBorder="1" applyAlignment="1" applyProtection="1">
      <alignment horizontal="right" vertical="top" wrapText="1"/>
    </xf>
    <xf numFmtId="182" fontId="39" fillId="0" borderId="40" xfId="0" applyNumberFormat="1" applyFont="1" applyFill="1" applyBorder="1" applyAlignment="1" applyProtection="1">
      <alignment horizontal="right" vertical="top" wrapText="1"/>
    </xf>
    <xf numFmtId="1" fontId="20" fillId="0" borderId="156" xfId="67" applyNumberFormat="1" applyFont="1" applyFill="1" applyBorder="1" applyAlignment="1">
      <alignment horizontal="center" vertical="center"/>
    </xf>
    <xf numFmtId="166" fontId="20" fillId="0" borderId="156" xfId="67" applyNumberFormat="1" applyFont="1" applyFill="1" applyBorder="1" applyAlignment="1">
      <alignment horizontal="center" vertical="center"/>
    </xf>
    <xf numFmtId="1" fontId="20" fillId="0" borderId="157" xfId="67" applyNumberFormat="1" applyFont="1" applyFill="1" applyBorder="1" applyAlignment="1">
      <alignment horizontal="center" vertical="center"/>
    </xf>
    <xf numFmtId="166" fontId="20" fillId="0" borderId="35" xfId="67" applyNumberFormat="1" applyFont="1" applyFill="1" applyBorder="1" applyAlignment="1">
      <alignment horizontal="center" vertical="center"/>
    </xf>
    <xf numFmtId="166" fontId="20" fillId="0" borderId="29" xfId="67" applyNumberFormat="1" applyFont="1" applyFill="1" applyBorder="1" applyAlignment="1">
      <alignment horizontal="center" vertical="center"/>
    </xf>
    <xf numFmtId="193" fontId="20" fillId="0" borderId="157" xfId="67" applyNumberFormat="1" applyFont="1" applyFill="1" applyBorder="1" applyAlignment="1">
      <alignment horizontal="center" vertical="center"/>
    </xf>
    <xf numFmtId="166" fontId="20" fillId="0" borderId="158" xfId="67" applyNumberFormat="1" applyFont="1" applyFill="1" applyBorder="1" applyAlignment="1">
      <alignment horizontal="center" vertical="center"/>
    </xf>
    <xf numFmtId="1" fontId="52" fillId="0" borderId="44" xfId="67" applyNumberFormat="1" applyFont="1" applyFill="1" applyBorder="1" applyAlignment="1">
      <alignment vertical="center"/>
    </xf>
    <xf numFmtId="1" fontId="52" fillId="0" borderId="44" xfId="67" applyNumberFormat="1" applyFont="1" applyFill="1" applyBorder="1" applyAlignment="1">
      <alignment horizontal="center" vertical="center"/>
    </xf>
    <xf numFmtId="10" fontId="52" fillId="0" borderId="44" xfId="67" applyNumberFormat="1" applyFont="1" applyFill="1" applyBorder="1" applyAlignment="1">
      <alignment horizontal="center" vertical="center"/>
    </xf>
    <xf numFmtId="1" fontId="35" fillId="0" borderId="44" xfId="67" applyNumberFormat="1" applyFont="1" applyFill="1" applyBorder="1" applyAlignment="1">
      <alignment horizontal="center" vertical="center"/>
    </xf>
    <xf numFmtId="10" fontId="20" fillId="14" borderId="2" xfId="0" applyNumberFormat="1" applyFont="1" applyFill="1" applyBorder="1" applyAlignment="1">
      <alignment horizontal="center" vertical="center"/>
    </xf>
    <xf numFmtId="4" fontId="51" fillId="16" borderId="2" xfId="67" applyNumberFormat="1" applyFont="1" applyFill="1" applyBorder="1" applyAlignment="1">
      <alignment horizontal="center" vertical="center"/>
    </xf>
    <xf numFmtId="10" fontId="52" fillId="14" borderId="2" xfId="67" applyNumberFormat="1" applyFont="1" applyFill="1" applyBorder="1" applyAlignment="1">
      <alignment horizontal="center" vertical="center"/>
    </xf>
    <xf numFmtId="168" fontId="20" fillId="0" borderId="0" xfId="0" applyFont="1" applyAlignment="1">
      <alignment horizontal="left" vertical="center"/>
    </xf>
    <xf numFmtId="4" fontId="52" fillId="0" borderId="2" xfId="0" applyNumberFormat="1" applyFont="1" applyFill="1" applyBorder="1" applyAlignment="1">
      <alignment horizontal="center" vertical="center"/>
    </xf>
    <xf numFmtId="168" fontId="40" fillId="18" borderId="19" xfId="0" applyFont="1" applyFill="1" applyBorder="1" applyAlignment="1">
      <alignment horizontal="center" vertical="center"/>
    </xf>
    <xf numFmtId="2" fontId="96" fillId="45" borderId="0" xfId="0" applyNumberFormat="1" applyFont="1" applyFill="1" applyBorder="1" applyAlignment="1">
      <alignment vertical="center"/>
    </xf>
    <xf numFmtId="202" fontId="46" fillId="0" borderId="0" xfId="9496" applyNumberFormat="1" applyAlignment="1">
      <alignment vertical="center"/>
    </xf>
    <xf numFmtId="168" fontId="22" fillId="2" borderId="20" xfId="8" applyFont="1" applyFill="1" applyBorder="1" applyAlignment="1" applyProtection="1">
      <alignment horizontal="center" vertical="center" wrapText="1"/>
    </xf>
    <xf numFmtId="168" fontId="137" fillId="0" borderId="22" xfId="8" applyFont="1" applyBorder="1" applyAlignment="1" applyProtection="1">
      <alignment horizontal="center" vertical="center" wrapText="1"/>
    </xf>
    <xf numFmtId="168" fontId="22" fillId="2" borderId="23" xfId="8" applyFont="1" applyFill="1" applyBorder="1" applyAlignment="1" applyProtection="1">
      <alignment horizontal="center" vertical="center" wrapText="1"/>
    </xf>
    <xf numFmtId="168" fontId="137" fillId="0" borderId="25" xfId="8" applyFont="1" applyBorder="1" applyAlignment="1" applyProtection="1">
      <alignment horizontal="center" vertical="center" wrapText="1"/>
    </xf>
    <xf numFmtId="168" fontId="137" fillId="0" borderId="155" xfId="8" applyFont="1" applyBorder="1" applyAlignment="1" applyProtection="1">
      <alignment horizontal="center" vertical="center" wrapText="1"/>
    </xf>
    <xf numFmtId="168" fontId="22" fillId="2" borderId="0" xfId="8" applyFont="1" applyFill="1" applyBorder="1" applyAlignment="1" applyProtection="1">
      <alignment horizontal="center" vertical="center" wrapText="1"/>
    </xf>
    <xf numFmtId="0" fontId="89" fillId="0" borderId="31" xfId="9502" applyFont="1" applyFill="1" applyBorder="1" applyAlignment="1" applyProtection="1">
      <alignment horizontal="center" vertical="center"/>
    </xf>
    <xf numFmtId="0" fontId="89" fillId="0" borderId="212" xfId="9502" applyFont="1" applyFill="1" applyBorder="1" applyAlignment="1" applyProtection="1">
      <alignment horizontal="left" vertical="center"/>
    </xf>
    <xf numFmtId="167" fontId="52" fillId="0" borderId="213" xfId="9502" quotePrefix="1" applyNumberFormat="1" applyFont="1" applyFill="1" applyBorder="1" applyAlignment="1" applyProtection="1">
      <alignment horizontal="center" vertical="center" wrapText="1"/>
    </xf>
    <xf numFmtId="0" fontId="89" fillId="0" borderId="213" xfId="9502" applyFont="1" applyFill="1" applyBorder="1" applyAlignment="1" applyProtection="1">
      <alignment horizontal="left" vertical="center"/>
    </xf>
    <xf numFmtId="0" fontId="89" fillId="0" borderId="201" xfId="9502" applyFont="1" applyFill="1" applyBorder="1" applyAlignment="1" applyProtection="1">
      <alignment horizontal="left" vertical="center"/>
    </xf>
    <xf numFmtId="14" fontId="89" fillId="0" borderId="201" xfId="9502" applyNumberFormat="1" applyFont="1" applyFill="1" applyBorder="1" applyAlignment="1" applyProtection="1">
      <alignment horizontal="center" vertical="center"/>
    </xf>
    <xf numFmtId="0" fontId="89" fillId="0" borderId="28" xfId="9502" applyFont="1" applyFill="1" applyBorder="1" applyAlignment="1" applyProtection="1">
      <alignment horizontal="center" vertical="center"/>
    </xf>
    <xf numFmtId="0" fontId="20" fillId="0" borderId="0" xfId="9502" applyProtection="1"/>
    <xf numFmtId="0" fontId="20" fillId="0" borderId="20" xfId="9502" applyBorder="1" applyAlignment="1" applyProtection="1"/>
    <xf numFmtId="0" fontId="20" fillId="0" borderId="21" xfId="9502" applyBorder="1" applyAlignment="1" applyProtection="1"/>
    <xf numFmtId="0" fontId="20" fillId="0" borderId="22" xfId="9502" applyBorder="1" applyAlignment="1" applyProtection="1"/>
    <xf numFmtId="0" fontId="20" fillId="0" borderId="23" xfId="9502" applyBorder="1" applyAlignment="1" applyProtection="1"/>
    <xf numFmtId="0" fontId="20" fillId="0" borderId="0" xfId="9502" applyBorder="1" applyAlignment="1" applyProtection="1"/>
    <xf numFmtId="0" fontId="20" fillId="0" borderId="25" xfId="9502" applyBorder="1" applyAlignment="1" applyProtection="1"/>
    <xf numFmtId="0" fontId="20" fillId="0" borderId="26" xfId="9502" applyBorder="1" applyAlignment="1" applyProtection="1"/>
    <xf numFmtId="0" fontId="20" fillId="0" borderId="27" xfId="9502" applyBorder="1" applyAlignment="1" applyProtection="1"/>
    <xf numFmtId="0" fontId="20" fillId="0" borderId="28" xfId="9502" applyBorder="1" applyAlignment="1" applyProtection="1"/>
    <xf numFmtId="168" fontId="20" fillId="0" borderId="0" xfId="8" applyAlignment="1" applyProtection="1">
      <alignment vertical="center"/>
      <protection locked="0"/>
    </xf>
    <xf numFmtId="168" fontId="20" fillId="0" borderId="0" xfId="8" applyAlignment="1" applyProtection="1">
      <alignment vertical="center"/>
    </xf>
    <xf numFmtId="168" fontId="20" fillId="0" borderId="0" xfId="8" applyBorder="1" applyAlignment="1" applyProtection="1">
      <alignment vertical="center"/>
      <protection locked="0"/>
    </xf>
    <xf numFmtId="0" fontId="28" fillId="0" borderId="0" xfId="9502" applyFont="1" applyProtection="1">
      <protection locked="0" hidden="1"/>
    </xf>
    <xf numFmtId="0" fontId="28" fillId="0" borderId="0" xfId="9502" applyFont="1" applyAlignment="1" applyProtection="1">
      <alignment vertical="center" wrapText="1"/>
      <protection locked="0"/>
    </xf>
    <xf numFmtId="0" fontId="28" fillId="0" borderId="0" xfId="9502" applyFont="1" applyProtection="1">
      <protection locked="0"/>
    </xf>
    <xf numFmtId="0" fontId="52" fillId="0" borderId="0" xfId="9502" applyFont="1" applyProtection="1">
      <protection locked="0"/>
    </xf>
    <xf numFmtId="0" fontId="20" fillId="0" borderId="0" xfId="9502" applyProtection="1">
      <protection locked="0"/>
    </xf>
    <xf numFmtId="168" fontId="20" fillId="0" borderId="0" xfId="8" applyFill="1" applyAlignment="1" applyProtection="1">
      <alignment vertical="center"/>
      <protection locked="0"/>
    </xf>
    <xf numFmtId="168" fontId="20" fillId="0" borderId="0" xfId="8" applyFill="1" applyBorder="1" applyAlignment="1" applyProtection="1">
      <alignment vertical="center"/>
      <protection locked="0"/>
    </xf>
    <xf numFmtId="0" fontId="28" fillId="0" borderId="0" xfId="9502" applyFont="1" applyFill="1" applyProtection="1">
      <protection locked="0" hidden="1"/>
    </xf>
    <xf numFmtId="0" fontId="28" fillId="0" borderId="0" xfId="9502" applyFont="1" applyFill="1" applyAlignment="1" applyProtection="1">
      <alignment vertical="center" wrapText="1"/>
      <protection locked="0"/>
    </xf>
    <xf numFmtId="0" fontId="28" fillId="0" borderId="0" xfId="9502" applyFont="1" applyFill="1" applyProtection="1">
      <protection locked="0"/>
    </xf>
    <xf numFmtId="0" fontId="52" fillId="0" borderId="0" xfId="9502" applyFont="1" applyFill="1" applyProtection="1">
      <protection locked="0"/>
    </xf>
    <xf numFmtId="0" fontId="20" fillId="0" borderId="0" xfId="9502" applyFill="1" applyProtection="1">
      <protection locked="0"/>
    </xf>
    <xf numFmtId="0" fontId="96" fillId="21" borderId="151" xfId="9502" applyFont="1" applyFill="1" applyBorder="1" applyAlignment="1" applyProtection="1">
      <alignment horizontal="centerContinuous"/>
      <protection hidden="1"/>
    </xf>
    <xf numFmtId="0" fontId="47" fillId="21" borderId="152" xfId="9502" applyFont="1" applyFill="1" applyBorder="1" applyAlignment="1" applyProtection="1">
      <alignment horizontal="centerContinuous"/>
      <protection hidden="1"/>
    </xf>
    <xf numFmtId="0" fontId="47" fillId="21" borderId="153" xfId="9502" applyFont="1" applyFill="1" applyBorder="1" applyAlignment="1" applyProtection="1">
      <alignment horizontal="centerContinuous"/>
      <protection hidden="1"/>
    </xf>
    <xf numFmtId="0" fontId="47" fillId="21" borderId="200" xfId="9502" applyFont="1" applyFill="1" applyBorder="1" applyAlignment="1" applyProtection="1">
      <alignment horizontal="center"/>
      <protection hidden="1"/>
    </xf>
    <xf numFmtId="0" fontId="47" fillId="21" borderId="201" xfId="9502" applyFont="1" applyFill="1" applyBorder="1" applyAlignment="1" applyProtection="1">
      <alignment horizontal="center"/>
      <protection hidden="1"/>
    </xf>
    <xf numFmtId="0" fontId="47" fillId="21" borderId="28" xfId="9502" applyFont="1" applyFill="1" applyBorder="1" applyAlignment="1" applyProtection="1">
      <alignment horizontal="center"/>
      <protection hidden="1"/>
    </xf>
    <xf numFmtId="0" fontId="35" fillId="14" borderId="40" xfId="0" applyNumberFormat="1" applyFont="1" applyFill="1" applyBorder="1" applyAlignment="1" applyProtection="1">
      <alignment horizontal="left" vertical="top" wrapText="1"/>
    </xf>
    <xf numFmtId="182" fontId="89" fillId="14" borderId="40" xfId="0" applyNumberFormat="1" applyFont="1" applyFill="1" applyBorder="1" applyAlignment="1" applyProtection="1">
      <alignment horizontal="right" vertical="top" wrapText="1"/>
    </xf>
    <xf numFmtId="4" fontId="35" fillId="14" borderId="2" xfId="9497" applyNumberFormat="1" applyFont="1" applyFill="1" applyBorder="1" applyAlignment="1">
      <alignment horizontal="center" vertical="center" shrinkToFit="1"/>
    </xf>
    <xf numFmtId="4" fontId="35" fillId="14" borderId="2" xfId="0" applyNumberFormat="1" applyFont="1" applyFill="1" applyBorder="1" applyAlignment="1">
      <alignment horizontal="center" vertical="center" shrinkToFit="1"/>
    </xf>
    <xf numFmtId="176" fontId="35" fillId="14" borderId="2" xfId="0" applyNumberFormat="1" applyFont="1" applyFill="1" applyBorder="1" applyAlignment="1">
      <alignment horizontal="center" vertical="center" shrinkToFit="1"/>
    </xf>
    <xf numFmtId="4" fontId="35" fillId="14" borderId="2" xfId="0" applyNumberFormat="1" applyFont="1" applyFill="1" applyBorder="1" applyAlignment="1">
      <alignment vertical="center" shrinkToFit="1"/>
    </xf>
    <xf numFmtId="4" fontId="52" fillId="14" borderId="2" xfId="67" applyNumberFormat="1" applyFont="1" applyFill="1" applyBorder="1" applyAlignment="1">
      <alignment horizontal="center" vertical="center"/>
    </xf>
    <xf numFmtId="10" fontId="129" fillId="0" borderId="0" xfId="9501" applyNumberFormat="1" applyFont="1" applyFill="1" applyBorder="1" applyAlignment="1">
      <alignment horizontal="center" vertical="center"/>
    </xf>
    <xf numFmtId="10" fontId="129" fillId="0" borderId="79" xfId="9501" applyNumberFormat="1" applyFont="1" applyFill="1" applyBorder="1" applyAlignment="1">
      <alignment horizontal="center" vertical="center"/>
    </xf>
    <xf numFmtId="4" fontId="129" fillId="0" borderId="0" xfId="9501" applyNumberFormat="1" applyFont="1" applyFill="1" applyBorder="1" applyAlignment="1">
      <alignment horizontal="center" vertical="center"/>
    </xf>
    <xf numFmtId="44" fontId="129" fillId="42" borderId="0" xfId="2" applyNumberFormat="1" applyFont="1" applyFill="1" applyBorder="1" applyAlignment="1">
      <alignment horizontal="center" vertical="center" wrapText="1"/>
    </xf>
    <xf numFmtId="44" fontId="130" fillId="42" borderId="79" xfId="2" applyNumberFormat="1" applyFont="1" applyFill="1" applyBorder="1" applyAlignment="1">
      <alignment vertical="center" wrapText="1"/>
    </xf>
    <xf numFmtId="44" fontId="129" fillId="42" borderId="0" xfId="86" applyNumberFormat="1" applyFont="1" applyFill="1" applyBorder="1" applyAlignment="1">
      <alignment horizontal="center" vertical="center" wrapText="1"/>
    </xf>
    <xf numFmtId="44" fontId="129" fillId="42" borderId="79" xfId="86" applyNumberFormat="1" applyFont="1" applyFill="1" applyBorder="1" applyAlignment="1">
      <alignment horizontal="center" vertical="center" wrapText="1"/>
    </xf>
    <xf numFmtId="10" fontId="52" fillId="14" borderId="44" xfId="67" applyNumberFormat="1" applyFont="1" applyFill="1" applyBorder="1" applyAlignment="1">
      <alignment horizontal="center" vertical="center"/>
    </xf>
    <xf numFmtId="0" fontId="89" fillId="0" borderId="118" xfId="9502" applyFont="1" applyFill="1" applyBorder="1" applyAlignment="1" applyProtection="1">
      <alignment vertical="center" wrapText="1"/>
    </xf>
    <xf numFmtId="0" fontId="89" fillId="0" borderId="204" xfId="9502" applyFont="1" applyFill="1" applyBorder="1" applyAlignment="1" applyProtection="1">
      <alignment vertical="center" wrapText="1"/>
    </xf>
    <xf numFmtId="0" fontId="89" fillId="0" borderId="207" xfId="9502" applyFont="1" applyFill="1" applyBorder="1" applyAlignment="1" applyProtection="1">
      <alignment vertical="center" wrapText="1"/>
    </xf>
    <xf numFmtId="0" fontId="89" fillId="0" borderId="118" xfId="9502" applyFont="1" applyFill="1" applyBorder="1" applyAlignment="1" applyProtection="1">
      <alignment horizontal="left" vertical="center"/>
    </xf>
    <xf numFmtId="0" fontId="89" fillId="0" borderId="193" xfId="9502" applyFont="1" applyFill="1" applyBorder="1" applyAlignment="1" applyProtection="1">
      <alignment horizontal="left" vertical="center"/>
    </xf>
    <xf numFmtId="14" fontId="89" fillId="0" borderId="193" xfId="9502" applyNumberFormat="1" applyFont="1" applyFill="1" applyBorder="1" applyAlignment="1" applyProtection="1">
      <alignment horizontal="center" vertical="center"/>
    </xf>
    <xf numFmtId="0" fontId="89" fillId="0" borderId="25" xfId="9502" applyFont="1" applyFill="1" applyBorder="1" applyAlignment="1" applyProtection="1">
      <alignment horizontal="center" vertical="center"/>
    </xf>
    <xf numFmtId="0" fontId="89" fillId="0" borderId="210" xfId="9502" applyFont="1" applyFill="1" applyBorder="1" applyAlignment="1" applyProtection="1">
      <alignment vertical="center" wrapText="1"/>
    </xf>
    <xf numFmtId="0" fontId="89" fillId="0" borderId="205" xfId="9502" applyFont="1" applyFill="1" applyBorder="1" applyAlignment="1" applyProtection="1">
      <alignment vertical="center" wrapText="1"/>
    </xf>
    <xf numFmtId="0" fontId="89" fillId="0" borderId="208" xfId="9502" applyFont="1" applyFill="1" applyBorder="1" applyAlignment="1" applyProtection="1">
      <alignment vertical="center" wrapText="1"/>
    </xf>
    <xf numFmtId="14" fontId="89" fillId="0" borderId="210" xfId="9502" quotePrefix="1" applyNumberFormat="1" applyFont="1" applyFill="1" applyBorder="1" applyAlignment="1" applyProtection="1">
      <alignment vertical="center" wrapText="1"/>
    </xf>
    <xf numFmtId="14" fontId="89" fillId="0" borderId="205" xfId="9502" applyNumberFormat="1" applyFont="1" applyFill="1" applyBorder="1" applyAlignment="1" applyProtection="1">
      <alignment vertical="center" wrapText="1"/>
    </xf>
    <xf numFmtId="14" fontId="89" fillId="0" borderId="208" xfId="9502" applyNumberFormat="1" applyFont="1" applyFill="1" applyBorder="1" applyAlignment="1" applyProtection="1">
      <alignment vertical="center" wrapText="1"/>
    </xf>
    <xf numFmtId="1" fontId="52" fillId="14" borderId="44" xfId="67" applyNumberFormat="1" applyFont="1" applyFill="1" applyBorder="1" applyAlignment="1">
      <alignment vertical="center"/>
    </xf>
    <xf numFmtId="167" fontId="52" fillId="0" borderId="118" xfId="9502" quotePrefix="1" applyNumberFormat="1" applyFont="1" applyFill="1" applyBorder="1" applyAlignment="1" applyProtection="1">
      <alignment horizontal="center" vertical="center" wrapText="1"/>
    </xf>
    <xf numFmtId="0" fontId="71" fillId="12" borderId="40" xfId="0" applyNumberFormat="1" applyFont="1" applyFill="1" applyBorder="1" applyAlignment="1" applyProtection="1">
      <alignment horizontal="right" vertical="top" wrapText="1"/>
    </xf>
    <xf numFmtId="0" fontId="68" fillId="0" borderId="39" xfId="0" applyNumberFormat="1" applyFont="1" applyFill="1" applyBorder="1" applyAlignment="1" applyProtection="1">
      <alignment horizontal="left" vertical="top" wrapText="1"/>
    </xf>
    <xf numFmtId="0" fontId="72" fillId="0" borderId="40" xfId="0" applyNumberFormat="1" applyFont="1" applyFill="1" applyBorder="1" applyAlignment="1" applyProtection="1">
      <alignment horizontal="left" vertical="top" wrapText="1"/>
    </xf>
    <xf numFmtId="0" fontId="71" fillId="12" borderId="40" xfId="0" applyNumberFormat="1" applyFont="1" applyFill="1" applyBorder="1" applyAlignment="1" applyProtection="1">
      <alignment horizontal="right" vertical="top" wrapText="1"/>
    </xf>
    <xf numFmtId="0" fontId="69" fillId="12" borderId="40" xfId="0" applyNumberFormat="1" applyFont="1" applyFill="1" applyBorder="1" applyAlignment="1" applyProtection="1">
      <alignment horizontal="center" vertical="top" wrapText="1"/>
    </xf>
    <xf numFmtId="0" fontId="69" fillId="12" borderId="36" xfId="0" applyNumberFormat="1" applyFont="1" applyFill="1" applyBorder="1" applyAlignment="1" applyProtection="1">
      <alignment horizontal="right" vertical="top" wrapText="1"/>
    </xf>
    <xf numFmtId="0" fontId="69" fillId="12" borderId="38" xfId="0" applyNumberFormat="1" applyFont="1" applyFill="1" applyBorder="1" applyAlignment="1" applyProtection="1">
      <alignment horizontal="center" vertical="top" wrapText="1"/>
    </xf>
    <xf numFmtId="0" fontId="71" fillId="12" borderId="40" xfId="0" applyNumberFormat="1" applyFont="1" applyFill="1" applyBorder="1" applyAlignment="1" applyProtection="1">
      <alignment horizontal="center" vertical="top" wrapText="1"/>
    </xf>
    <xf numFmtId="0" fontId="68" fillId="0" borderId="39" xfId="0" applyNumberFormat="1" applyFont="1" applyFill="1" applyBorder="1" applyAlignment="1" applyProtection="1">
      <alignment horizontal="left" vertical="top" wrapText="1"/>
    </xf>
    <xf numFmtId="171" fontId="0" fillId="0" borderId="16" xfId="0" applyNumberFormat="1" applyFill="1" applyBorder="1" applyAlignment="1">
      <alignment horizontal="center"/>
    </xf>
    <xf numFmtId="1" fontId="74" fillId="14" borderId="0" xfId="9496" quotePrefix="1" applyNumberFormat="1" applyFont="1" applyFill="1" applyBorder="1" applyAlignment="1">
      <alignment horizontal="center" vertical="center"/>
    </xf>
    <xf numFmtId="1" fontId="74" fillId="0" borderId="0" xfId="9496" quotePrefix="1" applyNumberFormat="1" applyFont="1" applyBorder="1" applyAlignment="1">
      <alignment horizontal="center" vertical="center"/>
    </xf>
    <xf numFmtId="168" fontId="60" fillId="3" borderId="23" xfId="2" quotePrefix="1" applyFont="1" applyFill="1" applyBorder="1" applyAlignment="1">
      <alignment horizontal="left" vertical="center"/>
    </xf>
    <xf numFmtId="168" fontId="60" fillId="3" borderId="0" xfId="2" quotePrefix="1" applyFont="1" applyFill="1" applyBorder="1" applyAlignment="1">
      <alignment horizontal="left" vertical="center"/>
    </xf>
    <xf numFmtId="168" fontId="59" fillId="3" borderId="23" xfId="2" quotePrefix="1" applyFont="1" applyFill="1" applyBorder="1" applyAlignment="1">
      <alignment horizontal="left" vertical="center"/>
    </xf>
    <xf numFmtId="168" fontId="59" fillId="3" borderId="0" xfId="2" quotePrefix="1" applyFont="1" applyFill="1" applyBorder="1" applyAlignment="1">
      <alignment horizontal="left" vertical="center"/>
    </xf>
    <xf numFmtId="168" fontId="52" fillId="0" borderId="0" xfId="0" applyFont="1" applyFill="1" applyBorder="1" applyAlignment="1">
      <alignment horizontal="left" vertical="center" wrapText="1"/>
    </xf>
    <xf numFmtId="168" fontId="52" fillId="0" borderId="25" xfId="0" applyFont="1" applyFill="1" applyBorder="1" applyAlignment="1">
      <alignment horizontal="left" vertical="center" wrapText="1"/>
    </xf>
    <xf numFmtId="168" fontId="53" fillId="3" borderId="23" xfId="2" quotePrefix="1" applyFont="1" applyFill="1" applyBorder="1" applyAlignment="1">
      <alignment horizontal="left" vertical="center"/>
    </xf>
    <xf numFmtId="168" fontId="53" fillId="3" borderId="0" xfId="2" quotePrefix="1" applyFont="1" applyFill="1" applyBorder="1" applyAlignment="1">
      <alignment horizontal="left" vertical="center"/>
    </xf>
    <xf numFmtId="0" fontId="20" fillId="0" borderId="24" xfId="9496" applyFont="1" applyBorder="1" applyAlignment="1">
      <alignment vertical="center"/>
    </xf>
    <xf numFmtId="0" fontId="20" fillId="0" borderId="1" xfId="9496" applyFont="1" applyBorder="1" applyAlignment="1">
      <alignment vertical="center"/>
    </xf>
    <xf numFmtId="0" fontId="20" fillId="0" borderId="19" xfId="9496" applyFont="1" applyBorder="1" applyAlignment="1">
      <alignment vertical="center"/>
    </xf>
    <xf numFmtId="0" fontId="81" fillId="11" borderId="24" xfId="9496" applyFont="1" applyFill="1" applyBorder="1" applyAlignment="1">
      <alignment horizontal="center" vertical="center" wrapText="1" shrinkToFit="1"/>
    </xf>
    <xf numFmtId="0" fontId="81" fillId="11" borderId="1" xfId="9496" applyFont="1" applyFill="1" applyBorder="1" applyAlignment="1">
      <alignment horizontal="center" vertical="center" wrapText="1" shrinkToFit="1"/>
    </xf>
    <xf numFmtId="0" fontId="81" fillId="11" borderId="19" xfId="9496" applyFont="1" applyFill="1" applyBorder="1" applyAlignment="1">
      <alignment horizontal="center" vertical="center" wrapText="1" shrinkToFit="1"/>
    </xf>
    <xf numFmtId="0" fontId="20" fillId="0" borderId="24" xfId="9496" applyFont="1" applyBorder="1" applyAlignment="1">
      <alignment horizontal="left" vertical="center"/>
    </xf>
    <xf numFmtId="0" fontId="20" fillId="0" borderId="1" xfId="9496" applyFont="1" applyBorder="1" applyAlignment="1">
      <alignment horizontal="left" vertical="center"/>
    </xf>
    <xf numFmtId="0" fontId="20" fillId="0" borderId="19" xfId="9496" applyFont="1" applyBorder="1" applyAlignment="1">
      <alignment horizontal="left" vertical="center"/>
    </xf>
    <xf numFmtId="168" fontId="53" fillId="0" borderId="23" xfId="2" quotePrefix="1" applyFont="1" applyFill="1" applyBorder="1" applyAlignment="1">
      <alignment horizontal="left" vertical="center"/>
    </xf>
    <xf numFmtId="168" fontId="53" fillId="0" borderId="0" xfId="2" quotePrefix="1" applyFont="1" applyFill="1" applyBorder="1" applyAlignment="1">
      <alignment horizontal="left" vertical="center"/>
    </xf>
    <xf numFmtId="0" fontId="47" fillId="11" borderId="24" xfId="9496" applyFont="1" applyFill="1" applyBorder="1" applyAlignment="1">
      <alignment horizontal="center" vertical="center"/>
    </xf>
    <xf numFmtId="0" fontId="47" fillId="11" borderId="1" xfId="9496" applyFont="1" applyFill="1" applyBorder="1" applyAlignment="1">
      <alignment horizontal="center" vertical="center"/>
    </xf>
    <xf numFmtId="0" fontId="47" fillId="11" borderId="31" xfId="9496" applyFont="1" applyFill="1" applyBorder="1" applyAlignment="1">
      <alignment horizontal="center" vertical="center"/>
    </xf>
    <xf numFmtId="0" fontId="78" fillId="11" borderId="24" xfId="9496" applyFont="1" applyFill="1" applyBorder="1" applyAlignment="1">
      <alignment horizontal="center" vertical="center" wrapText="1" shrinkToFit="1"/>
    </xf>
    <xf numFmtId="0" fontId="47" fillId="11" borderId="1" xfId="9496" applyFont="1" applyFill="1" applyBorder="1" applyAlignment="1">
      <alignment horizontal="center" vertical="center" wrapText="1" shrinkToFit="1"/>
    </xf>
    <xf numFmtId="0" fontId="47" fillId="11" borderId="19" xfId="9496" applyFont="1" applyFill="1" applyBorder="1" applyAlignment="1">
      <alignment horizontal="center" vertical="center" wrapText="1" shrinkToFit="1"/>
    </xf>
    <xf numFmtId="168" fontId="60" fillId="3" borderId="23" xfId="2" quotePrefix="1" applyFont="1" applyFill="1" applyBorder="1" applyAlignment="1">
      <alignment horizontal="right"/>
    </xf>
    <xf numFmtId="168" fontId="60" fillId="3" borderId="0" xfId="2" quotePrefix="1" applyFont="1" applyFill="1" applyBorder="1" applyAlignment="1">
      <alignment horizontal="right"/>
    </xf>
    <xf numFmtId="168" fontId="53" fillId="3" borderId="23" xfId="2" quotePrefix="1" applyFont="1" applyFill="1" applyBorder="1" applyAlignment="1">
      <alignment horizontal="right" vertical="top" wrapText="1"/>
    </xf>
    <xf numFmtId="168" fontId="53" fillId="3" borderId="0" xfId="2" quotePrefix="1" applyFont="1" applyFill="1" applyBorder="1" applyAlignment="1">
      <alignment horizontal="right" vertical="top" wrapText="1"/>
    </xf>
    <xf numFmtId="0" fontId="50" fillId="13" borderId="20" xfId="9496" applyFont="1" applyFill="1" applyBorder="1" applyAlignment="1">
      <alignment horizontal="center" vertical="center"/>
    </xf>
    <xf numFmtId="0" fontId="50" fillId="13" borderId="21" xfId="9496" applyFont="1" applyFill="1" applyBorder="1" applyAlignment="1">
      <alignment horizontal="center" vertical="center"/>
    </xf>
    <xf numFmtId="0" fontId="50" fillId="13" borderId="22" xfId="9496" applyFont="1" applyFill="1" applyBorder="1" applyAlignment="1">
      <alignment horizontal="center" vertical="center"/>
    </xf>
    <xf numFmtId="168" fontId="59" fillId="3" borderId="23" xfId="2" quotePrefix="1" applyFont="1" applyFill="1" applyBorder="1" applyAlignment="1">
      <alignment horizontal="right"/>
    </xf>
    <xf numFmtId="168" fontId="59" fillId="3" borderId="0" xfId="2" quotePrefix="1" applyFont="1" applyFill="1" applyBorder="1" applyAlignment="1">
      <alignment horizontal="right"/>
    </xf>
    <xf numFmtId="168" fontId="53" fillId="3" borderId="23" xfId="2" quotePrefix="1" applyFont="1" applyFill="1" applyBorder="1" applyAlignment="1">
      <alignment horizontal="right"/>
    </xf>
    <xf numFmtId="168" fontId="53" fillId="3" borderId="0" xfId="2" quotePrefix="1" applyFont="1" applyFill="1" applyBorder="1" applyAlignment="1">
      <alignment horizontal="right"/>
    </xf>
    <xf numFmtId="0" fontId="50" fillId="13" borderId="26" xfId="9496" applyFont="1" applyFill="1" applyBorder="1" applyAlignment="1">
      <alignment horizontal="center" vertical="center" wrapText="1"/>
    </xf>
    <xf numFmtId="0" fontId="50" fillId="13" borderId="27" xfId="9496" applyFont="1" applyFill="1" applyBorder="1" applyAlignment="1">
      <alignment horizontal="center" vertical="center" wrapText="1"/>
    </xf>
    <xf numFmtId="0" fontId="50" fillId="13" borderId="28" xfId="9496" applyFont="1" applyFill="1" applyBorder="1" applyAlignment="1">
      <alignment horizontal="center" vertical="center" wrapText="1"/>
    </xf>
    <xf numFmtId="0" fontId="77" fillId="17" borderId="43" xfId="0" applyNumberFormat="1" applyFont="1" applyFill="1" applyBorder="1" applyAlignment="1" applyProtection="1">
      <alignment horizontal="center" vertical="center" wrapText="1"/>
    </xf>
    <xf numFmtId="0" fontId="77" fillId="17" borderId="45" xfId="0" applyNumberFormat="1" applyFont="1" applyFill="1" applyBorder="1" applyAlignment="1" applyProtection="1">
      <alignment horizontal="center" vertical="center" wrapText="1"/>
    </xf>
    <xf numFmtId="168" fontId="40" fillId="0" borderId="0" xfId="0" applyFont="1" applyAlignment="1" applyProtection="1">
      <alignment horizontal="center" vertical="center" wrapText="1"/>
      <protection locked="0"/>
    </xf>
    <xf numFmtId="168" fontId="47" fillId="0" borderId="73" xfId="0" applyFont="1" applyFill="1" applyBorder="1" applyAlignment="1" applyProtection="1">
      <alignment horizontal="center" vertical="center"/>
      <protection locked="0"/>
    </xf>
    <xf numFmtId="168" fontId="47" fillId="0" borderId="74" xfId="0" applyFont="1" applyFill="1" applyBorder="1" applyAlignment="1" applyProtection="1">
      <alignment horizontal="center" vertical="center"/>
      <protection locked="0"/>
    </xf>
    <xf numFmtId="168" fontId="47" fillId="0" borderId="75" xfId="0" applyFont="1" applyFill="1" applyBorder="1" applyAlignment="1" applyProtection="1">
      <alignment horizontal="center" vertical="center"/>
      <protection locked="0"/>
    </xf>
    <xf numFmtId="168" fontId="40" fillId="0" borderId="2" xfId="0" applyFont="1" applyBorder="1" applyAlignment="1" applyProtection="1">
      <alignment horizontal="center" vertical="center" wrapText="1"/>
      <protection locked="0"/>
    </xf>
    <xf numFmtId="168" fontId="40" fillId="0" borderId="71" xfId="0" applyFont="1" applyBorder="1" applyAlignment="1" applyProtection="1">
      <alignment horizontal="center" vertical="center" wrapText="1"/>
      <protection locked="0"/>
    </xf>
    <xf numFmtId="168" fontId="40" fillId="15" borderId="2" xfId="0" applyFont="1" applyFill="1" applyBorder="1" applyAlignment="1">
      <alignment horizontal="center" vertical="center"/>
    </xf>
    <xf numFmtId="168" fontId="40" fillId="15" borderId="35" xfId="0" applyFont="1" applyFill="1" applyBorder="1" applyAlignment="1">
      <alignment horizontal="center" vertical="center"/>
    </xf>
    <xf numFmtId="168" fontId="40" fillId="18" borderId="24" xfId="0" applyFont="1" applyFill="1" applyBorder="1" applyAlignment="1">
      <alignment horizontal="center" vertical="center"/>
    </xf>
    <xf numFmtId="168" fontId="40" fillId="18" borderId="1" xfId="0" applyFont="1" applyFill="1" applyBorder="1" applyAlignment="1">
      <alignment horizontal="center" vertical="center"/>
    </xf>
    <xf numFmtId="168" fontId="40" fillId="18" borderId="19" xfId="0" applyFont="1" applyFill="1" applyBorder="1" applyAlignment="1">
      <alignment horizontal="center" vertical="center"/>
    </xf>
    <xf numFmtId="168" fontId="40" fillId="15" borderId="44" xfId="0" applyFont="1" applyFill="1" applyBorder="1" applyAlignment="1">
      <alignment horizontal="center" vertical="center"/>
    </xf>
    <xf numFmtId="168" fontId="40" fillId="19" borderId="2" xfId="0" applyFont="1" applyFill="1" applyBorder="1" applyAlignment="1">
      <alignment horizontal="center" vertical="center"/>
    </xf>
    <xf numFmtId="168" fontId="40" fillId="19" borderId="35" xfId="0" applyFont="1" applyFill="1" applyBorder="1" applyAlignment="1">
      <alignment horizontal="center" vertical="center"/>
    </xf>
    <xf numFmtId="168" fontId="40" fillId="17" borderId="2" xfId="0" applyFont="1" applyFill="1" applyBorder="1" applyAlignment="1">
      <alignment horizontal="center" vertical="center"/>
    </xf>
    <xf numFmtId="0" fontId="77" fillId="17" borderId="42" xfId="0" applyNumberFormat="1" applyFont="1" applyFill="1" applyBorder="1" applyAlignment="1" applyProtection="1">
      <alignment horizontal="center" vertical="center" wrapText="1"/>
    </xf>
    <xf numFmtId="0" fontId="77" fillId="17" borderId="37" xfId="0" applyNumberFormat="1" applyFont="1" applyFill="1" applyBorder="1" applyAlignment="1" applyProtection="1">
      <alignment horizontal="center" vertical="center" wrapText="1"/>
    </xf>
    <xf numFmtId="168" fontId="40" fillId="15" borderId="24" xfId="0" applyFont="1" applyFill="1" applyBorder="1" applyAlignment="1">
      <alignment horizontal="center" vertical="center"/>
    </xf>
    <xf numFmtId="168" fontId="40" fillId="15" borderId="1" xfId="0" applyFont="1" applyFill="1" applyBorder="1" applyAlignment="1">
      <alignment horizontal="center" vertical="center"/>
    </xf>
    <xf numFmtId="168" fontId="40" fillId="15" borderId="19" xfId="0" applyFont="1" applyFill="1" applyBorder="1" applyAlignment="1">
      <alignment horizontal="center" vertical="center"/>
    </xf>
    <xf numFmtId="168" fontId="0" fillId="0" borderId="0" xfId="0" applyAlignment="1">
      <alignment horizontal="center"/>
    </xf>
    <xf numFmtId="168" fontId="47" fillId="0" borderId="46" xfId="0" quotePrefix="1" applyFont="1" applyBorder="1" applyAlignment="1" applyProtection="1">
      <alignment horizontal="center" vertical="center"/>
      <protection locked="0"/>
    </xf>
    <xf numFmtId="168" fontId="47" fillId="0" borderId="47" xfId="0" quotePrefix="1" applyFont="1" applyBorder="1" applyAlignment="1" applyProtection="1">
      <alignment horizontal="center" vertical="center"/>
      <protection locked="0"/>
    </xf>
    <xf numFmtId="168" fontId="47" fillId="0" borderId="47" xfId="0" applyFont="1" applyBorder="1" applyAlignment="1" applyProtection="1">
      <alignment horizontal="center" vertical="center"/>
      <protection locked="0"/>
    </xf>
    <xf numFmtId="168" fontId="47" fillId="0" borderId="48" xfId="0" applyFont="1" applyBorder="1" applyAlignment="1" applyProtection="1">
      <alignment horizontal="center" vertical="center"/>
      <protection locked="0"/>
    </xf>
    <xf numFmtId="168" fontId="40" fillId="0" borderId="49" xfId="0" applyFont="1" applyBorder="1" applyAlignment="1" applyProtection="1">
      <alignment horizontal="center" vertical="center" wrapText="1"/>
      <protection locked="0"/>
    </xf>
    <xf numFmtId="168" fontId="40" fillId="0" borderId="52" xfId="0" applyFont="1" applyBorder="1" applyAlignment="1" applyProtection="1">
      <alignment horizontal="center" vertical="center" wrapText="1"/>
      <protection locked="0"/>
    </xf>
    <xf numFmtId="168" fontId="40" fillId="0" borderId="57" xfId="0" applyFont="1" applyBorder="1" applyAlignment="1" applyProtection="1">
      <alignment horizontal="center" vertical="center" wrapText="1"/>
      <protection locked="0"/>
    </xf>
    <xf numFmtId="168" fontId="40" fillId="0" borderId="51" xfId="0" applyFont="1" applyFill="1" applyBorder="1" applyAlignment="1" applyProtection="1">
      <alignment horizontal="center" vertical="center" wrapText="1"/>
      <protection locked="0"/>
    </xf>
    <xf numFmtId="168" fontId="40" fillId="0" borderId="50" xfId="0" applyFont="1" applyFill="1" applyBorder="1" applyAlignment="1" applyProtection="1">
      <alignment horizontal="center" vertical="center" wrapText="1"/>
      <protection locked="0"/>
    </xf>
    <xf numFmtId="168" fontId="40" fillId="0" borderId="54" xfId="0" applyFont="1" applyBorder="1" applyAlignment="1" applyProtection="1">
      <alignment horizontal="center" vertical="center" wrapText="1"/>
      <protection locked="0"/>
    </xf>
    <xf numFmtId="168" fontId="40" fillId="0" borderId="59" xfId="0" applyFont="1" applyBorder="1" applyAlignment="1" applyProtection="1">
      <alignment horizontal="center" vertical="center" wrapText="1"/>
      <protection locked="0"/>
    </xf>
    <xf numFmtId="168" fontId="40" fillId="0" borderId="55" xfId="0" applyFont="1" applyBorder="1" applyAlignment="1" applyProtection="1">
      <alignment horizontal="center" vertical="center" wrapText="1"/>
      <protection locked="0"/>
    </xf>
    <xf numFmtId="168" fontId="40" fillId="0" borderId="60" xfId="0" applyFont="1" applyBorder="1" applyAlignment="1" applyProtection="1">
      <alignment horizontal="center" vertical="center" wrapText="1"/>
      <protection locked="0"/>
    </xf>
    <xf numFmtId="168" fontId="40" fillId="0" borderId="56" xfId="0" applyFont="1" applyBorder="1" applyAlignment="1" applyProtection="1">
      <alignment horizontal="center" vertical="center" wrapText="1"/>
      <protection locked="0"/>
    </xf>
    <xf numFmtId="168" fontId="40" fillId="0" borderId="61" xfId="0" applyFont="1" applyBorder="1" applyAlignment="1" applyProtection="1">
      <alignment horizontal="center" vertical="center" wrapText="1"/>
      <protection locked="0"/>
    </xf>
    <xf numFmtId="0" fontId="47" fillId="21" borderId="198" xfId="9502" applyFont="1" applyFill="1" applyBorder="1" applyAlignment="1" applyProtection="1">
      <alignment horizontal="center" vertical="center"/>
      <protection hidden="1"/>
    </xf>
    <xf numFmtId="0" fontId="47" fillId="21" borderId="199" xfId="9502" applyFont="1" applyFill="1" applyBorder="1" applyAlignment="1" applyProtection="1">
      <alignment horizontal="center" vertical="center"/>
      <protection hidden="1"/>
    </xf>
    <xf numFmtId="0" fontId="133" fillId="21" borderId="198" xfId="9502" applyFont="1" applyFill="1" applyBorder="1" applyAlignment="1" applyProtection="1">
      <alignment horizontal="center" vertical="center"/>
      <protection hidden="1"/>
    </xf>
    <xf numFmtId="0" fontId="133" fillId="21" borderId="199" xfId="9502" applyFont="1" applyFill="1" applyBorder="1" applyAlignment="1" applyProtection="1">
      <alignment horizontal="center" vertical="center"/>
      <protection hidden="1"/>
    </xf>
    <xf numFmtId="167" fontId="52" fillId="0" borderId="198" xfId="9502" quotePrefix="1" applyNumberFormat="1" applyFont="1" applyFill="1" applyBorder="1" applyAlignment="1" applyProtection="1">
      <alignment horizontal="center" vertical="center" wrapText="1"/>
    </xf>
    <xf numFmtId="167" fontId="52" fillId="0" borderId="204" xfId="9502" quotePrefix="1" applyNumberFormat="1" applyFont="1" applyFill="1" applyBorder="1" applyAlignment="1" applyProtection="1">
      <alignment horizontal="center" vertical="center" wrapText="1"/>
    </xf>
    <xf numFmtId="167" fontId="52" fillId="0" borderId="207" xfId="9502" quotePrefix="1" applyNumberFormat="1" applyFont="1" applyFill="1" applyBorder="1" applyAlignment="1" applyProtection="1">
      <alignment horizontal="center" vertical="center" wrapText="1"/>
    </xf>
    <xf numFmtId="167" fontId="89" fillId="0" borderId="198" xfId="9502" applyNumberFormat="1" applyFont="1" applyFill="1" applyBorder="1" applyAlignment="1" applyProtection="1">
      <alignment horizontal="center" vertical="center" wrapText="1"/>
    </xf>
    <xf numFmtId="167" fontId="89" fillId="0" borderId="204" xfId="9502" applyNumberFormat="1" applyFont="1" applyFill="1" applyBorder="1" applyAlignment="1" applyProtection="1">
      <alignment horizontal="center" vertical="center" wrapText="1"/>
    </xf>
    <xf numFmtId="167" fontId="89" fillId="0" borderId="207" xfId="9502" applyNumberFormat="1" applyFont="1" applyFill="1" applyBorder="1" applyAlignment="1" applyProtection="1">
      <alignment horizontal="center" vertical="center" wrapText="1"/>
    </xf>
    <xf numFmtId="168" fontId="137" fillId="48" borderId="191" xfId="8" applyFont="1" applyFill="1" applyBorder="1" applyAlignment="1" applyProtection="1">
      <alignment horizontal="center" vertical="center" wrapText="1"/>
    </xf>
    <xf numFmtId="168" fontId="137" fillId="48" borderId="21" xfId="8" quotePrefix="1" applyFont="1" applyFill="1" applyBorder="1" applyAlignment="1" applyProtection="1">
      <alignment horizontal="center" vertical="center" wrapText="1"/>
    </xf>
    <xf numFmtId="168" fontId="137" fillId="48" borderId="192" xfId="8" quotePrefix="1" applyFont="1" applyFill="1" applyBorder="1" applyAlignment="1" applyProtection="1">
      <alignment horizontal="center" vertical="center" wrapText="1"/>
    </xf>
    <xf numFmtId="168" fontId="138" fillId="0" borderId="97" xfId="8" quotePrefix="1" applyFont="1" applyBorder="1" applyAlignment="1" applyProtection="1">
      <alignment horizontal="center" vertical="center" wrapText="1"/>
    </xf>
    <xf numFmtId="168" fontId="138" fillId="0" borderId="0" xfId="8" quotePrefix="1" applyFont="1" applyBorder="1" applyAlignment="1" applyProtection="1">
      <alignment horizontal="center" vertical="center" wrapText="1"/>
    </xf>
    <xf numFmtId="168" fontId="138" fillId="0" borderId="193" xfId="8" quotePrefix="1" applyFont="1" applyBorder="1" applyAlignment="1" applyProtection="1">
      <alignment horizontal="center" vertical="center" wrapText="1"/>
    </xf>
    <xf numFmtId="168" fontId="138" fillId="0" borderId="194" xfId="8" quotePrefix="1" applyFont="1" applyBorder="1" applyAlignment="1" applyProtection="1">
      <alignment horizontal="center" vertical="center" wrapText="1"/>
    </xf>
    <xf numFmtId="168" fontId="138" fillId="0" borderId="130" xfId="8" quotePrefix="1" applyFont="1" applyBorder="1" applyAlignment="1" applyProtection="1">
      <alignment horizontal="center" vertical="center" wrapText="1"/>
    </xf>
    <xf numFmtId="168" fontId="138" fillId="0" borderId="195" xfId="8" quotePrefix="1" applyFont="1" applyBorder="1" applyAlignment="1" applyProtection="1">
      <alignment horizontal="center" vertical="center" wrapText="1"/>
    </xf>
    <xf numFmtId="14" fontId="51" fillId="49" borderId="196" xfId="8" applyNumberFormat="1" applyFont="1" applyFill="1" applyBorder="1" applyAlignment="1" applyProtection="1">
      <alignment horizontal="center" vertical="center"/>
    </xf>
    <xf numFmtId="14" fontId="51" fillId="49" borderId="197" xfId="8" applyNumberFormat="1" applyFont="1" applyFill="1" applyBorder="1" applyAlignment="1" applyProtection="1">
      <alignment horizontal="center" vertical="center"/>
    </xf>
    <xf numFmtId="203" fontId="139" fillId="49" borderId="131" xfId="8" applyNumberFormat="1" applyFont="1" applyFill="1" applyBorder="1" applyAlignment="1" applyProtection="1">
      <alignment horizontal="center" vertical="center"/>
    </xf>
    <xf numFmtId="203" fontId="139" fillId="49" borderId="27" xfId="8" applyNumberFormat="1" applyFont="1" applyFill="1" applyBorder="1" applyAlignment="1" applyProtection="1">
      <alignment horizontal="center" vertical="center"/>
    </xf>
    <xf numFmtId="1" fontId="87" fillId="49" borderId="131" xfId="8" applyNumberFormat="1" applyFont="1" applyFill="1" applyBorder="1" applyAlignment="1" applyProtection="1">
      <alignment horizontal="center" vertical="center"/>
    </xf>
    <xf numFmtId="1" fontId="87" fillId="49" borderId="27" xfId="8" applyNumberFormat="1" applyFont="1" applyFill="1" applyBorder="1" applyAlignment="1" applyProtection="1">
      <alignment horizontal="center" vertical="center"/>
    </xf>
    <xf numFmtId="14" fontId="51" fillId="49" borderId="131" xfId="8" applyNumberFormat="1" applyFont="1" applyFill="1" applyBorder="1" applyAlignment="1" applyProtection="1">
      <alignment horizontal="right" vertical="center"/>
    </xf>
    <xf numFmtId="14" fontId="51" fillId="49" borderId="27" xfId="8" applyNumberFormat="1" applyFont="1" applyFill="1" applyBorder="1" applyAlignment="1" applyProtection="1">
      <alignment horizontal="right" vertical="center"/>
    </xf>
    <xf numFmtId="203" fontId="140" fillId="49" borderId="131" xfId="8" applyNumberFormat="1" applyFont="1" applyFill="1" applyBorder="1" applyAlignment="1" applyProtection="1">
      <alignment horizontal="center" vertical="center"/>
    </xf>
    <xf numFmtId="203" fontId="140" fillId="49" borderId="154" xfId="8" applyNumberFormat="1" applyFont="1" applyFill="1" applyBorder="1" applyAlignment="1" applyProtection="1">
      <alignment horizontal="center" vertical="center"/>
    </xf>
    <xf numFmtId="203" fontId="140" fillId="49" borderId="27" xfId="8" applyNumberFormat="1" applyFont="1" applyFill="1" applyBorder="1" applyAlignment="1" applyProtection="1">
      <alignment horizontal="center" vertical="center"/>
    </xf>
    <xf numFmtId="203" fontId="140" fillId="49" borderId="28" xfId="8" applyNumberFormat="1" applyFont="1" applyFill="1" applyBorder="1" applyAlignment="1" applyProtection="1">
      <alignment horizontal="center" vertical="center"/>
    </xf>
    <xf numFmtId="0" fontId="89" fillId="0" borderId="211" xfId="9502" applyFont="1" applyFill="1" applyBorder="1" applyAlignment="1" applyProtection="1">
      <alignment horizontal="center" vertical="center" wrapText="1"/>
    </xf>
    <xf numFmtId="0" fontId="89" fillId="0" borderId="206" xfId="9502" applyFont="1" applyFill="1" applyBorder="1" applyAlignment="1" applyProtection="1">
      <alignment horizontal="center" vertical="center" wrapText="1"/>
    </xf>
    <xf numFmtId="0" fontId="89" fillId="0" borderId="209" xfId="9502" applyFont="1" applyFill="1" applyBorder="1" applyAlignment="1" applyProtection="1">
      <alignment horizontal="center" vertical="center" wrapText="1"/>
    </xf>
    <xf numFmtId="167" fontId="52" fillId="0" borderId="118" xfId="9502" quotePrefix="1" applyNumberFormat="1" applyFont="1" applyFill="1" applyBorder="1" applyAlignment="1" applyProtection="1">
      <alignment horizontal="center" vertical="center" wrapText="1"/>
    </xf>
    <xf numFmtId="167" fontId="89" fillId="0" borderId="118" xfId="9502" applyNumberFormat="1" applyFont="1" applyFill="1" applyBorder="1" applyAlignment="1" applyProtection="1">
      <alignment horizontal="center" vertical="center" wrapText="1"/>
    </xf>
    <xf numFmtId="0" fontId="89" fillId="0" borderId="210" xfId="9502" applyFont="1" applyFill="1" applyBorder="1" applyAlignment="1" applyProtection="1">
      <alignment horizontal="center" vertical="center" wrapText="1"/>
    </xf>
    <xf numFmtId="0" fontId="89" fillId="0" borderId="205" xfId="9502" applyFont="1" applyFill="1" applyBorder="1" applyAlignment="1" applyProtection="1">
      <alignment horizontal="center" vertical="center" wrapText="1"/>
    </xf>
    <xf numFmtId="0" fontId="89" fillId="0" borderId="208" xfId="9502" applyFont="1" applyFill="1" applyBorder="1" applyAlignment="1" applyProtection="1">
      <alignment horizontal="center" vertical="center" wrapText="1"/>
    </xf>
    <xf numFmtId="14" fontId="89" fillId="0" borderId="210" xfId="9502" quotePrefix="1" applyNumberFormat="1" applyFont="1" applyFill="1" applyBorder="1" applyAlignment="1" applyProtection="1">
      <alignment horizontal="center" vertical="center" wrapText="1"/>
    </xf>
    <xf numFmtId="14" fontId="89" fillId="0" borderId="205" xfId="9502" applyNumberFormat="1" applyFont="1" applyFill="1" applyBorder="1" applyAlignment="1" applyProtection="1">
      <alignment horizontal="center" vertical="center" wrapText="1"/>
    </xf>
    <xf numFmtId="14" fontId="89" fillId="0" borderId="208" xfId="9502" applyNumberFormat="1" applyFont="1" applyFill="1" applyBorder="1" applyAlignment="1" applyProtection="1">
      <alignment horizontal="center" vertical="center" wrapText="1"/>
    </xf>
    <xf numFmtId="0" fontId="89" fillId="0" borderId="202" xfId="9502" applyFont="1" applyFill="1" applyBorder="1" applyAlignment="1" applyProtection="1">
      <alignment horizontal="center" vertical="center" wrapText="1"/>
    </xf>
    <xf numFmtId="14" fontId="89" fillId="0" borderId="202" xfId="9502" quotePrefix="1" applyNumberFormat="1" applyFont="1" applyFill="1" applyBorder="1" applyAlignment="1" applyProtection="1">
      <alignment horizontal="center" vertical="center" wrapText="1"/>
    </xf>
    <xf numFmtId="0" fontId="89" fillId="0" borderId="203" xfId="9502" applyFont="1" applyFill="1" applyBorder="1" applyAlignment="1" applyProtection="1">
      <alignment horizontal="center" vertical="center" wrapText="1"/>
    </xf>
    <xf numFmtId="0" fontId="89" fillId="0" borderId="204" xfId="9502" applyFont="1" applyFill="1" applyBorder="1" applyAlignment="1" applyProtection="1">
      <alignment horizontal="center" vertical="center" wrapText="1"/>
    </xf>
    <xf numFmtId="0" fontId="89" fillId="0" borderId="207" xfId="9502" applyFont="1" applyFill="1" applyBorder="1" applyAlignment="1" applyProtection="1">
      <alignment horizontal="center" vertical="center" wrapText="1"/>
    </xf>
    <xf numFmtId="0" fontId="89" fillId="0" borderId="118" xfId="9502" applyFont="1" applyFill="1" applyBorder="1" applyAlignment="1" applyProtection="1">
      <alignment horizontal="center" vertical="center" wrapText="1"/>
    </xf>
    <xf numFmtId="14" fontId="89" fillId="0" borderId="205" xfId="9502" quotePrefix="1" applyNumberFormat="1" applyFont="1" applyFill="1" applyBorder="1" applyAlignment="1" applyProtection="1">
      <alignment horizontal="center" vertical="center" wrapText="1"/>
    </xf>
    <xf numFmtId="14" fontId="89" fillId="0" borderId="208" xfId="9502" quotePrefix="1" applyNumberFormat="1" applyFont="1" applyFill="1" applyBorder="1" applyAlignment="1" applyProtection="1">
      <alignment horizontal="center" vertical="center" wrapText="1"/>
    </xf>
    <xf numFmtId="0" fontId="92" fillId="24" borderId="20" xfId="9502" applyFont="1" applyFill="1" applyBorder="1" applyAlignment="1" applyProtection="1">
      <alignment horizontal="center" vertical="center"/>
      <protection hidden="1"/>
    </xf>
    <xf numFmtId="0" fontId="92" fillId="24" borderId="21" xfId="9502" applyFont="1" applyFill="1" applyBorder="1" applyAlignment="1" applyProtection="1">
      <alignment horizontal="center" vertical="center"/>
      <protection hidden="1"/>
    </xf>
    <xf numFmtId="0" fontId="92" fillId="24" borderId="22" xfId="9502" applyFont="1" applyFill="1" applyBorder="1" applyAlignment="1" applyProtection="1">
      <alignment horizontal="center" vertical="center"/>
      <protection hidden="1"/>
    </xf>
    <xf numFmtId="0" fontId="92" fillId="24" borderId="26" xfId="9502" applyFont="1" applyFill="1" applyBorder="1" applyAlignment="1" applyProtection="1">
      <alignment horizontal="center" vertical="center"/>
      <protection hidden="1"/>
    </xf>
    <xf numFmtId="0" fontId="92" fillId="24" borderId="27" xfId="9502" applyFont="1" applyFill="1" applyBorder="1" applyAlignment="1" applyProtection="1">
      <alignment horizontal="center" vertical="center"/>
      <protection hidden="1"/>
    </xf>
    <xf numFmtId="0" fontId="92" fillId="24" borderId="28" xfId="9502" applyFont="1" applyFill="1" applyBorder="1" applyAlignment="1" applyProtection="1">
      <alignment horizontal="center" vertical="center"/>
      <protection hidden="1"/>
    </xf>
    <xf numFmtId="0" fontId="52" fillId="0" borderId="24" xfId="0" quotePrefix="1" applyNumberFormat="1" applyFont="1" applyFill="1" applyBorder="1" applyAlignment="1">
      <alignment horizontal="left" vertical="center" wrapText="1"/>
    </xf>
    <xf numFmtId="0" fontId="52" fillId="0" borderId="1" xfId="0" quotePrefix="1" applyNumberFormat="1" applyFont="1" applyFill="1" applyBorder="1" applyAlignment="1">
      <alignment horizontal="left" vertical="center" wrapText="1"/>
    </xf>
    <xf numFmtId="0" fontId="52" fillId="0" borderId="84" xfId="0" quotePrefix="1" applyNumberFormat="1" applyFont="1" applyFill="1" applyBorder="1" applyAlignment="1">
      <alignment horizontal="left" vertical="center" wrapText="1"/>
    </xf>
    <xf numFmtId="168" fontId="52" fillId="0" borderId="2" xfId="0" applyFont="1" applyFill="1" applyBorder="1" applyAlignment="1">
      <alignment horizontal="center" vertical="center"/>
    </xf>
    <xf numFmtId="37" fontId="91" fillId="31" borderId="89" xfId="9497" applyNumberFormat="1" applyFont="1" applyFill="1" applyBorder="1" applyAlignment="1">
      <alignment horizontal="center" vertical="center" wrapText="1"/>
    </xf>
    <xf numFmtId="37" fontId="91" fillId="31" borderId="2" xfId="9497" applyNumberFormat="1" applyFont="1" applyFill="1" applyBorder="1" applyAlignment="1">
      <alignment horizontal="center" vertical="center" wrapText="1"/>
    </xf>
    <xf numFmtId="168" fontId="52" fillId="0" borderId="2" xfId="0" applyFont="1" applyFill="1" applyBorder="1" applyAlignment="1">
      <alignment horizontal="left" vertical="center" wrapText="1"/>
    </xf>
    <xf numFmtId="168" fontId="52" fillId="0" borderId="2" xfId="0" applyFont="1" applyFill="1" applyBorder="1" applyAlignment="1">
      <alignment vertical="center"/>
    </xf>
    <xf numFmtId="49" fontId="96" fillId="22" borderId="14" xfId="0" quotePrefix="1" applyNumberFormat="1" applyFont="1" applyFill="1" applyBorder="1" applyAlignment="1">
      <alignment horizontal="center" vertical="center"/>
    </xf>
    <xf numFmtId="49" fontId="96" fillId="22" borderId="18" xfId="0" quotePrefix="1" applyNumberFormat="1" applyFont="1" applyFill="1" applyBorder="1" applyAlignment="1">
      <alignment horizontal="center" vertical="center"/>
    </xf>
    <xf numFmtId="0" fontId="96" fillId="21" borderId="79" xfId="0" applyNumberFormat="1" applyFont="1" applyFill="1" applyBorder="1" applyAlignment="1">
      <alignment horizontal="center" vertical="center" wrapText="1"/>
    </xf>
    <xf numFmtId="0" fontId="96" fillId="21" borderId="0" xfId="0" applyNumberFormat="1" applyFont="1" applyFill="1" applyBorder="1" applyAlignment="1">
      <alignment horizontal="center" vertical="center" wrapText="1"/>
    </xf>
    <xf numFmtId="0" fontId="96" fillId="21" borderId="82" xfId="0" applyNumberFormat="1" applyFont="1" applyFill="1" applyBorder="1" applyAlignment="1">
      <alignment horizontal="center" vertical="center" wrapText="1"/>
    </xf>
    <xf numFmtId="0" fontId="96" fillId="21" borderId="15" xfId="0" applyNumberFormat="1" applyFont="1" applyFill="1" applyBorder="1" applyAlignment="1">
      <alignment horizontal="center" vertical="center" wrapText="1"/>
    </xf>
    <xf numFmtId="0" fontId="96" fillId="21" borderId="16" xfId="0" applyNumberFormat="1" applyFont="1" applyFill="1" applyBorder="1" applyAlignment="1">
      <alignment horizontal="center" vertical="center" wrapText="1"/>
    </xf>
    <xf numFmtId="0" fontId="96" fillId="21" borderId="80" xfId="0" applyNumberFormat="1" applyFont="1" applyFill="1" applyBorder="1" applyAlignment="1">
      <alignment horizontal="center" vertical="center" wrapText="1"/>
    </xf>
    <xf numFmtId="171" fontId="81" fillId="21" borderId="87" xfId="9497" applyNumberFormat="1" applyFont="1" applyFill="1" applyBorder="1" applyAlignment="1">
      <alignment horizontal="center" vertical="center" wrapText="1"/>
    </xf>
    <xf numFmtId="171" fontId="81" fillId="21" borderId="129" xfId="9497" applyNumberFormat="1" applyFont="1" applyFill="1" applyBorder="1" applyAlignment="1">
      <alignment horizontal="center" vertical="center" wrapText="1"/>
    </xf>
    <xf numFmtId="168" fontId="92" fillId="20" borderId="79" xfId="0" applyFont="1" applyFill="1" applyBorder="1" applyAlignment="1">
      <alignment horizontal="center" vertical="center" wrapText="1"/>
    </xf>
    <xf numFmtId="168" fontId="92" fillId="20" borderId="0" xfId="0" applyFont="1" applyFill="1" applyBorder="1" applyAlignment="1">
      <alignment horizontal="center" vertical="center" wrapText="1"/>
    </xf>
    <xf numFmtId="171" fontId="81" fillId="21" borderId="84" xfId="9497" applyNumberFormat="1" applyFont="1" applyFill="1" applyBorder="1" applyAlignment="1">
      <alignment horizontal="center" vertical="center" wrapText="1"/>
    </xf>
    <xf numFmtId="37" fontId="81" fillId="21" borderId="87" xfId="9497" applyNumberFormat="1" applyFont="1" applyFill="1" applyBorder="1" applyAlignment="1">
      <alignment horizontal="center" vertical="center" wrapText="1"/>
    </xf>
    <xf numFmtId="37" fontId="81" fillId="21" borderId="1" xfId="9497" applyNumberFormat="1" applyFont="1" applyFill="1" applyBorder="1" applyAlignment="1">
      <alignment horizontal="center" vertical="center" wrapText="1"/>
    </xf>
    <xf numFmtId="37" fontId="81" fillId="21" borderId="84" xfId="9497" applyNumberFormat="1" applyFont="1" applyFill="1" applyBorder="1" applyAlignment="1">
      <alignment horizontal="center" vertical="center" wrapText="1"/>
    </xf>
    <xf numFmtId="1" fontId="87" fillId="9" borderId="0" xfId="0" quotePrefix="1" applyNumberFormat="1" applyFont="1" applyFill="1" applyBorder="1" applyAlignment="1">
      <alignment horizontal="center" vertical="center"/>
    </xf>
    <xf numFmtId="168" fontId="52" fillId="0" borderId="2" xfId="0" applyFont="1" applyFill="1" applyBorder="1" applyAlignment="1">
      <alignment horizontal="left" vertical="center"/>
    </xf>
    <xf numFmtId="10" fontId="52" fillId="0" borderId="87" xfId="9497" applyNumberFormat="1" applyFont="1" applyFill="1" applyBorder="1" applyAlignment="1">
      <alignment vertical="center" wrapText="1"/>
    </xf>
    <xf numFmtId="10" fontId="52" fillId="0" borderId="1" xfId="9497" applyNumberFormat="1" applyFont="1" applyFill="1" applyBorder="1" applyAlignment="1">
      <alignment vertical="center" wrapText="1"/>
    </xf>
    <xf numFmtId="10" fontId="52" fillId="0" borderId="19" xfId="9497" applyNumberFormat="1" applyFont="1" applyFill="1" applyBorder="1" applyAlignment="1">
      <alignment vertical="center" wrapText="1"/>
    </xf>
    <xf numFmtId="17" fontId="52" fillId="0" borderId="87" xfId="9497" applyNumberFormat="1" applyFont="1" applyFill="1" applyBorder="1" applyAlignment="1">
      <alignment vertical="center"/>
    </xf>
    <xf numFmtId="10" fontId="52" fillId="0" borderId="1" xfId="9497" applyNumberFormat="1" applyFont="1" applyFill="1" applyBorder="1" applyAlignment="1">
      <alignment vertical="center"/>
    </xf>
    <xf numFmtId="10" fontId="52" fillId="0" borderId="19" xfId="9497" applyNumberFormat="1" applyFont="1" applyFill="1" applyBorder="1" applyAlignment="1">
      <alignment vertical="center"/>
    </xf>
    <xf numFmtId="49" fontId="96" fillId="22" borderId="86" xfId="0" quotePrefix="1" applyNumberFormat="1" applyFont="1" applyFill="1" applyBorder="1" applyAlignment="1">
      <alignment horizontal="center" vertical="center"/>
    </xf>
    <xf numFmtId="0" fontId="96" fillId="21" borderId="29" xfId="0" applyNumberFormat="1" applyFont="1" applyFill="1" applyBorder="1" applyAlignment="1">
      <alignment horizontal="center" vertical="center" wrapText="1"/>
    </xf>
    <xf numFmtId="0" fontId="96" fillId="21" borderId="3" xfId="0" applyNumberFormat="1" applyFont="1" applyFill="1" applyBorder="1" applyAlignment="1">
      <alignment horizontal="center" vertical="center" wrapText="1"/>
    </xf>
    <xf numFmtId="0" fontId="96" fillId="21" borderId="81" xfId="0" applyNumberFormat="1" applyFont="1" applyFill="1" applyBorder="1" applyAlignment="1">
      <alignment horizontal="center" vertical="center" wrapText="1"/>
    </xf>
    <xf numFmtId="37" fontId="96" fillId="21" borderId="87" xfId="9497" applyNumberFormat="1" applyFont="1" applyFill="1" applyBorder="1" applyAlignment="1">
      <alignment horizontal="center" vertical="center" wrapText="1"/>
    </xf>
    <xf numFmtId="37" fontId="96" fillId="21" borderId="1" xfId="9497" applyNumberFormat="1" applyFont="1" applyFill="1" applyBorder="1" applyAlignment="1">
      <alignment horizontal="center" vertical="center" wrapText="1"/>
    </xf>
    <xf numFmtId="37" fontId="91" fillId="31" borderId="120" xfId="9497" applyNumberFormat="1" applyFont="1" applyFill="1" applyBorder="1" applyAlignment="1">
      <alignment horizontal="center" vertical="center" wrapText="1"/>
    </xf>
    <xf numFmtId="37" fontId="91" fillId="31" borderId="3" xfId="9497" applyNumberFormat="1" applyFont="1" applyFill="1" applyBorder="1" applyAlignment="1">
      <alignment horizontal="center" vertical="center" wrapText="1"/>
    </xf>
    <xf numFmtId="37" fontId="91" fillId="31" borderId="86" xfId="9497" applyNumberFormat="1" applyFont="1" applyFill="1" applyBorder="1" applyAlignment="1">
      <alignment horizontal="center" vertical="center" wrapText="1"/>
    </xf>
    <xf numFmtId="37" fontId="91" fillId="31" borderId="121" xfId="9497" applyNumberFormat="1" applyFont="1" applyFill="1" applyBorder="1" applyAlignment="1">
      <alignment horizontal="center" vertical="center" wrapText="1"/>
    </xf>
    <xf numFmtId="37" fontId="91" fillId="31" borderId="16" xfId="9497" applyNumberFormat="1" applyFont="1" applyFill="1" applyBorder="1" applyAlignment="1">
      <alignment horizontal="center" vertical="center" wrapText="1"/>
    </xf>
    <xf numFmtId="37" fontId="91" fillId="31" borderId="18" xfId="9497" applyNumberFormat="1" applyFont="1" applyFill="1" applyBorder="1" applyAlignment="1">
      <alignment horizontal="center" vertical="center" wrapText="1"/>
    </xf>
    <xf numFmtId="10" fontId="52" fillId="0" borderId="87" xfId="9497" applyNumberFormat="1" applyFont="1" applyFill="1" applyBorder="1" applyAlignment="1">
      <alignment vertical="center"/>
    </xf>
    <xf numFmtId="10" fontId="52" fillId="0" borderId="3" xfId="9497" applyNumberFormat="1" applyFont="1" applyFill="1" applyBorder="1" applyAlignment="1">
      <alignment vertical="center"/>
    </xf>
    <xf numFmtId="168" fontId="106" fillId="33" borderId="140" xfId="2" applyFont="1" applyFill="1" applyBorder="1" applyAlignment="1">
      <alignment horizontal="center" vertical="center" wrapText="1"/>
    </xf>
    <xf numFmtId="168" fontId="106" fillId="33" borderId="138" xfId="2" applyFont="1" applyFill="1" applyBorder="1" applyAlignment="1">
      <alignment horizontal="center" vertical="center" wrapText="1"/>
    </xf>
    <xf numFmtId="168" fontId="106" fillId="33" borderId="131" xfId="2" applyFont="1" applyFill="1" applyBorder="1" applyAlignment="1">
      <alignment horizontal="center" vertical="center" wrapText="1"/>
    </xf>
    <xf numFmtId="168" fontId="106" fillId="33" borderId="130" xfId="2" applyFont="1" applyFill="1" applyBorder="1" applyAlignment="1">
      <alignment horizontal="center" vertical="center" wrapText="1"/>
    </xf>
    <xf numFmtId="168" fontId="104" fillId="32" borderId="135" xfId="2" applyFont="1" applyFill="1" applyBorder="1" applyAlignment="1">
      <alignment horizontal="center" vertical="center"/>
    </xf>
    <xf numFmtId="168" fontId="104" fillId="32" borderId="130" xfId="2" applyFont="1" applyFill="1" applyBorder="1" applyAlignment="1">
      <alignment horizontal="center" vertical="center"/>
    </xf>
    <xf numFmtId="168" fontId="106" fillId="33" borderId="139" xfId="2" quotePrefix="1" applyFont="1" applyFill="1" applyBorder="1" applyAlignment="1">
      <alignment horizontal="center" vertical="center"/>
    </xf>
    <xf numFmtId="168" fontId="106" fillId="33" borderId="137" xfId="2" quotePrefix="1" applyFont="1" applyFill="1" applyBorder="1" applyAlignment="1">
      <alignment horizontal="center" vertical="center"/>
    </xf>
    <xf numFmtId="168" fontId="106" fillId="33" borderId="132" xfId="2" applyFont="1" applyFill="1" applyBorder="1" applyAlignment="1">
      <alignment horizontal="center" vertical="center" wrapText="1"/>
    </xf>
    <xf numFmtId="168" fontId="106" fillId="33" borderId="133" xfId="2" applyFont="1" applyFill="1" applyBorder="1" applyAlignment="1">
      <alignment horizontal="center" vertical="center" wrapText="1"/>
    </xf>
    <xf numFmtId="171" fontId="105" fillId="33" borderId="10" xfId="2" applyNumberFormat="1" applyFont="1" applyFill="1" applyBorder="1" applyAlignment="1">
      <alignment horizontal="center" vertical="center"/>
    </xf>
    <xf numFmtId="168" fontId="108" fillId="0" borderId="11" xfId="2" applyFont="1" applyBorder="1" applyAlignment="1">
      <alignment horizontal="center" vertical="center" wrapText="1"/>
    </xf>
    <xf numFmtId="168" fontId="108" fillId="0" borderId="146" xfId="2" applyFont="1" applyBorder="1" applyAlignment="1">
      <alignment horizontal="center" vertical="center" wrapText="1"/>
    </xf>
    <xf numFmtId="168" fontId="108" fillId="0" borderId="147" xfId="2" applyFont="1" applyBorder="1" applyAlignment="1">
      <alignment horizontal="center" vertical="center" wrapText="1"/>
    </xf>
    <xf numFmtId="168" fontId="108" fillId="34" borderId="148" xfId="2" applyFont="1" applyFill="1" applyBorder="1" applyAlignment="1">
      <alignment horizontal="center" vertical="center" wrapText="1"/>
    </xf>
    <xf numFmtId="168" fontId="108" fillId="34" borderId="149" xfId="2" applyFont="1" applyFill="1" applyBorder="1" applyAlignment="1">
      <alignment horizontal="center" vertical="center" wrapText="1"/>
    </xf>
    <xf numFmtId="168" fontId="108" fillId="34" borderId="150" xfId="2" applyFont="1" applyFill="1" applyBorder="1" applyAlignment="1">
      <alignment horizontal="center" vertical="center" wrapText="1"/>
    </xf>
    <xf numFmtId="1" fontId="107" fillId="34" borderId="145" xfId="2" quotePrefix="1" applyNumberFormat="1" applyFont="1" applyFill="1" applyBorder="1" applyAlignment="1">
      <alignment horizontal="center" vertical="center" wrapText="1"/>
    </xf>
    <xf numFmtId="1" fontId="107" fillId="34" borderId="146" xfId="2" quotePrefix="1" applyNumberFormat="1" applyFont="1" applyFill="1" applyBorder="1" applyAlignment="1">
      <alignment horizontal="center" vertical="center" wrapText="1"/>
    </xf>
    <xf numFmtId="1" fontId="107" fillId="34" borderId="147" xfId="2" quotePrefix="1" applyNumberFormat="1" applyFont="1" applyFill="1" applyBorder="1" applyAlignment="1">
      <alignment horizontal="center" vertical="center" wrapText="1"/>
    </xf>
    <xf numFmtId="168" fontId="107" fillId="33" borderId="11" xfId="2" applyFont="1" applyFill="1" applyBorder="1" applyAlignment="1">
      <alignment horizontal="center" vertical="center" wrapText="1"/>
    </xf>
    <xf numFmtId="168" fontId="107" fillId="33" borderId="146" xfId="2" applyFont="1" applyFill="1" applyBorder="1" applyAlignment="1">
      <alignment horizontal="center" vertical="center" wrapText="1"/>
    </xf>
    <xf numFmtId="168" fontId="107" fillId="33" borderId="147" xfId="2" applyFont="1" applyFill="1" applyBorder="1" applyAlignment="1">
      <alignment horizontal="center" vertical="center" wrapText="1"/>
    </xf>
    <xf numFmtId="168" fontId="108" fillId="34" borderId="11" xfId="2" applyFont="1" applyFill="1" applyBorder="1" applyAlignment="1">
      <alignment horizontal="left" vertical="center" wrapText="1"/>
    </xf>
    <xf numFmtId="168" fontId="108" fillId="34" borderId="146" xfId="2" applyFont="1" applyFill="1" applyBorder="1" applyAlignment="1">
      <alignment horizontal="left" vertical="center" wrapText="1"/>
    </xf>
    <xf numFmtId="168" fontId="108" fillId="34" borderId="147" xfId="2" applyFont="1" applyFill="1" applyBorder="1" applyAlignment="1">
      <alignment horizontal="left" vertical="center" wrapText="1"/>
    </xf>
    <xf numFmtId="168" fontId="108" fillId="34" borderId="11" xfId="2" applyFont="1" applyFill="1" applyBorder="1" applyAlignment="1">
      <alignment horizontal="center" vertical="center" wrapText="1"/>
    </xf>
    <xf numFmtId="168" fontId="108" fillId="34" borderId="146" xfId="2" applyFont="1" applyFill="1" applyBorder="1" applyAlignment="1">
      <alignment horizontal="center" vertical="center" wrapText="1"/>
    </xf>
    <xf numFmtId="168" fontId="108" fillId="34" borderId="147" xfId="2" applyFont="1" applyFill="1" applyBorder="1" applyAlignment="1">
      <alignment horizontal="center" vertical="center" wrapText="1"/>
    </xf>
    <xf numFmtId="168" fontId="105" fillId="35" borderId="21" xfId="2" applyFont="1" applyFill="1" applyBorder="1" applyAlignment="1">
      <alignment horizontal="center" vertical="center"/>
    </xf>
    <xf numFmtId="0" fontId="20" fillId="2" borderId="179" xfId="0" applyNumberFormat="1" applyFont="1" applyFill="1" applyBorder="1" applyAlignment="1">
      <alignment horizontal="left" vertical="center" wrapText="1"/>
    </xf>
    <xf numFmtId="0" fontId="123" fillId="0" borderId="0" xfId="9496" applyFont="1" applyFill="1" applyBorder="1" applyAlignment="1">
      <alignment horizontal="center" vertical="center"/>
    </xf>
    <xf numFmtId="168" fontId="128" fillId="0" borderId="0" xfId="2" quotePrefix="1" applyFont="1" applyFill="1" applyBorder="1" applyAlignment="1">
      <alignment vertical="center" wrapText="1"/>
    </xf>
    <xf numFmtId="168" fontId="128" fillId="42" borderId="0" xfId="2" quotePrefix="1" applyFont="1" applyFill="1" applyBorder="1" applyAlignment="1">
      <alignment horizontal="left" vertical="center" wrapText="1"/>
    </xf>
    <xf numFmtId="168" fontId="128" fillId="42" borderId="0" xfId="2" quotePrefix="1" applyFont="1" applyFill="1" applyBorder="1" applyAlignment="1">
      <alignment vertical="center" wrapText="1"/>
    </xf>
    <xf numFmtId="0" fontId="123" fillId="43" borderId="0" xfId="9496" applyFont="1" applyFill="1" applyBorder="1" applyAlignment="1">
      <alignment horizontal="center" vertical="center"/>
    </xf>
    <xf numFmtId="0" fontId="126" fillId="33" borderId="180" xfId="0" quotePrefix="1" applyNumberFormat="1" applyFont="1" applyFill="1" applyBorder="1" applyAlignment="1">
      <alignment horizontal="center" vertical="center" wrapText="1"/>
    </xf>
    <xf numFmtId="0" fontId="126" fillId="33" borderId="114" xfId="0" quotePrefix="1" applyNumberFormat="1" applyFont="1" applyFill="1" applyBorder="1" applyAlignment="1">
      <alignment horizontal="center" vertical="center" wrapText="1"/>
    </xf>
    <xf numFmtId="0" fontId="123" fillId="41" borderId="0" xfId="9496" applyFont="1" applyFill="1" applyBorder="1" applyAlignment="1">
      <alignment horizontal="center" vertical="center"/>
    </xf>
    <xf numFmtId="0" fontId="20" fillId="2" borderId="2" xfId="0" applyNumberFormat="1" applyFont="1" applyFill="1" applyBorder="1" applyAlignment="1">
      <alignment horizontal="left" vertical="center" wrapText="1"/>
    </xf>
    <xf numFmtId="0" fontId="20" fillId="40" borderId="2" xfId="0" applyNumberFormat="1" applyFont="1" applyFill="1" applyBorder="1" applyAlignment="1">
      <alignment horizontal="left" vertical="center" wrapText="1"/>
    </xf>
    <xf numFmtId="0" fontId="20" fillId="40" borderId="179" xfId="0" applyNumberFormat="1" applyFont="1" applyFill="1" applyBorder="1" applyAlignment="1">
      <alignment horizontal="left" vertical="center" wrapText="1"/>
    </xf>
    <xf numFmtId="168" fontId="125" fillId="0" borderId="0" xfId="2" quotePrefix="1" applyFont="1" applyFill="1" applyBorder="1" applyAlignment="1">
      <alignment horizontal="center" vertical="center"/>
    </xf>
    <xf numFmtId="0" fontId="20" fillId="40" borderId="176" xfId="0" applyNumberFormat="1" applyFont="1" applyFill="1" applyBorder="1" applyAlignment="1">
      <alignment horizontal="left" vertical="center" wrapText="1"/>
    </xf>
    <xf numFmtId="168" fontId="105" fillId="35" borderId="20" xfId="2" applyFont="1" applyFill="1" applyBorder="1" applyAlignment="1">
      <alignment horizontal="center" vertical="center"/>
    </xf>
    <xf numFmtId="168" fontId="105" fillId="35" borderId="22" xfId="2" applyFont="1" applyFill="1" applyBorder="1" applyAlignment="1">
      <alignment horizontal="center" vertical="center"/>
    </xf>
    <xf numFmtId="168" fontId="105" fillId="35" borderId="0" xfId="2" applyFont="1" applyFill="1" applyBorder="1" applyAlignment="1">
      <alignment horizontal="center" vertical="center"/>
    </xf>
    <xf numFmtId="0" fontId="123" fillId="37" borderId="0" xfId="9496" applyFont="1" applyFill="1" applyBorder="1" applyAlignment="1">
      <alignment horizontal="center" vertical="center"/>
    </xf>
    <xf numFmtId="168" fontId="124" fillId="40" borderId="163" xfId="2" quotePrefix="1" applyFont="1" applyFill="1" applyBorder="1" applyAlignment="1">
      <alignment horizontal="center" vertical="center"/>
    </xf>
    <xf numFmtId="168" fontId="124" fillId="40" borderId="169" xfId="2" quotePrefix="1" applyFont="1" applyFill="1" applyBorder="1" applyAlignment="1">
      <alignment horizontal="center" vertical="center"/>
    </xf>
    <xf numFmtId="10" fontId="62" fillId="40" borderId="164" xfId="86" applyNumberFormat="1" applyFont="1" applyFill="1" applyBorder="1" applyAlignment="1">
      <alignment horizontal="center" vertical="center"/>
    </xf>
    <xf numFmtId="10" fontId="62" fillId="40" borderId="165" xfId="86" applyNumberFormat="1" applyFont="1" applyFill="1" applyBorder="1" applyAlignment="1">
      <alignment horizontal="center" vertical="center"/>
    </xf>
    <xf numFmtId="10" fontId="62" fillId="40" borderId="170" xfId="86" applyNumberFormat="1" applyFont="1" applyFill="1" applyBorder="1" applyAlignment="1">
      <alignment horizontal="center" vertical="center"/>
    </xf>
    <xf numFmtId="10" fontId="62" fillId="40" borderId="171" xfId="86" applyNumberFormat="1" applyFont="1" applyFill="1" applyBorder="1" applyAlignment="1">
      <alignment horizontal="center" vertical="center"/>
    </xf>
    <xf numFmtId="10" fontId="62" fillId="40" borderId="166" xfId="86" applyNumberFormat="1" applyFont="1" applyFill="1" applyBorder="1" applyAlignment="1">
      <alignment horizontal="center" vertical="center"/>
    </xf>
    <xf numFmtId="10" fontId="62" fillId="40" borderId="172" xfId="86" applyNumberFormat="1" applyFont="1" applyFill="1" applyBorder="1" applyAlignment="1">
      <alignment horizontal="center" vertical="center"/>
    </xf>
    <xf numFmtId="0" fontId="62" fillId="40" borderId="166" xfId="9496" applyFont="1" applyFill="1" applyBorder="1" applyAlignment="1">
      <alignment horizontal="center" vertical="center" wrapText="1" shrinkToFit="1"/>
    </xf>
    <xf numFmtId="0" fontId="62" fillId="40" borderId="172" xfId="9496" applyFont="1" applyFill="1" applyBorder="1" applyAlignment="1">
      <alignment horizontal="center" vertical="center" wrapText="1" shrinkToFit="1"/>
    </xf>
    <xf numFmtId="0" fontId="62" fillId="40" borderId="167" xfId="9496" applyFont="1" applyFill="1" applyBorder="1" applyAlignment="1">
      <alignment horizontal="center" vertical="center" wrapText="1" shrinkToFit="1"/>
    </xf>
    <xf numFmtId="0" fontId="62" fillId="40" borderId="123" xfId="9496" applyFont="1" applyFill="1" applyBorder="1" applyAlignment="1">
      <alignment horizontal="center" vertical="center" wrapText="1" shrinkToFit="1"/>
    </xf>
    <xf numFmtId="0" fontId="62" fillId="40" borderId="168" xfId="9496" applyFont="1" applyFill="1" applyBorder="1" applyAlignment="1">
      <alignment horizontal="center" vertical="center" wrapText="1" shrinkToFit="1"/>
    </xf>
    <xf numFmtId="0" fontId="20" fillId="2" borderId="176" xfId="0" applyNumberFormat="1" applyFont="1" applyFill="1" applyBorder="1" applyAlignment="1">
      <alignment horizontal="left" vertical="center" wrapText="1"/>
    </xf>
    <xf numFmtId="168" fontId="47" fillId="20" borderId="2" xfId="0" applyFont="1" applyFill="1" applyBorder="1" applyAlignment="1">
      <alignment horizontal="center" vertical="center"/>
    </xf>
    <xf numFmtId="4" fontId="47" fillId="0" borderId="2" xfId="9497" quotePrefix="1" applyNumberFormat="1" applyFont="1" applyBorder="1" applyAlignment="1">
      <alignment horizontal="center" vertical="center" wrapText="1"/>
    </xf>
    <xf numFmtId="4" fontId="47" fillId="21" borderId="2" xfId="9497" quotePrefix="1" applyNumberFormat="1" applyFont="1" applyFill="1" applyBorder="1" applyAlignment="1">
      <alignment horizontal="center" vertical="center" wrapText="1"/>
    </xf>
    <xf numFmtId="168" fontId="74" fillId="0" borderId="127" xfId="0" applyFont="1" applyBorder="1" applyAlignment="1">
      <alignment horizontal="center" vertical="center"/>
    </xf>
    <xf numFmtId="168" fontId="74" fillId="0" borderId="96" xfId="0" applyFont="1" applyBorder="1" applyAlignment="1">
      <alignment horizontal="center" vertical="center"/>
    </xf>
    <xf numFmtId="168" fontId="74" fillId="0" borderId="128" xfId="0" applyFont="1" applyBorder="1" applyAlignment="1">
      <alignment horizontal="center" vertical="center"/>
    </xf>
    <xf numFmtId="4" fontId="51" fillId="16" borderId="2" xfId="67" applyNumberFormat="1" applyFont="1" applyFill="1" applyBorder="1" applyAlignment="1">
      <alignment horizontal="center" vertical="center"/>
    </xf>
    <xf numFmtId="4" fontId="51" fillId="16" borderId="19" xfId="67" applyNumberFormat="1" applyFont="1" applyFill="1" applyBorder="1" applyAlignment="1">
      <alignment horizontal="right" vertical="center"/>
    </xf>
    <xf numFmtId="4" fontId="51" fillId="16" borderId="2" xfId="67" applyNumberFormat="1" applyFont="1" applyFill="1" applyBorder="1" applyAlignment="1">
      <alignment horizontal="right" vertical="center"/>
    </xf>
    <xf numFmtId="168" fontId="40" fillId="18" borderId="2" xfId="0" applyFont="1" applyFill="1" applyBorder="1" applyAlignment="1">
      <alignment horizontal="center" vertical="center" wrapText="1"/>
    </xf>
    <xf numFmtId="168" fontId="35" fillId="0" borderId="2" xfId="0" applyFont="1" applyBorder="1" applyAlignment="1">
      <alignment horizontal="center" vertical="center"/>
    </xf>
    <xf numFmtId="168" fontId="47" fillId="26" borderId="2" xfId="0" applyFont="1" applyFill="1" applyBorder="1" applyAlignment="1">
      <alignment horizontal="center" vertical="center"/>
    </xf>
    <xf numFmtId="0" fontId="77" fillId="17" borderId="2" xfId="0" applyNumberFormat="1" applyFont="1" applyFill="1" applyBorder="1" applyAlignment="1" applyProtection="1">
      <alignment horizontal="center" vertical="center" wrapText="1"/>
    </xf>
    <xf numFmtId="0" fontId="51" fillId="28" borderId="127" xfId="0" quotePrefix="1" applyNumberFormat="1" applyFont="1" applyFill="1" applyBorder="1" applyAlignment="1">
      <alignment horizontal="center" vertical="center"/>
    </xf>
    <xf numFmtId="0" fontId="51" fillId="28" borderId="106" xfId="0" quotePrefix="1" applyNumberFormat="1" applyFont="1" applyFill="1" applyBorder="1" applyAlignment="1">
      <alignment horizontal="center" vertical="center"/>
    </xf>
    <xf numFmtId="168" fontId="88" fillId="33" borderId="97" xfId="0" applyFont="1" applyFill="1" applyBorder="1" applyAlignment="1">
      <alignment horizontal="center" vertical="center"/>
    </xf>
    <xf numFmtId="168" fontId="88" fillId="33" borderId="0" xfId="0" applyFont="1" applyFill="1" applyBorder="1" applyAlignment="1">
      <alignment horizontal="center" vertical="center"/>
    </xf>
    <xf numFmtId="168" fontId="85" fillId="2" borderId="15" xfId="0" quotePrefix="1" applyFont="1" applyFill="1" applyBorder="1" applyAlignment="1">
      <alignment horizontal="center" vertical="center" wrapText="1"/>
    </xf>
    <xf numFmtId="168" fontId="85" fillId="2" borderId="16" xfId="0" quotePrefix="1" applyFont="1" applyFill="1" applyBorder="1" applyAlignment="1">
      <alignment horizontal="center" vertical="center" wrapText="1"/>
    </xf>
    <xf numFmtId="168" fontId="85" fillId="2" borderId="18" xfId="0" quotePrefix="1" applyFont="1" applyFill="1" applyBorder="1" applyAlignment="1">
      <alignment horizontal="center" vertical="center" wrapText="1"/>
    </xf>
    <xf numFmtId="196" fontId="87" fillId="29" borderId="14" xfId="0" quotePrefix="1" applyNumberFormat="1" applyFont="1" applyFill="1" applyBorder="1" applyAlignment="1">
      <alignment horizontal="center" vertical="center" shrinkToFit="1"/>
    </xf>
    <xf numFmtId="168" fontId="86" fillId="29" borderId="0" xfId="0" quotePrefix="1" applyFont="1" applyFill="1" applyBorder="1" applyAlignment="1">
      <alignment horizontal="center" vertical="center"/>
    </xf>
    <xf numFmtId="1" fontId="87" fillId="29" borderId="0" xfId="0" quotePrefix="1" applyNumberFormat="1" applyFont="1" applyFill="1" applyBorder="1" applyAlignment="1">
      <alignment horizontal="center" vertical="center"/>
    </xf>
    <xf numFmtId="168" fontId="87" fillId="29" borderId="0" xfId="0" quotePrefix="1" applyFont="1" applyFill="1" applyBorder="1" applyAlignment="1">
      <alignment horizontal="left" vertical="center"/>
    </xf>
    <xf numFmtId="0" fontId="51" fillId="28" borderId="96" xfId="0" quotePrefix="1" applyNumberFormat="1" applyFont="1" applyFill="1" applyBorder="1" applyAlignment="1">
      <alignment horizontal="center" vertical="center"/>
    </xf>
    <xf numFmtId="0" fontId="96" fillId="45" borderId="97" xfId="0" quotePrefix="1" applyNumberFormat="1" applyFont="1" applyFill="1" applyBorder="1" applyAlignment="1">
      <alignment horizontal="left" vertical="center"/>
    </xf>
    <xf numFmtId="0" fontId="96" fillId="45" borderId="0" xfId="0" quotePrefix="1" applyNumberFormat="1" applyFont="1" applyFill="1" applyBorder="1" applyAlignment="1">
      <alignment horizontal="left" vertical="center"/>
    </xf>
    <xf numFmtId="175" fontId="96" fillId="45" borderId="0" xfId="9497" applyNumberFormat="1" applyFont="1" applyFill="1" applyBorder="1" applyAlignment="1">
      <alignment horizontal="center" vertical="center"/>
    </xf>
    <xf numFmtId="168" fontId="47" fillId="0" borderId="14" xfId="0" applyFont="1" applyBorder="1" applyAlignment="1">
      <alignment horizontal="center" vertical="center"/>
    </xf>
    <xf numFmtId="168" fontId="47" fillId="0" borderId="98" xfId="0" applyFont="1" applyBorder="1" applyAlignment="1">
      <alignment horizontal="center" vertical="center"/>
    </xf>
    <xf numFmtId="4" fontId="47" fillId="24" borderId="16" xfId="9497" applyNumberFormat="1" applyFont="1" applyFill="1" applyBorder="1" applyAlignment="1">
      <alignment horizontal="center" vertical="center" wrapText="1"/>
    </xf>
    <xf numFmtId="4" fontId="47" fillId="20" borderId="101" xfId="9497" quotePrefix="1" applyNumberFormat="1" applyFont="1" applyFill="1" applyBorder="1" applyAlignment="1">
      <alignment horizontal="center" vertical="center" wrapText="1"/>
    </xf>
    <xf numFmtId="4" fontId="47" fillId="20" borderId="105" xfId="9497" applyNumberFormat="1" applyFont="1" applyFill="1" applyBorder="1" applyAlignment="1">
      <alignment horizontal="center" vertical="center" wrapText="1"/>
    </xf>
    <xf numFmtId="168" fontId="47" fillId="26" borderId="92" xfId="0" applyFont="1" applyFill="1" applyBorder="1" applyAlignment="1">
      <alignment horizontal="center" vertical="center"/>
    </xf>
    <xf numFmtId="168" fontId="47" fillId="26" borderId="93" xfId="0" applyFont="1" applyFill="1" applyBorder="1" applyAlignment="1">
      <alignment horizontal="center" vertical="center"/>
    </xf>
    <xf numFmtId="168" fontId="47" fillId="20" borderId="92" xfId="0" applyFont="1" applyFill="1" applyBorder="1" applyAlignment="1">
      <alignment horizontal="center" vertical="center"/>
    </xf>
    <xf numFmtId="168" fontId="47" fillId="20" borderId="93" xfId="0" applyFont="1" applyFill="1" applyBorder="1" applyAlignment="1">
      <alignment horizontal="center" vertical="center"/>
    </xf>
    <xf numFmtId="4" fontId="47" fillId="21" borderId="23" xfId="9497" quotePrefix="1" applyNumberFormat="1" applyFont="1" applyFill="1" applyBorder="1" applyAlignment="1">
      <alignment horizontal="center" vertical="center" wrapText="1"/>
    </xf>
    <xf numFmtId="4" fontId="47" fillId="21" borderId="0" xfId="9497" quotePrefix="1" applyNumberFormat="1" applyFont="1" applyFill="1" applyBorder="1" applyAlignment="1">
      <alignment horizontal="center" vertical="center" wrapText="1"/>
    </xf>
    <xf numFmtId="196" fontId="87" fillId="29" borderId="0" xfId="0" quotePrefix="1" applyNumberFormat="1" applyFont="1" applyFill="1" applyBorder="1" applyAlignment="1">
      <alignment horizontal="center" vertical="center" shrinkToFit="1"/>
    </xf>
    <xf numFmtId="4" fontId="47" fillId="0" borderId="0" xfId="9497" quotePrefix="1" applyNumberFormat="1" applyFont="1" applyBorder="1" applyAlignment="1">
      <alignment horizontal="center" vertical="center" wrapText="1"/>
    </xf>
    <xf numFmtId="179" fontId="96" fillId="45" borderId="0" xfId="0" applyNumberFormat="1" applyFont="1" applyFill="1" applyBorder="1" applyAlignment="1">
      <alignment horizontal="right" vertical="center"/>
    </xf>
    <xf numFmtId="4" fontId="96" fillId="0" borderId="0" xfId="0" quotePrefix="1" applyNumberFormat="1" applyFont="1" applyFill="1" applyBorder="1" applyAlignment="1">
      <alignment horizontal="left" vertical="center"/>
    </xf>
    <xf numFmtId="168" fontId="96" fillId="45" borderId="97" xfId="0" applyFont="1" applyFill="1" applyBorder="1" applyAlignment="1">
      <alignment horizontal="left" vertical="center"/>
    </xf>
    <xf numFmtId="168" fontId="96" fillId="45" borderId="0" xfId="0" applyFont="1" applyFill="1" applyBorder="1" applyAlignment="1">
      <alignment horizontal="left" vertical="center"/>
    </xf>
    <xf numFmtId="198" fontId="96" fillId="45" borderId="0" xfId="0" applyNumberFormat="1" applyFont="1" applyFill="1" applyBorder="1" applyAlignment="1">
      <alignment horizontal="right" vertical="center"/>
    </xf>
    <xf numFmtId="168" fontId="88" fillId="25" borderId="0" xfId="0" applyFont="1" applyFill="1" applyBorder="1" applyAlignment="1">
      <alignment horizontal="center" vertical="center"/>
    </xf>
    <xf numFmtId="0" fontId="51" fillId="28" borderId="106" xfId="0" applyNumberFormat="1" applyFont="1" applyFill="1" applyBorder="1" applyAlignment="1">
      <alignment horizontal="center" vertical="center"/>
    </xf>
    <xf numFmtId="168" fontId="96" fillId="0" borderId="0" xfId="0" quotePrefix="1" applyFont="1" applyBorder="1" applyAlignment="1">
      <alignment horizontal="left" vertical="center"/>
    </xf>
    <xf numFmtId="168" fontId="96" fillId="33" borderId="97" xfId="0" quotePrefix="1" applyFont="1" applyFill="1" applyBorder="1" applyAlignment="1">
      <alignment horizontal="left" vertical="center"/>
    </xf>
    <xf numFmtId="168" fontId="96" fillId="33" borderId="0" xfId="0" quotePrefix="1" applyFont="1" applyFill="1" applyBorder="1" applyAlignment="1">
      <alignment horizontal="left" vertical="center"/>
    </xf>
    <xf numFmtId="168" fontId="96" fillId="33" borderId="0" xfId="0" quotePrefix="1" applyFont="1" applyFill="1" applyBorder="1" applyAlignment="1">
      <alignment vertical="center"/>
    </xf>
    <xf numFmtId="177" fontId="96" fillId="33" borderId="0" xfId="0" applyNumberFormat="1" applyFont="1" applyFill="1" applyBorder="1" applyAlignment="1">
      <alignment vertical="center"/>
    </xf>
    <xf numFmtId="4" fontId="39" fillId="27" borderId="97" xfId="9497" applyNumberFormat="1" applyFont="1" applyFill="1" applyBorder="1" applyAlignment="1">
      <alignment horizontal="center" vertical="center" wrapText="1"/>
    </xf>
    <xf numFmtId="4" fontId="39" fillId="27" borderId="100" xfId="9497" applyNumberFormat="1" applyFont="1" applyFill="1" applyBorder="1" applyAlignment="1">
      <alignment horizontal="center" vertical="center" wrapText="1"/>
    </xf>
    <xf numFmtId="4" fontId="39" fillId="27" borderId="104" xfId="9497" applyNumberFormat="1" applyFont="1" applyFill="1" applyBorder="1" applyAlignment="1">
      <alignment horizontal="center" vertical="center" wrapText="1"/>
    </xf>
    <xf numFmtId="4" fontId="39" fillId="27" borderId="113" xfId="9497" applyNumberFormat="1" applyFont="1" applyFill="1" applyBorder="1" applyAlignment="1">
      <alignment horizontal="center" vertical="center" wrapText="1"/>
    </xf>
    <xf numFmtId="4" fontId="39" fillId="30" borderId="15" xfId="9497" quotePrefix="1" applyNumberFormat="1" applyFont="1" applyFill="1" applyBorder="1" applyAlignment="1">
      <alignment horizontal="center" vertical="center" wrapText="1"/>
    </xf>
    <xf numFmtId="4" fontId="39" fillId="30" borderId="124" xfId="9497" quotePrefix="1" applyNumberFormat="1" applyFont="1" applyFill="1" applyBorder="1" applyAlignment="1">
      <alignment horizontal="center" vertical="center" wrapText="1"/>
    </xf>
    <xf numFmtId="1" fontId="74" fillId="0" borderId="0" xfId="9496" quotePrefix="1" applyNumberFormat="1" applyFont="1" applyFill="1" applyBorder="1" applyAlignment="1">
      <alignment horizontal="center" vertical="center"/>
    </xf>
  </cellXfs>
  <cellStyles count="9503">
    <cellStyle name="1" xfId="9483"/>
    <cellStyle name="2.1" xfId="9484"/>
    <cellStyle name="2.1.1" xfId="9485"/>
    <cellStyle name="2.1.1.1" xfId="9486"/>
    <cellStyle name="CABEÇALHO" xfId="9487"/>
    <cellStyle name="CPU" xfId="9488"/>
    <cellStyle name="GRANDE ITEM" xfId="89"/>
    <cellStyle name="GRANDES ITENS" xfId="90"/>
    <cellStyle name="GRANDES ITENS 2" xfId="91"/>
    <cellStyle name="Hiperlink" xfId="9500" builtinId="8"/>
    <cellStyle name="Indefinido" xfId="9489"/>
    <cellStyle name="ÌTENS" xfId="9490"/>
    <cellStyle name="Moeda" xfId="9501" builtinId="4"/>
    <cellStyle name="Moeda 10" xfId="92"/>
    <cellStyle name="Moeda 2" xfId="30"/>
    <cellStyle name="Moeda 2 2" xfId="93"/>
    <cellStyle name="Moeda 3" xfId="53"/>
    <cellStyle name="Moeda 3 2" xfId="94"/>
    <cellStyle name="Moeda 3 2 2" xfId="95"/>
    <cellStyle name="Moeda 3 2 3" xfId="96"/>
    <cellStyle name="Moeda 4" xfId="54"/>
    <cellStyle name="Moeda 5" xfId="55"/>
    <cellStyle name="Moeda 5 2" xfId="97"/>
    <cellStyle name="Moeda 5 3" xfId="98"/>
    <cellStyle name="Moeda 6" xfId="56"/>
    <cellStyle name="Moeda 7" xfId="68"/>
    <cellStyle name="Moeda 7 2" xfId="73"/>
    <cellStyle name="Moeda 7 2 2" xfId="77"/>
    <cellStyle name="Moeda 7 2 2 2" xfId="81"/>
    <cellStyle name="Moeda 7 2 2 3" xfId="9473"/>
    <cellStyle name="Moeda 8" xfId="70"/>
    <cellStyle name="Moeda 9" xfId="87"/>
    <cellStyle name="Moeda 9 2" xfId="9482"/>
    <cellStyle name="Normal" xfId="0" builtinId="0"/>
    <cellStyle name="Normal 10" xfId="9"/>
    <cellStyle name="Normal 10 2" xfId="31"/>
    <cellStyle name="Normal 10 3" xfId="32"/>
    <cellStyle name="Normal 10 4" xfId="33"/>
    <cellStyle name="Normal 10 5" xfId="34"/>
    <cellStyle name="Normal 11" xfId="11"/>
    <cellStyle name="Normal 11 2" xfId="99"/>
    <cellStyle name="Normal 11 2 2" xfId="100"/>
    <cellStyle name="Normal 12" xfId="18"/>
    <cellStyle name="Normal 13" xfId="19"/>
    <cellStyle name="Normal 14" xfId="20"/>
    <cellStyle name="Normal 15" xfId="21"/>
    <cellStyle name="Normal 16" xfId="23"/>
    <cellStyle name="Normal 17" xfId="25"/>
    <cellStyle name="Normal 18" xfId="24"/>
    <cellStyle name="Normal 19" xfId="42"/>
    <cellStyle name="Normal 19 2" xfId="84"/>
    <cellStyle name="Normal 2" xfId="1"/>
    <cellStyle name="Normal 2 2" xfId="13"/>
    <cellStyle name="Normal 2 3" xfId="35"/>
    <cellStyle name="Normal 2 4" xfId="36"/>
    <cellStyle name="Normal 2 5" xfId="37"/>
    <cellStyle name="Normal 2 6" xfId="38"/>
    <cellStyle name="Normal 20" xfId="44"/>
    <cellStyle name="Normal 21" xfId="26"/>
    <cellStyle name="Normal 22" xfId="45"/>
    <cellStyle name="Normal 23" xfId="46"/>
    <cellStyle name="Normal 24" xfId="27"/>
    <cellStyle name="Normal 25" xfId="47"/>
    <cellStyle name="Normal 26" xfId="48"/>
    <cellStyle name="Normal 27" xfId="29"/>
    <cellStyle name="Normal 28" xfId="49"/>
    <cellStyle name="Normal 29" xfId="52"/>
    <cellStyle name="Normal 29 2" xfId="72"/>
    <cellStyle name="Normal 29 2 2" xfId="76"/>
    <cellStyle name="Normal 29 2 2 2" xfId="80"/>
    <cellStyle name="Normal 29 2 2 3" xfId="9472"/>
    <cellStyle name="Normal 3" xfId="2"/>
    <cellStyle name="Normal 3 2" xfId="12"/>
    <cellStyle name="Normal 3 2 2" xfId="22"/>
    <cellStyle name="Normal 3_Controle Geral Peugeot - Novembro" xfId="15"/>
    <cellStyle name="Normal 30" xfId="69"/>
    <cellStyle name="Normal 30 2" xfId="74"/>
    <cellStyle name="Normal 30 2 2" xfId="78"/>
    <cellStyle name="Normal 30 2 2 2" xfId="82"/>
    <cellStyle name="Normal 31" xfId="71"/>
    <cellStyle name="Normal 32" xfId="101"/>
    <cellStyle name="Normal 33" xfId="102"/>
    <cellStyle name="Normal 33 2" xfId="103"/>
    <cellStyle name="Normal 34" xfId="104"/>
    <cellStyle name="Normal 35" xfId="28"/>
    <cellStyle name="Normal 36" xfId="85"/>
    <cellStyle name="Normal 37" xfId="9475"/>
    <cellStyle name="Normal 38" xfId="9479"/>
    <cellStyle name="Normal 39" xfId="9481"/>
    <cellStyle name="Normal 4" xfId="8"/>
    <cellStyle name="Normal 4 2" xfId="57"/>
    <cellStyle name="Normal 4 3" xfId="58"/>
    <cellStyle name="Normal 4 4" xfId="105"/>
    <cellStyle name="Normal 4 4 2" xfId="106"/>
    <cellStyle name="Normal 4 4 3" xfId="107"/>
    <cellStyle name="Normal 4 4 4" xfId="108"/>
    <cellStyle name="Normal 4 4 5" xfId="109"/>
    <cellStyle name="Normal 4 5" xfId="110"/>
    <cellStyle name="Normal 4 6" xfId="111"/>
    <cellStyle name="Normal 40" xfId="9495"/>
    <cellStyle name="Normal 41" xfId="9496"/>
    <cellStyle name="Normal 5" xfId="3"/>
    <cellStyle name="Normal 5 2" xfId="51"/>
    <cellStyle name="Normal 5 2 2" xfId="59"/>
    <cellStyle name="Normal 5 2 2 2" xfId="112"/>
    <cellStyle name="Normal 5 2 2 2 2" xfId="113"/>
    <cellStyle name="Normal 5 2 2 3" xfId="114"/>
    <cellStyle name="Normal 5 2 2 4" xfId="115"/>
    <cellStyle name="Normal 5 2 2 5" xfId="116"/>
    <cellStyle name="Normal 5 3" xfId="117"/>
    <cellStyle name="Normal 5 3 2" xfId="118"/>
    <cellStyle name="Normal 5 3 3" xfId="119"/>
    <cellStyle name="Normal 5 4" xfId="120"/>
    <cellStyle name="Normal 5 5" xfId="121"/>
    <cellStyle name="Normal 5 6" xfId="122"/>
    <cellStyle name="Normal 5 7" xfId="123"/>
    <cellStyle name="Normal 6" xfId="4"/>
    <cellStyle name="Normal 6 2" xfId="124"/>
    <cellStyle name="Normal 7" xfId="5"/>
    <cellStyle name="Normal 8" xfId="6"/>
    <cellStyle name="Normal 8 2" xfId="39"/>
    <cellStyle name="Normal 8_Estoque + Fs Quintas" xfId="40"/>
    <cellStyle name="Normal 9" xfId="7"/>
    <cellStyle name="Normal_VERSO" xfId="9502"/>
    <cellStyle name="Nota 2" xfId="16"/>
    <cellStyle name="NÚMERO" xfId="9476"/>
    <cellStyle name="NUMEROS" xfId="9491"/>
    <cellStyle name="outros itens" xfId="125"/>
    <cellStyle name="Porcentagem" xfId="9499" builtinId="5"/>
    <cellStyle name="Porcentagem 10" xfId="126"/>
    <cellStyle name="Porcentagem 11" xfId="127"/>
    <cellStyle name="Porcentagem 12" xfId="128"/>
    <cellStyle name="Porcentagem 13" xfId="9477"/>
    <cellStyle name="Porcentagem 14" xfId="9480"/>
    <cellStyle name="Porcentagem 15" xfId="9498"/>
    <cellStyle name="Porcentagem 2" xfId="10"/>
    <cellStyle name="Porcentagem 2 2" xfId="60"/>
    <cellStyle name="Porcentagem 2 3" xfId="86"/>
    <cellStyle name="Porcentagem 3" xfId="41"/>
    <cellStyle name="Porcentagem 3 2" xfId="129"/>
    <cellStyle name="Porcentagem 3 2 2" xfId="130"/>
    <cellStyle name="Porcentagem 3 3" xfId="131"/>
    <cellStyle name="Porcentagem 4" xfId="61"/>
    <cellStyle name="Porcentagem 5" xfId="62"/>
    <cellStyle name="Porcentagem 6" xfId="88"/>
    <cellStyle name="Porcentagem 6 2" xfId="9492"/>
    <cellStyle name="Porcentagem 7" xfId="132"/>
    <cellStyle name="Porcentagem 8" xfId="133"/>
    <cellStyle name="Porcentagem 9" xfId="134"/>
    <cellStyle name="Separador de milhares 2" xfId="17"/>
    <cellStyle name="Separador de milhares 2 2" xfId="135"/>
    <cellStyle name="Separador de milhares 3" xfId="14"/>
    <cellStyle name="Separador de milhares 4" xfId="63"/>
    <cellStyle name="Separador de milhares 4 2" xfId="64"/>
    <cellStyle name="Separador de milhares 4 2 2" xfId="75"/>
    <cellStyle name="Separador de milhares 4 2 2 2" xfId="79"/>
    <cellStyle name="Separador de milhares 4 2 2 2 2" xfId="83"/>
    <cellStyle name="Separador de milhares 4 2 2 2 3" xfId="9474"/>
    <cellStyle name="Separador de milhares 5" xfId="50"/>
    <cellStyle name="Separador de milhares 6" xfId="65"/>
    <cellStyle name="Separador de milhares 6 2" xfId="136"/>
    <cellStyle name="Separador de milhares 7" xfId="137"/>
    <cellStyle name="Separador de milhares 8" xfId="9478"/>
    <cellStyle name="SGO" xfId="43"/>
    <cellStyle name="SUB ITEM" xfId="138"/>
    <cellStyle name="SUBITENS" xfId="139"/>
    <cellStyle name="SUBITENS 10" xfId="140"/>
    <cellStyle name="SUBITENS 10 10" xfId="141"/>
    <cellStyle name="SUBITENS 10 11" xfId="142"/>
    <cellStyle name="SUBITENS 10 12" xfId="143"/>
    <cellStyle name="SUBITENS 10 13" xfId="144"/>
    <cellStyle name="SUBITENS 10 2" xfId="145"/>
    <cellStyle name="SUBITENS 10 2 10" xfId="146"/>
    <cellStyle name="SUBITENS 10 2 2" xfId="147"/>
    <cellStyle name="SUBITENS 10 2 2 2" xfId="148"/>
    <cellStyle name="SUBITENS 10 2 2 2 2" xfId="149"/>
    <cellStyle name="SUBITENS 10 2 2 2 3" xfId="150"/>
    <cellStyle name="SUBITENS 10 2 2 2 4" xfId="151"/>
    <cellStyle name="SUBITENS 10 2 2 2 5" xfId="152"/>
    <cellStyle name="SUBITENS 10 2 2 2 6" xfId="153"/>
    <cellStyle name="SUBITENS 10 2 2 2 7" xfId="154"/>
    <cellStyle name="SUBITENS 10 2 2 2 8" xfId="155"/>
    <cellStyle name="SUBITENS 10 2 2 2 9" xfId="156"/>
    <cellStyle name="SUBITENS 10 2 2 3" xfId="157"/>
    <cellStyle name="SUBITENS 10 2 2 4" xfId="158"/>
    <cellStyle name="SUBITENS 10 2 2 5" xfId="159"/>
    <cellStyle name="SUBITENS 10 2 2 6" xfId="160"/>
    <cellStyle name="SUBITENS 10 2 2 7" xfId="161"/>
    <cellStyle name="SUBITENS 10 2 2 8" xfId="162"/>
    <cellStyle name="SUBITENS 10 2 2 9" xfId="163"/>
    <cellStyle name="SUBITENS 10 2 3" xfId="164"/>
    <cellStyle name="SUBITENS 10 2 3 2" xfId="165"/>
    <cellStyle name="SUBITENS 10 2 3 3" xfId="166"/>
    <cellStyle name="SUBITENS 10 2 3 4" xfId="167"/>
    <cellStyle name="SUBITENS 10 2 3 5" xfId="168"/>
    <cellStyle name="SUBITENS 10 2 3 6" xfId="169"/>
    <cellStyle name="SUBITENS 10 2 3 7" xfId="170"/>
    <cellStyle name="SUBITENS 10 2 3 8" xfId="171"/>
    <cellStyle name="SUBITENS 10 2 3 9" xfId="172"/>
    <cellStyle name="SUBITENS 10 2 4" xfId="173"/>
    <cellStyle name="SUBITENS 10 2 5" xfId="174"/>
    <cellStyle name="SUBITENS 10 2 6" xfId="175"/>
    <cellStyle name="SUBITENS 10 2 7" xfId="176"/>
    <cellStyle name="SUBITENS 10 2 8" xfId="177"/>
    <cellStyle name="SUBITENS 10 2 9" xfId="178"/>
    <cellStyle name="SUBITENS 10 3" xfId="179"/>
    <cellStyle name="SUBITENS 10 3 10" xfId="180"/>
    <cellStyle name="SUBITENS 10 3 2" xfId="181"/>
    <cellStyle name="SUBITENS 10 3 2 2" xfId="182"/>
    <cellStyle name="SUBITENS 10 3 2 2 2" xfId="183"/>
    <cellStyle name="SUBITENS 10 3 2 2 3" xfId="184"/>
    <cellStyle name="SUBITENS 10 3 2 2 4" xfId="185"/>
    <cellStyle name="SUBITENS 10 3 2 2 5" xfId="186"/>
    <cellStyle name="SUBITENS 10 3 2 2 6" xfId="187"/>
    <cellStyle name="SUBITENS 10 3 2 2 7" xfId="188"/>
    <cellStyle name="SUBITENS 10 3 2 2 8" xfId="189"/>
    <cellStyle name="SUBITENS 10 3 2 2 9" xfId="190"/>
    <cellStyle name="SUBITENS 10 3 2 3" xfId="191"/>
    <cellStyle name="SUBITENS 10 3 2 4" xfId="192"/>
    <cellStyle name="SUBITENS 10 3 2 5" xfId="193"/>
    <cellStyle name="SUBITENS 10 3 2 6" xfId="194"/>
    <cellStyle name="SUBITENS 10 3 2 7" xfId="195"/>
    <cellStyle name="SUBITENS 10 3 2 8" xfId="196"/>
    <cellStyle name="SUBITENS 10 3 2 9" xfId="197"/>
    <cellStyle name="SUBITENS 10 3 3" xfId="198"/>
    <cellStyle name="SUBITENS 10 3 3 2" xfId="199"/>
    <cellStyle name="SUBITENS 10 3 3 3" xfId="200"/>
    <cellStyle name="SUBITENS 10 3 3 4" xfId="201"/>
    <cellStyle name="SUBITENS 10 3 3 5" xfId="202"/>
    <cellStyle name="SUBITENS 10 3 3 6" xfId="203"/>
    <cellStyle name="SUBITENS 10 3 3 7" xfId="204"/>
    <cellStyle name="SUBITENS 10 3 3 8" xfId="205"/>
    <cellStyle name="SUBITENS 10 3 3 9" xfId="206"/>
    <cellStyle name="SUBITENS 10 3 4" xfId="207"/>
    <cellStyle name="SUBITENS 10 3 5" xfId="208"/>
    <cellStyle name="SUBITENS 10 3 6" xfId="209"/>
    <cellStyle name="SUBITENS 10 3 7" xfId="210"/>
    <cellStyle name="SUBITENS 10 3 8" xfId="211"/>
    <cellStyle name="SUBITENS 10 3 9" xfId="212"/>
    <cellStyle name="SUBITENS 10 4" xfId="213"/>
    <cellStyle name="SUBITENS 10 4 10" xfId="214"/>
    <cellStyle name="SUBITENS 10 4 2" xfId="215"/>
    <cellStyle name="SUBITENS 10 4 2 2" xfId="216"/>
    <cellStyle name="SUBITENS 10 4 2 2 2" xfId="217"/>
    <cellStyle name="SUBITENS 10 4 2 2 3" xfId="218"/>
    <cellStyle name="SUBITENS 10 4 2 2 4" xfId="219"/>
    <cellStyle name="SUBITENS 10 4 2 2 5" xfId="220"/>
    <cellStyle name="SUBITENS 10 4 2 2 6" xfId="221"/>
    <cellStyle name="SUBITENS 10 4 2 2 7" xfId="222"/>
    <cellStyle name="SUBITENS 10 4 2 2 8" xfId="223"/>
    <cellStyle name="SUBITENS 10 4 2 2 9" xfId="224"/>
    <cellStyle name="SUBITENS 10 4 2 3" xfId="225"/>
    <cellStyle name="SUBITENS 10 4 2 4" xfId="226"/>
    <cellStyle name="SUBITENS 10 4 2 5" xfId="227"/>
    <cellStyle name="SUBITENS 10 4 2 6" xfId="228"/>
    <cellStyle name="SUBITENS 10 4 2 7" xfId="229"/>
    <cellStyle name="SUBITENS 10 4 2 8" xfId="230"/>
    <cellStyle name="SUBITENS 10 4 2 9" xfId="231"/>
    <cellStyle name="SUBITENS 10 4 3" xfId="232"/>
    <cellStyle name="SUBITENS 10 4 3 2" xfId="233"/>
    <cellStyle name="SUBITENS 10 4 3 3" xfId="234"/>
    <cellStyle name="SUBITENS 10 4 3 4" xfId="235"/>
    <cellStyle name="SUBITENS 10 4 3 5" xfId="236"/>
    <cellStyle name="SUBITENS 10 4 3 6" xfId="237"/>
    <cellStyle name="SUBITENS 10 4 3 7" xfId="238"/>
    <cellStyle name="SUBITENS 10 4 3 8" xfId="239"/>
    <cellStyle name="SUBITENS 10 4 3 9" xfId="240"/>
    <cellStyle name="SUBITENS 10 4 4" xfId="241"/>
    <cellStyle name="SUBITENS 10 4 5" xfId="242"/>
    <cellStyle name="SUBITENS 10 4 6" xfId="243"/>
    <cellStyle name="SUBITENS 10 4 7" xfId="244"/>
    <cellStyle name="SUBITENS 10 4 8" xfId="245"/>
    <cellStyle name="SUBITENS 10 4 9" xfId="246"/>
    <cellStyle name="SUBITENS 10 5" xfId="247"/>
    <cellStyle name="SUBITENS 10 5 2" xfId="248"/>
    <cellStyle name="SUBITENS 10 5 2 2" xfId="249"/>
    <cellStyle name="SUBITENS 10 5 2 3" xfId="250"/>
    <cellStyle name="SUBITENS 10 5 2 4" xfId="251"/>
    <cellStyle name="SUBITENS 10 5 2 5" xfId="252"/>
    <cellStyle name="SUBITENS 10 5 2 6" xfId="253"/>
    <cellStyle name="SUBITENS 10 5 2 7" xfId="254"/>
    <cellStyle name="SUBITENS 10 5 2 8" xfId="255"/>
    <cellStyle name="SUBITENS 10 5 2 9" xfId="256"/>
    <cellStyle name="SUBITENS 10 5 3" xfId="257"/>
    <cellStyle name="SUBITENS 10 5 4" xfId="258"/>
    <cellStyle name="SUBITENS 10 5 5" xfId="259"/>
    <cellStyle name="SUBITENS 10 5 6" xfId="260"/>
    <cellStyle name="SUBITENS 10 5 7" xfId="261"/>
    <cellStyle name="SUBITENS 10 5 8" xfId="262"/>
    <cellStyle name="SUBITENS 10 5 9" xfId="263"/>
    <cellStyle name="SUBITENS 10 6" xfId="264"/>
    <cellStyle name="SUBITENS 10 6 2" xfId="265"/>
    <cellStyle name="SUBITENS 10 6 3" xfId="266"/>
    <cellStyle name="SUBITENS 10 6 4" xfId="267"/>
    <cellStyle name="SUBITENS 10 6 5" xfId="268"/>
    <cellStyle name="SUBITENS 10 6 6" xfId="269"/>
    <cellStyle name="SUBITENS 10 6 7" xfId="270"/>
    <cellStyle name="SUBITENS 10 6 8" xfId="271"/>
    <cellStyle name="SUBITENS 10 6 9" xfId="272"/>
    <cellStyle name="SUBITENS 10 7" xfId="273"/>
    <cellStyle name="SUBITENS 10 8" xfId="274"/>
    <cellStyle name="SUBITENS 10 9" xfId="275"/>
    <cellStyle name="SUBITENS 11" xfId="276"/>
    <cellStyle name="SUBITENS 11 10" xfId="277"/>
    <cellStyle name="SUBITENS 11 11" xfId="278"/>
    <cellStyle name="SUBITENS 11 12" xfId="279"/>
    <cellStyle name="SUBITENS 11 13" xfId="280"/>
    <cellStyle name="SUBITENS 11 2" xfId="281"/>
    <cellStyle name="SUBITENS 11 2 10" xfId="282"/>
    <cellStyle name="SUBITENS 11 2 2" xfId="283"/>
    <cellStyle name="SUBITENS 11 2 2 2" xfId="284"/>
    <cellStyle name="SUBITENS 11 2 2 2 2" xfId="285"/>
    <cellStyle name="SUBITENS 11 2 2 2 3" xfId="286"/>
    <cellStyle name="SUBITENS 11 2 2 2 4" xfId="287"/>
    <cellStyle name="SUBITENS 11 2 2 2 5" xfId="288"/>
    <cellStyle name="SUBITENS 11 2 2 2 6" xfId="289"/>
    <cellStyle name="SUBITENS 11 2 2 2 7" xfId="290"/>
    <cellStyle name="SUBITENS 11 2 2 2 8" xfId="291"/>
    <cellStyle name="SUBITENS 11 2 2 2 9" xfId="292"/>
    <cellStyle name="SUBITENS 11 2 2 3" xfId="293"/>
    <cellStyle name="SUBITENS 11 2 2 4" xfId="294"/>
    <cellStyle name="SUBITENS 11 2 2 5" xfId="295"/>
    <cellStyle name="SUBITENS 11 2 2 6" xfId="296"/>
    <cellStyle name="SUBITENS 11 2 2 7" xfId="297"/>
    <cellStyle name="SUBITENS 11 2 2 8" xfId="298"/>
    <cellStyle name="SUBITENS 11 2 2 9" xfId="299"/>
    <cellStyle name="SUBITENS 11 2 3" xfId="300"/>
    <cellStyle name="SUBITENS 11 2 3 2" xfId="301"/>
    <cellStyle name="SUBITENS 11 2 3 3" xfId="302"/>
    <cellStyle name="SUBITENS 11 2 3 4" xfId="303"/>
    <cellStyle name="SUBITENS 11 2 3 5" xfId="304"/>
    <cellStyle name="SUBITENS 11 2 3 6" xfId="305"/>
    <cellStyle name="SUBITENS 11 2 3 7" xfId="306"/>
    <cellStyle name="SUBITENS 11 2 3 8" xfId="307"/>
    <cellStyle name="SUBITENS 11 2 3 9" xfId="308"/>
    <cellStyle name="SUBITENS 11 2 4" xfId="309"/>
    <cellStyle name="SUBITENS 11 2 5" xfId="310"/>
    <cellStyle name="SUBITENS 11 2 6" xfId="311"/>
    <cellStyle name="SUBITENS 11 2 7" xfId="312"/>
    <cellStyle name="SUBITENS 11 2 8" xfId="313"/>
    <cellStyle name="SUBITENS 11 2 9" xfId="314"/>
    <cellStyle name="SUBITENS 11 3" xfId="315"/>
    <cellStyle name="SUBITENS 11 3 10" xfId="316"/>
    <cellStyle name="SUBITENS 11 3 2" xfId="317"/>
    <cellStyle name="SUBITENS 11 3 2 2" xfId="318"/>
    <cellStyle name="SUBITENS 11 3 2 2 2" xfId="319"/>
    <cellStyle name="SUBITENS 11 3 2 2 3" xfId="320"/>
    <cellStyle name="SUBITENS 11 3 2 2 4" xfId="321"/>
    <cellStyle name="SUBITENS 11 3 2 2 5" xfId="322"/>
    <cellStyle name="SUBITENS 11 3 2 2 6" xfId="323"/>
    <cellStyle name="SUBITENS 11 3 2 2 7" xfId="324"/>
    <cellStyle name="SUBITENS 11 3 2 2 8" xfId="325"/>
    <cellStyle name="SUBITENS 11 3 2 2 9" xfId="326"/>
    <cellStyle name="SUBITENS 11 3 2 3" xfId="327"/>
    <cellStyle name="SUBITENS 11 3 2 4" xfId="328"/>
    <cellStyle name="SUBITENS 11 3 2 5" xfId="329"/>
    <cellStyle name="SUBITENS 11 3 2 6" xfId="330"/>
    <cellStyle name="SUBITENS 11 3 2 7" xfId="331"/>
    <cellStyle name="SUBITENS 11 3 2 8" xfId="332"/>
    <cellStyle name="SUBITENS 11 3 2 9" xfId="333"/>
    <cellStyle name="SUBITENS 11 3 3" xfId="334"/>
    <cellStyle name="SUBITENS 11 3 3 2" xfId="335"/>
    <cellStyle name="SUBITENS 11 3 3 3" xfId="336"/>
    <cellStyle name="SUBITENS 11 3 3 4" xfId="337"/>
    <cellStyle name="SUBITENS 11 3 3 5" xfId="338"/>
    <cellStyle name="SUBITENS 11 3 3 6" xfId="339"/>
    <cellStyle name="SUBITENS 11 3 3 7" xfId="340"/>
    <cellStyle name="SUBITENS 11 3 3 8" xfId="341"/>
    <cellStyle name="SUBITENS 11 3 3 9" xfId="342"/>
    <cellStyle name="SUBITENS 11 3 4" xfId="343"/>
    <cellStyle name="SUBITENS 11 3 5" xfId="344"/>
    <cellStyle name="SUBITENS 11 3 6" xfId="345"/>
    <cellStyle name="SUBITENS 11 3 7" xfId="346"/>
    <cellStyle name="SUBITENS 11 3 8" xfId="347"/>
    <cellStyle name="SUBITENS 11 3 9" xfId="348"/>
    <cellStyle name="SUBITENS 11 4" xfId="349"/>
    <cellStyle name="SUBITENS 11 4 10" xfId="350"/>
    <cellStyle name="SUBITENS 11 4 2" xfId="351"/>
    <cellStyle name="SUBITENS 11 4 2 2" xfId="352"/>
    <cellStyle name="SUBITENS 11 4 2 2 2" xfId="353"/>
    <cellStyle name="SUBITENS 11 4 2 2 3" xfId="354"/>
    <cellStyle name="SUBITENS 11 4 2 2 4" xfId="355"/>
    <cellStyle name="SUBITENS 11 4 2 2 5" xfId="356"/>
    <cellStyle name="SUBITENS 11 4 2 2 6" xfId="357"/>
    <cellStyle name="SUBITENS 11 4 2 2 7" xfId="358"/>
    <cellStyle name="SUBITENS 11 4 2 2 8" xfId="359"/>
    <cellStyle name="SUBITENS 11 4 2 2 9" xfId="360"/>
    <cellStyle name="SUBITENS 11 4 2 3" xfId="361"/>
    <cellStyle name="SUBITENS 11 4 2 4" xfId="362"/>
    <cellStyle name="SUBITENS 11 4 2 5" xfId="363"/>
    <cellStyle name="SUBITENS 11 4 2 6" xfId="364"/>
    <cellStyle name="SUBITENS 11 4 2 7" xfId="365"/>
    <cellStyle name="SUBITENS 11 4 2 8" xfId="366"/>
    <cellStyle name="SUBITENS 11 4 2 9" xfId="367"/>
    <cellStyle name="SUBITENS 11 4 3" xfId="368"/>
    <cellStyle name="SUBITENS 11 4 3 2" xfId="369"/>
    <cellStyle name="SUBITENS 11 4 3 3" xfId="370"/>
    <cellStyle name="SUBITENS 11 4 3 4" xfId="371"/>
    <cellStyle name="SUBITENS 11 4 3 5" xfId="372"/>
    <cellStyle name="SUBITENS 11 4 3 6" xfId="373"/>
    <cellStyle name="SUBITENS 11 4 3 7" xfId="374"/>
    <cellStyle name="SUBITENS 11 4 3 8" xfId="375"/>
    <cellStyle name="SUBITENS 11 4 3 9" xfId="376"/>
    <cellStyle name="SUBITENS 11 4 4" xfId="377"/>
    <cellStyle name="SUBITENS 11 4 5" xfId="378"/>
    <cellStyle name="SUBITENS 11 4 6" xfId="379"/>
    <cellStyle name="SUBITENS 11 4 7" xfId="380"/>
    <cellStyle name="SUBITENS 11 4 8" xfId="381"/>
    <cellStyle name="SUBITENS 11 4 9" xfId="382"/>
    <cellStyle name="SUBITENS 11 5" xfId="383"/>
    <cellStyle name="SUBITENS 11 5 2" xfId="384"/>
    <cellStyle name="SUBITENS 11 5 2 2" xfId="385"/>
    <cellStyle name="SUBITENS 11 5 2 3" xfId="386"/>
    <cellStyle name="SUBITENS 11 5 2 4" xfId="387"/>
    <cellStyle name="SUBITENS 11 5 2 5" xfId="388"/>
    <cellStyle name="SUBITENS 11 5 2 6" xfId="389"/>
    <cellStyle name="SUBITENS 11 5 2 7" xfId="390"/>
    <cellStyle name="SUBITENS 11 5 2 8" xfId="391"/>
    <cellStyle name="SUBITENS 11 5 2 9" xfId="392"/>
    <cellStyle name="SUBITENS 11 5 3" xfId="393"/>
    <cellStyle name="SUBITENS 11 5 4" xfId="394"/>
    <cellStyle name="SUBITENS 11 5 5" xfId="395"/>
    <cellStyle name="SUBITENS 11 5 6" xfId="396"/>
    <cellStyle name="SUBITENS 11 5 7" xfId="397"/>
    <cellStyle name="SUBITENS 11 5 8" xfId="398"/>
    <cellStyle name="SUBITENS 11 5 9" xfId="399"/>
    <cellStyle name="SUBITENS 11 6" xfId="400"/>
    <cellStyle name="SUBITENS 11 6 2" xfId="401"/>
    <cellStyle name="SUBITENS 11 6 3" xfId="402"/>
    <cellStyle name="SUBITENS 11 6 4" xfId="403"/>
    <cellStyle name="SUBITENS 11 6 5" xfId="404"/>
    <cellStyle name="SUBITENS 11 6 6" xfId="405"/>
    <cellStyle name="SUBITENS 11 6 7" xfId="406"/>
    <cellStyle name="SUBITENS 11 6 8" xfId="407"/>
    <cellStyle name="SUBITENS 11 6 9" xfId="408"/>
    <cellStyle name="SUBITENS 11 7" xfId="409"/>
    <cellStyle name="SUBITENS 11 8" xfId="410"/>
    <cellStyle name="SUBITENS 11 9" xfId="411"/>
    <cellStyle name="SUBITENS 12" xfId="412"/>
    <cellStyle name="SUBITENS 12 10" xfId="413"/>
    <cellStyle name="SUBITENS 12 11" xfId="414"/>
    <cellStyle name="SUBITENS 12 12" xfId="415"/>
    <cellStyle name="SUBITENS 12 13" xfId="416"/>
    <cellStyle name="SUBITENS 12 2" xfId="417"/>
    <cellStyle name="SUBITENS 12 2 10" xfId="418"/>
    <cellStyle name="SUBITENS 12 2 2" xfId="419"/>
    <cellStyle name="SUBITENS 12 2 2 2" xfId="420"/>
    <cellStyle name="SUBITENS 12 2 2 2 2" xfId="421"/>
    <cellStyle name="SUBITENS 12 2 2 2 3" xfId="422"/>
    <cellStyle name="SUBITENS 12 2 2 2 4" xfId="423"/>
    <cellStyle name="SUBITENS 12 2 2 2 5" xfId="424"/>
    <cellStyle name="SUBITENS 12 2 2 2 6" xfId="425"/>
    <cellStyle name="SUBITENS 12 2 2 2 7" xfId="426"/>
    <cellStyle name="SUBITENS 12 2 2 2 8" xfId="427"/>
    <cellStyle name="SUBITENS 12 2 2 2 9" xfId="428"/>
    <cellStyle name="SUBITENS 12 2 2 3" xfId="429"/>
    <cellStyle name="SUBITENS 12 2 2 4" xfId="430"/>
    <cellStyle name="SUBITENS 12 2 2 5" xfId="431"/>
    <cellStyle name="SUBITENS 12 2 2 6" xfId="432"/>
    <cellStyle name="SUBITENS 12 2 2 7" xfId="433"/>
    <cellStyle name="SUBITENS 12 2 2 8" xfId="434"/>
    <cellStyle name="SUBITENS 12 2 2 9" xfId="435"/>
    <cellStyle name="SUBITENS 12 2 3" xfId="436"/>
    <cellStyle name="SUBITENS 12 2 3 2" xfId="437"/>
    <cellStyle name="SUBITENS 12 2 3 3" xfId="438"/>
    <cellStyle name="SUBITENS 12 2 3 4" xfId="439"/>
    <cellStyle name="SUBITENS 12 2 3 5" xfId="440"/>
    <cellStyle name="SUBITENS 12 2 3 6" xfId="441"/>
    <cellStyle name="SUBITENS 12 2 3 7" xfId="442"/>
    <cellStyle name="SUBITENS 12 2 3 8" xfId="443"/>
    <cellStyle name="SUBITENS 12 2 3 9" xfId="444"/>
    <cellStyle name="SUBITENS 12 2 4" xfId="445"/>
    <cellStyle name="SUBITENS 12 2 5" xfId="446"/>
    <cellStyle name="SUBITENS 12 2 6" xfId="447"/>
    <cellStyle name="SUBITENS 12 2 7" xfId="448"/>
    <cellStyle name="SUBITENS 12 2 8" xfId="449"/>
    <cellStyle name="SUBITENS 12 2 9" xfId="450"/>
    <cellStyle name="SUBITENS 12 3" xfId="451"/>
    <cellStyle name="SUBITENS 12 3 10" xfId="452"/>
    <cellStyle name="SUBITENS 12 3 2" xfId="453"/>
    <cellStyle name="SUBITENS 12 3 2 2" xfId="454"/>
    <cellStyle name="SUBITENS 12 3 2 2 2" xfId="455"/>
    <cellStyle name="SUBITENS 12 3 2 2 3" xfId="456"/>
    <cellStyle name="SUBITENS 12 3 2 2 4" xfId="457"/>
    <cellStyle name="SUBITENS 12 3 2 2 5" xfId="458"/>
    <cellStyle name="SUBITENS 12 3 2 2 6" xfId="459"/>
    <cellStyle name="SUBITENS 12 3 2 2 7" xfId="460"/>
    <cellStyle name="SUBITENS 12 3 2 2 8" xfId="461"/>
    <cellStyle name="SUBITENS 12 3 2 2 9" xfId="462"/>
    <cellStyle name="SUBITENS 12 3 2 3" xfId="463"/>
    <cellStyle name="SUBITENS 12 3 2 4" xfId="464"/>
    <cellStyle name="SUBITENS 12 3 2 5" xfId="465"/>
    <cellStyle name="SUBITENS 12 3 2 6" xfId="466"/>
    <cellStyle name="SUBITENS 12 3 2 7" xfId="467"/>
    <cellStyle name="SUBITENS 12 3 2 8" xfId="468"/>
    <cellStyle name="SUBITENS 12 3 2 9" xfId="469"/>
    <cellStyle name="SUBITENS 12 3 3" xfId="470"/>
    <cellStyle name="SUBITENS 12 3 3 2" xfId="471"/>
    <cellStyle name="SUBITENS 12 3 3 3" xfId="472"/>
    <cellStyle name="SUBITENS 12 3 3 4" xfId="473"/>
    <cellStyle name="SUBITENS 12 3 3 5" xfId="474"/>
    <cellStyle name="SUBITENS 12 3 3 6" xfId="475"/>
    <cellStyle name="SUBITENS 12 3 3 7" xfId="476"/>
    <cellStyle name="SUBITENS 12 3 3 8" xfId="477"/>
    <cellStyle name="SUBITENS 12 3 3 9" xfId="478"/>
    <cellStyle name="SUBITENS 12 3 4" xfId="479"/>
    <cellStyle name="SUBITENS 12 3 5" xfId="480"/>
    <cellStyle name="SUBITENS 12 3 6" xfId="481"/>
    <cellStyle name="SUBITENS 12 3 7" xfId="482"/>
    <cellStyle name="SUBITENS 12 3 8" xfId="483"/>
    <cellStyle name="SUBITENS 12 3 9" xfId="484"/>
    <cellStyle name="SUBITENS 12 4" xfId="485"/>
    <cellStyle name="SUBITENS 12 4 10" xfId="486"/>
    <cellStyle name="SUBITENS 12 4 2" xfId="487"/>
    <cellStyle name="SUBITENS 12 4 2 2" xfId="488"/>
    <cellStyle name="SUBITENS 12 4 2 2 2" xfId="489"/>
    <cellStyle name="SUBITENS 12 4 2 2 3" xfId="490"/>
    <cellStyle name="SUBITENS 12 4 2 2 4" xfId="491"/>
    <cellStyle name="SUBITENS 12 4 2 2 5" xfId="492"/>
    <cellStyle name="SUBITENS 12 4 2 2 6" xfId="493"/>
    <cellStyle name="SUBITENS 12 4 2 2 7" xfId="494"/>
    <cellStyle name="SUBITENS 12 4 2 2 8" xfId="495"/>
    <cellStyle name="SUBITENS 12 4 2 2 9" xfId="496"/>
    <cellStyle name="SUBITENS 12 4 2 3" xfId="497"/>
    <cellStyle name="SUBITENS 12 4 2 4" xfId="498"/>
    <cellStyle name="SUBITENS 12 4 2 5" xfId="499"/>
    <cellStyle name="SUBITENS 12 4 2 6" xfId="500"/>
    <cellStyle name="SUBITENS 12 4 2 7" xfId="501"/>
    <cellStyle name="SUBITENS 12 4 2 8" xfId="502"/>
    <cellStyle name="SUBITENS 12 4 2 9" xfId="503"/>
    <cellStyle name="SUBITENS 12 4 3" xfId="504"/>
    <cellStyle name="SUBITENS 12 4 3 2" xfId="505"/>
    <cellStyle name="SUBITENS 12 4 3 3" xfId="506"/>
    <cellStyle name="SUBITENS 12 4 3 4" xfId="507"/>
    <cellStyle name="SUBITENS 12 4 3 5" xfId="508"/>
    <cellStyle name="SUBITENS 12 4 3 6" xfId="509"/>
    <cellStyle name="SUBITENS 12 4 3 7" xfId="510"/>
    <cellStyle name="SUBITENS 12 4 3 8" xfId="511"/>
    <cellStyle name="SUBITENS 12 4 3 9" xfId="512"/>
    <cellStyle name="SUBITENS 12 4 4" xfId="513"/>
    <cellStyle name="SUBITENS 12 4 5" xfId="514"/>
    <cellStyle name="SUBITENS 12 4 6" xfId="515"/>
    <cellStyle name="SUBITENS 12 4 7" xfId="516"/>
    <cellStyle name="SUBITENS 12 4 8" xfId="517"/>
    <cellStyle name="SUBITENS 12 4 9" xfId="518"/>
    <cellStyle name="SUBITENS 12 5" xfId="519"/>
    <cellStyle name="SUBITENS 12 5 2" xfId="520"/>
    <cellStyle name="SUBITENS 12 5 2 2" xfId="521"/>
    <cellStyle name="SUBITENS 12 5 2 3" xfId="522"/>
    <cellStyle name="SUBITENS 12 5 2 4" xfId="523"/>
    <cellStyle name="SUBITENS 12 5 2 5" xfId="524"/>
    <cellStyle name="SUBITENS 12 5 2 6" xfId="525"/>
    <cellStyle name="SUBITENS 12 5 2 7" xfId="526"/>
    <cellStyle name="SUBITENS 12 5 2 8" xfId="527"/>
    <cellStyle name="SUBITENS 12 5 2 9" xfId="528"/>
    <cellStyle name="SUBITENS 12 5 3" xfId="529"/>
    <cellStyle name="SUBITENS 12 5 4" xfId="530"/>
    <cellStyle name="SUBITENS 12 5 5" xfId="531"/>
    <cellStyle name="SUBITENS 12 5 6" xfId="532"/>
    <cellStyle name="SUBITENS 12 5 7" xfId="533"/>
    <cellStyle name="SUBITENS 12 5 8" xfId="534"/>
    <cellStyle name="SUBITENS 12 5 9" xfId="535"/>
    <cellStyle name="SUBITENS 12 6" xfId="536"/>
    <cellStyle name="SUBITENS 12 6 2" xfId="537"/>
    <cellStyle name="SUBITENS 12 6 3" xfId="538"/>
    <cellStyle name="SUBITENS 12 6 4" xfId="539"/>
    <cellStyle name="SUBITENS 12 6 5" xfId="540"/>
    <cellStyle name="SUBITENS 12 6 6" xfId="541"/>
    <cellStyle name="SUBITENS 12 6 7" xfId="542"/>
    <cellStyle name="SUBITENS 12 6 8" xfId="543"/>
    <cellStyle name="SUBITENS 12 6 9" xfId="544"/>
    <cellStyle name="SUBITENS 12 7" xfId="545"/>
    <cellStyle name="SUBITENS 12 8" xfId="546"/>
    <cellStyle name="SUBITENS 12 9" xfId="547"/>
    <cellStyle name="SUBITENS 13" xfId="548"/>
    <cellStyle name="SUBITENS 13 10" xfId="549"/>
    <cellStyle name="SUBITENS 13 11" xfId="550"/>
    <cellStyle name="SUBITENS 13 12" xfId="551"/>
    <cellStyle name="SUBITENS 13 2" xfId="552"/>
    <cellStyle name="SUBITENS 13 2 10" xfId="553"/>
    <cellStyle name="SUBITENS 13 2 2" xfId="554"/>
    <cellStyle name="SUBITENS 13 2 2 2" xfId="555"/>
    <cellStyle name="SUBITENS 13 2 2 2 2" xfId="556"/>
    <cellStyle name="SUBITENS 13 2 2 2 3" xfId="557"/>
    <cellStyle name="SUBITENS 13 2 2 2 4" xfId="558"/>
    <cellStyle name="SUBITENS 13 2 2 2 5" xfId="559"/>
    <cellStyle name="SUBITENS 13 2 2 2 6" xfId="560"/>
    <cellStyle name="SUBITENS 13 2 2 2 7" xfId="561"/>
    <cellStyle name="SUBITENS 13 2 2 2 8" xfId="562"/>
    <cellStyle name="SUBITENS 13 2 2 2 9" xfId="563"/>
    <cellStyle name="SUBITENS 13 2 2 3" xfId="564"/>
    <cellStyle name="SUBITENS 13 2 2 4" xfId="565"/>
    <cellStyle name="SUBITENS 13 2 2 5" xfId="566"/>
    <cellStyle name="SUBITENS 13 2 2 6" xfId="567"/>
    <cellStyle name="SUBITENS 13 2 2 7" xfId="568"/>
    <cellStyle name="SUBITENS 13 2 2 8" xfId="569"/>
    <cellStyle name="SUBITENS 13 2 2 9" xfId="570"/>
    <cellStyle name="SUBITENS 13 2 3" xfId="571"/>
    <cellStyle name="SUBITENS 13 2 3 2" xfId="572"/>
    <cellStyle name="SUBITENS 13 2 3 3" xfId="573"/>
    <cellStyle name="SUBITENS 13 2 3 4" xfId="574"/>
    <cellStyle name="SUBITENS 13 2 3 5" xfId="575"/>
    <cellStyle name="SUBITENS 13 2 3 6" xfId="576"/>
    <cellStyle name="SUBITENS 13 2 3 7" xfId="577"/>
    <cellStyle name="SUBITENS 13 2 3 8" xfId="578"/>
    <cellStyle name="SUBITENS 13 2 3 9" xfId="579"/>
    <cellStyle name="SUBITENS 13 2 4" xfId="580"/>
    <cellStyle name="SUBITENS 13 2 5" xfId="581"/>
    <cellStyle name="SUBITENS 13 2 6" xfId="582"/>
    <cellStyle name="SUBITENS 13 2 7" xfId="583"/>
    <cellStyle name="SUBITENS 13 2 8" xfId="584"/>
    <cellStyle name="SUBITENS 13 2 9" xfId="585"/>
    <cellStyle name="SUBITENS 13 3" xfId="586"/>
    <cellStyle name="SUBITENS 13 3 10" xfId="587"/>
    <cellStyle name="SUBITENS 13 3 2" xfId="588"/>
    <cellStyle name="SUBITENS 13 3 2 2" xfId="589"/>
    <cellStyle name="SUBITENS 13 3 2 2 2" xfId="590"/>
    <cellStyle name="SUBITENS 13 3 2 2 3" xfId="591"/>
    <cellStyle name="SUBITENS 13 3 2 2 4" xfId="592"/>
    <cellStyle name="SUBITENS 13 3 2 2 5" xfId="593"/>
    <cellStyle name="SUBITENS 13 3 2 2 6" xfId="594"/>
    <cellStyle name="SUBITENS 13 3 2 2 7" xfId="595"/>
    <cellStyle name="SUBITENS 13 3 2 2 8" xfId="596"/>
    <cellStyle name="SUBITENS 13 3 2 2 9" xfId="597"/>
    <cellStyle name="SUBITENS 13 3 2 3" xfId="598"/>
    <cellStyle name="SUBITENS 13 3 2 4" xfId="599"/>
    <cellStyle name="SUBITENS 13 3 2 5" xfId="600"/>
    <cellStyle name="SUBITENS 13 3 2 6" xfId="601"/>
    <cellStyle name="SUBITENS 13 3 2 7" xfId="602"/>
    <cellStyle name="SUBITENS 13 3 2 8" xfId="603"/>
    <cellStyle name="SUBITENS 13 3 2 9" xfId="604"/>
    <cellStyle name="SUBITENS 13 3 3" xfId="605"/>
    <cellStyle name="SUBITENS 13 3 3 2" xfId="606"/>
    <cellStyle name="SUBITENS 13 3 3 3" xfId="607"/>
    <cellStyle name="SUBITENS 13 3 3 4" xfId="608"/>
    <cellStyle name="SUBITENS 13 3 3 5" xfId="609"/>
    <cellStyle name="SUBITENS 13 3 3 6" xfId="610"/>
    <cellStyle name="SUBITENS 13 3 3 7" xfId="611"/>
    <cellStyle name="SUBITENS 13 3 3 8" xfId="612"/>
    <cellStyle name="SUBITENS 13 3 3 9" xfId="613"/>
    <cellStyle name="SUBITENS 13 3 4" xfId="614"/>
    <cellStyle name="SUBITENS 13 3 5" xfId="615"/>
    <cellStyle name="SUBITENS 13 3 6" xfId="616"/>
    <cellStyle name="SUBITENS 13 3 7" xfId="617"/>
    <cellStyle name="SUBITENS 13 3 8" xfId="618"/>
    <cellStyle name="SUBITENS 13 3 9" xfId="619"/>
    <cellStyle name="SUBITENS 13 4" xfId="620"/>
    <cellStyle name="SUBITENS 13 4 2" xfId="621"/>
    <cellStyle name="SUBITENS 13 4 2 2" xfId="622"/>
    <cellStyle name="SUBITENS 13 4 2 3" xfId="623"/>
    <cellStyle name="SUBITENS 13 4 2 4" xfId="624"/>
    <cellStyle name="SUBITENS 13 4 2 5" xfId="625"/>
    <cellStyle name="SUBITENS 13 4 2 6" xfId="626"/>
    <cellStyle name="SUBITENS 13 4 2 7" xfId="627"/>
    <cellStyle name="SUBITENS 13 4 2 8" xfId="628"/>
    <cellStyle name="SUBITENS 13 4 2 9" xfId="629"/>
    <cellStyle name="SUBITENS 13 4 3" xfId="630"/>
    <cellStyle name="SUBITENS 13 4 4" xfId="631"/>
    <cellStyle name="SUBITENS 13 4 5" xfId="632"/>
    <cellStyle name="SUBITENS 13 4 6" xfId="633"/>
    <cellStyle name="SUBITENS 13 4 7" xfId="634"/>
    <cellStyle name="SUBITENS 13 4 8" xfId="635"/>
    <cellStyle name="SUBITENS 13 4 9" xfId="636"/>
    <cellStyle name="SUBITENS 13 5" xfId="637"/>
    <cellStyle name="SUBITENS 13 5 2" xfId="638"/>
    <cellStyle name="SUBITENS 13 5 3" xfId="639"/>
    <cellStyle name="SUBITENS 13 5 4" xfId="640"/>
    <cellStyle name="SUBITENS 13 5 5" xfId="641"/>
    <cellStyle name="SUBITENS 13 5 6" xfId="642"/>
    <cellStyle name="SUBITENS 13 5 7" xfId="643"/>
    <cellStyle name="SUBITENS 13 5 8" xfId="644"/>
    <cellStyle name="SUBITENS 13 5 9" xfId="645"/>
    <cellStyle name="SUBITENS 13 6" xfId="646"/>
    <cellStyle name="SUBITENS 13 7" xfId="647"/>
    <cellStyle name="SUBITENS 13 8" xfId="648"/>
    <cellStyle name="SUBITENS 13 9" xfId="649"/>
    <cellStyle name="SUBITENS 14" xfId="650"/>
    <cellStyle name="SUBITENS 14 10" xfId="651"/>
    <cellStyle name="SUBITENS 14 11" xfId="652"/>
    <cellStyle name="SUBITENS 14 12" xfId="653"/>
    <cellStyle name="SUBITENS 14 2" xfId="654"/>
    <cellStyle name="SUBITENS 14 2 10" xfId="655"/>
    <cellStyle name="SUBITENS 14 2 2" xfId="656"/>
    <cellStyle name="SUBITENS 14 2 2 2" xfId="657"/>
    <cellStyle name="SUBITENS 14 2 2 2 2" xfId="658"/>
    <cellStyle name="SUBITENS 14 2 2 2 3" xfId="659"/>
    <cellStyle name="SUBITENS 14 2 2 2 4" xfId="660"/>
    <cellStyle name="SUBITENS 14 2 2 2 5" xfId="661"/>
    <cellStyle name="SUBITENS 14 2 2 2 6" xfId="662"/>
    <cellStyle name="SUBITENS 14 2 2 2 7" xfId="663"/>
    <cellStyle name="SUBITENS 14 2 2 2 8" xfId="664"/>
    <cellStyle name="SUBITENS 14 2 2 2 9" xfId="665"/>
    <cellStyle name="SUBITENS 14 2 2 3" xfId="666"/>
    <cellStyle name="SUBITENS 14 2 2 4" xfId="667"/>
    <cellStyle name="SUBITENS 14 2 2 5" xfId="668"/>
    <cellStyle name="SUBITENS 14 2 2 6" xfId="669"/>
    <cellStyle name="SUBITENS 14 2 2 7" xfId="670"/>
    <cellStyle name="SUBITENS 14 2 2 8" xfId="671"/>
    <cellStyle name="SUBITENS 14 2 2 9" xfId="672"/>
    <cellStyle name="SUBITENS 14 2 3" xfId="673"/>
    <cellStyle name="SUBITENS 14 2 3 2" xfId="674"/>
    <cellStyle name="SUBITENS 14 2 3 3" xfId="675"/>
    <cellStyle name="SUBITENS 14 2 3 4" xfId="676"/>
    <cellStyle name="SUBITENS 14 2 3 5" xfId="677"/>
    <cellStyle name="SUBITENS 14 2 3 6" xfId="678"/>
    <cellStyle name="SUBITENS 14 2 3 7" xfId="679"/>
    <cellStyle name="SUBITENS 14 2 3 8" xfId="680"/>
    <cellStyle name="SUBITENS 14 2 3 9" xfId="681"/>
    <cellStyle name="SUBITENS 14 2 4" xfId="682"/>
    <cellStyle name="SUBITENS 14 2 5" xfId="683"/>
    <cellStyle name="SUBITENS 14 2 6" xfId="684"/>
    <cellStyle name="SUBITENS 14 2 7" xfId="685"/>
    <cellStyle name="SUBITENS 14 2 8" xfId="686"/>
    <cellStyle name="SUBITENS 14 2 9" xfId="687"/>
    <cellStyle name="SUBITENS 14 3" xfId="688"/>
    <cellStyle name="SUBITENS 14 3 10" xfId="689"/>
    <cellStyle name="SUBITENS 14 3 2" xfId="690"/>
    <cellStyle name="SUBITENS 14 3 2 2" xfId="691"/>
    <cellStyle name="SUBITENS 14 3 2 2 2" xfId="692"/>
    <cellStyle name="SUBITENS 14 3 2 2 3" xfId="693"/>
    <cellStyle name="SUBITENS 14 3 2 2 4" xfId="694"/>
    <cellStyle name="SUBITENS 14 3 2 2 5" xfId="695"/>
    <cellStyle name="SUBITENS 14 3 2 2 6" xfId="696"/>
    <cellStyle name="SUBITENS 14 3 2 2 7" xfId="697"/>
    <cellStyle name="SUBITENS 14 3 2 2 8" xfId="698"/>
    <cellStyle name="SUBITENS 14 3 2 2 9" xfId="699"/>
    <cellStyle name="SUBITENS 14 3 2 3" xfId="700"/>
    <cellStyle name="SUBITENS 14 3 2 4" xfId="701"/>
    <cellStyle name="SUBITENS 14 3 2 5" xfId="702"/>
    <cellStyle name="SUBITENS 14 3 2 6" xfId="703"/>
    <cellStyle name="SUBITENS 14 3 2 7" xfId="704"/>
    <cellStyle name="SUBITENS 14 3 2 8" xfId="705"/>
    <cellStyle name="SUBITENS 14 3 2 9" xfId="706"/>
    <cellStyle name="SUBITENS 14 3 3" xfId="707"/>
    <cellStyle name="SUBITENS 14 3 3 2" xfId="708"/>
    <cellStyle name="SUBITENS 14 3 3 3" xfId="709"/>
    <cellStyle name="SUBITENS 14 3 3 4" xfId="710"/>
    <cellStyle name="SUBITENS 14 3 3 5" xfId="711"/>
    <cellStyle name="SUBITENS 14 3 3 6" xfId="712"/>
    <cellStyle name="SUBITENS 14 3 3 7" xfId="713"/>
    <cellStyle name="SUBITENS 14 3 3 8" xfId="714"/>
    <cellStyle name="SUBITENS 14 3 3 9" xfId="715"/>
    <cellStyle name="SUBITENS 14 3 4" xfId="716"/>
    <cellStyle name="SUBITENS 14 3 5" xfId="717"/>
    <cellStyle name="SUBITENS 14 3 6" xfId="718"/>
    <cellStyle name="SUBITENS 14 3 7" xfId="719"/>
    <cellStyle name="SUBITENS 14 3 8" xfId="720"/>
    <cellStyle name="SUBITENS 14 3 9" xfId="721"/>
    <cellStyle name="SUBITENS 14 4" xfId="722"/>
    <cellStyle name="SUBITENS 14 4 2" xfId="723"/>
    <cellStyle name="SUBITENS 14 4 2 2" xfId="724"/>
    <cellStyle name="SUBITENS 14 4 2 3" xfId="725"/>
    <cellStyle name="SUBITENS 14 4 2 4" xfId="726"/>
    <cellStyle name="SUBITENS 14 4 2 5" xfId="727"/>
    <cellStyle name="SUBITENS 14 4 2 6" xfId="728"/>
    <cellStyle name="SUBITENS 14 4 2 7" xfId="729"/>
    <cellStyle name="SUBITENS 14 4 2 8" xfId="730"/>
    <cellStyle name="SUBITENS 14 4 2 9" xfId="731"/>
    <cellStyle name="SUBITENS 14 4 3" xfId="732"/>
    <cellStyle name="SUBITENS 14 4 4" xfId="733"/>
    <cellStyle name="SUBITENS 14 4 5" xfId="734"/>
    <cellStyle name="SUBITENS 14 4 6" xfId="735"/>
    <cellStyle name="SUBITENS 14 4 7" xfId="736"/>
    <cellStyle name="SUBITENS 14 4 8" xfId="737"/>
    <cellStyle name="SUBITENS 14 4 9" xfId="738"/>
    <cellStyle name="SUBITENS 14 5" xfId="739"/>
    <cellStyle name="SUBITENS 14 5 2" xfId="740"/>
    <cellStyle name="SUBITENS 14 5 3" xfId="741"/>
    <cellStyle name="SUBITENS 14 5 4" xfId="742"/>
    <cellStyle name="SUBITENS 14 5 5" xfId="743"/>
    <cellStyle name="SUBITENS 14 5 6" xfId="744"/>
    <cellStyle name="SUBITENS 14 5 7" xfId="745"/>
    <cellStyle name="SUBITENS 14 5 8" xfId="746"/>
    <cellStyle name="SUBITENS 14 5 9" xfId="747"/>
    <cellStyle name="SUBITENS 14 6" xfId="748"/>
    <cellStyle name="SUBITENS 14 7" xfId="749"/>
    <cellStyle name="SUBITENS 14 8" xfId="750"/>
    <cellStyle name="SUBITENS 14 9" xfId="751"/>
    <cellStyle name="SUBITENS 15" xfId="752"/>
    <cellStyle name="SUBITENS 15 10" xfId="753"/>
    <cellStyle name="SUBITENS 15 2" xfId="754"/>
    <cellStyle name="SUBITENS 15 2 2" xfId="755"/>
    <cellStyle name="SUBITENS 15 2 2 2" xfId="756"/>
    <cellStyle name="SUBITENS 15 2 2 3" xfId="757"/>
    <cellStyle name="SUBITENS 15 2 2 4" xfId="758"/>
    <cellStyle name="SUBITENS 15 2 2 5" xfId="759"/>
    <cellStyle name="SUBITENS 15 2 2 6" xfId="760"/>
    <cellStyle name="SUBITENS 15 2 2 7" xfId="761"/>
    <cellStyle name="SUBITENS 15 2 2 8" xfId="762"/>
    <cellStyle name="SUBITENS 15 2 2 9" xfId="763"/>
    <cellStyle name="SUBITENS 15 2 3" xfId="764"/>
    <cellStyle name="SUBITENS 15 2 4" xfId="765"/>
    <cellStyle name="SUBITENS 15 2 5" xfId="766"/>
    <cellStyle name="SUBITENS 15 2 6" xfId="767"/>
    <cellStyle name="SUBITENS 15 2 7" xfId="768"/>
    <cellStyle name="SUBITENS 15 2 8" xfId="769"/>
    <cellStyle name="SUBITENS 15 2 9" xfId="770"/>
    <cellStyle name="SUBITENS 15 3" xfId="771"/>
    <cellStyle name="SUBITENS 15 3 2" xfId="772"/>
    <cellStyle name="SUBITENS 15 3 3" xfId="773"/>
    <cellStyle name="SUBITENS 15 3 4" xfId="774"/>
    <cellStyle name="SUBITENS 15 3 5" xfId="775"/>
    <cellStyle name="SUBITENS 15 3 6" xfId="776"/>
    <cellStyle name="SUBITENS 15 3 7" xfId="777"/>
    <cellStyle name="SUBITENS 15 3 8" xfId="778"/>
    <cellStyle name="SUBITENS 15 3 9" xfId="779"/>
    <cellStyle name="SUBITENS 15 4" xfId="780"/>
    <cellStyle name="SUBITENS 15 5" xfId="781"/>
    <cellStyle name="SUBITENS 15 6" xfId="782"/>
    <cellStyle name="SUBITENS 15 7" xfId="783"/>
    <cellStyle name="SUBITENS 15 8" xfId="784"/>
    <cellStyle name="SUBITENS 15 9" xfId="785"/>
    <cellStyle name="SUBITENS 16" xfId="786"/>
    <cellStyle name="SUBITENS 16 10" xfId="787"/>
    <cellStyle name="SUBITENS 16 2" xfId="788"/>
    <cellStyle name="SUBITENS 16 2 2" xfId="789"/>
    <cellStyle name="SUBITENS 16 2 2 2" xfId="790"/>
    <cellStyle name="SUBITENS 16 2 2 3" xfId="791"/>
    <cellStyle name="SUBITENS 16 2 2 4" xfId="792"/>
    <cellStyle name="SUBITENS 16 2 2 5" xfId="793"/>
    <cellStyle name="SUBITENS 16 2 2 6" xfId="794"/>
    <cellStyle name="SUBITENS 16 2 2 7" xfId="795"/>
    <cellStyle name="SUBITENS 16 2 2 8" xfId="796"/>
    <cellStyle name="SUBITENS 16 2 2 9" xfId="797"/>
    <cellStyle name="SUBITENS 16 2 3" xfId="798"/>
    <cellStyle name="SUBITENS 16 2 4" xfId="799"/>
    <cellStyle name="SUBITENS 16 2 5" xfId="800"/>
    <cellStyle name="SUBITENS 16 2 6" xfId="801"/>
    <cellStyle name="SUBITENS 16 2 7" xfId="802"/>
    <cellStyle name="SUBITENS 16 2 8" xfId="803"/>
    <cellStyle name="SUBITENS 16 2 9" xfId="804"/>
    <cellStyle name="SUBITENS 16 3" xfId="805"/>
    <cellStyle name="SUBITENS 16 3 2" xfId="806"/>
    <cellStyle name="SUBITENS 16 3 3" xfId="807"/>
    <cellStyle name="SUBITENS 16 3 4" xfId="808"/>
    <cellStyle name="SUBITENS 16 3 5" xfId="809"/>
    <cellStyle name="SUBITENS 16 3 6" xfId="810"/>
    <cellStyle name="SUBITENS 16 3 7" xfId="811"/>
    <cellStyle name="SUBITENS 16 3 8" xfId="812"/>
    <cellStyle name="SUBITENS 16 3 9" xfId="813"/>
    <cellStyle name="SUBITENS 16 4" xfId="814"/>
    <cellStyle name="SUBITENS 16 5" xfId="815"/>
    <cellStyle name="SUBITENS 16 6" xfId="816"/>
    <cellStyle name="SUBITENS 16 7" xfId="817"/>
    <cellStyle name="SUBITENS 16 8" xfId="818"/>
    <cellStyle name="SUBITENS 16 9" xfId="819"/>
    <cellStyle name="SUBITENS 17" xfId="820"/>
    <cellStyle name="SUBITENS 17 10" xfId="821"/>
    <cellStyle name="SUBITENS 17 2" xfId="822"/>
    <cellStyle name="SUBITENS 17 2 2" xfId="823"/>
    <cellStyle name="SUBITENS 17 2 2 2" xfId="824"/>
    <cellStyle name="SUBITENS 17 2 2 3" xfId="825"/>
    <cellStyle name="SUBITENS 17 2 2 4" xfId="826"/>
    <cellStyle name="SUBITENS 17 2 2 5" xfId="827"/>
    <cellStyle name="SUBITENS 17 2 2 6" xfId="828"/>
    <cellStyle name="SUBITENS 17 2 2 7" xfId="829"/>
    <cellStyle name="SUBITENS 17 2 2 8" xfId="830"/>
    <cellStyle name="SUBITENS 17 2 2 9" xfId="831"/>
    <cellStyle name="SUBITENS 17 2 3" xfId="832"/>
    <cellStyle name="SUBITENS 17 2 4" xfId="833"/>
    <cellStyle name="SUBITENS 17 2 5" xfId="834"/>
    <cellStyle name="SUBITENS 17 2 6" xfId="835"/>
    <cellStyle name="SUBITENS 17 2 7" xfId="836"/>
    <cellStyle name="SUBITENS 17 2 8" xfId="837"/>
    <cellStyle name="SUBITENS 17 2 9" xfId="838"/>
    <cellStyle name="SUBITENS 17 3" xfId="839"/>
    <cellStyle name="SUBITENS 17 3 2" xfId="840"/>
    <cellStyle name="SUBITENS 17 3 3" xfId="841"/>
    <cellStyle name="SUBITENS 17 3 4" xfId="842"/>
    <cellStyle name="SUBITENS 17 3 5" xfId="843"/>
    <cellStyle name="SUBITENS 17 3 6" xfId="844"/>
    <cellStyle name="SUBITENS 17 3 7" xfId="845"/>
    <cellStyle name="SUBITENS 17 3 8" xfId="846"/>
    <cellStyle name="SUBITENS 17 3 9" xfId="847"/>
    <cellStyle name="SUBITENS 17 4" xfId="848"/>
    <cellStyle name="SUBITENS 17 5" xfId="849"/>
    <cellStyle name="SUBITENS 17 6" xfId="850"/>
    <cellStyle name="SUBITENS 17 7" xfId="851"/>
    <cellStyle name="SUBITENS 17 8" xfId="852"/>
    <cellStyle name="SUBITENS 17 9" xfId="853"/>
    <cellStyle name="SUBITENS 18" xfId="854"/>
    <cellStyle name="SUBITENS 18 2" xfId="855"/>
    <cellStyle name="SUBITENS 18 2 2" xfId="856"/>
    <cellStyle name="SUBITENS 18 2 3" xfId="857"/>
    <cellStyle name="SUBITENS 18 2 4" xfId="858"/>
    <cellStyle name="SUBITENS 18 2 5" xfId="859"/>
    <cellStyle name="SUBITENS 18 2 6" xfId="860"/>
    <cellStyle name="SUBITENS 18 2 7" xfId="861"/>
    <cellStyle name="SUBITENS 18 2 8" xfId="862"/>
    <cellStyle name="SUBITENS 18 2 9" xfId="863"/>
    <cellStyle name="SUBITENS 18 3" xfId="864"/>
    <cellStyle name="SUBITENS 18 4" xfId="865"/>
    <cellStyle name="SUBITENS 18 5" xfId="866"/>
    <cellStyle name="SUBITENS 18 6" xfId="867"/>
    <cellStyle name="SUBITENS 18 7" xfId="868"/>
    <cellStyle name="SUBITENS 18 8" xfId="869"/>
    <cellStyle name="SUBITENS 18 9" xfId="870"/>
    <cellStyle name="SUBITENS 19" xfId="871"/>
    <cellStyle name="SUBITENS 19 2" xfId="872"/>
    <cellStyle name="SUBITENS 19 3" xfId="873"/>
    <cellStyle name="SUBITENS 19 4" xfId="874"/>
    <cellStyle name="SUBITENS 19 5" xfId="875"/>
    <cellStyle name="SUBITENS 19 6" xfId="876"/>
    <cellStyle name="SUBITENS 19 7" xfId="877"/>
    <cellStyle name="SUBITENS 19 8" xfId="878"/>
    <cellStyle name="SUBITENS 19 9" xfId="879"/>
    <cellStyle name="SUBITENS 2" xfId="880"/>
    <cellStyle name="SUBITENS 2 10" xfId="881"/>
    <cellStyle name="SUBITENS 2 10 10" xfId="882"/>
    <cellStyle name="SUBITENS 2 10 11" xfId="883"/>
    <cellStyle name="SUBITENS 2 10 12" xfId="884"/>
    <cellStyle name="SUBITENS 2 10 13" xfId="885"/>
    <cellStyle name="SUBITENS 2 10 2" xfId="886"/>
    <cellStyle name="SUBITENS 2 10 2 10" xfId="887"/>
    <cellStyle name="SUBITENS 2 10 2 2" xfId="888"/>
    <cellStyle name="SUBITENS 2 10 2 2 2" xfId="889"/>
    <cellStyle name="SUBITENS 2 10 2 2 2 2" xfId="890"/>
    <cellStyle name="SUBITENS 2 10 2 2 2 3" xfId="891"/>
    <cellStyle name="SUBITENS 2 10 2 2 2 4" xfId="892"/>
    <cellStyle name="SUBITENS 2 10 2 2 2 5" xfId="893"/>
    <cellStyle name="SUBITENS 2 10 2 2 2 6" xfId="894"/>
    <cellStyle name="SUBITENS 2 10 2 2 2 7" xfId="895"/>
    <cellStyle name="SUBITENS 2 10 2 2 2 8" xfId="896"/>
    <cellStyle name="SUBITENS 2 10 2 2 2 9" xfId="897"/>
    <cellStyle name="SUBITENS 2 10 2 2 3" xfId="898"/>
    <cellStyle name="SUBITENS 2 10 2 2 4" xfId="899"/>
    <cellStyle name="SUBITENS 2 10 2 2 5" xfId="900"/>
    <cellStyle name="SUBITENS 2 10 2 2 6" xfId="901"/>
    <cellStyle name="SUBITENS 2 10 2 2 7" xfId="902"/>
    <cellStyle name="SUBITENS 2 10 2 2 8" xfId="903"/>
    <cellStyle name="SUBITENS 2 10 2 2 9" xfId="904"/>
    <cellStyle name="SUBITENS 2 10 2 3" xfId="905"/>
    <cellStyle name="SUBITENS 2 10 2 3 2" xfId="906"/>
    <cellStyle name="SUBITENS 2 10 2 3 3" xfId="907"/>
    <cellStyle name="SUBITENS 2 10 2 3 4" xfId="908"/>
    <cellStyle name="SUBITENS 2 10 2 3 5" xfId="909"/>
    <cellStyle name="SUBITENS 2 10 2 3 6" xfId="910"/>
    <cellStyle name="SUBITENS 2 10 2 3 7" xfId="911"/>
    <cellStyle name="SUBITENS 2 10 2 3 8" xfId="912"/>
    <cellStyle name="SUBITENS 2 10 2 3 9" xfId="913"/>
    <cellStyle name="SUBITENS 2 10 2 4" xfId="914"/>
    <cellStyle name="SUBITENS 2 10 2 5" xfId="915"/>
    <cellStyle name="SUBITENS 2 10 2 6" xfId="916"/>
    <cellStyle name="SUBITENS 2 10 2 7" xfId="917"/>
    <cellStyle name="SUBITENS 2 10 2 8" xfId="918"/>
    <cellStyle name="SUBITENS 2 10 2 9" xfId="919"/>
    <cellStyle name="SUBITENS 2 10 3" xfId="920"/>
    <cellStyle name="SUBITENS 2 10 3 10" xfId="921"/>
    <cellStyle name="SUBITENS 2 10 3 2" xfId="922"/>
    <cellStyle name="SUBITENS 2 10 3 2 2" xfId="923"/>
    <cellStyle name="SUBITENS 2 10 3 2 2 2" xfId="924"/>
    <cellStyle name="SUBITENS 2 10 3 2 2 3" xfId="925"/>
    <cellStyle name="SUBITENS 2 10 3 2 2 4" xfId="926"/>
    <cellStyle name="SUBITENS 2 10 3 2 2 5" xfId="927"/>
    <cellStyle name="SUBITENS 2 10 3 2 2 6" xfId="928"/>
    <cellStyle name="SUBITENS 2 10 3 2 2 7" xfId="929"/>
    <cellStyle name="SUBITENS 2 10 3 2 2 8" xfId="930"/>
    <cellStyle name="SUBITENS 2 10 3 2 2 9" xfId="931"/>
    <cellStyle name="SUBITENS 2 10 3 2 3" xfId="932"/>
    <cellStyle name="SUBITENS 2 10 3 2 4" xfId="933"/>
    <cellStyle name="SUBITENS 2 10 3 2 5" xfId="934"/>
    <cellStyle name="SUBITENS 2 10 3 2 6" xfId="935"/>
    <cellStyle name="SUBITENS 2 10 3 2 7" xfId="936"/>
    <cellStyle name="SUBITENS 2 10 3 2 8" xfId="937"/>
    <cellStyle name="SUBITENS 2 10 3 2 9" xfId="938"/>
    <cellStyle name="SUBITENS 2 10 3 3" xfId="939"/>
    <cellStyle name="SUBITENS 2 10 3 3 2" xfId="940"/>
    <cellStyle name="SUBITENS 2 10 3 3 3" xfId="941"/>
    <cellStyle name="SUBITENS 2 10 3 3 4" xfId="942"/>
    <cellStyle name="SUBITENS 2 10 3 3 5" xfId="943"/>
    <cellStyle name="SUBITENS 2 10 3 3 6" xfId="944"/>
    <cellStyle name="SUBITENS 2 10 3 3 7" xfId="945"/>
    <cellStyle name="SUBITENS 2 10 3 3 8" xfId="946"/>
    <cellStyle name="SUBITENS 2 10 3 3 9" xfId="947"/>
    <cellStyle name="SUBITENS 2 10 3 4" xfId="948"/>
    <cellStyle name="SUBITENS 2 10 3 5" xfId="949"/>
    <cellStyle name="SUBITENS 2 10 3 6" xfId="950"/>
    <cellStyle name="SUBITENS 2 10 3 7" xfId="951"/>
    <cellStyle name="SUBITENS 2 10 3 8" xfId="952"/>
    <cellStyle name="SUBITENS 2 10 3 9" xfId="953"/>
    <cellStyle name="SUBITENS 2 10 4" xfId="954"/>
    <cellStyle name="SUBITENS 2 10 4 10" xfId="955"/>
    <cellStyle name="SUBITENS 2 10 4 2" xfId="956"/>
    <cellStyle name="SUBITENS 2 10 4 2 2" xfId="957"/>
    <cellStyle name="SUBITENS 2 10 4 2 2 2" xfId="958"/>
    <cellStyle name="SUBITENS 2 10 4 2 2 3" xfId="959"/>
    <cellStyle name="SUBITENS 2 10 4 2 2 4" xfId="960"/>
    <cellStyle name="SUBITENS 2 10 4 2 2 5" xfId="961"/>
    <cellStyle name="SUBITENS 2 10 4 2 2 6" xfId="962"/>
    <cellStyle name="SUBITENS 2 10 4 2 2 7" xfId="963"/>
    <cellStyle name="SUBITENS 2 10 4 2 2 8" xfId="964"/>
    <cellStyle name="SUBITENS 2 10 4 2 2 9" xfId="965"/>
    <cellStyle name="SUBITENS 2 10 4 2 3" xfId="966"/>
    <cellStyle name="SUBITENS 2 10 4 2 4" xfId="967"/>
    <cellStyle name="SUBITENS 2 10 4 2 5" xfId="968"/>
    <cellStyle name="SUBITENS 2 10 4 2 6" xfId="969"/>
    <cellStyle name="SUBITENS 2 10 4 2 7" xfId="970"/>
    <cellStyle name="SUBITENS 2 10 4 2 8" xfId="971"/>
    <cellStyle name="SUBITENS 2 10 4 2 9" xfId="972"/>
    <cellStyle name="SUBITENS 2 10 4 3" xfId="973"/>
    <cellStyle name="SUBITENS 2 10 4 3 2" xfId="974"/>
    <cellStyle name="SUBITENS 2 10 4 3 3" xfId="975"/>
    <cellStyle name="SUBITENS 2 10 4 3 4" xfId="976"/>
    <cellStyle name="SUBITENS 2 10 4 3 5" xfId="977"/>
    <cellStyle name="SUBITENS 2 10 4 3 6" xfId="978"/>
    <cellStyle name="SUBITENS 2 10 4 3 7" xfId="979"/>
    <cellStyle name="SUBITENS 2 10 4 3 8" xfId="980"/>
    <cellStyle name="SUBITENS 2 10 4 3 9" xfId="981"/>
    <cellStyle name="SUBITENS 2 10 4 4" xfId="982"/>
    <cellStyle name="SUBITENS 2 10 4 5" xfId="983"/>
    <cellStyle name="SUBITENS 2 10 4 6" xfId="984"/>
    <cellStyle name="SUBITENS 2 10 4 7" xfId="985"/>
    <cellStyle name="SUBITENS 2 10 4 8" xfId="986"/>
    <cellStyle name="SUBITENS 2 10 4 9" xfId="987"/>
    <cellStyle name="SUBITENS 2 10 5" xfId="988"/>
    <cellStyle name="SUBITENS 2 10 5 2" xfId="989"/>
    <cellStyle name="SUBITENS 2 10 5 2 2" xfId="990"/>
    <cellStyle name="SUBITENS 2 10 5 2 3" xfId="991"/>
    <cellStyle name="SUBITENS 2 10 5 2 4" xfId="992"/>
    <cellStyle name="SUBITENS 2 10 5 2 5" xfId="993"/>
    <cellStyle name="SUBITENS 2 10 5 2 6" xfId="994"/>
    <cellStyle name="SUBITENS 2 10 5 2 7" xfId="995"/>
    <cellStyle name="SUBITENS 2 10 5 2 8" xfId="996"/>
    <cellStyle name="SUBITENS 2 10 5 2 9" xfId="997"/>
    <cellStyle name="SUBITENS 2 10 5 3" xfId="998"/>
    <cellStyle name="SUBITENS 2 10 5 4" xfId="999"/>
    <cellStyle name="SUBITENS 2 10 5 5" xfId="1000"/>
    <cellStyle name="SUBITENS 2 10 5 6" xfId="1001"/>
    <cellStyle name="SUBITENS 2 10 5 7" xfId="1002"/>
    <cellStyle name="SUBITENS 2 10 5 8" xfId="1003"/>
    <cellStyle name="SUBITENS 2 10 5 9" xfId="1004"/>
    <cellStyle name="SUBITENS 2 10 6" xfId="1005"/>
    <cellStyle name="SUBITENS 2 10 6 2" xfId="1006"/>
    <cellStyle name="SUBITENS 2 10 6 3" xfId="1007"/>
    <cellStyle name="SUBITENS 2 10 6 4" xfId="1008"/>
    <cellStyle name="SUBITENS 2 10 6 5" xfId="1009"/>
    <cellStyle name="SUBITENS 2 10 6 6" xfId="1010"/>
    <cellStyle name="SUBITENS 2 10 6 7" xfId="1011"/>
    <cellStyle name="SUBITENS 2 10 6 8" xfId="1012"/>
    <cellStyle name="SUBITENS 2 10 6 9" xfId="1013"/>
    <cellStyle name="SUBITENS 2 10 7" xfId="1014"/>
    <cellStyle name="SUBITENS 2 10 8" xfId="1015"/>
    <cellStyle name="SUBITENS 2 10 9" xfId="1016"/>
    <cellStyle name="SUBITENS 2 11" xfId="1017"/>
    <cellStyle name="SUBITENS 2 11 10" xfId="1018"/>
    <cellStyle name="SUBITENS 2 11 11" xfId="1019"/>
    <cellStyle name="SUBITENS 2 11 12" xfId="1020"/>
    <cellStyle name="SUBITENS 2 11 2" xfId="1021"/>
    <cellStyle name="SUBITENS 2 11 2 10" xfId="1022"/>
    <cellStyle name="SUBITENS 2 11 2 2" xfId="1023"/>
    <cellStyle name="SUBITENS 2 11 2 2 2" xfId="1024"/>
    <cellStyle name="SUBITENS 2 11 2 2 2 2" xfId="1025"/>
    <cellStyle name="SUBITENS 2 11 2 2 2 3" xfId="1026"/>
    <cellStyle name="SUBITENS 2 11 2 2 2 4" xfId="1027"/>
    <cellStyle name="SUBITENS 2 11 2 2 2 5" xfId="1028"/>
    <cellStyle name="SUBITENS 2 11 2 2 2 6" xfId="1029"/>
    <cellStyle name="SUBITENS 2 11 2 2 2 7" xfId="1030"/>
    <cellStyle name="SUBITENS 2 11 2 2 2 8" xfId="1031"/>
    <cellStyle name="SUBITENS 2 11 2 2 2 9" xfId="1032"/>
    <cellStyle name="SUBITENS 2 11 2 2 3" xfId="1033"/>
    <cellStyle name="SUBITENS 2 11 2 2 4" xfId="1034"/>
    <cellStyle name="SUBITENS 2 11 2 2 5" xfId="1035"/>
    <cellStyle name="SUBITENS 2 11 2 2 6" xfId="1036"/>
    <cellStyle name="SUBITENS 2 11 2 2 7" xfId="1037"/>
    <cellStyle name="SUBITENS 2 11 2 2 8" xfId="1038"/>
    <cellStyle name="SUBITENS 2 11 2 2 9" xfId="1039"/>
    <cellStyle name="SUBITENS 2 11 2 3" xfId="1040"/>
    <cellStyle name="SUBITENS 2 11 2 3 2" xfId="1041"/>
    <cellStyle name="SUBITENS 2 11 2 3 3" xfId="1042"/>
    <cellStyle name="SUBITENS 2 11 2 3 4" xfId="1043"/>
    <cellStyle name="SUBITENS 2 11 2 3 5" xfId="1044"/>
    <cellStyle name="SUBITENS 2 11 2 3 6" xfId="1045"/>
    <cellStyle name="SUBITENS 2 11 2 3 7" xfId="1046"/>
    <cellStyle name="SUBITENS 2 11 2 3 8" xfId="1047"/>
    <cellStyle name="SUBITENS 2 11 2 3 9" xfId="1048"/>
    <cellStyle name="SUBITENS 2 11 2 4" xfId="1049"/>
    <cellStyle name="SUBITENS 2 11 2 5" xfId="1050"/>
    <cellStyle name="SUBITENS 2 11 2 6" xfId="1051"/>
    <cellStyle name="SUBITENS 2 11 2 7" xfId="1052"/>
    <cellStyle name="SUBITENS 2 11 2 8" xfId="1053"/>
    <cellStyle name="SUBITENS 2 11 2 9" xfId="1054"/>
    <cellStyle name="SUBITENS 2 11 3" xfId="1055"/>
    <cellStyle name="SUBITENS 2 11 3 10" xfId="1056"/>
    <cellStyle name="SUBITENS 2 11 3 2" xfId="1057"/>
    <cellStyle name="SUBITENS 2 11 3 2 2" xfId="1058"/>
    <cellStyle name="SUBITENS 2 11 3 2 2 2" xfId="1059"/>
    <cellStyle name="SUBITENS 2 11 3 2 2 3" xfId="1060"/>
    <cellStyle name="SUBITENS 2 11 3 2 2 4" xfId="1061"/>
    <cellStyle name="SUBITENS 2 11 3 2 2 5" xfId="1062"/>
    <cellStyle name="SUBITENS 2 11 3 2 2 6" xfId="1063"/>
    <cellStyle name="SUBITENS 2 11 3 2 2 7" xfId="1064"/>
    <cellStyle name="SUBITENS 2 11 3 2 2 8" xfId="1065"/>
    <cellStyle name="SUBITENS 2 11 3 2 2 9" xfId="1066"/>
    <cellStyle name="SUBITENS 2 11 3 2 3" xfId="1067"/>
    <cellStyle name="SUBITENS 2 11 3 2 4" xfId="1068"/>
    <cellStyle name="SUBITENS 2 11 3 2 5" xfId="1069"/>
    <cellStyle name="SUBITENS 2 11 3 2 6" xfId="1070"/>
    <cellStyle name="SUBITENS 2 11 3 2 7" xfId="1071"/>
    <cellStyle name="SUBITENS 2 11 3 2 8" xfId="1072"/>
    <cellStyle name="SUBITENS 2 11 3 2 9" xfId="1073"/>
    <cellStyle name="SUBITENS 2 11 3 3" xfId="1074"/>
    <cellStyle name="SUBITENS 2 11 3 3 2" xfId="1075"/>
    <cellStyle name="SUBITENS 2 11 3 3 3" xfId="1076"/>
    <cellStyle name="SUBITENS 2 11 3 3 4" xfId="1077"/>
    <cellStyle name="SUBITENS 2 11 3 3 5" xfId="1078"/>
    <cellStyle name="SUBITENS 2 11 3 3 6" xfId="1079"/>
    <cellStyle name="SUBITENS 2 11 3 3 7" xfId="1080"/>
    <cellStyle name="SUBITENS 2 11 3 3 8" xfId="1081"/>
    <cellStyle name="SUBITENS 2 11 3 3 9" xfId="1082"/>
    <cellStyle name="SUBITENS 2 11 3 4" xfId="1083"/>
    <cellStyle name="SUBITENS 2 11 3 5" xfId="1084"/>
    <cellStyle name="SUBITENS 2 11 3 6" xfId="1085"/>
    <cellStyle name="SUBITENS 2 11 3 7" xfId="1086"/>
    <cellStyle name="SUBITENS 2 11 3 8" xfId="1087"/>
    <cellStyle name="SUBITENS 2 11 3 9" xfId="1088"/>
    <cellStyle name="SUBITENS 2 11 4" xfId="1089"/>
    <cellStyle name="SUBITENS 2 11 4 2" xfId="1090"/>
    <cellStyle name="SUBITENS 2 11 4 2 2" xfId="1091"/>
    <cellStyle name="SUBITENS 2 11 4 2 3" xfId="1092"/>
    <cellStyle name="SUBITENS 2 11 4 2 4" xfId="1093"/>
    <cellStyle name="SUBITENS 2 11 4 2 5" xfId="1094"/>
    <cellStyle name="SUBITENS 2 11 4 2 6" xfId="1095"/>
    <cellStyle name="SUBITENS 2 11 4 2 7" xfId="1096"/>
    <cellStyle name="SUBITENS 2 11 4 2 8" xfId="1097"/>
    <cellStyle name="SUBITENS 2 11 4 2 9" xfId="1098"/>
    <cellStyle name="SUBITENS 2 11 4 3" xfId="1099"/>
    <cellStyle name="SUBITENS 2 11 4 4" xfId="1100"/>
    <cellStyle name="SUBITENS 2 11 4 5" xfId="1101"/>
    <cellStyle name="SUBITENS 2 11 4 6" xfId="1102"/>
    <cellStyle name="SUBITENS 2 11 4 7" xfId="1103"/>
    <cellStyle name="SUBITENS 2 11 4 8" xfId="1104"/>
    <cellStyle name="SUBITENS 2 11 4 9" xfId="1105"/>
    <cellStyle name="SUBITENS 2 11 5" xfId="1106"/>
    <cellStyle name="SUBITENS 2 11 5 2" xfId="1107"/>
    <cellStyle name="SUBITENS 2 11 5 3" xfId="1108"/>
    <cellStyle name="SUBITENS 2 11 5 4" xfId="1109"/>
    <cellStyle name="SUBITENS 2 11 5 5" xfId="1110"/>
    <cellStyle name="SUBITENS 2 11 5 6" xfId="1111"/>
    <cellStyle name="SUBITENS 2 11 5 7" xfId="1112"/>
    <cellStyle name="SUBITENS 2 11 5 8" xfId="1113"/>
    <cellStyle name="SUBITENS 2 11 5 9" xfId="1114"/>
    <cellStyle name="SUBITENS 2 11 6" xfId="1115"/>
    <cellStyle name="SUBITENS 2 11 7" xfId="1116"/>
    <cellStyle name="SUBITENS 2 11 8" xfId="1117"/>
    <cellStyle name="SUBITENS 2 11 9" xfId="1118"/>
    <cellStyle name="SUBITENS 2 12" xfId="1119"/>
    <cellStyle name="SUBITENS 2 12 10" xfId="1120"/>
    <cellStyle name="SUBITENS 2 12 11" xfId="1121"/>
    <cellStyle name="SUBITENS 2 12 12" xfId="1122"/>
    <cellStyle name="SUBITENS 2 12 2" xfId="1123"/>
    <cellStyle name="SUBITENS 2 12 2 10" xfId="1124"/>
    <cellStyle name="SUBITENS 2 12 2 2" xfId="1125"/>
    <cellStyle name="SUBITENS 2 12 2 2 2" xfId="1126"/>
    <cellStyle name="SUBITENS 2 12 2 2 2 2" xfId="1127"/>
    <cellStyle name="SUBITENS 2 12 2 2 2 3" xfId="1128"/>
    <cellStyle name="SUBITENS 2 12 2 2 2 4" xfId="1129"/>
    <cellStyle name="SUBITENS 2 12 2 2 2 5" xfId="1130"/>
    <cellStyle name="SUBITENS 2 12 2 2 2 6" xfId="1131"/>
    <cellStyle name="SUBITENS 2 12 2 2 2 7" xfId="1132"/>
    <cellStyle name="SUBITENS 2 12 2 2 2 8" xfId="1133"/>
    <cellStyle name="SUBITENS 2 12 2 2 2 9" xfId="1134"/>
    <cellStyle name="SUBITENS 2 12 2 2 3" xfId="1135"/>
    <cellStyle name="SUBITENS 2 12 2 2 4" xfId="1136"/>
    <cellStyle name="SUBITENS 2 12 2 2 5" xfId="1137"/>
    <cellStyle name="SUBITENS 2 12 2 2 6" xfId="1138"/>
    <cellStyle name="SUBITENS 2 12 2 2 7" xfId="1139"/>
    <cellStyle name="SUBITENS 2 12 2 2 8" xfId="1140"/>
    <cellStyle name="SUBITENS 2 12 2 2 9" xfId="1141"/>
    <cellStyle name="SUBITENS 2 12 2 3" xfId="1142"/>
    <cellStyle name="SUBITENS 2 12 2 3 2" xfId="1143"/>
    <cellStyle name="SUBITENS 2 12 2 3 3" xfId="1144"/>
    <cellStyle name="SUBITENS 2 12 2 3 4" xfId="1145"/>
    <cellStyle name="SUBITENS 2 12 2 3 5" xfId="1146"/>
    <cellStyle name="SUBITENS 2 12 2 3 6" xfId="1147"/>
    <cellStyle name="SUBITENS 2 12 2 3 7" xfId="1148"/>
    <cellStyle name="SUBITENS 2 12 2 3 8" xfId="1149"/>
    <cellStyle name="SUBITENS 2 12 2 3 9" xfId="1150"/>
    <cellStyle name="SUBITENS 2 12 2 4" xfId="1151"/>
    <cellStyle name="SUBITENS 2 12 2 5" xfId="1152"/>
    <cellStyle name="SUBITENS 2 12 2 6" xfId="1153"/>
    <cellStyle name="SUBITENS 2 12 2 7" xfId="1154"/>
    <cellStyle name="SUBITENS 2 12 2 8" xfId="1155"/>
    <cellStyle name="SUBITENS 2 12 2 9" xfId="1156"/>
    <cellStyle name="SUBITENS 2 12 3" xfId="1157"/>
    <cellStyle name="SUBITENS 2 12 3 10" xfId="1158"/>
    <cellStyle name="SUBITENS 2 12 3 2" xfId="1159"/>
    <cellStyle name="SUBITENS 2 12 3 2 2" xfId="1160"/>
    <cellStyle name="SUBITENS 2 12 3 2 2 2" xfId="1161"/>
    <cellStyle name="SUBITENS 2 12 3 2 2 3" xfId="1162"/>
    <cellStyle name="SUBITENS 2 12 3 2 2 4" xfId="1163"/>
    <cellStyle name="SUBITENS 2 12 3 2 2 5" xfId="1164"/>
    <cellStyle name="SUBITENS 2 12 3 2 2 6" xfId="1165"/>
    <cellStyle name="SUBITENS 2 12 3 2 2 7" xfId="1166"/>
    <cellStyle name="SUBITENS 2 12 3 2 2 8" xfId="1167"/>
    <cellStyle name="SUBITENS 2 12 3 2 2 9" xfId="1168"/>
    <cellStyle name="SUBITENS 2 12 3 2 3" xfId="1169"/>
    <cellStyle name="SUBITENS 2 12 3 2 4" xfId="1170"/>
    <cellStyle name="SUBITENS 2 12 3 2 5" xfId="1171"/>
    <cellStyle name="SUBITENS 2 12 3 2 6" xfId="1172"/>
    <cellStyle name="SUBITENS 2 12 3 2 7" xfId="1173"/>
    <cellStyle name="SUBITENS 2 12 3 2 8" xfId="1174"/>
    <cellStyle name="SUBITENS 2 12 3 2 9" xfId="1175"/>
    <cellStyle name="SUBITENS 2 12 3 3" xfId="1176"/>
    <cellStyle name="SUBITENS 2 12 3 3 2" xfId="1177"/>
    <cellStyle name="SUBITENS 2 12 3 3 3" xfId="1178"/>
    <cellStyle name="SUBITENS 2 12 3 3 4" xfId="1179"/>
    <cellStyle name="SUBITENS 2 12 3 3 5" xfId="1180"/>
    <cellStyle name="SUBITENS 2 12 3 3 6" xfId="1181"/>
    <cellStyle name="SUBITENS 2 12 3 3 7" xfId="1182"/>
    <cellStyle name="SUBITENS 2 12 3 3 8" xfId="1183"/>
    <cellStyle name="SUBITENS 2 12 3 3 9" xfId="1184"/>
    <cellStyle name="SUBITENS 2 12 3 4" xfId="1185"/>
    <cellStyle name="SUBITENS 2 12 3 5" xfId="1186"/>
    <cellStyle name="SUBITENS 2 12 3 6" xfId="1187"/>
    <cellStyle name="SUBITENS 2 12 3 7" xfId="1188"/>
    <cellStyle name="SUBITENS 2 12 3 8" xfId="1189"/>
    <cellStyle name="SUBITENS 2 12 3 9" xfId="1190"/>
    <cellStyle name="SUBITENS 2 12 4" xfId="1191"/>
    <cellStyle name="SUBITENS 2 12 4 2" xfId="1192"/>
    <cellStyle name="SUBITENS 2 12 4 2 2" xfId="1193"/>
    <cellStyle name="SUBITENS 2 12 4 2 3" xfId="1194"/>
    <cellStyle name="SUBITENS 2 12 4 2 4" xfId="1195"/>
    <cellStyle name="SUBITENS 2 12 4 2 5" xfId="1196"/>
    <cellStyle name="SUBITENS 2 12 4 2 6" xfId="1197"/>
    <cellStyle name="SUBITENS 2 12 4 2 7" xfId="1198"/>
    <cellStyle name="SUBITENS 2 12 4 2 8" xfId="1199"/>
    <cellStyle name="SUBITENS 2 12 4 2 9" xfId="1200"/>
    <cellStyle name="SUBITENS 2 12 4 3" xfId="1201"/>
    <cellStyle name="SUBITENS 2 12 4 4" xfId="1202"/>
    <cellStyle name="SUBITENS 2 12 4 5" xfId="1203"/>
    <cellStyle name="SUBITENS 2 12 4 6" xfId="1204"/>
    <cellStyle name="SUBITENS 2 12 4 7" xfId="1205"/>
    <cellStyle name="SUBITENS 2 12 4 8" xfId="1206"/>
    <cellStyle name="SUBITENS 2 12 4 9" xfId="1207"/>
    <cellStyle name="SUBITENS 2 12 5" xfId="1208"/>
    <cellStyle name="SUBITENS 2 12 5 2" xfId="1209"/>
    <cellStyle name="SUBITENS 2 12 5 3" xfId="1210"/>
    <cellStyle name="SUBITENS 2 12 5 4" xfId="1211"/>
    <cellStyle name="SUBITENS 2 12 5 5" xfId="1212"/>
    <cellStyle name="SUBITENS 2 12 5 6" xfId="1213"/>
    <cellStyle name="SUBITENS 2 12 5 7" xfId="1214"/>
    <cellStyle name="SUBITENS 2 12 5 8" xfId="1215"/>
    <cellStyle name="SUBITENS 2 12 5 9" xfId="1216"/>
    <cellStyle name="SUBITENS 2 12 6" xfId="1217"/>
    <cellStyle name="SUBITENS 2 12 7" xfId="1218"/>
    <cellStyle name="SUBITENS 2 12 8" xfId="1219"/>
    <cellStyle name="SUBITENS 2 12 9" xfId="1220"/>
    <cellStyle name="SUBITENS 2 13" xfId="1221"/>
    <cellStyle name="SUBITENS 2 13 10" xfId="1222"/>
    <cellStyle name="SUBITENS 2 13 2" xfId="1223"/>
    <cellStyle name="SUBITENS 2 13 2 2" xfId="1224"/>
    <cellStyle name="SUBITENS 2 13 2 2 2" xfId="1225"/>
    <cellStyle name="SUBITENS 2 13 2 2 3" xfId="1226"/>
    <cellStyle name="SUBITENS 2 13 2 2 4" xfId="1227"/>
    <cellStyle name="SUBITENS 2 13 2 2 5" xfId="1228"/>
    <cellStyle name="SUBITENS 2 13 2 2 6" xfId="1229"/>
    <cellStyle name="SUBITENS 2 13 2 2 7" xfId="1230"/>
    <cellStyle name="SUBITENS 2 13 2 2 8" xfId="1231"/>
    <cellStyle name="SUBITENS 2 13 2 2 9" xfId="1232"/>
    <cellStyle name="SUBITENS 2 13 2 3" xfId="1233"/>
    <cellStyle name="SUBITENS 2 13 2 4" xfId="1234"/>
    <cellStyle name="SUBITENS 2 13 2 5" xfId="1235"/>
    <cellStyle name="SUBITENS 2 13 2 6" xfId="1236"/>
    <cellStyle name="SUBITENS 2 13 2 7" xfId="1237"/>
    <cellStyle name="SUBITENS 2 13 2 8" xfId="1238"/>
    <cellStyle name="SUBITENS 2 13 2 9" xfId="1239"/>
    <cellStyle name="SUBITENS 2 13 3" xfId="1240"/>
    <cellStyle name="SUBITENS 2 13 3 2" xfId="1241"/>
    <cellStyle name="SUBITENS 2 13 3 3" xfId="1242"/>
    <cellStyle name="SUBITENS 2 13 3 4" xfId="1243"/>
    <cellStyle name="SUBITENS 2 13 3 5" xfId="1244"/>
    <cellStyle name="SUBITENS 2 13 3 6" xfId="1245"/>
    <cellStyle name="SUBITENS 2 13 3 7" xfId="1246"/>
    <cellStyle name="SUBITENS 2 13 3 8" xfId="1247"/>
    <cellStyle name="SUBITENS 2 13 3 9" xfId="1248"/>
    <cellStyle name="SUBITENS 2 13 4" xfId="1249"/>
    <cellStyle name="SUBITENS 2 13 5" xfId="1250"/>
    <cellStyle name="SUBITENS 2 13 6" xfId="1251"/>
    <cellStyle name="SUBITENS 2 13 7" xfId="1252"/>
    <cellStyle name="SUBITENS 2 13 8" xfId="1253"/>
    <cellStyle name="SUBITENS 2 13 9" xfId="1254"/>
    <cellStyle name="SUBITENS 2 14" xfId="1255"/>
    <cellStyle name="SUBITENS 2 14 10" xfId="1256"/>
    <cellStyle name="SUBITENS 2 14 2" xfId="1257"/>
    <cellStyle name="SUBITENS 2 14 2 2" xfId="1258"/>
    <cellStyle name="SUBITENS 2 14 2 2 2" xfId="1259"/>
    <cellStyle name="SUBITENS 2 14 2 2 3" xfId="1260"/>
    <cellStyle name="SUBITENS 2 14 2 2 4" xfId="1261"/>
    <cellStyle name="SUBITENS 2 14 2 2 5" xfId="1262"/>
    <cellStyle name="SUBITENS 2 14 2 2 6" xfId="1263"/>
    <cellStyle name="SUBITENS 2 14 2 2 7" xfId="1264"/>
    <cellStyle name="SUBITENS 2 14 2 2 8" xfId="1265"/>
    <cellStyle name="SUBITENS 2 14 2 2 9" xfId="1266"/>
    <cellStyle name="SUBITENS 2 14 2 3" xfId="1267"/>
    <cellStyle name="SUBITENS 2 14 2 4" xfId="1268"/>
    <cellStyle name="SUBITENS 2 14 2 5" xfId="1269"/>
    <cellStyle name="SUBITENS 2 14 2 6" xfId="1270"/>
    <cellStyle name="SUBITENS 2 14 2 7" xfId="1271"/>
    <cellStyle name="SUBITENS 2 14 2 8" xfId="1272"/>
    <cellStyle name="SUBITENS 2 14 2 9" xfId="1273"/>
    <cellStyle name="SUBITENS 2 14 3" xfId="1274"/>
    <cellStyle name="SUBITENS 2 14 3 2" xfId="1275"/>
    <cellStyle name="SUBITENS 2 14 3 3" xfId="1276"/>
    <cellStyle name="SUBITENS 2 14 3 4" xfId="1277"/>
    <cellStyle name="SUBITENS 2 14 3 5" xfId="1278"/>
    <cellStyle name="SUBITENS 2 14 3 6" xfId="1279"/>
    <cellStyle name="SUBITENS 2 14 3 7" xfId="1280"/>
    <cellStyle name="SUBITENS 2 14 3 8" xfId="1281"/>
    <cellStyle name="SUBITENS 2 14 3 9" xfId="1282"/>
    <cellStyle name="SUBITENS 2 14 4" xfId="1283"/>
    <cellStyle name="SUBITENS 2 14 5" xfId="1284"/>
    <cellStyle name="SUBITENS 2 14 6" xfId="1285"/>
    <cellStyle name="SUBITENS 2 14 7" xfId="1286"/>
    <cellStyle name="SUBITENS 2 14 8" xfId="1287"/>
    <cellStyle name="SUBITENS 2 14 9" xfId="1288"/>
    <cellStyle name="SUBITENS 2 15" xfId="1289"/>
    <cellStyle name="SUBITENS 2 15 10" xfId="1290"/>
    <cellStyle name="SUBITENS 2 15 2" xfId="1291"/>
    <cellStyle name="SUBITENS 2 15 2 2" xfId="1292"/>
    <cellStyle name="SUBITENS 2 15 2 2 2" xfId="1293"/>
    <cellStyle name="SUBITENS 2 15 2 2 3" xfId="1294"/>
    <cellStyle name="SUBITENS 2 15 2 2 4" xfId="1295"/>
    <cellStyle name="SUBITENS 2 15 2 2 5" xfId="1296"/>
    <cellStyle name="SUBITENS 2 15 2 2 6" xfId="1297"/>
    <cellStyle name="SUBITENS 2 15 2 2 7" xfId="1298"/>
    <cellStyle name="SUBITENS 2 15 2 2 8" xfId="1299"/>
    <cellStyle name="SUBITENS 2 15 2 2 9" xfId="1300"/>
    <cellStyle name="SUBITENS 2 15 2 3" xfId="1301"/>
    <cellStyle name="SUBITENS 2 15 2 4" xfId="1302"/>
    <cellStyle name="SUBITENS 2 15 2 5" xfId="1303"/>
    <cellStyle name="SUBITENS 2 15 2 6" xfId="1304"/>
    <cellStyle name="SUBITENS 2 15 2 7" xfId="1305"/>
    <cellStyle name="SUBITENS 2 15 2 8" xfId="1306"/>
    <cellStyle name="SUBITENS 2 15 2 9" xfId="1307"/>
    <cellStyle name="SUBITENS 2 15 3" xfId="1308"/>
    <cellStyle name="SUBITENS 2 15 3 2" xfId="1309"/>
    <cellStyle name="SUBITENS 2 15 3 3" xfId="1310"/>
    <cellStyle name="SUBITENS 2 15 3 4" xfId="1311"/>
    <cellStyle name="SUBITENS 2 15 3 5" xfId="1312"/>
    <cellStyle name="SUBITENS 2 15 3 6" xfId="1313"/>
    <cellStyle name="SUBITENS 2 15 3 7" xfId="1314"/>
    <cellStyle name="SUBITENS 2 15 3 8" xfId="1315"/>
    <cellStyle name="SUBITENS 2 15 3 9" xfId="1316"/>
    <cellStyle name="SUBITENS 2 15 4" xfId="1317"/>
    <cellStyle name="SUBITENS 2 15 5" xfId="1318"/>
    <cellStyle name="SUBITENS 2 15 6" xfId="1319"/>
    <cellStyle name="SUBITENS 2 15 7" xfId="1320"/>
    <cellStyle name="SUBITENS 2 15 8" xfId="1321"/>
    <cellStyle name="SUBITENS 2 15 9" xfId="1322"/>
    <cellStyle name="SUBITENS 2 16" xfId="1323"/>
    <cellStyle name="SUBITENS 2 16 2" xfId="1324"/>
    <cellStyle name="SUBITENS 2 16 2 2" xfId="1325"/>
    <cellStyle name="SUBITENS 2 16 2 3" xfId="1326"/>
    <cellStyle name="SUBITENS 2 16 2 4" xfId="1327"/>
    <cellStyle name="SUBITENS 2 16 2 5" xfId="1328"/>
    <cellStyle name="SUBITENS 2 16 2 6" xfId="1329"/>
    <cellStyle name="SUBITENS 2 16 2 7" xfId="1330"/>
    <cellStyle name="SUBITENS 2 16 2 8" xfId="1331"/>
    <cellStyle name="SUBITENS 2 16 2 9" xfId="1332"/>
    <cellStyle name="SUBITENS 2 16 3" xfId="1333"/>
    <cellStyle name="SUBITENS 2 16 4" xfId="1334"/>
    <cellStyle name="SUBITENS 2 16 5" xfId="1335"/>
    <cellStyle name="SUBITENS 2 16 6" xfId="1336"/>
    <cellStyle name="SUBITENS 2 16 7" xfId="1337"/>
    <cellStyle name="SUBITENS 2 16 8" xfId="1338"/>
    <cellStyle name="SUBITENS 2 16 9" xfId="1339"/>
    <cellStyle name="SUBITENS 2 17" xfId="1340"/>
    <cellStyle name="SUBITENS 2 17 2" xfId="1341"/>
    <cellStyle name="SUBITENS 2 17 3" xfId="1342"/>
    <cellStyle name="SUBITENS 2 17 4" xfId="1343"/>
    <cellStyle name="SUBITENS 2 17 5" xfId="1344"/>
    <cellStyle name="SUBITENS 2 17 6" xfId="1345"/>
    <cellStyle name="SUBITENS 2 17 7" xfId="1346"/>
    <cellStyle name="SUBITENS 2 17 8" xfId="1347"/>
    <cellStyle name="SUBITENS 2 18" xfId="1348"/>
    <cellStyle name="SUBITENS 2 19" xfId="1349"/>
    <cellStyle name="SUBITENS 2 2" xfId="1350"/>
    <cellStyle name="SUBITENS 2 2 10" xfId="1351"/>
    <cellStyle name="SUBITENS 2 2 11" xfId="1352"/>
    <cellStyle name="SUBITENS 2 2 12" xfId="1353"/>
    <cellStyle name="SUBITENS 2 2 13" xfId="1354"/>
    <cellStyle name="SUBITENS 2 2 2" xfId="1355"/>
    <cellStyle name="SUBITENS 2 2 2 10" xfId="1356"/>
    <cellStyle name="SUBITENS 2 2 2 2" xfId="1357"/>
    <cellStyle name="SUBITENS 2 2 2 2 2" xfId="1358"/>
    <cellStyle name="SUBITENS 2 2 2 2 2 2" xfId="1359"/>
    <cellStyle name="SUBITENS 2 2 2 2 2 3" xfId="1360"/>
    <cellStyle name="SUBITENS 2 2 2 2 2 4" xfId="1361"/>
    <cellStyle name="SUBITENS 2 2 2 2 2 5" xfId="1362"/>
    <cellStyle name="SUBITENS 2 2 2 2 2 6" xfId="1363"/>
    <cellStyle name="SUBITENS 2 2 2 2 2 7" xfId="1364"/>
    <cellStyle name="SUBITENS 2 2 2 2 2 8" xfId="1365"/>
    <cellStyle name="SUBITENS 2 2 2 2 2 9" xfId="1366"/>
    <cellStyle name="SUBITENS 2 2 2 2 3" xfId="1367"/>
    <cellStyle name="SUBITENS 2 2 2 2 4" xfId="1368"/>
    <cellStyle name="SUBITENS 2 2 2 2 5" xfId="1369"/>
    <cellStyle name="SUBITENS 2 2 2 2 6" xfId="1370"/>
    <cellStyle name="SUBITENS 2 2 2 2 7" xfId="1371"/>
    <cellStyle name="SUBITENS 2 2 2 2 8" xfId="1372"/>
    <cellStyle name="SUBITENS 2 2 2 2 9" xfId="1373"/>
    <cellStyle name="SUBITENS 2 2 2 3" xfId="1374"/>
    <cellStyle name="SUBITENS 2 2 2 3 2" xfId="1375"/>
    <cellStyle name="SUBITENS 2 2 2 3 3" xfId="1376"/>
    <cellStyle name="SUBITENS 2 2 2 3 4" xfId="1377"/>
    <cellStyle name="SUBITENS 2 2 2 3 5" xfId="1378"/>
    <cellStyle name="SUBITENS 2 2 2 3 6" xfId="1379"/>
    <cellStyle name="SUBITENS 2 2 2 3 7" xfId="1380"/>
    <cellStyle name="SUBITENS 2 2 2 3 8" xfId="1381"/>
    <cellStyle name="SUBITENS 2 2 2 3 9" xfId="1382"/>
    <cellStyle name="SUBITENS 2 2 2 4" xfId="1383"/>
    <cellStyle name="SUBITENS 2 2 2 5" xfId="1384"/>
    <cellStyle name="SUBITENS 2 2 2 6" xfId="1385"/>
    <cellStyle name="SUBITENS 2 2 2 7" xfId="1386"/>
    <cellStyle name="SUBITENS 2 2 2 8" xfId="1387"/>
    <cellStyle name="SUBITENS 2 2 2 9" xfId="1388"/>
    <cellStyle name="SUBITENS 2 2 3" xfId="1389"/>
    <cellStyle name="SUBITENS 2 2 3 10" xfId="1390"/>
    <cellStyle name="SUBITENS 2 2 3 2" xfId="1391"/>
    <cellStyle name="SUBITENS 2 2 3 2 2" xfId="1392"/>
    <cellStyle name="SUBITENS 2 2 3 2 2 2" xfId="1393"/>
    <cellStyle name="SUBITENS 2 2 3 2 2 3" xfId="1394"/>
    <cellStyle name="SUBITENS 2 2 3 2 2 4" xfId="1395"/>
    <cellStyle name="SUBITENS 2 2 3 2 2 5" xfId="1396"/>
    <cellStyle name="SUBITENS 2 2 3 2 2 6" xfId="1397"/>
    <cellStyle name="SUBITENS 2 2 3 2 2 7" xfId="1398"/>
    <cellStyle name="SUBITENS 2 2 3 2 2 8" xfId="1399"/>
    <cellStyle name="SUBITENS 2 2 3 2 2 9" xfId="1400"/>
    <cellStyle name="SUBITENS 2 2 3 2 3" xfId="1401"/>
    <cellStyle name="SUBITENS 2 2 3 2 4" xfId="1402"/>
    <cellStyle name="SUBITENS 2 2 3 2 5" xfId="1403"/>
    <cellStyle name="SUBITENS 2 2 3 2 6" xfId="1404"/>
    <cellStyle name="SUBITENS 2 2 3 2 7" xfId="1405"/>
    <cellStyle name="SUBITENS 2 2 3 2 8" xfId="1406"/>
    <cellStyle name="SUBITENS 2 2 3 2 9" xfId="1407"/>
    <cellStyle name="SUBITENS 2 2 3 3" xfId="1408"/>
    <cellStyle name="SUBITENS 2 2 3 3 2" xfId="1409"/>
    <cellStyle name="SUBITENS 2 2 3 3 3" xfId="1410"/>
    <cellStyle name="SUBITENS 2 2 3 3 4" xfId="1411"/>
    <cellStyle name="SUBITENS 2 2 3 3 5" xfId="1412"/>
    <cellStyle name="SUBITENS 2 2 3 3 6" xfId="1413"/>
    <cellStyle name="SUBITENS 2 2 3 3 7" xfId="1414"/>
    <cellStyle name="SUBITENS 2 2 3 3 8" xfId="1415"/>
    <cellStyle name="SUBITENS 2 2 3 3 9" xfId="1416"/>
    <cellStyle name="SUBITENS 2 2 3 4" xfId="1417"/>
    <cellStyle name="SUBITENS 2 2 3 5" xfId="1418"/>
    <cellStyle name="SUBITENS 2 2 3 6" xfId="1419"/>
    <cellStyle name="SUBITENS 2 2 3 7" xfId="1420"/>
    <cellStyle name="SUBITENS 2 2 3 8" xfId="1421"/>
    <cellStyle name="SUBITENS 2 2 3 9" xfId="1422"/>
    <cellStyle name="SUBITENS 2 2 4" xfId="1423"/>
    <cellStyle name="SUBITENS 2 2 4 10" xfId="1424"/>
    <cellStyle name="SUBITENS 2 2 4 2" xfId="1425"/>
    <cellStyle name="SUBITENS 2 2 4 2 2" xfId="1426"/>
    <cellStyle name="SUBITENS 2 2 4 2 2 2" xfId="1427"/>
    <cellStyle name="SUBITENS 2 2 4 2 2 3" xfId="1428"/>
    <cellStyle name="SUBITENS 2 2 4 2 2 4" xfId="1429"/>
    <cellStyle name="SUBITENS 2 2 4 2 2 5" xfId="1430"/>
    <cellStyle name="SUBITENS 2 2 4 2 2 6" xfId="1431"/>
    <cellStyle name="SUBITENS 2 2 4 2 2 7" xfId="1432"/>
    <cellStyle name="SUBITENS 2 2 4 2 2 8" xfId="1433"/>
    <cellStyle name="SUBITENS 2 2 4 2 2 9" xfId="1434"/>
    <cellStyle name="SUBITENS 2 2 4 2 3" xfId="1435"/>
    <cellStyle name="SUBITENS 2 2 4 2 4" xfId="1436"/>
    <cellStyle name="SUBITENS 2 2 4 2 5" xfId="1437"/>
    <cellStyle name="SUBITENS 2 2 4 2 6" xfId="1438"/>
    <cellStyle name="SUBITENS 2 2 4 2 7" xfId="1439"/>
    <cellStyle name="SUBITENS 2 2 4 2 8" xfId="1440"/>
    <cellStyle name="SUBITENS 2 2 4 2 9" xfId="1441"/>
    <cellStyle name="SUBITENS 2 2 4 3" xfId="1442"/>
    <cellStyle name="SUBITENS 2 2 4 3 2" xfId="1443"/>
    <cellStyle name="SUBITENS 2 2 4 3 3" xfId="1444"/>
    <cellStyle name="SUBITENS 2 2 4 3 4" xfId="1445"/>
    <cellStyle name="SUBITENS 2 2 4 3 5" xfId="1446"/>
    <cellStyle name="SUBITENS 2 2 4 3 6" xfId="1447"/>
    <cellStyle name="SUBITENS 2 2 4 3 7" xfId="1448"/>
    <cellStyle name="SUBITENS 2 2 4 3 8" xfId="1449"/>
    <cellStyle name="SUBITENS 2 2 4 3 9" xfId="1450"/>
    <cellStyle name="SUBITENS 2 2 4 4" xfId="1451"/>
    <cellStyle name="SUBITENS 2 2 4 5" xfId="1452"/>
    <cellStyle name="SUBITENS 2 2 4 6" xfId="1453"/>
    <cellStyle name="SUBITENS 2 2 4 7" xfId="1454"/>
    <cellStyle name="SUBITENS 2 2 4 8" xfId="1455"/>
    <cellStyle name="SUBITENS 2 2 4 9" xfId="1456"/>
    <cellStyle name="SUBITENS 2 2 5" xfId="1457"/>
    <cellStyle name="SUBITENS 2 2 5 2" xfId="1458"/>
    <cellStyle name="SUBITENS 2 2 5 2 2" xfId="1459"/>
    <cellStyle name="SUBITENS 2 2 5 2 3" xfId="1460"/>
    <cellStyle name="SUBITENS 2 2 5 2 4" xfId="1461"/>
    <cellStyle name="SUBITENS 2 2 5 2 5" xfId="1462"/>
    <cellStyle name="SUBITENS 2 2 5 2 6" xfId="1463"/>
    <cellStyle name="SUBITENS 2 2 5 2 7" xfId="1464"/>
    <cellStyle name="SUBITENS 2 2 5 2 8" xfId="1465"/>
    <cellStyle name="SUBITENS 2 2 5 2 9" xfId="1466"/>
    <cellStyle name="SUBITENS 2 2 5 3" xfId="1467"/>
    <cellStyle name="SUBITENS 2 2 5 4" xfId="1468"/>
    <cellStyle name="SUBITENS 2 2 5 5" xfId="1469"/>
    <cellStyle name="SUBITENS 2 2 5 6" xfId="1470"/>
    <cellStyle name="SUBITENS 2 2 5 7" xfId="1471"/>
    <cellStyle name="SUBITENS 2 2 5 8" xfId="1472"/>
    <cellStyle name="SUBITENS 2 2 5 9" xfId="1473"/>
    <cellStyle name="SUBITENS 2 2 6" xfId="1474"/>
    <cellStyle name="SUBITENS 2 2 6 2" xfId="1475"/>
    <cellStyle name="SUBITENS 2 2 6 3" xfId="1476"/>
    <cellStyle name="SUBITENS 2 2 6 4" xfId="1477"/>
    <cellStyle name="SUBITENS 2 2 6 5" xfId="1478"/>
    <cellStyle name="SUBITENS 2 2 6 6" xfId="1479"/>
    <cellStyle name="SUBITENS 2 2 6 7" xfId="1480"/>
    <cellStyle name="SUBITENS 2 2 6 8" xfId="1481"/>
    <cellStyle name="SUBITENS 2 2 6 9" xfId="1482"/>
    <cellStyle name="SUBITENS 2 2 7" xfId="1483"/>
    <cellStyle name="SUBITENS 2 2 8" xfId="1484"/>
    <cellStyle name="SUBITENS 2 2 9" xfId="1485"/>
    <cellStyle name="SUBITENS 2 20" xfId="1486"/>
    <cellStyle name="SUBITENS 2 21" xfId="1487"/>
    <cellStyle name="SUBITENS 2 22" xfId="1488"/>
    <cellStyle name="SUBITENS 2 23" xfId="1489"/>
    <cellStyle name="SUBITENS 2 24" xfId="1490"/>
    <cellStyle name="SUBITENS 2 3" xfId="1491"/>
    <cellStyle name="SUBITENS 2 3 10" xfId="1492"/>
    <cellStyle name="SUBITENS 2 3 11" xfId="1493"/>
    <cellStyle name="SUBITENS 2 3 12" xfId="1494"/>
    <cellStyle name="SUBITENS 2 3 13" xfId="1495"/>
    <cellStyle name="SUBITENS 2 3 2" xfId="1496"/>
    <cellStyle name="SUBITENS 2 3 2 10" xfId="1497"/>
    <cellStyle name="SUBITENS 2 3 2 2" xfId="1498"/>
    <cellStyle name="SUBITENS 2 3 2 2 2" xfId="1499"/>
    <cellStyle name="SUBITENS 2 3 2 2 2 2" xfId="1500"/>
    <cellStyle name="SUBITENS 2 3 2 2 2 3" xfId="1501"/>
    <cellStyle name="SUBITENS 2 3 2 2 2 4" xfId="1502"/>
    <cellStyle name="SUBITENS 2 3 2 2 2 5" xfId="1503"/>
    <cellStyle name="SUBITENS 2 3 2 2 2 6" xfId="1504"/>
    <cellStyle name="SUBITENS 2 3 2 2 2 7" xfId="1505"/>
    <cellStyle name="SUBITENS 2 3 2 2 2 8" xfId="1506"/>
    <cellStyle name="SUBITENS 2 3 2 2 2 9" xfId="1507"/>
    <cellStyle name="SUBITENS 2 3 2 2 3" xfId="1508"/>
    <cellStyle name="SUBITENS 2 3 2 2 4" xfId="1509"/>
    <cellStyle name="SUBITENS 2 3 2 2 5" xfId="1510"/>
    <cellStyle name="SUBITENS 2 3 2 2 6" xfId="1511"/>
    <cellStyle name="SUBITENS 2 3 2 2 7" xfId="1512"/>
    <cellStyle name="SUBITENS 2 3 2 2 8" xfId="1513"/>
    <cellStyle name="SUBITENS 2 3 2 2 9" xfId="1514"/>
    <cellStyle name="SUBITENS 2 3 2 3" xfId="1515"/>
    <cellStyle name="SUBITENS 2 3 2 3 2" xfId="1516"/>
    <cellStyle name="SUBITENS 2 3 2 3 3" xfId="1517"/>
    <cellStyle name="SUBITENS 2 3 2 3 4" xfId="1518"/>
    <cellStyle name="SUBITENS 2 3 2 3 5" xfId="1519"/>
    <cellStyle name="SUBITENS 2 3 2 3 6" xfId="1520"/>
    <cellStyle name="SUBITENS 2 3 2 3 7" xfId="1521"/>
    <cellStyle name="SUBITENS 2 3 2 3 8" xfId="1522"/>
    <cellStyle name="SUBITENS 2 3 2 3 9" xfId="1523"/>
    <cellStyle name="SUBITENS 2 3 2 4" xfId="1524"/>
    <cellStyle name="SUBITENS 2 3 2 5" xfId="1525"/>
    <cellStyle name="SUBITENS 2 3 2 6" xfId="1526"/>
    <cellStyle name="SUBITENS 2 3 2 7" xfId="1527"/>
    <cellStyle name="SUBITENS 2 3 2 8" xfId="1528"/>
    <cellStyle name="SUBITENS 2 3 2 9" xfId="1529"/>
    <cellStyle name="SUBITENS 2 3 3" xfId="1530"/>
    <cellStyle name="SUBITENS 2 3 3 10" xfId="1531"/>
    <cellStyle name="SUBITENS 2 3 3 2" xfId="1532"/>
    <cellStyle name="SUBITENS 2 3 3 2 2" xfId="1533"/>
    <cellStyle name="SUBITENS 2 3 3 2 2 2" xfId="1534"/>
    <cellStyle name="SUBITENS 2 3 3 2 2 3" xfId="1535"/>
    <cellStyle name="SUBITENS 2 3 3 2 2 4" xfId="1536"/>
    <cellStyle name="SUBITENS 2 3 3 2 2 5" xfId="1537"/>
    <cellStyle name="SUBITENS 2 3 3 2 2 6" xfId="1538"/>
    <cellStyle name="SUBITENS 2 3 3 2 2 7" xfId="1539"/>
    <cellStyle name="SUBITENS 2 3 3 2 2 8" xfId="1540"/>
    <cellStyle name="SUBITENS 2 3 3 2 2 9" xfId="1541"/>
    <cellStyle name="SUBITENS 2 3 3 2 3" xfId="1542"/>
    <cellStyle name="SUBITENS 2 3 3 2 4" xfId="1543"/>
    <cellStyle name="SUBITENS 2 3 3 2 5" xfId="1544"/>
    <cellStyle name="SUBITENS 2 3 3 2 6" xfId="1545"/>
    <cellStyle name="SUBITENS 2 3 3 2 7" xfId="1546"/>
    <cellStyle name="SUBITENS 2 3 3 2 8" xfId="1547"/>
    <cellStyle name="SUBITENS 2 3 3 2 9" xfId="1548"/>
    <cellStyle name="SUBITENS 2 3 3 3" xfId="1549"/>
    <cellStyle name="SUBITENS 2 3 3 3 2" xfId="1550"/>
    <cellStyle name="SUBITENS 2 3 3 3 3" xfId="1551"/>
    <cellStyle name="SUBITENS 2 3 3 3 4" xfId="1552"/>
    <cellStyle name="SUBITENS 2 3 3 3 5" xfId="1553"/>
    <cellStyle name="SUBITENS 2 3 3 3 6" xfId="1554"/>
    <cellStyle name="SUBITENS 2 3 3 3 7" xfId="1555"/>
    <cellStyle name="SUBITENS 2 3 3 3 8" xfId="1556"/>
    <cellStyle name="SUBITENS 2 3 3 3 9" xfId="1557"/>
    <cellStyle name="SUBITENS 2 3 3 4" xfId="1558"/>
    <cellStyle name="SUBITENS 2 3 3 5" xfId="1559"/>
    <cellStyle name="SUBITENS 2 3 3 6" xfId="1560"/>
    <cellStyle name="SUBITENS 2 3 3 7" xfId="1561"/>
    <cellStyle name="SUBITENS 2 3 3 8" xfId="1562"/>
    <cellStyle name="SUBITENS 2 3 3 9" xfId="1563"/>
    <cellStyle name="SUBITENS 2 3 4" xfId="1564"/>
    <cellStyle name="SUBITENS 2 3 4 10" xfId="1565"/>
    <cellStyle name="SUBITENS 2 3 4 2" xfId="1566"/>
    <cellStyle name="SUBITENS 2 3 4 2 2" xfId="1567"/>
    <cellStyle name="SUBITENS 2 3 4 2 2 2" xfId="1568"/>
    <cellStyle name="SUBITENS 2 3 4 2 2 3" xfId="1569"/>
    <cellStyle name="SUBITENS 2 3 4 2 2 4" xfId="1570"/>
    <cellStyle name="SUBITENS 2 3 4 2 2 5" xfId="1571"/>
    <cellStyle name="SUBITENS 2 3 4 2 2 6" xfId="1572"/>
    <cellStyle name="SUBITENS 2 3 4 2 2 7" xfId="1573"/>
    <cellStyle name="SUBITENS 2 3 4 2 2 8" xfId="1574"/>
    <cellStyle name="SUBITENS 2 3 4 2 2 9" xfId="1575"/>
    <cellStyle name="SUBITENS 2 3 4 2 3" xfId="1576"/>
    <cellStyle name="SUBITENS 2 3 4 2 4" xfId="1577"/>
    <cellStyle name="SUBITENS 2 3 4 2 5" xfId="1578"/>
    <cellStyle name="SUBITENS 2 3 4 2 6" xfId="1579"/>
    <cellStyle name="SUBITENS 2 3 4 2 7" xfId="1580"/>
    <cellStyle name="SUBITENS 2 3 4 2 8" xfId="1581"/>
    <cellStyle name="SUBITENS 2 3 4 2 9" xfId="1582"/>
    <cellStyle name="SUBITENS 2 3 4 3" xfId="1583"/>
    <cellStyle name="SUBITENS 2 3 4 3 2" xfId="1584"/>
    <cellStyle name="SUBITENS 2 3 4 3 3" xfId="1585"/>
    <cellStyle name="SUBITENS 2 3 4 3 4" xfId="1586"/>
    <cellStyle name="SUBITENS 2 3 4 3 5" xfId="1587"/>
    <cellStyle name="SUBITENS 2 3 4 3 6" xfId="1588"/>
    <cellStyle name="SUBITENS 2 3 4 3 7" xfId="1589"/>
    <cellStyle name="SUBITENS 2 3 4 3 8" xfId="1590"/>
    <cellStyle name="SUBITENS 2 3 4 3 9" xfId="1591"/>
    <cellStyle name="SUBITENS 2 3 4 4" xfId="1592"/>
    <cellStyle name="SUBITENS 2 3 4 5" xfId="1593"/>
    <cellStyle name="SUBITENS 2 3 4 6" xfId="1594"/>
    <cellStyle name="SUBITENS 2 3 4 7" xfId="1595"/>
    <cellStyle name="SUBITENS 2 3 4 8" xfId="1596"/>
    <cellStyle name="SUBITENS 2 3 4 9" xfId="1597"/>
    <cellStyle name="SUBITENS 2 3 5" xfId="1598"/>
    <cellStyle name="SUBITENS 2 3 5 2" xfId="1599"/>
    <cellStyle name="SUBITENS 2 3 5 2 2" xfId="1600"/>
    <cellStyle name="SUBITENS 2 3 5 2 3" xfId="1601"/>
    <cellStyle name="SUBITENS 2 3 5 2 4" xfId="1602"/>
    <cellStyle name="SUBITENS 2 3 5 2 5" xfId="1603"/>
    <cellStyle name="SUBITENS 2 3 5 2 6" xfId="1604"/>
    <cellStyle name="SUBITENS 2 3 5 2 7" xfId="1605"/>
    <cellStyle name="SUBITENS 2 3 5 2 8" xfId="1606"/>
    <cellStyle name="SUBITENS 2 3 5 2 9" xfId="1607"/>
    <cellStyle name="SUBITENS 2 3 5 3" xfId="1608"/>
    <cellStyle name="SUBITENS 2 3 5 4" xfId="1609"/>
    <cellStyle name="SUBITENS 2 3 5 5" xfId="1610"/>
    <cellStyle name="SUBITENS 2 3 5 6" xfId="1611"/>
    <cellStyle name="SUBITENS 2 3 5 7" xfId="1612"/>
    <cellStyle name="SUBITENS 2 3 5 8" xfId="1613"/>
    <cellStyle name="SUBITENS 2 3 5 9" xfId="1614"/>
    <cellStyle name="SUBITENS 2 3 6" xfId="1615"/>
    <cellStyle name="SUBITENS 2 3 6 2" xfId="1616"/>
    <cellStyle name="SUBITENS 2 3 6 3" xfId="1617"/>
    <cellStyle name="SUBITENS 2 3 6 4" xfId="1618"/>
    <cellStyle name="SUBITENS 2 3 6 5" xfId="1619"/>
    <cellStyle name="SUBITENS 2 3 6 6" xfId="1620"/>
    <cellStyle name="SUBITENS 2 3 6 7" xfId="1621"/>
    <cellStyle name="SUBITENS 2 3 6 8" xfId="1622"/>
    <cellStyle name="SUBITENS 2 3 6 9" xfId="1623"/>
    <cellStyle name="SUBITENS 2 3 7" xfId="1624"/>
    <cellStyle name="SUBITENS 2 3 8" xfId="1625"/>
    <cellStyle name="SUBITENS 2 3 9" xfId="1626"/>
    <cellStyle name="SUBITENS 2 4" xfId="1627"/>
    <cellStyle name="SUBITENS 2 4 10" xfId="1628"/>
    <cellStyle name="SUBITENS 2 4 11" xfId="1629"/>
    <cellStyle name="SUBITENS 2 4 12" xfId="1630"/>
    <cellStyle name="SUBITENS 2 4 13" xfId="1631"/>
    <cellStyle name="SUBITENS 2 4 2" xfId="1632"/>
    <cellStyle name="SUBITENS 2 4 2 10" xfId="1633"/>
    <cellStyle name="SUBITENS 2 4 2 2" xfId="1634"/>
    <cellStyle name="SUBITENS 2 4 2 2 2" xfId="1635"/>
    <cellStyle name="SUBITENS 2 4 2 2 2 2" xfId="1636"/>
    <cellStyle name="SUBITENS 2 4 2 2 2 3" xfId="1637"/>
    <cellStyle name="SUBITENS 2 4 2 2 2 4" xfId="1638"/>
    <cellStyle name="SUBITENS 2 4 2 2 2 5" xfId="1639"/>
    <cellStyle name="SUBITENS 2 4 2 2 2 6" xfId="1640"/>
    <cellStyle name="SUBITENS 2 4 2 2 2 7" xfId="1641"/>
    <cellStyle name="SUBITENS 2 4 2 2 2 8" xfId="1642"/>
    <cellStyle name="SUBITENS 2 4 2 2 2 9" xfId="1643"/>
    <cellStyle name="SUBITENS 2 4 2 2 3" xfId="1644"/>
    <cellStyle name="SUBITENS 2 4 2 2 4" xfId="1645"/>
    <cellStyle name="SUBITENS 2 4 2 2 5" xfId="1646"/>
    <cellStyle name="SUBITENS 2 4 2 2 6" xfId="1647"/>
    <cellStyle name="SUBITENS 2 4 2 2 7" xfId="1648"/>
    <cellStyle name="SUBITENS 2 4 2 2 8" xfId="1649"/>
    <cellStyle name="SUBITENS 2 4 2 2 9" xfId="1650"/>
    <cellStyle name="SUBITENS 2 4 2 3" xfId="1651"/>
    <cellStyle name="SUBITENS 2 4 2 3 2" xfId="1652"/>
    <cellStyle name="SUBITENS 2 4 2 3 3" xfId="1653"/>
    <cellStyle name="SUBITENS 2 4 2 3 4" xfId="1654"/>
    <cellStyle name="SUBITENS 2 4 2 3 5" xfId="1655"/>
    <cellStyle name="SUBITENS 2 4 2 3 6" xfId="1656"/>
    <cellStyle name="SUBITENS 2 4 2 3 7" xfId="1657"/>
    <cellStyle name="SUBITENS 2 4 2 3 8" xfId="1658"/>
    <cellStyle name="SUBITENS 2 4 2 3 9" xfId="1659"/>
    <cellStyle name="SUBITENS 2 4 2 4" xfId="1660"/>
    <cellStyle name="SUBITENS 2 4 2 5" xfId="1661"/>
    <cellStyle name="SUBITENS 2 4 2 6" xfId="1662"/>
    <cellStyle name="SUBITENS 2 4 2 7" xfId="1663"/>
    <cellStyle name="SUBITENS 2 4 2 8" xfId="1664"/>
    <cellStyle name="SUBITENS 2 4 2 9" xfId="1665"/>
    <cellStyle name="SUBITENS 2 4 3" xfId="1666"/>
    <cellStyle name="SUBITENS 2 4 3 10" xfId="1667"/>
    <cellStyle name="SUBITENS 2 4 3 2" xfId="1668"/>
    <cellStyle name="SUBITENS 2 4 3 2 2" xfId="1669"/>
    <cellStyle name="SUBITENS 2 4 3 2 2 2" xfId="1670"/>
    <cellStyle name="SUBITENS 2 4 3 2 2 3" xfId="1671"/>
    <cellStyle name="SUBITENS 2 4 3 2 2 4" xfId="1672"/>
    <cellStyle name="SUBITENS 2 4 3 2 2 5" xfId="1673"/>
    <cellStyle name="SUBITENS 2 4 3 2 2 6" xfId="1674"/>
    <cellStyle name="SUBITENS 2 4 3 2 2 7" xfId="1675"/>
    <cellStyle name="SUBITENS 2 4 3 2 2 8" xfId="1676"/>
    <cellStyle name="SUBITENS 2 4 3 2 2 9" xfId="1677"/>
    <cellStyle name="SUBITENS 2 4 3 2 3" xfId="1678"/>
    <cellStyle name="SUBITENS 2 4 3 2 4" xfId="1679"/>
    <cellStyle name="SUBITENS 2 4 3 2 5" xfId="1680"/>
    <cellStyle name="SUBITENS 2 4 3 2 6" xfId="1681"/>
    <cellStyle name="SUBITENS 2 4 3 2 7" xfId="1682"/>
    <cellStyle name="SUBITENS 2 4 3 2 8" xfId="1683"/>
    <cellStyle name="SUBITENS 2 4 3 2 9" xfId="1684"/>
    <cellStyle name="SUBITENS 2 4 3 3" xfId="1685"/>
    <cellStyle name="SUBITENS 2 4 3 3 2" xfId="1686"/>
    <cellStyle name="SUBITENS 2 4 3 3 3" xfId="1687"/>
    <cellStyle name="SUBITENS 2 4 3 3 4" xfId="1688"/>
    <cellStyle name="SUBITENS 2 4 3 3 5" xfId="1689"/>
    <cellStyle name="SUBITENS 2 4 3 3 6" xfId="1690"/>
    <cellStyle name="SUBITENS 2 4 3 3 7" xfId="1691"/>
    <cellStyle name="SUBITENS 2 4 3 3 8" xfId="1692"/>
    <cellStyle name="SUBITENS 2 4 3 3 9" xfId="1693"/>
    <cellStyle name="SUBITENS 2 4 3 4" xfId="1694"/>
    <cellStyle name="SUBITENS 2 4 3 5" xfId="1695"/>
    <cellStyle name="SUBITENS 2 4 3 6" xfId="1696"/>
    <cellStyle name="SUBITENS 2 4 3 7" xfId="1697"/>
    <cellStyle name="SUBITENS 2 4 3 8" xfId="1698"/>
    <cellStyle name="SUBITENS 2 4 3 9" xfId="1699"/>
    <cellStyle name="SUBITENS 2 4 4" xfId="1700"/>
    <cellStyle name="SUBITENS 2 4 4 10" xfId="1701"/>
    <cellStyle name="SUBITENS 2 4 4 2" xfId="1702"/>
    <cellStyle name="SUBITENS 2 4 4 2 2" xfId="1703"/>
    <cellStyle name="SUBITENS 2 4 4 2 2 2" xfId="1704"/>
    <cellStyle name="SUBITENS 2 4 4 2 2 3" xfId="1705"/>
    <cellStyle name="SUBITENS 2 4 4 2 2 4" xfId="1706"/>
    <cellStyle name="SUBITENS 2 4 4 2 2 5" xfId="1707"/>
    <cellStyle name="SUBITENS 2 4 4 2 2 6" xfId="1708"/>
    <cellStyle name="SUBITENS 2 4 4 2 2 7" xfId="1709"/>
    <cellStyle name="SUBITENS 2 4 4 2 2 8" xfId="1710"/>
    <cellStyle name="SUBITENS 2 4 4 2 2 9" xfId="1711"/>
    <cellStyle name="SUBITENS 2 4 4 2 3" xfId="1712"/>
    <cellStyle name="SUBITENS 2 4 4 2 4" xfId="1713"/>
    <cellStyle name="SUBITENS 2 4 4 2 5" xfId="1714"/>
    <cellStyle name="SUBITENS 2 4 4 2 6" xfId="1715"/>
    <cellStyle name="SUBITENS 2 4 4 2 7" xfId="1716"/>
    <cellStyle name="SUBITENS 2 4 4 2 8" xfId="1717"/>
    <cellStyle name="SUBITENS 2 4 4 2 9" xfId="1718"/>
    <cellStyle name="SUBITENS 2 4 4 3" xfId="1719"/>
    <cellStyle name="SUBITENS 2 4 4 3 2" xfId="1720"/>
    <cellStyle name="SUBITENS 2 4 4 3 3" xfId="1721"/>
    <cellStyle name="SUBITENS 2 4 4 3 4" xfId="1722"/>
    <cellStyle name="SUBITENS 2 4 4 3 5" xfId="1723"/>
    <cellStyle name="SUBITENS 2 4 4 3 6" xfId="1724"/>
    <cellStyle name="SUBITENS 2 4 4 3 7" xfId="1725"/>
    <cellStyle name="SUBITENS 2 4 4 3 8" xfId="1726"/>
    <cellStyle name="SUBITENS 2 4 4 3 9" xfId="1727"/>
    <cellStyle name="SUBITENS 2 4 4 4" xfId="1728"/>
    <cellStyle name="SUBITENS 2 4 4 5" xfId="1729"/>
    <cellStyle name="SUBITENS 2 4 4 6" xfId="1730"/>
    <cellStyle name="SUBITENS 2 4 4 7" xfId="1731"/>
    <cellStyle name="SUBITENS 2 4 4 8" xfId="1732"/>
    <cellStyle name="SUBITENS 2 4 4 9" xfId="1733"/>
    <cellStyle name="SUBITENS 2 4 5" xfId="1734"/>
    <cellStyle name="SUBITENS 2 4 5 2" xfId="1735"/>
    <cellStyle name="SUBITENS 2 4 5 2 2" xfId="1736"/>
    <cellStyle name="SUBITENS 2 4 5 2 3" xfId="1737"/>
    <cellStyle name="SUBITENS 2 4 5 2 4" xfId="1738"/>
    <cellStyle name="SUBITENS 2 4 5 2 5" xfId="1739"/>
    <cellStyle name="SUBITENS 2 4 5 2 6" xfId="1740"/>
    <cellStyle name="SUBITENS 2 4 5 2 7" xfId="1741"/>
    <cellStyle name="SUBITENS 2 4 5 2 8" xfId="1742"/>
    <cellStyle name="SUBITENS 2 4 5 2 9" xfId="1743"/>
    <cellStyle name="SUBITENS 2 4 5 3" xfId="1744"/>
    <cellStyle name="SUBITENS 2 4 5 4" xfId="1745"/>
    <cellStyle name="SUBITENS 2 4 5 5" xfId="1746"/>
    <cellStyle name="SUBITENS 2 4 5 6" xfId="1747"/>
    <cellStyle name="SUBITENS 2 4 5 7" xfId="1748"/>
    <cellStyle name="SUBITENS 2 4 5 8" xfId="1749"/>
    <cellStyle name="SUBITENS 2 4 5 9" xfId="1750"/>
    <cellStyle name="SUBITENS 2 4 6" xfId="1751"/>
    <cellStyle name="SUBITENS 2 4 6 2" xfId="1752"/>
    <cellStyle name="SUBITENS 2 4 6 3" xfId="1753"/>
    <cellStyle name="SUBITENS 2 4 6 4" xfId="1754"/>
    <cellStyle name="SUBITENS 2 4 6 5" xfId="1755"/>
    <cellStyle name="SUBITENS 2 4 6 6" xfId="1756"/>
    <cellStyle name="SUBITENS 2 4 6 7" xfId="1757"/>
    <cellStyle name="SUBITENS 2 4 6 8" xfId="1758"/>
    <cellStyle name="SUBITENS 2 4 6 9" xfId="1759"/>
    <cellStyle name="SUBITENS 2 4 7" xfId="1760"/>
    <cellStyle name="SUBITENS 2 4 8" xfId="1761"/>
    <cellStyle name="SUBITENS 2 4 9" xfId="1762"/>
    <cellStyle name="SUBITENS 2 5" xfId="1763"/>
    <cellStyle name="SUBITENS 2 5 10" xfId="1764"/>
    <cellStyle name="SUBITENS 2 5 11" xfId="1765"/>
    <cellStyle name="SUBITENS 2 5 12" xfId="1766"/>
    <cellStyle name="SUBITENS 2 5 13" xfId="1767"/>
    <cellStyle name="SUBITENS 2 5 2" xfId="1768"/>
    <cellStyle name="SUBITENS 2 5 2 10" xfId="1769"/>
    <cellStyle name="SUBITENS 2 5 2 2" xfId="1770"/>
    <cellStyle name="SUBITENS 2 5 2 2 2" xfId="1771"/>
    <cellStyle name="SUBITENS 2 5 2 2 2 2" xfId="1772"/>
    <cellStyle name="SUBITENS 2 5 2 2 2 3" xfId="1773"/>
    <cellStyle name="SUBITENS 2 5 2 2 2 4" xfId="1774"/>
    <cellStyle name="SUBITENS 2 5 2 2 2 5" xfId="1775"/>
    <cellStyle name="SUBITENS 2 5 2 2 2 6" xfId="1776"/>
    <cellStyle name="SUBITENS 2 5 2 2 2 7" xfId="1777"/>
    <cellStyle name="SUBITENS 2 5 2 2 2 8" xfId="1778"/>
    <cellStyle name="SUBITENS 2 5 2 2 2 9" xfId="1779"/>
    <cellStyle name="SUBITENS 2 5 2 2 3" xfId="1780"/>
    <cellStyle name="SUBITENS 2 5 2 2 4" xfId="1781"/>
    <cellStyle name="SUBITENS 2 5 2 2 5" xfId="1782"/>
    <cellStyle name="SUBITENS 2 5 2 2 6" xfId="1783"/>
    <cellStyle name="SUBITENS 2 5 2 2 7" xfId="1784"/>
    <cellStyle name="SUBITENS 2 5 2 2 8" xfId="1785"/>
    <cellStyle name="SUBITENS 2 5 2 2 9" xfId="1786"/>
    <cellStyle name="SUBITENS 2 5 2 3" xfId="1787"/>
    <cellStyle name="SUBITENS 2 5 2 3 2" xfId="1788"/>
    <cellStyle name="SUBITENS 2 5 2 3 3" xfId="1789"/>
    <cellStyle name="SUBITENS 2 5 2 3 4" xfId="1790"/>
    <cellStyle name="SUBITENS 2 5 2 3 5" xfId="1791"/>
    <cellStyle name="SUBITENS 2 5 2 3 6" xfId="1792"/>
    <cellStyle name="SUBITENS 2 5 2 3 7" xfId="1793"/>
    <cellStyle name="SUBITENS 2 5 2 3 8" xfId="1794"/>
    <cellStyle name="SUBITENS 2 5 2 3 9" xfId="1795"/>
    <cellStyle name="SUBITENS 2 5 2 4" xfId="1796"/>
    <cellStyle name="SUBITENS 2 5 2 5" xfId="1797"/>
    <cellStyle name="SUBITENS 2 5 2 6" xfId="1798"/>
    <cellStyle name="SUBITENS 2 5 2 7" xfId="1799"/>
    <cellStyle name="SUBITENS 2 5 2 8" xfId="1800"/>
    <cellStyle name="SUBITENS 2 5 2 9" xfId="1801"/>
    <cellStyle name="SUBITENS 2 5 3" xfId="1802"/>
    <cellStyle name="SUBITENS 2 5 3 10" xfId="1803"/>
    <cellStyle name="SUBITENS 2 5 3 2" xfId="1804"/>
    <cellStyle name="SUBITENS 2 5 3 2 2" xfId="1805"/>
    <cellStyle name="SUBITENS 2 5 3 2 2 2" xfId="1806"/>
    <cellStyle name="SUBITENS 2 5 3 2 2 3" xfId="1807"/>
    <cellStyle name="SUBITENS 2 5 3 2 2 4" xfId="1808"/>
    <cellStyle name="SUBITENS 2 5 3 2 2 5" xfId="1809"/>
    <cellStyle name="SUBITENS 2 5 3 2 2 6" xfId="1810"/>
    <cellStyle name="SUBITENS 2 5 3 2 2 7" xfId="1811"/>
    <cellStyle name="SUBITENS 2 5 3 2 2 8" xfId="1812"/>
    <cellStyle name="SUBITENS 2 5 3 2 2 9" xfId="1813"/>
    <cellStyle name="SUBITENS 2 5 3 2 3" xfId="1814"/>
    <cellStyle name="SUBITENS 2 5 3 2 4" xfId="1815"/>
    <cellStyle name="SUBITENS 2 5 3 2 5" xfId="1816"/>
    <cellStyle name="SUBITENS 2 5 3 2 6" xfId="1817"/>
    <cellStyle name="SUBITENS 2 5 3 2 7" xfId="1818"/>
    <cellStyle name="SUBITENS 2 5 3 2 8" xfId="1819"/>
    <cellStyle name="SUBITENS 2 5 3 2 9" xfId="1820"/>
    <cellStyle name="SUBITENS 2 5 3 3" xfId="1821"/>
    <cellStyle name="SUBITENS 2 5 3 3 2" xfId="1822"/>
    <cellStyle name="SUBITENS 2 5 3 3 3" xfId="1823"/>
    <cellStyle name="SUBITENS 2 5 3 3 4" xfId="1824"/>
    <cellStyle name="SUBITENS 2 5 3 3 5" xfId="1825"/>
    <cellStyle name="SUBITENS 2 5 3 3 6" xfId="1826"/>
    <cellStyle name="SUBITENS 2 5 3 3 7" xfId="1827"/>
    <cellStyle name="SUBITENS 2 5 3 3 8" xfId="1828"/>
    <cellStyle name="SUBITENS 2 5 3 3 9" xfId="1829"/>
    <cellStyle name="SUBITENS 2 5 3 4" xfId="1830"/>
    <cellStyle name="SUBITENS 2 5 3 5" xfId="1831"/>
    <cellStyle name="SUBITENS 2 5 3 6" xfId="1832"/>
    <cellStyle name="SUBITENS 2 5 3 7" xfId="1833"/>
    <cellStyle name="SUBITENS 2 5 3 8" xfId="1834"/>
    <cellStyle name="SUBITENS 2 5 3 9" xfId="1835"/>
    <cellStyle name="SUBITENS 2 5 4" xfId="1836"/>
    <cellStyle name="SUBITENS 2 5 4 10" xfId="1837"/>
    <cellStyle name="SUBITENS 2 5 4 2" xfId="1838"/>
    <cellStyle name="SUBITENS 2 5 4 2 2" xfId="1839"/>
    <cellStyle name="SUBITENS 2 5 4 2 2 2" xfId="1840"/>
    <cellStyle name="SUBITENS 2 5 4 2 2 3" xfId="1841"/>
    <cellStyle name="SUBITENS 2 5 4 2 2 4" xfId="1842"/>
    <cellStyle name="SUBITENS 2 5 4 2 2 5" xfId="1843"/>
    <cellStyle name="SUBITENS 2 5 4 2 2 6" xfId="1844"/>
    <cellStyle name="SUBITENS 2 5 4 2 2 7" xfId="1845"/>
    <cellStyle name="SUBITENS 2 5 4 2 2 8" xfId="1846"/>
    <cellStyle name="SUBITENS 2 5 4 2 2 9" xfId="1847"/>
    <cellStyle name="SUBITENS 2 5 4 2 3" xfId="1848"/>
    <cellStyle name="SUBITENS 2 5 4 2 4" xfId="1849"/>
    <cellStyle name="SUBITENS 2 5 4 2 5" xfId="1850"/>
    <cellStyle name="SUBITENS 2 5 4 2 6" xfId="1851"/>
    <cellStyle name="SUBITENS 2 5 4 2 7" xfId="1852"/>
    <cellStyle name="SUBITENS 2 5 4 2 8" xfId="1853"/>
    <cellStyle name="SUBITENS 2 5 4 2 9" xfId="1854"/>
    <cellStyle name="SUBITENS 2 5 4 3" xfId="1855"/>
    <cellStyle name="SUBITENS 2 5 4 3 2" xfId="1856"/>
    <cellStyle name="SUBITENS 2 5 4 3 3" xfId="1857"/>
    <cellStyle name="SUBITENS 2 5 4 3 4" xfId="1858"/>
    <cellStyle name="SUBITENS 2 5 4 3 5" xfId="1859"/>
    <cellStyle name="SUBITENS 2 5 4 3 6" xfId="1860"/>
    <cellStyle name="SUBITENS 2 5 4 3 7" xfId="1861"/>
    <cellStyle name="SUBITENS 2 5 4 3 8" xfId="1862"/>
    <cellStyle name="SUBITENS 2 5 4 3 9" xfId="1863"/>
    <cellStyle name="SUBITENS 2 5 4 4" xfId="1864"/>
    <cellStyle name="SUBITENS 2 5 4 5" xfId="1865"/>
    <cellStyle name="SUBITENS 2 5 4 6" xfId="1866"/>
    <cellStyle name="SUBITENS 2 5 4 7" xfId="1867"/>
    <cellStyle name="SUBITENS 2 5 4 8" xfId="1868"/>
    <cellStyle name="SUBITENS 2 5 4 9" xfId="1869"/>
    <cellStyle name="SUBITENS 2 5 5" xfId="1870"/>
    <cellStyle name="SUBITENS 2 5 5 2" xfId="1871"/>
    <cellStyle name="SUBITENS 2 5 5 2 2" xfId="1872"/>
    <cellStyle name="SUBITENS 2 5 5 2 3" xfId="1873"/>
    <cellStyle name="SUBITENS 2 5 5 2 4" xfId="1874"/>
    <cellStyle name="SUBITENS 2 5 5 2 5" xfId="1875"/>
    <cellStyle name="SUBITENS 2 5 5 2 6" xfId="1876"/>
    <cellStyle name="SUBITENS 2 5 5 2 7" xfId="1877"/>
    <cellStyle name="SUBITENS 2 5 5 2 8" xfId="1878"/>
    <cellStyle name="SUBITENS 2 5 5 2 9" xfId="1879"/>
    <cellStyle name="SUBITENS 2 5 5 3" xfId="1880"/>
    <cellStyle name="SUBITENS 2 5 5 4" xfId="1881"/>
    <cellStyle name="SUBITENS 2 5 5 5" xfId="1882"/>
    <cellStyle name="SUBITENS 2 5 5 6" xfId="1883"/>
    <cellStyle name="SUBITENS 2 5 5 7" xfId="1884"/>
    <cellStyle name="SUBITENS 2 5 5 8" xfId="1885"/>
    <cellStyle name="SUBITENS 2 5 5 9" xfId="1886"/>
    <cellStyle name="SUBITENS 2 5 6" xfId="1887"/>
    <cellStyle name="SUBITENS 2 5 6 2" xfId="1888"/>
    <cellStyle name="SUBITENS 2 5 6 3" xfId="1889"/>
    <cellStyle name="SUBITENS 2 5 6 4" xfId="1890"/>
    <cellStyle name="SUBITENS 2 5 6 5" xfId="1891"/>
    <cellStyle name="SUBITENS 2 5 6 6" xfId="1892"/>
    <cellStyle name="SUBITENS 2 5 6 7" xfId="1893"/>
    <cellStyle name="SUBITENS 2 5 6 8" xfId="1894"/>
    <cellStyle name="SUBITENS 2 5 6 9" xfId="1895"/>
    <cellStyle name="SUBITENS 2 5 7" xfId="1896"/>
    <cellStyle name="SUBITENS 2 5 8" xfId="1897"/>
    <cellStyle name="SUBITENS 2 5 9" xfId="1898"/>
    <cellStyle name="SUBITENS 2 6" xfId="1899"/>
    <cellStyle name="SUBITENS 2 6 10" xfId="1900"/>
    <cellStyle name="SUBITENS 2 6 11" xfId="1901"/>
    <cellStyle name="SUBITENS 2 6 12" xfId="1902"/>
    <cellStyle name="SUBITENS 2 6 13" xfId="1903"/>
    <cellStyle name="SUBITENS 2 6 2" xfId="1904"/>
    <cellStyle name="SUBITENS 2 6 2 10" xfId="1905"/>
    <cellStyle name="SUBITENS 2 6 2 2" xfId="1906"/>
    <cellStyle name="SUBITENS 2 6 2 2 2" xfId="1907"/>
    <cellStyle name="SUBITENS 2 6 2 2 2 2" xfId="1908"/>
    <cellStyle name="SUBITENS 2 6 2 2 2 3" xfId="1909"/>
    <cellStyle name="SUBITENS 2 6 2 2 2 4" xfId="1910"/>
    <cellStyle name="SUBITENS 2 6 2 2 2 5" xfId="1911"/>
    <cellStyle name="SUBITENS 2 6 2 2 2 6" xfId="1912"/>
    <cellStyle name="SUBITENS 2 6 2 2 2 7" xfId="1913"/>
    <cellStyle name="SUBITENS 2 6 2 2 2 8" xfId="1914"/>
    <cellStyle name="SUBITENS 2 6 2 2 2 9" xfId="1915"/>
    <cellStyle name="SUBITENS 2 6 2 2 3" xfId="1916"/>
    <cellStyle name="SUBITENS 2 6 2 2 4" xfId="1917"/>
    <cellStyle name="SUBITENS 2 6 2 2 5" xfId="1918"/>
    <cellStyle name="SUBITENS 2 6 2 2 6" xfId="1919"/>
    <cellStyle name="SUBITENS 2 6 2 2 7" xfId="1920"/>
    <cellStyle name="SUBITENS 2 6 2 2 8" xfId="1921"/>
    <cellStyle name="SUBITENS 2 6 2 2 9" xfId="1922"/>
    <cellStyle name="SUBITENS 2 6 2 3" xfId="1923"/>
    <cellStyle name="SUBITENS 2 6 2 3 2" xfId="1924"/>
    <cellStyle name="SUBITENS 2 6 2 3 3" xfId="1925"/>
    <cellStyle name="SUBITENS 2 6 2 3 4" xfId="1926"/>
    <cellStyle name="SUBITENS 2 6 2 3 5" xfId="1927"/>
    <cellStyle name="SUBITENS 2 6 2 3 6" xfId="1928"/>
    <cellStyle name="SUBITENS 2 6 2 3 7" xfId="1929"/>
    <cellStyle name="SUBITENS 2 6 2 3 8" xfId="1930"/>
    <cellStyle name="SUBITENS 2 6 2 3 9" xfId="1931"/>
    <cellStyle name="SUBITENS 2 6 2 4" xfId="1932"/>
    <cellStyle name="SUBITENS 2 6 2 5" xfId="1933"/>
    <cellStyle name="SUBITENS 2 6 2 6" xfId="1934"/>
    <cellStyle name="SUBITENS 2 6 2 7" xfId="1935"/>
    <cellStyle name="SUBITENS 2 6 2 8" xfId="1936"/>
    <cellStyle name="SUBITENS 2 6 2 9" xfId="1937"/>
    <cellStyle name="SUBITENS 2 6 3" xfId="1938"/>
    <cellStyle name="SUBITENS 2 6 3 10" xfId="1939"/>
    <cellStyle name="SUBITENS 2 6 3 2" xfId="1940"/>
    <cellStyle name="SUBITENS 2 6 3 2 2" xfId="1941"/>
    <cellStyle name="SUBITENS 2 6 3 2 2 2" xfId="1942"/>
    <cellStyle name="SUBITENS 2 6 3 2 2 3" xfId="1943"/>
    <cellStyle name="SUBITENS 2 6 3 2 2 4" xfId="1944"/>
    <cellStyle name="SUBITENS 2 6 3 2 2 5" xfId="1945"/>
    <cellStyle name="SUBITENS 2 6 3 2 2 6" xfId="1946"/>
    <cellStyle name="SUBITENS 2 6 3 2 2 7" xfId="1947"/>
    <cellStyle name="SUBITENS 2 6 3 2 2 8" xfId="1948"/>
    <cellStyle name="SUBITENS 2 6 3 2 2 9" xfId="1949"/>
    <cellStyle name="SUBITENS 2 6 3 2 3" xfId="1950"/>
    <cellStyle name="SUBITENS 2 6 3 2 4" xfId="1951"/>
    <cellStyle name="SUBITENS 2 6 3 2 5" xfId="1952"/>
    <cellStyle name="SUBITENS 2 6 3 2 6" xfId="1953"/>
    <cellStyle name="SUBITENS 2 6 3 2 7" xfId="1954"/>
    <cellStyle name="SUBITENS 2 6 3 2 8" xfId="1955"/>
    <cellStyle name="SUBITENS 2 6 3 2 9" xfId="1956"/>
    <cellStyle name="SUBITENS 2 6 3 3" xfId="1957"/>
    <cellStyle name="SUBITENS 2 6 3 3 2" xfId="1958"/>
    <cellStyle name="SUBITENS 2 6 3 3 3" xfId="1959"/>
    <cellStyle name="SUBITENS 2 6 3 3 4" xfId="1960"/>
    <cellStyle name="SUBITENS 2 6 3 3 5" xfId="1961"/>
    <cellStyle name="SUBITENS 2 6 3 3 6" xfId="1962"/>
    <cellStyle name="SUBITENS 2 6 3 3 7" xfId="1963"/>
    <cellStyle name="SUBITENS 2 6 3 3 8" xfId="1964"/>
    <cellStyle name="SUBITENS 2 6 3 3 9" xfId="1965"/>
    <cellStyle name="SUBITENS 2 6 3 4" xfId="1966"/>
    <cellStyle name="SUBITENS 2 6 3 5" xfId="1967"/>
    <cellStyle name="SUBITENS 2 6 3 6" xfId="1968"/>
    <cellStyle name="SUBITENS 2 6 3 7" xfId="1969"/>
    <cellStyle name="SUBITENS 2 6 3 8" xfId="1970"/>
    <cellStyle name="SUBITENS 2 6 3 9" xfId="1971"/>
    <cellStyle name="SUBITENS 2 6 4" xfId="1972"/>
    <cellStyle name="SUBITENS 2 6 4 10" xfId="1973"/>
    <cellStyle name="SUBITENS 2 6 4 2" xfId="1974"/>
    <cellStyle name="SUBITENS 2 6 4 2 2" xfId="1975"/>
    <cellStyle name="SUBITENS 2 6 4 2 2 2" xfId="1976"/>
    <cellStyle name="SUBITENS 2 6 4 2 2 3" xfId="1977"/>
    <cellStyle name="SUBITENS 2 6 4 2 2 4" xfId="1978"/>
    <cellStyle name="SUBITENS 2 6 4 2 2 5" xfId="1979"/>
    <cellStyle name="SUBITENS 2 6 4 2 2 6" xfId="1980"/>
    <cellStyle name="SUBITENS 2 6 4 2 2 7" xfId="1981"/>
    <cellStyle name="SUBITENS 2 6 4 2 2 8" xfId="1982"/>
    <cellStyle name="SUBITENS 2 6 4 2 2 9" xfId="1983"/>
    <cellStyle name="SUBITENS 2 6 4 2 3" xfId="1984"/>
    <cellStyle name="SUBITENS 2 6 4 2 4" xfId="1985"/>
    <cellStyle name="SUBITENS 2 6 4 2 5" xfId="1986"/>
    <cellStyle name="SUBITENS 2 6 4 2 6" xfId="1987"/>
    <cellStyle name="SUBITENS 2 6 4 2 7" xfId="1988"/>
    <cellStyle name="SUBITENS 2 6 4 2 8" xfId="1989"/>
    <cellStyle name="SUBITENS 2 6 4 2 9" xfId="1990"/>
    <cellStyle name="SUBITENS 2 6 4 3" xfId="1991"/>
    <cellStyle name="SUBITENS 2 6 4 3 2" xfId="1992"/>
    <cellStyle name="SUBITENS 2 6 4 3 3" xfId="1993"/>
    <cellStyle name="SUBITENS 2 6 4 3 4" xfId="1994"/>
    <cellStyle name="SUBITENS 2 6 4 3 5" xfId="1995"/>
    <cellStyle name="SUBITENS 2 6 4 3 6" xfId="1996"/>
    <cellStyle name="SUBITENS 2 6 4 3 7" xfId="1997"/>
    <cellStyle name="SUBITENS 2 6 4 3 8" xfId="1998"/>
    <cellStyle name="SUBITENS 2 6 4 3 9" xfId="1999"/>
    <cellStyle name="SUBITENS 2 6 4 4" xfId="2000"/>
    <cellStyle name="SUBITENS 2 6 4 5" xfId="2001"/>
    <cellStyle name="SUBITENS 2 6 4 6" xfId="2002"/>
    <cellStyle name="SUBITENS 2 6 4 7" xfId="2003"/>
    <cellStyle name="SUBITENS 2 6 4 8" xfId="2004"/>
    <cellStyle name="SUBITENS 2 6 4 9" xfId="2005"/>
    <cellStyle name="SUBITENS 2 6 5" xfId="2006"/>
    <cellStyle name="SUBITENS 2 6 5 2" xfId="2007"/>
    <cellStyle name="SUBITENS 2 6 5 2 2" xfId="2008"/>
    <cellStyle name="SUBITENS 2 6 5 2 3" xfId="2009"/>
    <cellStyle name="SUBITENS 2 6 5 2 4" xfId="2010"/>
    <cellStyle name="SUBITENS 2 6 5 2 5" xfId="2011"/>
    <cellStyle name="SUBITENS 2 6 5 2 6" xfId="2012"/>
    <cellStyle name="SUBITENS 2 6 5 2 7" xfId="2013"/>
    <cellStyle name="SUBITENS 2 6 5 2 8" xfId="2014"/>
    <cellStyle name="SUBITENS 2 6 5 2 9" xfId="2015"/>
    <cellStyle name="SUBITENS 2 6 5 3" xfId="2016"/>
    <cellStyle name="SUBITENS 2 6 5 4" xfId="2017"/>
    <cellStyle name="SUBITENS 2 6 5 5" xfId="2018"/>
    <cellStyle name="SUBITENS 2 6 5 6" xfId="2019"/>
    <cellStyle name="SUBITENS 2 6 5 7" xfId="2020"/>
    <cellStyle name="SUBITENS 2 6 5 8" xfId="2021"/>
    <cellStyle name="SUBITENS 2 6 5 9" xfId="2022"/>
    <cellStyle name="SUBITENS 2 6 6" xfId="2023"/>
    <cellStyle name="SUBITENS 2 6 6 2" xfId="2024"/>
    <cellStyle name="SUBITENS 2 6 6 3" xfId="2025"/>
    <cellStyle name="SUBITENS 2 6 6 4" xfId="2026"/>
    <cellStyle name="SUBITENS 2 6 6 5" xfId="2027"/>
    <cellStyle name="SUBITENS 2 6 6 6" xfId="2028"/>
    <cellStyle name="SUBITENS 2 6 6 7" xfId="2029"/>
    <cellStyle name="SUBITENS 2 6 6 8" xfId="2030"/>
    <cellStyle name="SUBITENS 2 6 6 9" xfId="2031"/>
    <cellStyle name="SUBITENS 2 6 7" xfId="2032"/>
    <cellStyle name="SUBITENS 2 6 8" xfId="2033"/>
    <cellStyle name="SUBITENS 2 6 9" xfId="2034"/>
    <cellStyle name="SUBITENS 2 7" xfId="2035"/>
    <cellStyle name="SUBITENS 2 7 10" xfId="2036"/>
    <cellStyle name="SUBITENS 2 7 11" xfId="2037"/>
    <cellStyle name="SUBITENS 2 7 12" xfId="2038"/>
    <cellStyle name="SUBITENS 2 7 13" xfId="2039"/>
    <cellStyle name="SUBITENS 2 7 2" xfId="2040"/>
    <cellStyle name="SUBITENS 2 7 2 10" xfId="2041"/>
    <cellStyle name="SUBITENS 2 7 2 2" xfId="2042"/>
    <cellStyle name="SUBITENS 2 7 2 2 2" xfId="2043"/>
    <cellStyle name="SUBITENS 2 7 2 2 2 2" xfId="2044"/>
    <cellStyle name="SUBITENS 2 7 2 2 2 3" xfId="2045"/>
    <cellStyle name="SUBITENS 2 7 2 2 2 4" xfId="2046"/>
    <cellStyle name="SUBITENS 2 7 2 2 2 5" xfId="2047"/>
    <cellStyle name="SUBITENS 2 7 2 2 2 6" xfId="2048"/>
    <cellStyle name="SUBITENS 2 7 2 2 2 7" xfId="2049"/>
    <cellStyle name="SUBITENS 2 7 2 2 2 8" xfId="2050"/>
    <cellStyle name="SUBITENS 2 7 2 2 2 9" xfId="2051"/>
    <cellStyle name="SUBITENS 2 7 2 2 3" xfId="2052"/>
    <cellStyle name="SUBITENS 2 7 2 2 4" xfId="2053"/>
    <cellStyle name="SUBITENS 2 7 2 2 5" xfId="2054"/>
    <cellStyle name="SUBITENS 2 7 2 2 6" xfId="2055"/>
    <cellStyle name="SUBITENS 2 7 2 2 7" xfId="2056"/>
    <cellStyle name="SUBITENS 2 7 2 2 8" xfId="2057"/>
    <cellStyle name="SUBITENS 2 7 2 2 9" xfId="2058"/>
    <cellStyle name="SUBITENS 2 7 2 3" xfId="2059"/>
    <cellStyle name="SUBITENS 2 7 2 3 2" xfId="2060"/>
    <cellStyle name="SUBITENS 2 7 2 3 3" xfId="2061"/>
    <cellStyle name="SUBITENS 2 7 2 3 4" xfId="2062"/>
    <cellStyle name="SUBITENS 2 7 2 3 5" xfId="2063"/>
    <cellStyle name="SUBITENS 2 7 2 3 6" xfId="2064"/>
    <cellStyle name="SUBITENS 2 7 2 3 7" xfId="2065"/>
    <cellStyle name="SUBITENS 2 7 2 3 8" xfId="2066"/>
    <cellStyle name="SUBITENS 2 7 2 3 9" xfId="2067"/>
    <cellStyle name="SUBITENS 2 7 2 4" xfId="2068"/>
    <cellStyle name="SUBITENS 2 7 2 5" xfId="2069"/>
    <cellStyle name="SUBITENS 2 7 2 6" xfId="2070"/>
    <cellStyle name="SUBITENS 2 7 2 7" xfId="2071"/>
    <cellStyle name="SUBITENS 2 7 2 8" xfId="2072"/>
    <cellStyle name="SUBITENS 2 7 2 9" xfId="2073"/>
    <cellStyle name="SUBITENS 2 7 3" xfId="2074"/>
    <cellStyle name="SUBITENS 2 7 3 10" xfId="2075"/>
    <cellStyle name="SUBITENS 2 7 3 2" xfId="2076"/>
    <cellStyle name="SUBITENS 2 7 3 2 2" xfId="2077"/>
    <cellStyle name="SUBITENS 2 7 3 2 2 2" xfId="2078"/>
    <cellStyle name="SUBITENS 2 7 3 2 2 3" xfId="2079"/>
    <cellStyle name="SUBITENS 2 7 3 2 2 4" xfId="2080"/>
    <cellStyle name="SUBITENS 2 7 3 2 2 5" xfId="2081"/>
    <cellStyle name="SUBITENS 2 7 3 2 2 6" xfId="2082"/>
    <cellStyle name="SUBITENS 2 7 3 2 2 7" xfId="2083"/>
    <cellStyle name="SUBITENS 2 7 3 2 2 8" xfId="2084"/>
    <cellStyle name="SUBITENS 2 7 3 2 2 9" xfId="2085"/>
    <cellStyle name="SUBITENS 2 7 3 2 3" xfId="2086"/>
    <cellStyle name="SUBITENS 2 7 3 2 4" xfId="2087"/>
    <cellStyle name="SUBITENS 2 7 3 2 5" xfId="2088"/>
    <cellStyle name="SUBITENS 2 7 3 2 6" xfId="2089"/>
    <cellStyle name="SUBITENS 2 7 3 2 7" xfId="2090"/>
    <cellStyle name="SUBITENS 2 7 3 2 8" xfId="2091"/>
    <cellStyle name="SUBITENS 2 7 3 2 9" xfId="2092"/>
    <cellStyle name="SUBITENS 2 7 3 3" xfId="2093"/>
    <cellStyle name="SUBITENS 2 7 3 3 2" xfId="2094"/>
    <cellStyle name="SUBITENS 2 7 3 3 3" xfId="2095"/>
    <cellStyle name="SUBITENS 2 7 3 3 4" xfId="2096"/>
    <cellStyle name="SUBITENS 2 7 3 3 5" xfId="2097"/>
    <cellStyle name="SUBITENS 2 7 3 3 6" xfId="2098"/>
    <cellStyle name="SUBITENS 2 7 3 3 7" xfId="2099"/>
    <cellStyle name="SUBITENS 2 7 3 3 8" xfId="2100"/>
    <cellStyle name="SUBITENS 2 7 3 3 9" xfId="2101"/>
    <cellStyle name="SUBITENS 2 7 3 4" xfId="2102"/>
    <cellStyle name="SUBITENS 2 7 3 5" xfId="2103"/>
    <cellStyle name="SUBITENS 2 7 3 6" xfId="2104"/>
    <cellStyle name="SUBITENS 2 7 3 7" xfId="2105"/>
    <cellStyle name="SUBITENS 2 7 3 8" xfId="2106"/>
    <cellStyle name="SUBITENS 2 7 3 9" xfId="2107"/>
    <cellStyle name="SUBITENS 2 7 4" xfId="2108"/>
    <cellStyle name="SUBITENS 2 7 4 10" xfId="2109"/>
    <cellStyle name="SUBITENS 2 7 4 2" xfId="2110"/>
    <cellStyle name="SUBITENS 2 7 4 2 2" xfId="2111"/>
    <cellStyle name="SUBITENS 2 7 4 2 2 2" xfId="2112"/>
    <cellStyle name="SUBITENS 2 7 4 2 2 3" xfId="2113"/>
    <cellStyle name="SUBITENS 2 7 4 2 2 4" xfId="2114"/>
    <cellStyle name="SUBITENS 2 7 4 2 2 5" xfId="2115"/>
    <cellStyle name="SUBITENS 2 7 4 2 2 6" xfId="2116"/>
    <cellStyle name="SUBITENS 2 7 4 2 2 7" xfId="2117"/>
    <cellStyle name="SUBITENS 2 7 4 2 2 8" xfId="2118"/>
    <cellStyle name="SUBITENS 2 7 4 2 2 9" xfId="2119"/>
    <cellStyle name="SUBITENS 2 7 4 2 3" xfId="2120"/>
    <cellStyle name="SUBITENS 2 7 4 2 4" xfId="2121"/>
    <cellStyle name="SUBITENS 2 7 4 2 5" xfId="2122"/>
    <cellStyle name="SUBITENS 2 7 4 2 6" xfId="2123"/>
    <cellStyle name="SUBITENS 2 7 4 2 7" xfId="2124"/>
    <cellStyle name="SUBITENS 2 7 4 2 8" xfId="2125"/>
    <cellStyle name="SUBITENS 2 7 4 2 9" xfId="2126"/>
    <cellStyle name="SUBITENS 2 7 4 3" xfId="2127"/>
    <cellStyle name="SUBITENS 2 7 4 3 2" xfId="2128"/>
    <cellStyle name="SUBITENS 2 7 4 3 3" xfId="2129"/>
    <cellStyle name="SUBITENS 2 7 4 3 4" xfId="2130"/>
    <cellStyle name="SUBITENS 2 7 4 3 5" xfId="2131"/>
    <cellStyle name="SUBITENS 2 7 4 3 6" xfId="2132"/>
    <cellStyle name="SUBITENS 2 7 4 3 7" xfId="2133"/>
    <cellStyle name="SUBITENS 2 7 4 3 8" xfId="2134"/>
    <cellStyle name="SUBITENS 2 7 4 3 9" xfId="2135"/>
    <cellStyle name="SUBITENS 2 7 4 4" xfId="2136"/>
    <cellStyle name="SUBITENS 2 7 4 5" xfId="2137"/>
    <cellStyle name="SUBITENS 2 7 4 6" xfId="2138"/>
    <cellStyle name="SUBITENS 2 7 4 7" xfId="2139"/>
    <cellStyle name="SUBITENS 2 7 4 8" xfId="2140"/>
    <cellStyle name="SUBITENS 2 7 4 9" xfId="2141"/>
    <cellStyle name="SUBITENS 2 7 5" xfId="2142"/>
    <cellStyle name="SUBITENS 2 7 5 2" xfId="2143"/>
    <cellStyle name="SUBITENS 2 7 5 2 2" xfId="2144"/>
    <cellStyle name="SUBITENS 2 7 5 2 3" xfId="2145"/>
    <cellStyle name="SUBITENS 2 7 5 2 4" xfId="2146"/>
    <cellStyle name="SUBITENS 2 7 5 2 5" xfId="2147"/>
    <cellStyle name="SUBITENS 2 7 5 2 6" xfId="2148"/>
    <cellStyle name="SUBITENS 2 7 5 2 7" xfId="2149"/>
    <cellStyle name="SUBITENS 2 7 5 2 8" xfId="2150"/>
    <cellStyle name="SUBITENS 2 7 5 2 9" xfId="2151"/>
    <cellStyle name="SUBITENS 2 7 5 3" xfId="2152"/>
    <cellStyle name="SUBITENS 2 7 5 4" xfId="2153"/>
    <cellStyle name="SUBITENS 2 7 5 5" xfId="2154"/>
    <cellStyle name="SUBITENS 2 7 5 6" xfId="2155"/>
    <cellStyle name="SUBITENS 2 7 5 7" xfId="2156"/>
    <cellStyle name="SUBITENS 2 7 5 8" xfId="2157"/>
    <cellStyle name="SUBITENS 2 7 5 9" xfId="2158"/>
    <cellStyle name="SUBITENS 2 7 6" xfId="2159"/>
    <cellStyle name="SUBITENS 2 7 6 2" xfId="2160"/>
    <cellStyle name="SUBITENS 2 7 6 3" xfId="2161"/>
    <cellStyle name="SUBITENS 2 7 6 4" xfId="2162"/>
    <cellStyle name="SUBITENS 2 7 6 5" xfId="2163"/>
    <cellStyle name="SUBITENS 2 7 6 6" xfId="2164"/>
    <cellStyle name="SUBITENS 2 7 6 7" xfId="2165"/>
    <cellStyle name="SUBITENS 2 7 6 8" xfId="2166"/>
    <cellStyle name="SUBITENS 2 7 6 9" xfId="2167"/>
    <cellStyle name="SUBITENS 2 7 7" xfId="2168"/>
    <cellStyle name="SUBITENS 2 7 8" xfId="2169"/>
    <cellStyle name="SUBITENS 2 7 9" xfId="2170"/>
    <cellStyle name="SUBITENS 2 8" xfId="2171"/>
    <cellStyle name="SUBITENS 2 8 10" xfId="2172"/>
    <cellStyle name="SUBITENS 2 8 11" xfId="2173"/>
    <cellStyle name="SUBITENS 2 8 12" xfId="2174"/>
    <cellStyle name="SUBITENS 2 8 13" xfId="2175"/>
    <cellStyle name="SUBITENS 2 8 2" xfId="2176"/>
    <cellStyle name="SUBITENS 2 8 2 10" xfId="2177"/>
    <cellStyle name="SUBITENS 2 8 2 2" xfId="2178"/>
    <cellStyle name="SUBITENS 2 8 2 2 2" xfId="2179"/>
    <cellStyle name="SUBITENS 2 8 2 2 2 2" xfId="2180"/>
    <cellStyle name="SUBITENS 2 8 2 2 2 3" xfId="2181"/>
    <cellStyle name="SUBITENS 2 8 2 2 2 4" xfId="2182"/>
    <cellStyle name="SUBITENS 2 8 2 2 2 5" xfId="2183"/>
    <cellStyle name="SUBITENS 2 8 2 2 2 6" xfId="2184"/>
    <cellStyle name="SUBITENS 2 8 2 2 2 7" xfId="2185"/>
    <cellStyle name="SUBITENS 2 8 2 2 2 8" xfId="2186"/>
    <cellStyle name="SUBITENS 2 8 2 2 2 9" xfId="2187"/>
    <cellStyle name="SUBITENS 2 8 2 2 3" xfId="2188"/>
    <cellStyle name="SUBITENS 2 8 2 2 4" xfId="2189"/>
    <cellStyle name="SUBITENS 2 8 2 2 5" xfId="2190"/>
    <cellStyle name="SUBITENS 2 8 2 2 6" xfId="2191"/>
    <cellStyle name="SUBITENS 2 8 2 2 7" xfId="2192"/>
    <cellStyle name="SUBITENS 2 8 2 2 8" xfId="2193"/>
    <cellStyle name="SUBITENS 2 8 2 2 9" xfId="2194"/>
    <cellStyle name="SUBITENS 2 8 2 3" xfId="2195"/>
    <cellStyle name="SUBITENS 2 8 2 3 2" xfId="2196"/>
    <cellStyle name="SUBITENS 2 8 2 3 3" xfId="2197"/>
    <cellStyle name="SUBITENS 2 8 2 3 4" xfId="2198"/>
    <cellStyle name="SUBITENS 2 8 2 3 5" xfId="2199"/>
    <cellStyle name="SUBITENS 2 8 2 3 6" xfId="2200"/>
    <cellStyle name="SUBITENS 2 8 2 3 7" xfId="2201"/>
    <cellStyle name="SUBITENS 2 8 2 3 8" xfId="2202"/>
    <cellStyle name="SUBITENS 2 8 2 3 9" xfId="2203"/>
    <cellStyle name="SUBITENS 2 8 2 4" xfId="2204"/>
    <cellStyle name="SUBITENS 2 8 2 5" xfId="2205"/>
    <cellStyle name="SUBITENS 2 8 2 6" xfId="2206"/>
    <cellStyle name="SUBITENS 2 8 2 7" xfId="2207"/>
    <cellStyle name="SUBITENS 2 8 2 8" xfId="2208"/>
    <cellStyle name="SUBITENS 2 8 2 9" xfId="2209"/>
    <cellStyle name="SUBITENS 2 8 3" xfId="2210"/>
    <cellStyle name="SUBITENS 2 8 3 10" xfId="2211"/>
    <cellStyle name="SUBITENS 2 8 3 2" xfId="2212"/>
    <cellStyle name="SUBITENS 2 8 3 2 2" xfId="2213"/>
    <cellStyle name="SUBITENS 2 8 3 2 2 2" xfId="2214"/>
    <cellStyle name="SUBITENS 2 8 3 2 2 3" xfId="2215"/>
    <cellStyle name="SUBITENS 2 8 3 2 2 4" xfId="2216"/>
    <cellStyle name="SUBITENS 2 8 3 2 2 5" xfId="2217"/>
    <cellStyle name="SUBITENS 2 8 3 2 2 6" xfId="2218"/>
    <cellStyle name="SUBITENS 2 8 3 2 2 7" xfId="2219"/>
    <cellStyle name="SUBITENS 2 8 3 2 2 8" xfId="2220"/>
    <cellStyle name="SUBITENS 2 8 3 2 2 9" xfId="2221"/>
    <cellStyle name="SUBITENS 2 8 3 2 3" xfId="2222"/>
    <cellStyle name="SUBITENS 2 8 3 2 4" xfId="2223"/>
    <cellStyle name="SUBITENS 2 8 3 2 5" xfId="2224"/>
    <cellStyle name="SUBITENS 2 8 3 2 6" xfId="2225"/>
    <cellStyle name="SUBITENS 2 8 3 2 7" xfId="2226"/>
    <cellStyle name="SUBITENS 2 8 3 2 8" xfId="2227"/>
    <cellStyle name="SUBITENS 2 8 3 2 9" xfId="2228"/>
    <cellStyle name="SUBITENS 2 8 3 3" xfId="2229"/>
    <cellStyle name="SUBITENS 2 8 3 3 2" xfId="2230"/>
    <cellStyle name="SUBITENS 2 8 3 3 3" xfId="2231"/>
    <cellStyle name="SUBITENS 2 8 3 3 4" xfId="2232"/>
    <cellStyle name="SUBITENS 2 8 3 3 5" xfId="2233"/>
    <cellStyle name="SUBITENS 2 8 3 3 6" xfId="2234"/>
    <cellStyle name="SUBITENS 2 8 3 3 7" xfId="2235"/>
    <cellStyle name="SUBITENS 2 8 3 3 8" xfId="2236"/>
    <cellStyle name="SUBITENS 2 8 3 3 9" xfId="2237"/>
    <cellStyle name="SUBITENS 2 8 3 4" xfId="2238"/>
    <cellStyle name="SUBITENS 2 8 3 5" xfId="2239"/>
    <cellStyle name="SUBITENS 2 8 3 6" xfId="2240"/>
    <cellStyle name="SUBITENS 2 8 3 7" xfId="2241"/>
    <cellStyle name="SUBITENS 2 8 3 8" xfId="2242"/>
    <cellStyle name="SUBITENS 2 8 3 9" xfId="2243"/>
    <cellStyle name="SUBITENS 2 8 4" xfId="2244"/>
    <cellStyle name="SUBITENS 2 8 4 10" xfId="2245"/>
    <cellStyle name="SUBITENS 2 8 4 2" xfId="2246"/>
    <cellStyle name="SUBITENS 2 8 4 2 2" xfId="2247"/>
    <cellStyle name="SUBITENS 2 8 4 2 2 2" xfId="2248"/>
    <cellStyle name="SUBITENS 2 8 4 2 2 3" xfId="2249"/>
    <cellStyle name="SUBITENS 2 8 4 2 2 4" xfId="2250"/>
    <cellStyle name="SUBITENS 2 8 4 2 2 5" xfId="2251"/>
    <cellStyle name="SUBITENS 2 8 4 2 2 6" xfId="2252"/>
    <cellStyle name="SUBITENS 2 8 4 2 2 7" xfId="2253"/>
    <cellStyle name="SUBITENS 2 8 4 2 2 8" xfId="2254"/>
    <cellStyle name="SUBITENS 2 8 4 2 2 9" xfId="2255"/>
    <cellStyle name="SUBITENS 2 8 4 2 3" xfId="2256"/>
    <cellStyle name="SUBITENS 2 8 4 2 4" xfId="2257"/>
    <cellStyle name="SUBITENS 2 8 4 2 5" xfId="2258"/>
    <cellStyle name="SUBITENS 2 8 4 2 6" xfId="2259"/>
    <cellStyle name="SUBITENS 2 8 4 2 7" xfId="2260"/>
    <cellStyle name="SUBITENS 2 8 4 2 8" xfId="2261"/>
    <cellStyle name="SUBITENS 2 8 4 2 9" xfId="2262"/>
    <cellStyle name="SUBITENS 2 8 4 3" xfId="2263"/>
    <cellStyle name="SUBITENS 2 8 4 3 2" xfId="2264"/>
    <cellStyle name="SUBITENS 2 8 4 3 3" xfId="2265"/>
    <cellStyle name="SUBITENS 2 8 4 3 4" xfId="2266"/>
    <cellStyle name="SUBITENS 2 8 4 3 5" xfId="2267"/>
    <cellStyle name="SUBITENS 2 8 4 3 6" xfId="2268"/>
    <cellStyle name="SUBITENS 2 8 4 3 7" xfId="2269"/>
    <cellStyle name="SUBITENS 2 8 4 3 8" xfId="2270"/>
    <cellStyle name="SUBITENS 2 8 4 3 9" xfId="2271"/>
    <cellStyle name="SUBITENS 2 8 4 4" xfId="2272"/>
    <cellStyle name="SUBITENS 2 8 4 5" xfId="2273"/>
    <cellStyle name="SUBITENS 2 8 4 6" xfId="2274"/>
    <cellStyle name="SUBITENS 2 8 4 7" xfId="2275"/>
    <cellStyle name="SUBITENS 2 8 4 8" xfId="2276"/>
    <cellStyle name="SUBITENS 2 8 4 9" xfId="2277"/>
    <cellStyle name="SUBITENS 2 8 5" xfId="2278"/>
    <cellStyle name="SUBITENS 2 8 5 2" xfId="2279"/>
    <cellStyle name="SUBITENS 2 8 5 2 2" xfId="2280"/>
    <cellStyle name="SUBITENS 2 8 5 2 3" xfId="2281"/>
    <cellStyle name="SUBITENS 2 8 5 2 4" xfId="2282"/>
    <cellStyle name="SUBITENS 2 8 5 2 5" xfId="2283"/>
    <cellStyle name="SUBITENS 2 8 5 2 6" xfId="2284"/>
    <cellStyle name="SUBITENS 2 8 5 2 7" xfId="2285"/>
    <cellStyle name="SUBITENS 2 8 5 2 8" xfId="2286"/>
    <cellStyle name="SUBITENS 2 8 5 2 9" xfId="2287"/>
    <cellStyle name="SUBITENS 2 8 5 3" xfId="2288"/>
    <cellStyle name="SUBITENS 2 8 5 4" xfId="2289"/>
    <cellStyle name="SUBITENS 2 8 5 5" xfId="2290"/>
    <cellStyle name="SUBITENS 2 8 5 6" xfId="2291"/>
    <cellStyle name="SUBITENS 2 8 5 7" xfId="2292"/>
    <cellStyle name="SUBITENS 2 8 5 8" xfId="2293"/>
    <cellStyle name="SUBITENS 2 8 5 9" xfId="2294"/>
    <cellStyle name="SUBITENS 2 8 6" xfId="2295"/>
    <cellStyle name="SUBITENS 2 8 6 2" xfId="2296"/>
    <cellStyle name="SUBITENS 2 8 6 3" xfId="2297"/>
    <cellStyle name="SUBITENS 2 8 6 4" xfId="2298"/>
    <cellStyle name="SUBITENS 2 8 6 5" xfId="2299"/>
    <cellStyle name="SUBITENS 2 8 6 6" xfId="2300"/>
    <cellStyle name="SUBITENS 2 8 6 7" xfId="2301"/>
    <cellStyle name="SUBITENS 2 8 6 8" xfId="2302"/>
    <cellStyle name="SUBITENS 2 8 6 9" xfId="2303"/>
    <cellStyle name="SUBITENS 2 8 7" xfId="2304"/>
    <cellStyle name="SUBITENS 2 8 8" xfId="2305"/>
    <cellStyle name="SUBITENS 2 8 9" xfId="2306"/>
    <cellStyle name="SUBITENS 2 9" xfId="2307"/>
    <cellStyle name="SUBITENS 2 9 10" xfId="2308"/>
    <cellStyle name="SUBITENS 2 9 11" xfId="2309"/>
    <cellStyle name="SUBITENS 2 9 12" xfId="2310"/>
    <cellStyle name="SUBITENS 2 9 13" xfId="2311"/>
    <cellStyle name="SUBITENS 2 9 2" xfId="2312"/>
    <cellStyle name="SUBITENS 2 9 2 10" xfId="2313"/>
    <cellStyle name="SUBITENS 2 9 2 2" xfId="2314"/>
    <cellStyle name="SUBITENS 2 9 2 2 2" xfId="2315"/>
    <cellStyle name="SUBITENS 2 9 2 2 2 2" xfId="2316"/>
    <cellStyle name="SUBITENS 2 9 2 2 2 3" xfId="2317"/>
    <cellStyle name="SUBITENS 2 9 2 2 2 4" xfId="2318"/>
    <cellStyle name="SUBITENS 2 9 2 2 2 5" xfId="2319"/>
    <cellStyle name="SUBITENS 2 9 2 2 2 6" xfId="2320"/>
    <cellStyle name="SUBITENS 2 9 2 2 2 7" xfId="2321"/>
    <cellStyle name="SUBITENS 2 9 2 2 2 8" xfId="2322"/>
    <cellStyle name="SUBITENS 2 9 2 2 2 9" xfId="2323"/>
    <cellStyle name="SUBITENS 2 9 2 2 3" xfId="2324"/>
    <cellStyle name="SUBITENS 2 9 2 2 4" xfId="2325"/>
    <cellStyle name="SUBITENS 2 9 2 2 5" xfId="2326"/>
    <cellStyle name="SUBITENS 2 9 2 2 6" xfId="2327"/>
    <cellStyle name="SUBITENS 2 9 2 2 7" xfId="2328"/>
    <cellStyle name="SUBITENS 2 9 2 2 8" xfId="2329"/>
    <cellStyle name="SUBITENS 2 9 2 2 9" xfId="2330"/>
    <cellStyle name="SUBITENS 2 9 2 3" xfId="2331"/>
    <cellStyle name="SUBITENS 2 9 2 3 2" xfId="2332"/>
    <cellStyle name="SUBITENS 2 9 2 3 3" xfId="2333"/>
    <cellStyle name="SUBITENS 2 9 2 3 4" xfId="2334"/>
    <cellStyle name="SUBITENS 2 9 2 3 5" xfId="2335"/>
    <cellStyle name="SUBITENS 2 9 2 3 6" xfId="2336"/>
    <cellStyle name="SUBITENS 2 9 2 3 7" xfId="2337"/>
    <cellStyle name="SUBITENS 2 9 2 3 8" xfId="2338"/>
    <cellStyle name="SUBITENS 2 9 2 3 9" xfId="2339"/>
    <cellStyle name="SUBITENS 2 9 2 4" xfId="2340"/>
    <cellStyle name="SUBITENS 2 9 2 5" xfId="2341"/>
    <cellStyle name="SUBITENS 2 9 2 6" xfId="2342"/>
    <cellStyle name="SUBITENS 2 9 2 7" xfId="2343"/>
    <cellStyle name="SUBITENS 2 9 2 8" xfId="2344"/>
    <cellStyle name="SUBITENS 2 9 2 9" xfId="2345"/>
    <cellStyle name="SUBITENS 2 9 3" xfId="2346"/>
    <cellStyle name="SUBITENS 2 9 3 10" xfId="2347"/>
    <cellStyle name="SUBITENS 2 9 3 2" xfId="2348"/>
    <cellStyle name="SUBITENS 2 9 3 2 2" xfId="2349"/>
    <cellStyle name="SUBITENS 2 9 3 2 2 2" xfId="2350"/>
    <cellStyle name="SUBITENS 2 9 3 2 2 3" xfId="2351"/>
    <cellStyle name="SUBITENS 2 9 3 2 2 4" xfId="2352"/>
    <cellStyle name="SUBITENS 2 9 3 2 2 5" xfId="2353"/>
    <cellStyle name="SUBITENS 2 9 3 2 2 6" xfId="2354"/>
    <cellStyle name="SUBITENS 2 9 3 2 2 7" xfId="2355"/>
    <cellStyle name="SUBITENS 2 9 3 2 2 8" xfId="2356"/>
    <cellStyle name="SUBITENS 2 9 3 2 2 9" xfId="2357"/>
    <cellStyle name="SUBITENS 2 9 3 2 3" xfId="2358"/>
    <cellStyle name="SUBITENS 2 9 3 2 4" xfId="2359"/>
    <cellStyle name="SUBITENS 2 9 3 2 5" xfId="2360"/>
    <cellStyle name="SUBITENS 2 9 3 2 6" xfId="2361"/>
    <cellStyle name="SUBITENS 2 9 3 2 7" xfId="2362"/>
    <cellStyle name="SUBITENS 2 9 3 2 8" xfId="2363"/>
    <cellStyle name="SUBITENS 2 9 3 2 9" xfId="2364"/>
    <cellStyle name="SUBITENS 2 9 3 3" xfId="2365"/>
    <cellStyle name="SUBITENS 2 9 3 3 2" xfId="2366"/>
    <cellStyle name="SUBITENS 2 9 3 3 3" xfId="2367"/>
    <cellStyle name="SUBITENS 2 9 3 3 4" xfId="2368"/>
    <cellStyle name="SUBITENS 2 9 3 3 5" xfId="2369"/>
    <cellStyle name="SUBITENS 2 9 3 3 6" xfId="2370"/>
    <cellStyle name="SUBITENS 2 9 3 3 7" xfId="2371"/>
    <cellStyle name="SUBITENS 2 9 3 3 8" xfId="2372"/>
    <cellStyle name="SUBITENS 2 9 3 3 9" xfId="2373"/>
    <cellStyle name="SUBITENS 2 9 3 4" xfId="2374"/>
    <cellStyle name="SUBITENS 2 9 3 5" xfId="2375"/>
    <cellStyle name="SUBITENS 2 9 3 6" xfId="2376"/>
    <cellStyle name="SUBITENS 2 9 3 7" xfId="2377"/>
    <cellStyle name="SUBITENS 2 9 3 8" xfId="2378"/>
    <cellStyle name="SUBITENS 2 9 3 9" xfId="2379"/>
    <cellStyle name="SUBITENS 2 9 4" xfId="2380"/>
    <cellStyle name="SUBITENS 2 9 4 10" xfId="2381"/>
    <cellStyle name="SUBITENS 2 9 4 2" xfId="2382"/>
    <cellStyle name="SUBITENS 2 9 4 2 2" xfId="2383"/>
    <cellStyle name="SUBITENS 2 9 4 2 2 2" xfId="2384"/>
    <cellStyle name="SUBITENS 2 9 4 2 2 3" xfId="2385"/>
    <cellStyle name="SUBITENS 2 9 4 2 2 4" xfId="2386"/>
    <cellStyle name="SUBITENS 2 9 4 2 2 5" xfId="2387"/>
    <cellStyle name="SUBITENS 2 9 4 2 2 6" xfId="2388"/>
    <cellStyle name="SUBITENS 2 9 4 2 2 7" xfId="2389"/>
    <cellStyle name="SUBITENS 2 9 4 2 2 8" xfId="2390"/>
    <cellStyle name="SUBITENS 2 9 4 2 2 9" xfId="2391"/>
    <cellStyle name="SUBITENS 2 9 4 2 3" xfId="2392"/>
    <cellStyle name="SUBITENS 2 9 4 2 4" xfId="2393"/>
    <cellStyle name="SUBITENS 2 9 4 2 5" xfId="2394"/>
    <cellStyle name="SUBITENS 2 9 4 2 6" xfId="2395"/>
    <cellStyle name="SUBITENS 2 9 4 2 7" xfId="2396"/>
    <cellStyle name="SUBITENS 2 9 4 2 8" xfId="2397"/>
    <cellStyle name="SUBITENS 2 9 4 2 9" xfId="2398"/>
    <cellStyle name="SUBITENS 2 9 4 3" xfId="2399"/>
    <cellStyle name="SUBITENS 2 9 4 3 2" xfId="2400"/>
    <cellStyle name="SUBITENS 2 9 4 3 3" xfId="2401"/>
    <cellStyle name="SUBITENS 2 9 4 3 4" xfId="2402"/>
    <cellStyle name="SUBITENS 2 9 4 3 5" xfId="2403"/>
    <cellStyle name="SUBITENS 2 9 4 3 6" xfId="2404"/>
    <cellStyle name="SUBITENS 2 9 4 3 7" xfId="2405"/>
    <cellStyle name="SUBITENS 2 9 4 3 8" xfId="2406"/>
    <cellStyle name="SUBITENS 2 9 4 3 9" xfId="2407"/>
    <cellStyle name="SUBITENS 2 9 4 4" xfId="2408"/>
    <cellStyle name="SUBITENS 2 9 4 5" xfId="2409"/>
    <cellStyle name="SUBITENS 2 9 4 6" xfId="2410"/>
    <cellStyle name="SUBITENS 2 9 4 7" xfId="2411"/>
    <cellStyle name="SUBITENS 2 9 4 8" xfId="2412"/>
    <cellStyle name="SUBITENS 2 9 4 9" xfId="2413"/>
    <cellStyle name="SUBITENS 2 9 5" xfId="2414"/>
    <cellStyle name="SUBITENS 2 9 5 2" xfId="2415"/>
    <cellStyle name="SUBITENS 2 9 5 2 2" xfId="2416"/>
    <cellStyle name="SUBITENS 2 9 5 2 3" xfId="2417"/>
    <cellStyle name="SUBITENS 2 9 5 2 4" xfId="2418"/>
    <cellStyle name="SUBITENS 2 9 5 2 5" xfId="2419"/>
    <cellStyle name="SUBITENS 2 9 5 2 6" xfId="2420"/>
    <cellStyle name="SUBITENS 2 9 5 2 7" xfId="2421"/>
    <cellStyle name="SUBITENS 2 9 5 2 8" xfId="2422"/>
    <cellStyle name="SUBITENS 2 9 5 2 9" xfId="2423"/>
    <cellStyle name="SUBITENS 2 9 5 3" xfId="2424"/>
    <cellStyle name="SUBITENS 2 9 5 4" xfId="2425"/>
    <cellStyle name="SUBITENS 2 9 5 5" xfId="2426"/>
    <cellStyle name="SUBITENS 2 9 5 6" xfId="2427"/>
    <cellStyle name="SUBITENS 2 9 5 7" xfId="2428"/>
    <cellStyle name="SUBITENS 2 9 5 8" xfId="2429"/>
    <cellStyle name="SUBITENS 2 9 5 9" xfId="2430"/>
    <cellStyle name="SUBITENS 2 9 6" xfId="2431"/>
    <cellStyle name="SUBITENS 2 9 6 2" xfId="2432"/>
    <cellStyle name="SUBITENS 2 9 6 3" xfId="2433"/>
    <cellStyle name="SUBITENS 2 9 6 4" xfId="2434"/>
    <cellStyle name="SUBITENS 2 9 6 5" xfId="2435"/>
    <cellStyle name="SUBITENS 2 9 6 6" xfId="2436"/>
    <cellStyle name="SUBITENS 2 9 6 7" xfId="2437"/>
    <cellStyle name="SUBITENS 2 9 6 8" xfId="2438"/>
    <cellStyle name="SUBITENS 2 9 6 9" xfId="2439"/>
    <cellStyle name="SUBITENS 2 9 7" xfId="2440"/>
    <cellStyle name="SUBITENS 2 9 8" xfId="2441"/>
    <cellStyle name="SUBITENS 2 9 9" xfId="2442"/>
    <cellStyle name="SUBITENS 20" xfId="2443"/>
    <cellStyle name="SUBITENS 21" xfId="2444"/>
    <cellStyle name="SUBITENS 22" xfId="2445"/>
    <cellStyle name="SUBITENS 23" xfId="2446"/>
    <cellStyle name="SUBITENS 24" xfId="2447"/>
    <cellStyle name="SUBITENS 25" xfId="2448"/>
    <cellStyle name="SUBITENS 26" xfId="2449"/>
    <cellStyle name="SUBITENS 3" xfId="2450"/>
    <cellStyle name="SUBITENS 3 10" xfId="2451"/>
    <cellStyle name="SUBITENS 3 10 10" xfId="2452"/>
    <cellStyle name="SUBITENS 3 10 11" xfId="2453"/>
    <cellStyle name="SUBITENS 3 10 12" xfId="2454"/>
    <cellStyle name="SUBITENS 3 10 13" xfId="2455"/>
    <cellStyle name="SUBITENS 3 10 2" xfId="2456"/>
    <cellStyle name="SUBITENS 3 10 2 10" xfId="2457"/>
    <cellStyle name="SUBITENS 3 10 2 2" xfId="2458"/>
    <cellStyle name="SUBITENS 3 10 2 2 2" xfId="2459"/>
    <cellStyle name="SUBITENS 3 10 2 2 2 2" xfId="2460"/>
    <cellStyle name="SUBITENS 3 10 2 2 2 3" xfId="2461"/>
    <cellStyle name="SUBITENS 3 10 2 2 2 4" xfId="2462"/>
    <cellStyle name="SUBITENS 3 10 2 2 2 5" xfId="2463"/>
    <cellStyle name="SUBITENS 3 10 2 2 2 6" xfId="2464"/>
    <cellStyle name="SUBITENS 3 10 2 2 2 7" xfId="2465"/>
    <cellStyle name="SUBITENS 3 10 2 2 2 8" xfId="2466"/>
    <cellStyle name="SUBITENS 3 10 2 2 2 9" xfId="2467"/>
    <cellStyle name="SUBITENS 3 10 2 2 3" xfId="2468"/>
    <cellStyle name="SUBITENS 3 10 2 2 4" xfId="2469"/>
    <cellStyle name="SUBITENS 3 10 2 2 5" xfId="2470"/>
    <cellStyle name="SUBITENS 3 10 2 2 6" xfId="2471"/>
    <cellStyle name="SUBITENS 3 10 2 2 7" xfId="2472"/>
    <cellStyle name="SUBITENS 3 10 2 2 8" xfId="2473"/>
    <cellStyle name="SUBITENS 3 10 2 2 9" xfId="2474"/>
    <cellStyle name="SUBITENS 3 10 2 3" xfId="2475"/>
    <cellStyle name="SUBITENS 3 10 2 3 2" xfId="2476"/>
    <cellStyle name="SUBITENS 3 10 2 3 3" xfId="2477"/>
    <cellStyle name="SUBITENS 3 10 2 3 4" xfId="2478"/>
    <cellStyle name="SUBITENS 3 10 2 3 5" xfId="2479"/>
    <cellStyle name="SUBITENS 3 10 2 3 6" xfId="2480"/>
    <cellStyle name="SUBITENS 3 10 2 3 7" xfId="2481"/>
    <cellStyle name="SUBITENS 3 10 2 3 8" xfId="2482"/>
    <cellStyle name="SUBITENS 3 10 2 3 9" xfId="2483"/>
    <cellStyle name="SUBITENS 3 10 2 4" xfId="2484"/>
    <cellStyle name="SUBITENS 3 10 2 5" xfId="2485"/>
    <cellStyle name="SUBITENS 3 10 2 6" xfId="2486"/>
    <cellStyle name="SUBITENS 3 10 2 7" xfId="2487"/>
    <cellStyle name="SUBITENS 3 10 2 8" xfId="2488"/>
    <cellStyle name="SUBITENS 3 10 2 9" xfId="2489"/>
    <cellStyle name="SUBITENS 3 10 3" xfId="2490"/>
    <cellStyle name="SUBITENS 3 10 3 10" xfId="2491"/>
    <cellStyle name="SUBITENS 3 10 3 2" xfId="2492"/>
    <cellStyle name="SUBITENS 3 10 3 2 2" xfId="2493"/>
    <cellStyle name="SUBITENS 3 10 3 2 2 2" xfId="2494"/>
    <cellStyle name="SUBITENS 3 10 3 2 2 3" xfId="2495"/>
    <cellStyle name="SUBITENS 3 10 3 2 2 4" xfId="2496"/>
    <cellStyle name="SUBITENS 3 10 3 2 2 5" xfId="2497"/>
    <cellStyle name="SUBITENS 3 10 3 2 2 6" xfId="2498"/>
    <cellStyle name="SUBITENS 3 10 3 2 2 7" xfId="2499"/>
    <cellStyle name="SUBITENS 3 10 3 2 2 8" xfId="2500"/>
    <cellStyle name="SUBITENS 3 10 3 2 2 9" xfId="2501"/>
    <cellStyle name="SUBITENS 3 10 3 2 3" xfId="2502"/>
    <cellStyle name="SUBITENS 3 10 3 2 4" xfId="2503"/>
    <cellStyle name="SUBITENS 3 10 3 2 5" xfId="2504"/>
    <cellStyle name="SUBITENS 3 10 3 2 6" xfId="2505"/>
    <cellStyle name="SUBITENS 3 10 3 2 7" xfId="2506"/>
    <cellStyle name="SUBITENS 3 10 3 2 8" xfId="2507"/>
    <cellStyle name="SUBITENS 3 10 3 2 9" xfId="2508"/>
    <cellStyle name="SUBITENS 3 10 3 3" xfId="2509"/>
    <cellStyle name="SUBITENS 3 10 3 3 2" xfId="2510"/>
    <cellStyle name="SUBITENS 3 10 3 3 3" xfId="2511"/>
    <cellStyle name="SUBITENS 3 10 3 3 4" xfId="2512"/>
    <cellStyle name="SUBITENS 3 10 3 3 5" xfId="2513"/>
    <cellStyle name="SUBITENS 3 10 3 3 6" xfId="2514"/>
    <cellStyle name="SUBITENS 3 10 3 3 7" xfId="2515"/>
    <cellStyle name="SUBITENS 3 10 3 3 8" xfId="2516"/>
    <cellStyle name="SUBITENS 3 10 3 3 9" xfId="2517"/>
    <cellStyle name="SUBITENS 3 10 3 4" xfId="2518"/>
    <cellStyle name="SUBITENS 3 10 3 5" xfId="2519"/>
    <cellStyle name="SUBITENS 3 10 3 6" xfId="2520"/>
    <cellStyle name="SUBITENS 3 10 3 7" xfId="2521"/>
    <cellStyle name="SUBITENS 3 10 3 8" xfId="2522"/>
    <cellStyle name="SUBITENS 3 10 3 9" xfId="2523"/>
    <cellStyle name="SUBITENS 3 10 4" xfId="2524"/>
    <cellStyle name="SUBITENS 3 10 4 10" xfId="2525"/>
    <cellStyle name="SUBITENS 3 10 4 2" xfId="2526"/>
    <cellStyle name="SUBITENS 3 10 4 2 2" xfId="2527"/>
    <cellStyle name="SUBITENS 3 10 4 2 2 2" xfId="2528"/>
    <cellStyle name="SUBITENS 3 10 4 2 2 3" xfId="2529"/>
    <cellStyle name="SUBITENS 3 10 4 2 2 4" xfId="2530"/>
    <cellStyle name="SUBITENS 3 10 4 2 2 5" xfId="2531"/>
    <cellStyle name="SUBITENS 3 10 4 2 2 6" xfId="2532"/>
    <cellStyle name="SUBITENS 3 10 4 2 2 7" xfId="2533"/>
    <cellStyle name="SUBITENS 3 10 4 2 2 8" xfId="2534"/>
    <cellStyle name="SUBITENS 3 10 4 2 2 9" xfId="2535"/>
    <cellStyle name="SUBITENS 3 10 4 2 3" xfId="2536"/>
    <cellStyle name="SUBITENS 3 10 4 2 4" xfId="2537"/>
    <cellStyle name="SUBITENS 3 10 4 2 5" xfId="2538"/>
    <cellStyle name="SUBITENS 3 10 4 2 6" xfId="2539"/>
    <cellStyle name="SUBITENS 3 10 4 2 7" xfId="2540"/>
    <cellStyle name="SUBITENS 3 10 4 2 8" xfId="2541"/>
    <cellStyle name="SUBITENS 3 10 4 2 9" xfId="2542"/>
    <cellStyle name="SUBITENS 3 10 4 3" xfId="2543"/>
    <cellStyle name="SUBITENS 3 10 4 3 2" xfId="2544"/>
    <cellStyle name="SUBITENS 3 10 4 3 3" xfId="2545"/>
    <cellStyle name="SUBITENS 3 10 4 3 4" xfId="2546"/>
    <cellStyle name="SUBITENS 3 10 4 3 5" xfId="2547"/>
    <cellStyle name="SUBITENS 3 10 4 3 6" xfId="2548"/>
    <cellStyle name="SUBITENS 3 10 4 3 7" xfId="2549"/>
    <cellStyle name="SUBITENS 3 10 4 3 8" xfId="2550"/>
    <cellStyle name="SUBITENS 3 10 4 3 9" xfId="2551"/>
    <cellStyle name="SUBITENS 3 10 4 4" xfId="2552"/>
    <cellStyle name="SUBITENS 3 10 4 5" xfId="2553"/>
    <cellStyle name="SUBITENS 3 10 4 6" xfId="2554"/>
    <cellStyle name="SUBITENS 3 10 4 7" xfId="2555"/>
    <cellStyle name="SUBITENS 3 10 4 8" xfId="2556"/>
    <cellStyle name="SUBITENS 3 10 4 9" xfId="2557"/>
    <cellStyle name="SUBITENS 3 10 5" xfId="2558"/>
    <cellStyle name="SUBITENS 3 10 5 2" xfId="2559"/>
    <cellStyle name="SUBITENS 3 10 5 2 2" xfId="2560"/>
    <cellStyle name="SUBITENS 3 10 5 2 3" xfId="2561"/>
    <cellStyle name="SUBITENS 3 10 5 2 4" xfId="2562"/>
    <cellStyle name="SUBITENS 3 10 5 2 5" xfId="2563"/>
    <cellStyle name="SUBITENS 3 10 5 2 6" xfId="2564"/>
    <cellStyle name="SUBITENS 3 10 5 2 7" xfId="2565"/>
    <cellStyle name="SUBITENS 3 10 5 2 8" xfId="2566"/>
    <cellStyle name="SUBITENS 3 10 5 2 9" xfId="2567"/>
    <cellStyle name="SUBITENS 3 10 5 3" xfId="2568"/>
    <cellStyle name="SUBITENS 3 10 5 4" xfId="2569"/>
    <cellStyle name="SUBITENS 3 10 5 5" xfId="2570"/>
    <cellStyle name="SUBITENS 3 10 5 6" xfId="2571"/>
    <cellStyle name="SUBITENS 3 10 5 7" xfId="2572"/>
    <cellStyle name="SUBITENS 3 10 5 8" xfId="2573"/>
    <cellStyle name="SUBITENS 3 10 5 9" xfId="2574"/>
    <cellStyle name="SUBITENS 3 10 6" xfId="2575"/>
    <cellStyle name="SUBITENS 3 10 6 2" xfId="2576"/>
    <cellStyle name="SUBITENS 3 10 6 3" xfId="2577"/>
    <cellStyle name="SUBITENS 3 10 6 4" xfId="2578"/>
    <cellStyle name="SUBITENS 3 10 6 5" xfId="2579"/>
    <cellStyle name="SUBITENS 3 10 6 6" xfId="2580"/>
    <cellStyle name="SUBITENS 3 10 6 7" xfId="2581"/>
    <cellStyle name="SUBITENS 3 10 6 8" xfId="2582"/>
    <cellStyle name="SUBITENS 3 10 6 9" xfId="2583"/>
    <cellStyle name="SUBITENS 3 10 7" xfId="2584"/>
    <cellStyle name="SUBITENS 3 10 8" xfId="2585"/>
    <cellStyle name="SUBITENS 3 10 9" xfId="2586"/>
    <cellStyle name="SUBITENS 3 11" xfId="2587"/>
    <cellStyle name="SUBITENS 3 11 10" xfId="2588"/>
    <cellStyle name="SUBITENS 3 11 11" xfId="2589"/>
    <cellStyle name="SUBITENS 3 11 12" xfId="2590"/>
    <cellStyle name="SUBITENS 3 11 2" xfId="2591"/>
    <cellStyle name="SUBITENS 3 11 2 10" xfId="2592"/>
    <cellStyle name="SUBITENS 3 11 2 2" xfId="2593"/>
    <cellStyle name="SUBITENS 3 11 2 2 2" xfId="2594"/>
    <cellStyle name="SUBITENS 3 11 2 2 2 2" xfId="2595"/>
    <cellStyle name="SUBITENS 3 11 2 2 2 3" xfId="2596"/>
    <cellStyle name="SUBITENS 3 11 2 2 2 4" xfId="2597"/>
    <cellStyle name="SUBITENS 3 11 2 2 2 5" xfId="2598"/>
    <cellStyle name="SUBITENS 3 11 2 2 2 6" xfId="2599"/>
    <cellStyle name="SUBITENS 3 11 2 2 2 7" xfId="2600"/>
    <cellStyle name="SUBITENS 3 11 2 2 2 8" xfId="2601"/>
    <cellStyle name="SUBITENS 3 11 2 2 2 9" xfId="2602"/>
    <cellStyle name="SUBITENS 3 11 2 2 3" xfId="2603"/>
    <cellStyle name="SUBITENS 3 11 2 2 4" xfId="2604"/>
    <cellStyle name="SUBITENS 3 11 2 2 5" xfId="2605"/>
    <cellStyle name="SUBITENS 3 11 2 2 6" xfId="2606"/>
    <cellStyle name="SUBITENS 3 11 2 2 7" xfId="2607"/>
    <cellStyle name="SUBITENS 3 11 2 2 8" xfId="2608"/>
    <cellStyle name="SUBITENS 3 11 2 2 9" xfId="2609"/>
    <cellStyle name="SUBITENS 3 11 2 3" xfId="2610"/>
    <cellStyle name="SUBITENS 3 11 2 3 2" xfId="2611"/>
    <cellStyle name="SUBITENS 3 11 2 3 3" xfId="2612"/>
    <cellStyle name="SUBITENS 3 11 2 3 4" xfId="2613"/>
    <cellStyle name="SUBITENS 3 11 2 3 5" xfId="2614"/>
    <cellStyle name="SUBITENS 3 11 2 3 6" xfId="2615"/>
    <cellStyle name="SUBITENS 3 11 2 3 7" xfId="2616"/>
    <cellStyle name="SUBITENS 3 11 2 3 8" xfId="2617"/>
    <cellStyle name="SUBITENS 3 11 2 3 9" xfId="2618"/>
    <cellStyle name="SUBITENS 3 11 2 4" xfId="2619"/>
    <cellStyle name="SUBITENS 3 11 2 5" xfId="2620"/>
    <cellStyle name="SUBITENS 3 11 2 6" xfId="2621"/>
    <cellStyle name="SUBITENS 3 11 2 7" xfId="2622"/>
    <cellStyle name="SUBITENS 3 11 2 8" xfId="2623"/>
    <cellStyle name="SUBITENS 3 11 2 9" xfId="2624"/>
    <cellStyle name="SUBITENS 3 11 3" xfId="2625"/>
    <cellStyle name="SUBITENS 3 11 3 10" xfId="2626"/>
    <cellStyle name="SUBITENS 3 11 3 2" xfId="2627"/>
    <cellStyle name="SUBITENS 3 11 3 2 2" xfId="2628"/>
    <cellStyle name="SUBITENS 3 11 3 2 2 2" xfId="2629"/>
    <cellStyle name="SUBITENS 3 11 3 2 2 3" xfId="2630"/>
    <cellStyle name="SUBITENS 3 11 3 2 2 4" xfId="2631"/>
    <cellStyle name="SUBITENS 3 11 3 2 2 5" xfId="2632"/>
    <cellStyle name="SUBITENS 3 11 3 2 2 6" xfId="2633"/>
    <cellStyle name="SUBITENS 3 11 3 2 2 7" xfId="2634"/>
    <cellStyle name="SUBITENS 3 11 3 2 2 8" xfId="2635"/>
    <cellStyle name="SUBITENS 3 11 3 2 2 9" xfId="2636"/>
    <cellStyle name="SUBITENS 3 11 3 2 3" xfId="2637"/>
    <cellStyle name="SUBITENS 3 11 3 2 4" xfId="2638"/>
    <cellStyle name="SUBITENS 3 11 3 2 5" xfId="2639"/>
    <cellStyle name="SUBITENS 3 11 3 2 6" xfId="2640"/>
    <cellStyle name="SUBITENS 3 11 3 2 7" xfId="2641"/>
    <cellStyle name="SUBITENS 3 11 3 2 8" xfId="2642"/>
    <cellStyle name="SUBITENS 3 11 3 2 9" xfId="2643"/>
    <cellStyle name="SUBITENS 3 11 3 3" xfId="2644"/>
    <cellStyle name="SUBITENS 3 11 3 3 2" xfId="2645"/>
    <cellStyle name="SUBITENS 3 11 3 3 3" xfId="2646"/>
    <cellStyle name="SUBITENS 3 11 3 3 4" xfId="2647"/>
    <cellStyle name="SUBITENS 3 11 3 3 5" xfId="2648"/>
    <cellStyle name="SUBITENS 3 11 3 3 6" xfId="2649"/>
    <cellStyle name="SUBITENS 3 11 3 3 7" xfId="2650"/>
    <cellStyle name="SUBITENS 3 11 3 3 8" xfId="2651"/>
    <cellStyle name="SUBITENS 3 11 3 3 9" xfId="2652"/>
    <cellStyle name="SUBITENS 3 11 3 4" xfId="2653"/>
    <cellStyle name="SUBITENS 3 11 3 5" xfId="2654"/>
    <cellStyle name="SUBITENS 3 11 3 6" xfId="2655"/>
    <cellStyle name="SUBITENS 3 11 3 7" xfId="2656"/>
    <cellStyle name="SUBITENS 3 11 3 8" xfId="2657"/>
    <cellStyle name="SUBITENS 3 11 3 9" xfId="2658"/>
    <cellStyle name="SUBITENS 3 11 4" xfId="2659"/>
    <cellStyle name="SUBITENS 3 11 4 2" xfId="2660"/>
    <cellStyle name="SUBITENS 3 11 4 2 2" xfId="2661"/>
    <cellStyle name="SUBITENS 3 11 4 2 3" xfId="2662"/>
    <cellStyle name="SUBITENS 3 11 4 2 4" xfId="2663"/>
    <cellStyle name="SUBITENS 3 11 4 2 5" xfId="2664"/>
    <cellStyle name="SUBITENS 3 11 4 2 6" xfId="2665"/>
    <cellStyle name="SUBITENS 3 11 4 2 7" xfId="2666"/>
    <cellStyle name="SUBITENS 3 11 4 2 8" xfId="2667"/>
    <cellStyle name="SUBITENS 3 11 4 2 9" xfId="2668"/>
    <cellStyle name="SUBITENS 3 11 4 3" xfId="2669"/>
    <cellStyle name="SUBITENS 3 11 4 4" xfId="2670"/>
    <cellStyle name="SUBITENS 3 11 4 5" xfId="2671"/>
    <cellStyle name="SUBITENS 3 11 4 6" xfId="2672"/>
    <cellStyle name="SUBITENS 3 11 4 7" xfId="2673"/>
    <cellStyle name="SUBITENS 3 11 4 8" xfId="2674"/>
    <cellStyle name="SUBITENS 3 11 4 9" xfId="2675"/>
    <cellStyle name="SUBITENS 3 11 5" xfId="2676"/>
    <cellStyle name="SUBITENS 3 11 5 2" xfId="2677"/>
    <cellStyle name="SUBITENS 3 11 5 3" xfId="2678"/>
    <cellStyle name="SUBITENS 3 11 5 4" xfId="2679"/>
    <cellStyle name="SUBITENS 3 11 5 5" xfId="2680"/>
    <cellStyle name="SUBITENS 3 11 5 6" xfId="2681"/>
    <cellStyle name="SUBITENS 3 11 5 7" xfId="2682"/>
    <cellStyle name="SUBITENS 3 11 5 8" xfId="2683"/>
    <cellStyle name="SUBITENS 3 11 5 9" xfId="2684"/>
    <cellStyle name="SUBITENS 3 11 6" xfId="2685"/>
    <cellStyle name="SUBITENS 3 11 7" xfId="2686"/>
    <cellStyle name="SUBITENS 3 11 8" xfId="2687"/>
    <cellStyle name="SUBITENS 3 11 9" xfId="2688"/>
    <cellStyle name="SUBITENS 3 12" xfId="2689"/>
    <cellStyle name="SUBITENS 3 12 10" xfId="2690"/>
    <cellStyle name="SUBITENS 3 12 11" xfId="2691"/>
    <cellStyle name="SUBITENS 3 12 12" xfId="2692"/>
    <cellStyle name="SUBITENS 3 12 2" xfId="2693"/>
    <cellStyle name="SUBITENS 3 12 2 10" xfId="2694"/>
    <cellStyle name="SUBITENS 3 12 2 2" xfId="2695"/>
    <cellStyle name="SUBITENS 3 12 2 2 2" xfId="2696"/>
    <cellStyle name="SUBITENS 3 12 2 2 2 2" xfId="2697"/>
    <cellStyle name="SUBITENS 3 12 2 2 2 3" xfId="2698"/>
    <cellStyle name="SUBITENS 3 12 2 2 2 4" xfId="2699"/>
    <cellStyle name="SUBITENS 3 12 2 2 2 5" xfId="2700"/>
    <cellStyle name="SUBITENS 3 12 2 2 2 6" xfId="2701"/>
    <cellStyle name="SUBITENS 3 12 2 2 2 7" xfId="2702"/>
    <cellStyle name="SUBITENS 3 12 2 2 2 8" xfId="2703"/>
    <cellStyle name="SUBITENS 3 12 2 2 2 9" xfId="2704"/>
    <cellStyle name="SUBITENS 3 12 2 2 3" xfId="2705"/>
    <cellStyle name="SUBITENS 3 12 2 2 4" xfId="2706"/>
    <cellStyle name="SUBITENS 3 12 2 2 5" xfId="2707"/>
    <cellStyle name="SUBITENS 3 12 2 2 6" xfId="2708"/>
    <cellStyle name="SUBITENS 3 12 2 2 7" xfId="2709"/>
    <cellStyle name="SUBITENS 3 12 2 2 8" xfId="2710"/>
    <cellStyle name="SUBITENS 3 12 2 2 9" xfId="2711"/>
    <cellStyle name="SUBITENS 3 12 2 3" xfId="2712"/>
    <cellStyle name="SUBITENS 3 12 2 3 2" xfId="2713"/>
    <cellStyle name="SUBITENS 3 12 2 3 3" xfId="2714"/>
    <cellStyle name="SUBITENS 3 12 2 3 4" xfId="2715"/>
    <cellStyle name="SUBITENS 3 12 2 3 5" xfId="2716"/>
    <cellStyle name="SUBITENS 3 12 2 3 6" xfId="2717"/>
    <cellStyle name="SUBITENS 3 12 2 3 7" xfId="2718"/>
    <cellStyle name="SUBITENS 3 12 2 3 8" xfId="2719"/>
    <cellStyle name="SUBITENS 3 12 2 3 9" xfId="2720"/>
    <cellStyle name="SUBITENS 3 12 2 4" xfId="2721"/>
    <cellStyle name="SUBITENS 3 12 2 5" xfId="2722"/>
    <cellStyle name="SUBITENS 3 12 2 6" xfId="2723"/>
    <cellStyle name="SUBITENS 3 12 2 7" xfId="2724"/>
    <cellStyle name="SUBITENS 3 12 2 8" xfId="2725"/>
    <cellStyle name="SUBITENS 3 12 2 9" xfId="2726"/>
    <cellStyle name="SUBITENS 3 12 3" xfId="2727"/>
    <cellStyle name="SUBITENS 3 12 3 10" xfId="2728"/>
    <cellStyle name="SUBITENS 3 12 3 2" xfId="2729"/>
    <cellStyle name="SUBITENS 3 12 3 2 2" xfId="2730"/>
    <cellStyle name="SUBITENS 3 12 3 2 2 2" xfId="2731"/>
    <cellStyle name="SUBITENS 3 12 3 2 2 3" xfId="2732"/>
    <cellStyle name="SUBITENS 3 12 3 2 2 4" xfId="2733"/>
    <cellStyle name="SUBITENS 3 12 3 2 2 5" xfId="2734"/>
    <cellStyle name="SUBITENS 3 12 3 2 2 6" xfId="2735"/>
    <cellStyle name="SUBITENS 3 12 3 2 2 7" xfId="2736"/>
    <cellStyle name="SUBITENS 3 12 3 2 2 8" xfId="2737"/>
    <cellStyle name="SUBITENS 3 12 3 2 2 9" xfId="2738"/>
    <cellStyle name="SUBITENS 3 12 3 2 3" xfId="2739"/>
    <cellStyle name="SUBITENS 3 12 3 2 4" xfId="2740"/>
    <cellStyle name="SUBITENS 3 12 3 2 5" xfId="2741"/>
    <cellStyle name="SUBITENS 3 12 3 2 6" xfId="2742"/>
    <cellStyle name="SUBITENS 3 12 3 2 7" xfId="2743"/>
    <cellStyle name="SUBITENS 3 12 3 2 8" xfId="2744"/>
    <cellStyle name="SUBITENS 3 12 3 2 9" xfId="2745"/>
    <cellStyle name="SUBITENS 3 12 3 3" xfId="2746"/>
    <cellStyle name="SUBITENS 3 12 3 3 2" xfId="2747"/>
    <cellStyle name="SUBITENS 3 12 3 3 3" xfId="2748"/>
    <cellStyle name="SUBITENS 3 12 3 3 4" xfId="2749"/>
    <cellStyle name="SUBITENS 3 12 3 3 5" xfId="2750"/>
    <cellStyle name="SUBITENS 3 12 3 3 6" xfId="2751"/>
    <cellStyle name="SUBITENS 3 12 3 3 7" xfId="2752"/>
    <cellStyle name="SUBITENS 3 12 3 3 8" xfId="2753"/>
    <cellStyle name="SUBITENS 3 12 3 3 9" xfId="2754"/>
    <cellStyle name="SUBITENS 3 12 3 4" xfId="2755"/>
    <cellStyle name="SUBITENS 3 12 3 5" xfId="2756"/>
    <cellStyle name="SUBITENS 3 12 3 6" xfId="2757"/>
    <cellStyle name="SUBITENS 3 12 3 7" xfId="2758"/>
    <cellStyle name="SUBITENS 3 12 3 8" xfId="2759"/>
    <cellStyle name="SUBITENS 3 12 3 9" xfId="2760"/>
    <cellStyle name="SUBITENS 3 12 4" xfId="2761"/>
    <cellStyle name="SUBITENS 3 12 4 2" xfId="2762"/>
    <cellStyle name="SUBITENS 3 12 4 2 2" xfId="2763"/>
    <cellStyle name="SUBITENS 3 12 4 2 3" xfId="2764"/>
    <cellStyle name="SUBITENS 3 12 4 2 4" xfId="2765"/>
    <cellStyle name="SUBITENS 3 12 4 2 5" xfId="2766"/>
    <cellStyle name="SUBITENS 3 12 4 2 6" xfId="2767"/>
    <cellStyle name="SUBITENS 3 12 4 2 7" xfId="2768"/>
    <cellStyle name="SUBITENS 3 12 4 2 8" xfId="2769"/>
    <cellStyle name="SUBITENS 3 12 4 2 9" xfId="2770"/>
    <cellStyle name="SUBITENS 3 12 4 3" xfId="2771"/>
    <cellStyle name="SUBITENS 3 12 4 4" xfId="2772"/>
    <cellStyle name="SUBITENS 3 12 4 5" xfId="2773"/>
    <cellStyle name="SUBITENS 3 12 4 6" xfId="2774"/>
    <cellStyle name="SUBITENS 3 12 4 7" xfId="2775"/>
    <cellStyle name="SUBITENS 3 12 4 8" xfId="2776"/>
    <cellStyle name="SUBITENS 3 12 4 9" xfId="2777"/>
    <cellStyle name="SUBITENS 3 12 5" xfId="2778"/>
    <cellStyle name="SUBITENS 3 12 5 2" xfId="2779"/>
    <cellStyle name="SUBITENS 3 12 5 3" xfId="2780"/>
    <cellStyle name="SUBITENS 3 12 5 4" xfId="2781"/>
    <cellStyle name="SUBITENS 3 12 5 5" xfId="2782"/>
    <cellStyle name="SUBITENS 3 12 5 6" xfId="2783"/>
    <cellStyle name="SUBITENS 3 12 5 7" xfId="2784"/>
    <cellStyle name="SUBITENS 3 12 5 8" xfId="2785"/>
    <cellStyle name="SUBITENS 3 12 5 9" xfId="2786"/>
    <cellStyle name="SUBITENS 3 12 6" xfId="2787"/>
    <cellStyle name="SUBITENS 3 12 7" xfId="2788"/>
    <cellStyle name="SUBITENS 3 12 8" xfId="2789"/>
    <cellStyle name="SUBITENS 3 12 9" xfId="2790"/>
    <cellStyle name="SUBITENS 3 13" xfId="2791"/>
    <cellStyle name="SUBITENS 3 13 10" xfId="2792"/>
    <cellStyle name="SUBITENS 3 13 2" xfId="2793"/>
    <cellStyle name="SUBITENS 3 13 2 2" xfId="2794"/>
    <cellStyle name="SUBITENS 3 13 2 2 2" xfId="2795"/>
    <cellStyle name="SUBITENS 3 13 2 2 3" xfId="2796"/>
    <cellStyle name="SUBITENS 3 13 2 2 4" xfId="2797"/>
    <cellStyle name="SUBITENS 3 13 2 2 5" xfId="2798"/>
    <cellStyle name="SUBITENS 3 13 2 2 6" xfId="2799"/>
    <cellStyle name="SUBITENS 3 13 2 2 7" xfId="2800"/>
    <cellStyle name="SUBITENS 3 13 2 2 8" xfId="2801"/>
    <cellStyle name="SUBITENS 3 13 2 2 9" xfId="2802"/>
    <cellStyle name="SUBITENS 3 13 2 3" xfId="2803"/>
    <cellStyle name="SUBITENS 3 13 2 4" xfId="2804"/>
    <cellStyle name="SUBITENS 3 13 2 5" xfId="2805"/>
    <cellStyle name="SUBITENS 3 13 2 6" xfId="2806"/>
    <cellStyle name="SUBITENS 3 13 2 7" xfId="2807"/>
    <cellStyle name="SUBITENS 3 13 2 8" xfId="2808"/>
    <cellStyle name="SUBITENS 3 13 2 9" xfId="2809"/>
    <cellStyle name="SUBITENS 3 13 3" xfId="2810"/>
    <cellStyle name="SUBITENS 3 13 3 2" xfId="2811"/>
    <cellStyle name="SUBITENS 3 13 3 3" xfId="2812"/>
    <cellStyle name="SUBITENS 3 13 3 4" xfId="2813"/>
    <cellStyle name="SUBITENS 3 13 3 5" xfId="2814"/>
    <cellStyle name="SUBITENS 3 13 3 6" xfId="2815"/>
    <cellStyle name="SUBITENS 3 13 3 7" xfId="2816"/>
    <cellStyle name="SUBITENS 3 13 3 8" xfId="2817"/>
    <cellStyle name="SUBITENS 3 13 3 9" xfId="2818"/>
    <cellStyle name="SUBITENS 3 13 4" xfId="2819"/>
    <cellStyle name="SUBITENS 3 13 5" xfId="2820"/>
    <cellStyle name="SUBITENS 3 13 6" xfId="2821"/>
    <cellStyle name="SUBITENS 3 13 7" xfId="2822"/>
    <cellStyle name="SUBITENS 3 13 8" xfId="2823"/>
    <cellStyle name="SUBITENS 3 13 9" xfId="2824"/>
    <cellStyle name="SUBITENS 3 14" xfId="2825"/>
    <cellStyle name="SUBITENS 3 14 10" xfId="2826"/>
    <cellStyle name="SUBITENS 3 14 2" xfId="2827"/>
    <cellStyle name="SUBITENS 3 14 2 2" xfId="2828"/>
    <cellStyle name="SUBITENS 3 14 2 2 2" xfId="2829"/>
    <cellStyle name="SUBITENS 3 14 2 2 3" xfId="2830"/>
    <cellStyle name="SUBITENS 3 14 2 2 4" xfId="2831"/>
    <cellStyle name="SUBITENS 3 14 2 2 5" xfId="2832"/>
    <cellStyle name="SUBITENS 3 14 2 2 6" xfId="2833"/>
    <cellStyle name="SUBITENS 3 14 2 2 7" xfId="2834"/>
    <cellStyle name="SUBITENS 3 14 2 2 8" xfId="2835"/>
    <cellStyle name="SUBITENS 3 14 2 2 9" xfId="2836"/>
    <cellStyle name="SUBITENS 3 14 2 3" xfId="2837"/>
    <cellStyle name="SUBITENS 3 14 2 4" xfId="2838"/>
    <cellStyle name="SUBITENS 3 14 2 5" xfId="2839"/>
    <cellStyle name="SUBITENS 3 14 2 6" xfId="2840"/>
    <cellStyle name="SUBITENS 3 14 2 7" xfId="2841"/>
    <cellStyle name="SUBITENS 3 14 2 8" xfId="2842"/>
    <cellStyle name="SUBITENS 3 14 2 9" xfId="2843"/>
    <cellStyle name="SUBITENS 3 14 3" xfId="2844"/>
    <cellStyle name="SUBITENS 3 14 3 2" xfId="2845"/>
    <cellStyle name="SUBITENS 3 14 3 3" xfId="2846"/>
    <cellStyle name="SUBITENS 3 14 3 4" xfId="2847"/>
    <cellStyle name="SUBITENS 3 14 3 5" xfId="2848"/>
    <cellStyle name="SUBITENS 3 14 3 6" xfId="2849"/>
    <cellStyle name="SUBITENS 3 14 3 7" xfId="2850"/>
    <cellStyle name="SUBITENS 3 14 3 8" xfId="2851"/>
    <cellStyle name="SUBITENS 3 14 3 9" xfId="2852"/>
    <cellStyle name="SUBITENS 3 14 4" xfId="2853"/>
    <cellStyle name="SUBITENS 3 14 5" xfId="2854"/>
    <cellStyle name="SUBITENS 3 14 6" xfId="2855"/>
    <cellStyle name="SUBITENS 3 14 7" xfId="2856"/>
    <cellStyle name="SUBITENS 3 14 8" xfId="2857"/>
    <cellStyle name="SUBITENS 3 14 9" xfId="2858"/>
    <cellStyle name="SUBITENS 3 15" xfId="2859"/>
    <cellStyle name="SUBITENS 3 15 10" xfId="2860"/>
    <cellStyle name="SUBITENS 3 15 2" xfId="2861"/>
    <cellStyle name="SUBITENS 3 15 2 2" xfId="2862"/>
    <cellStyle name="SUBITENS 3 15 2 2 2" xfId="2863"/>
    <cellStyle name="SUBITENS 3 15 2 2 3" xfId="2864"/>
    <cellStyle name="SUBITENS 3 15 2 2 4" xfId="2865"/>
    <cellStyle name="SUBITENS 3 15 2 2 5" xfId="2866"/>
    <cellStyle name="SUBITENS 3 15 2 2 6" xfId="2867"/>
    <cellStyle name="SUBITENS 3 15 2 2 7" xfId="2868"/>
    <cellStyle name="SUBITENS 3 15 2 2 8" xfId="2869"/>
    <cellStyle name="SUBITENS 3 15 2 2 9" xfId="2870"/>
    <cellStyle name="SUBITENS 3 15 2 3" xfId="2871"/>
    <cellStyle name="SUBITENS 3 15 2 4" xfId="2872"/>
    <cellStyle name="SUBITENS 3 15 2 5" xfId="2873"/>
    <cellStyle name="SUBITENS 3 15 2 6" xfId="2874"/>
    <cellStyle name="SUBITENS 3 15 2 7" xfId="2875"/>
    <cellStyle name="SUBITENS 3 15 2 8" xfId="2876"/>
    <cellStyle name="SUBITENS 3 15 2 9" xfId="2877"/>
    <cellStyle name="SUBITENS 3 15 3" xfId="2878"/>
    <cellStyle name="SUBITENS 3 15 3 2" xfId="2879"/>
    <cellStyle name="SUBITENS 3 15 3 3" xfId="2880"/>
    <cellStyle name="SUBITENS 3 15 3 4" xfId="2881"/>
    <cellStyle name="SUBITENS 3 15 3 5" xfId="2882"/>
    <cellStyle name="SUBITENS 3 15 3 6" xfId="2883"/>
    <cellStyle name="SUBITENS 3 15 3 7" xfId="2884"/>
    <cellStyle name="SUBITENS 3 15 3 8" xfId="2885"/>
    <cellStyle name="SUBITENS 3 15 3 9" xfId="2886"/>
    <cellStyle name="SUBITENS 3 15 4" xfId="2887"/>
    <cellStyle name="SUBITENS 3 15 5" xfId="2888"/>
    <cellStyle name="SUBITENS 3 15 6" xfId="2889"/>
    <cellStyle name="SUBITENS 3 15 7" xfId="2890"/>
    <cellStyle name="SUBITENS 3 15 8" xfId="2891"/>
    <cellStyle name="SUBITENS 3 15 9" xfId="2892"/>
    <cellStyle name="SUBITENS 3 16" xfId="2893"/>
    <cellStyle name="SUBITENS 3 16 2" xfId="2894"/>
    <cellStyle name="SUBITENS 3 16 2 2" xfId="2895"/>
    <cellStyle name="SUBITENS 3 16 2 3" xfId="2896"/>
    <cellStyle name="SUBITENS 3 16 2 4" xfId="2897"/>
    <cellStyle name="SUBITENS 3 16 2 5" xfId="2898"/>
    <cellStyle name="SUBITENS 3 16 2 6" xfId="2899"/>
    <cellStyle name="SUBITENS 3 16 2 7" xfId="2900"/>
    <cellStyle name="SUBITENS 3 16 2 8" xfId="2901"/>
    <cellStyle name="SUBITENS 3 16 2 9" xfId="2902"/>
    <cellStyle name="SUBITENS 3 16 3" xfId="2903"/>
    <cellStyle name="SUBITENS 3 16 4" xfId="2904"/>
    <cellStyle name="SUBITENS 3 16 5" xfId="2905"/>
    <cellStyle name="SUBITENS 3 16 6" xfId="2906"/>
    <cellStyle name="SUBITENS 3 16 7" xfId="2907"/>
    <cellStyle name="SUBITENS 3 16 8" xfId="2908"/>
    <cellStyle name="SUBITENS 3 16 9" xfId="2909"/>
    <cellStyle name="SUBITENS 3 17" xfId="2910"/>
    <cellStyle name="SUBITENS 3 17 2" xfId="2911"/>
    <cellStyle name="SUBITENS 3 17 3" xfId="2912"/>
    <cellStyle name="SUBITENS 3 17 4" xfId="2913"/>
    <cellStyle name="SUBITENS 3 17 5" xfId="2914"/>
    <cellStyle name="SUBITENS 3 17 6" xfId="2915"/>
    <cellStyle name="SUBITENS 3 17 7" xfId="2916"/>
    <cellStyle name="SUBITENS 3 17 8" xfId="2917"/>
    <cellStyle name="SUBITENS 3 18" xfId="2918"/>
    <cellStyle name="SUBITENS 3 19" xfId="2919"/>
    <cellStyle name="SUBITENS 3 2" xfId="2920"/>
    <cellStyle name="SUBITENS 3 2 10" xfId="2921"/>
    <cellStyle name="SUBITENS 3 2 11" xfId="2922"/>
    <cellStyle name="SUBITENS 3 2 12" xfId="2923"/>
    <cellStyle name="SUBITENS 3 2 13" xfId="2924"/>
    <cellStyle name="SUBITENS 3 2 2" xfId="2925"/>
    <cellStyle name="SUBITENS 3 2 2 10" xfId="2926"/>
    <cellStyle name="SUBITENS 3 2 2 2" xfId="2927"/>
    <cellStyle name="SUBITENS 3 2 2 2 2" xfId="2928"/>
    <cellStyle name="SUBITENS 3 2 2 2 2 2" xfId="2929"/>
    <cellStyle name="SUBITENS 3 2 2 2 2 3" xfId="2930"/>
    <cellStyle name="SUBITENS 3 2 2 2 2 4" xfId="2931"/>
    <cellStyle name="SUBITENS 3 2 2 2 2 5" xfId="2932"/>
    <cellStyle name="SUBITENS 3 2 2 2 2 6" xfId="2933"/>
    <cellStyle name="SUBITENS 3 2 2 2 2 7" xfId="2934"/>
    <cellStyle name="SUBITENS 3 2 2 2 2 8" xfId="2935"/>
    <cellStyle name="SUBITENS 3 2 2 2 2 9" xfId="2936"/>
    <cellStyle name="SUBITENS 3 2 2 2 3" xfId="2937"/>
    <cellStyle name="SUBITENS 3 2 2 2 4" xfId="2938"/>
    <cellStyle name="SUBITENS 3 2 2 2 5" xfId="2939"/>
    <cellStyle name="SUBITENS 3 2 2 2 6" xfId="2940"/>
    <cellStyle name="SUBITENS 3 2 2 2 7" xfId="2941"/>
    <cellStyle name="SUBITENS 3 2 2 2 8" xfId="2942"/>
    <cellStyle name="SUBITENS 3 2 2 2 9" xfId="2943"/>
    <cellStyle name="SUBITENS 3 2 2 3" xfId="2944"/>
    <cellStyle name="SUBITENS 3 2 2 3 2" xfId="2945"/>
    <cellStyle name="SUBITENS 3 2 2 3 3" xfId="2946"/>
    <cellStyle name="SUBITENS 3 2 2 3 4" xfId="2947"/>
    <cellStyle name="SUBITENS 3 2 2 3 5" xfId="2948"/>
    <cellStyle name="SUBITENS 3 2 2 3 6" xfId="2949"/>
    <cellStyle name="SUBITENS 3 2 2 3 7" xfId="2950"/>
    <cellStyle name="SUBITENS 3 2 2 3 8" xfId="2951"/>
    <cellStyle name="SUBITENS 3 2 2 3 9" xfId="2952"/>
    <cellStyle name="SUBITENS 3 2 2 4" xfId="2953"/>
    <cellStyle name="SUBITENS 3 2 2 5" xfId="2954"/>
    <cellStyle name="SUBITENS 3 2 2 6" xfId="2955"/>
    <cellStyle name="SUBITENS 3 2 2 7" xfId="2956"/>
    <cellStyle name="SUBITENS 3 2 2 8" xfId="2957"/>
    <cellStyle name="SUBITENS 3 2 2 9" xfId="2958"/>
    <cellStyle name="SUBITENS 3 2 3" xfId="2959"/>
    <cellStyle name="SUBITENS 3 2 3 10" xfId="2960"/>
    <cellStyle name="SUBITENS 3 2 3 2" xfId="2961"/>
    <cellStyle name="SUBITENS 3 2 3 2 2" xfId="2962"/>
    <cellStyle name="SUBITENS 3 2 3 2 2 2" xfId="2963"/>
    <cellStyle name="SUBITENS 3 2 3 2 2 3" xfId="2964"/>
    <cellStyle name="SUBITENS 3 2 3 2 2 4" xfId="2965"/>
    <cellStyle name="SUBITENS 3 2 3 2 2 5" xfId="2966"/>
    <cellStyle name="SUBITENS 3 2 3 2 2 6" xfId="2967"/>
    <cellStyle name="SUBITENS 3 2 3 2 2 7" xfId="2968"/>
    <cellStyle name="SUBITENS 3 2 3 2 2 8" xfId="2969"/>
    <cellStyle name="SUBITENS 3 2 3 2 2 9" xfId="2970"/>
    <cellStyle name="SUBITENS 3 2 3 2 3" xfId="2971"/>
    <cellStyle name="SUBITENS 3 2 3 2 4" xfId="2972"/>
    <cellStyle name="SUBITENS 3 2 3 2 5" xfId="2973"/>
    <cellStyle name="SUBITENS 3 2 3 2 6" xfId="2974"/>
    <cellStyle name="SUBITENS 3 2 3 2 7" xfId="2975"/>
    <cellStyle name="SUBITENS 3 2 3 2 8" xfId="2976"/>
    <cellStyle name="SUBITENS 3 2 3 2 9" xfId="2977"/>
    <cellStyle name="SUBITENS 3 2 3 3" xfId="2978"/>
    <cellStyle name="SUBITENS 3 2 3 3 2" xfId="2979"/>
    <cellStyle name="SUBITENS 3 2 3 3 3" xfId="2980"/>
    <cellStyle name="SUBITENS 3 2 3 3 4" xfId="2981"/>
    <cellStyle name="SUBITENS 3 2 3 3 5" xfId="2982"/>
    <cellStyle name="SUBITENS 3 2 3 3 6" xfId="2983"/>
    <cellStyle name="SUBITENS 3 2 3 3 7" xfId="2984"/>
    <cellStyle name="SUBITENS 3 2 3 3 8" xfId="2985"/>
    <cellStyle name="SUBITENS 3 2 3 3 9" xfId="2986"/>
    <cellStyle name="SUBITENS 3 2 3 4" xfId="2987"/>
    <cellStyle name="SUBITENS 3 2 3 5" xfId="2988"/>
    <cellStyle name="SUBITENS 3 2 3 6" xfId="2989"/>
    <cellStyle name="SUBITENS 3 2 3 7" xfId="2990"/>
    <cellStyle name="SUBITENS 3 2 3 8" xfId="2991"/>
    <cellStyle name="SUBITENS 3 2 3 9" xfId="2992"/>
    <cellStyle name="SUBITENS 3 2 4" xfId="2993"/>
    <cellStyle name="SUBITENS 3 2 4 10" xfId="2994"/>
    <cellStyle name="SUBITENS 3 2 4 2" xfId="2995"/>
    <cellStyle name="SUBITENS 3 2 4 2 2" xfId="2996"/>
    <cellStyle name="SUBITENS 3 2 4 2 2 2" xfId="2997"/>
    <cellStyle name="SUBITENS 3 2 4 2 2 3" xfId="2998"/>
    <cellStyle name="SUBITENS 3 2 4 2 2 4" xfId="2999"/>
    <cellStyle name="SUBITENS 3 2 4 2 2 5" xfId="3000"/>
    <cellStyle name="SUBITENS 3 2 4 2 2 6" xfId="3001"/>
    <cellStyle name="SUBITENS 3 2 4 2 2 7" xfId="3002"/>
    <cellStyle name="SUBITENS 3 2 4 2 2 8" xfId="3003"/>
    <cellStyle name="SUBITENS 3 2 4 2 2 9" xfId="3004"/>
    <cellStyle name="SUBITENS 3 2 4 2 3" xfId="3005"/>
    <cellStyle name="SUBITENS 3 2 4 2 4" xfId="3006"/>
    <cellStyle name="SUBITENS 3 2 4 2 5" xfId="3007"/>
    <cellStyle name="SUBITENS 3 2 4 2 6" xfId="3008"/>
    <cellStyle name="SUBITENS 3 2 4 2 7" xfId="3009"/>
    <cellStyle name="SUBITENS 3 2 4 2 8" xfId="3010"/>
    <cellStyle name="SUBITENS 3 2 4 2 9" xfId="3011"/>
    <cellStyle name="SUBITENS 3 2 4 3" xfId="3012"/>
    <cellStyle name="SUBITENS 3 2 4 3 2" xfId="3013"/>
    <cellStyle name="SUBITENS 3 2 4 3 3" xfId="3014"/>
    <cellStyle name="SUBITENS 3 2 4 3 4" xfId="3015"/>
    <cellStyle name="SUBITENS 3 2 4 3 5" xfId="3016"/>
    <cellStyle name="SUBITENS 3 2 4 3 6" xfId="3017"/>
    <cellStyle name="SUBITENS 3 2 4 3 7" xfId="3018"/>
    <cellStyle name="SUBITENS 3 2 4 3 8" xfId="3019"/>
    <cellStyle name="SUBITENS 3 2 4 3 9" xfId="3020"/>
    <cellStyle name="SUBITENS 3 2 4 4" xfId="3021"/>
    <cellStyle name="SUBITENS 3 2 4 5" xfId="3022"/>
    <cellStyle name="SUBITENS 3 2 4 6" xfId="3023"/>
    <cellStyle name="SUBITENS 3 2 4 7" xfId="3024"/>
    <cellStyle name="SUBITENS 3 2 4 8" xfId="3025"/>
    <cellStyle name="SUBITENS 3 2 4 9" xfId="3026"/>
    <cellStyle name="SUBITENS 3 2 5" xfId="3027"/>
    <cellStyle name="SUBITENS 3 2 5 2" xfId="3028"/>
    <cellStyle name="SUBITENS 3 2 5 2 2" xfId="3029"/>
    <cellStyle name="SUBITENS 3 2 5 2 3" xfId="3030"/>
    <cellStyle name="SUBITENS 3 2 5 2 4" xfId="3031"/>
    <cellStyle name="SUBITENS 3 2 5 2 5" xfId="3032"/>
    <cellStyle name="SUBITENS 3 2 5 2 6" xfId="3033"/>
    <cellStyle name="SUBITENS 3 2 5 2 7" xfId="3034"/>
    <cellStyle name="SUBITENS 3 2 5 2 8" xfId="3035"/>
    <cellStyle name="SUBITENS 3 2 5 2 9" xfId="3036"/>
    <cellStyle name="SUBITENS 3 2 5 3" xfId="3037"/>
    <cellStyle name="SUBITENS 3 2 5 4" xfId="3038"/>
    <cellStyle name="SUBITENS 3 2 5 5" xfId="3039"/>
    <cellStyle name="SUBITENS 3 2 5 6" xfId="3040"/>
    <cellStyle name="SUBITENS 3 2 5 7" xfId="3041"/>
    <cellStyle name="SUBITENS 3 2 5 8" xfId="3042"/>
    <cellStyle name="SUBITENS 3 2 5 9" xfId="3043"/>
    <cellStyle name="SUBITENS 3 2 6" xfId="3044"/>
    <cellStyle name="SUBITENS 3 2 6 2" xfId="3045"/>
    <cellStyle name="SUBITENS 3 2 6 3" xfId="3046"/>
    <cellStyle name="SUBITENS 3 2 6 4" xfId="3047"/>
    <cellStyle name="SUBITENS 3 2 6 5" xfId="3048"/>
    <cellStyle name="SUBITENS 3 2 6 6" xfId="3049"/>
    <cellStyle name="SUBITENS 3 2 6 7" xfId="3050"/>
    <cellStyle name="SUBITENS 3 2 6 8" xfId="3051"/>
    <cellStyle name="SUBITENS 3 2 6 9" xfId="3052"/>
    <cellStyle name="SUBITENS 3 2 7" xfId="3053"/>
    <cellStyle name="SUBITENS 3 2 8" xfId="3054"/>
    <cellStyle name="SUBITENS 3 2 9" xfId="3055"/>
    <cellStyle name="SUBITENS 3 20" xfId="3056"/>
    <cellStyle name="SUBITENS 3 21" xfId="3057"/>
    <cellStyle name="SUBITENS 3 22" xfId="3058"/>
    <cellStyle name="SUBITENS 3 23" xfId="3059"/>
    <cellStyle name="SUBITENS 3 24" xfId="3060"/>
    <cellStyle name="SUBITENS 3 3" xfId="3061"/>
    <cellStyle name="SUBITENS 3 3 10" xfId="3062"/>
    <cellStyle name="SUBITENS 3 3 11" xfId="3063"/>
    <cellStyle name="SUBITENS 3 3 12" xfId="3064"/>
    <cellStyle name="SUBITENS 3 3 13" xfId="3065"/>
    <cellStyle name="SUBITENS 3 3 2" xfId="3066"/>
    <cellStyle name="SUBITENS 3 3 2 10" xfId="3067"/>
    <cellStyle name="SUBITENS 3 3 2 2" xfId="3068"/>
    <cellStyle name="SUBITENS 3 3 2 2 2" xfId="3069"/>
    <cellStyle name="SUBITENS 3 3 2 2 2 2" xfId="3070"/>
    <cellStyle name="SUBITENS 3 3 2 2 2 3" xfId="3071"/>
    <cellStyle name="SUBITENS 3 3 2 2 2 4" xfId="3072"/>
    <cellStyle name="SUBITENS 3 3 2 2 2 5" xfId="3073"/>
    <cellStyle name="SUBITENS 3 3 2 2 2 6" xfId="3074"/>
    <cellStyle name="SUBITENS 3 3 2 2 2 7" xfId="3075"/>
    <cellStyle name="SUBITENS 3 3 2 2 2 8" xfId="3076"/>
    <cellStyle name="SUBITENS 3 3 2 2 2 9" xfId="3077"/>
    <cellStyle name="SUBITENS 3 3 2 2 3" xfId="3078"/>
    <cellStyle name="SUBITENS 3 3 2 2 4" xfId="3079"/>
    <cellStyle name="SUBITENS 3 3 2 2 5" xfId="3080"/>
    <cellStyle name="SUBITENS 3 3 2 2 6" xfId="3081"/>
    <cellStyle name="SUBITENS 3 3 2 2 7" xfId="3082"/>
    <cellStyle name="SUBITENS 3 3 2 2 8" xfId="3083"/>
    <cellStyle name="SUBITENS 3 3 2 2 9" xfId="3084"/>
    <cellStyle name="SUBITENS 3 3 2 3" xfId="3085"/>
    <cellStyle name="SUBITENS 3 3 2 3 2" xfId="3086"/>
    <cellStyle name="SUBITENS 3 3 2 3 3" xfId="3087"/>
    <cellStyle name="SUBITENS 3 3 2 3 4" xfId="3088"/>
    <cellStyle name="SUBITENS 3 3 2 3 5" xfId="3089"/>
    <cellStyle name="SUBITENS 3 3 2 3 6" xfId="3090"/>
    <cellStyle name="SUBITENS 3 3 2 3 7" xfId="3091"/>
    <cellStyle name="SUBITENS 3 3 2 3 8" xfId="3092"/>
    <cellStyle name="SUBITENS 3 3 2 3 9" xfId="3093"/>
    <cellStyle name="SUBITENS 3 3 2 4" xfId="3094"/>
    <cellStyle name="SUBITENS 3 3 2 5" xfId="3095"/>
    <cellStyle name="SUBITENS 3 3 2 6" xfId="3096"/>
    <cellStyle name="SUBITENS 3 3 2 7" xfId="3097"/>
    <cellStyle name="SUBITENS 3 3 2 8" xfId="3098"/>
    <cellStyle name="SUBITENS 3 3 2 9" xfId="3099"/>
    <cellStyle name="SUBITENS 3 3 3" xfId="3100"/>
    <cellStyle name="SUBITENS 3 3 3 10" xfId="3101"/>
    <cellStyle name="SUBITENS 3 3 3 2" xfId="3102"/>
    <cellStyle name="SUBITENS 3 3 3 2 2" xfId="3103"/>
    <cellStyle name="SUBITENS 3 3 3 2 2 2" xfId="3104"/>
    <cellStyle name="SUBITENS 3 3 3 2 2 3" xfId="3105"/>
    <cellStyle name="SUBITENS 3 3 3 2 2 4" xfId="3106"/>
    <cellStyle name="SUBITENS 3 3 3 2 2 5" xfId="3107"/>
    <cellStyle name="SUBITENS 3 3 3 2 2 6" xfId="3108"/>
    <cellStyle name="SUBITENS 3 3 3 2 2 7" xfId="3109"/>
    <cellStyle name="SUBITENS 3 3 3 2 2 8" xfId="3110"/>
    <cellStyle name="SUBITENS 3 3 3 2 2 9" xfId="3111"/>
    <cellStyle name="SUBITENS 3 3 3 2 3" xfId="3112"/>
    <cellStyle name="SUBITENS 3 3 3 2 4" xfId="3113"/>
    <cellStyle name="SUBITENS 3 3 3 2 5" xfId="3114"/>
    <cellStyle name="SUBITENS 3 3 3 2 6" xfId="3115"/>
    <cellStyle name="SUBITENS 3 3 3 2 7" xfId="3116"/>
    <cellStyle name="SUBITENS 3 3 3 2 8" xfId="3117"/>
    <cellStyle name="SUBITENS 3 3 3 2 9" xfId="3118"/>
    <cellStyle name="SUBITENS 3 3 3 3" xfId="3119"/>
    <cellStyle name="SUBITENS 3 3 3 3 2" xfId="3120"/>
    <cellStyle name="SUBITENS 3 3 3 3 3" xfId="3121"/>
    <cellStyle name="SUBITENS 3 3 3 3 4" xfId="3122"/>
    <cellStyle name="SUBITENS 3 3 3 3 5" xfId="3123"/>
    <cellStyle name="SUBITENS 3 3 3 3 6" xfId="3124"/>
    <cellStyle name="SUBITENS 3 3 3 3 7" xfId="3125"/>
    <cellStyle name="SUBITENS 3 3 3 3 8" xfId="3126"/>
    <cellStyle name="SUBITENS 3 3 3 3 9" xfId="3127"/>
    <cellStyle name="SUBITENS 3 3 3 4" xfId="3128"/>
    <cellStyle name="SUBITENS 3 3 3 5" xfId="3129"/>
    <cellStyle name="SUBITENS 3 3 3 6" xfId="3130"/>
    <cellStyle name="SUBITENS 3 3 3 7" xfId="3131"/>
    <cellStyle name="SUBITENS 3 3 3 8" xfId="3132"/>
    <cellStyle name="SUBITENS 3 3 3 9" xfId="3133"/>
    <cellStyle name="SUBITENS 3 3 4" xfId="3134"/>
    <cellStyle name="SUBITENS 3 3 4 10" xfId="3135"/>
    <cellStyle name="SUBITENS 3 3 4 2" xfId="3136"/>
    <cellStyle name="SUBITENS 3 3 4 2 2" xfId="3137"/>
    <cellStyle name="SUBITENS 3 3 4 2 2 2" xfId="3138"/>
    <cellStyle name="SUBITENS 3 3 4 2 2 3" xfId="3139"/>
    <cellStyle name="SUBITENS 3 3 4 2 2 4" xfId="3140"/>
    <cellStyle name="SUBITENS 3 3 4 2 2 5" xfId="3141"/>
    <cellStyle name="SUBITENS 3 3 4 2 2 6" xfId="3142"/>
    <cellStyle name="SUBITENS 3 3 4 2 2 7" xfId="3143"/>
    <cellStyle name="SUBITENS 3 3 4 2 2 8" xfId="3144"/>
    <cellStyle name="SUBITENS 3 3 4 2 2 9" xfId="3145"/>
    <cellStyle name="SUBITENS 3 3 4 2 3" xfId="3146"/>
    <cellStyle name="SUBITENS 3 3 4 2 4" xfId="3147"/>
    <cellStyle name="SUBITENS 3 3 4 2 5" xfId="3148"/>
    <cellStyle name="SUBITENS 3 3 4 2 6" xfId="3149"/>
    <cellStyle name="SUBITENS 3 3 4 2 7" xfId="3150"/>
    <cellStyle name="SUBITENS 3 3 4 2 8" xfId="3151"/>
    <cellStyle name="SUBITENS 3 3 4 2 9" xfId="3152"/>
    <cellStyle name="SUBITENS 3 3 4 3" xfId="3153"/>
    <cellStyle name="SUBITENS 3 3 4 3 2" xfId="3154"/>
    <cellStyle name="SUBITENS 3 3 4 3 3" xfId="3155"/>
    <cellStyle name="SUBITENS 3 3 4 3 4" xfId="3156"/>
    <cellStyle name="SUBITENS 3 3 4 3 5" xfId="3157"/>
    <cellStyle name="SUBITENS 3 3 4 3 6" xfId="3158"/>
    <cellStyle name="SUBITENS 3 3 4 3 7" xfId="3159"/>
    <cellStyle name="SUBITENS 3 3 4 3 8" xfId="3160"/>
    <cellStyle name="SUBITENS 3 3 4 3 9" xfId="3161"/>
    <cellStyle name="SUBITENS 3 3 4 4" xfId="3162"/>
    <cellStyle name="SUBITENS 3 3 4 5" xfId="3163"/>
    <cellStyle name="SUBITENS 3 3 4 6" xfId="3164"/>
    <cellStyle name="SUBITENS 3 3 4 7" xfId="3165"/>
    <cellStyle name="SUBITENS 3 3 4 8" xfId="3166"/>
    <cellStyle name="SUBITENS 3 3 4 9" xfId="3167"/>
    <cellStyle name="SUBITENS 3 3 5" xfId="3168"/>
    <cellStyle name="SUBITENS 3 3 5 2" xfId="3169"/>
    <cellStyle name="SUBITENS 3 3 5 2 2" xfId="3170"/>
    <cellStyle name="SUBITENS 3 3 5 2 3" xfId="3171"/>
    <cellStyle name="SUBITENS 3 3 5 2 4" xfId="3172"/>
    <cellStyle name="SUBITENS 3 3 5 2 5" xfId="3173"/>
    <cellStyle name="SUBITENS 3 3 5 2 6" xfId="3174"/>
    <cellStyle name="SUBITENS 3 3 5 2 7" xfId="3175"/>
    <cellStyle name="SUBITENS 3 3 5 2 8" xfId="3176"/>
    <cellStyle name="SUBITENS 3 3 5 2 9" xfId="3177"/>
    <cellStyle name="SUBITENS 3 3 5 3" xfId="3178"/>
    <cellStyle name="SUBITENS 3 3 5 4" xfId="3179"/>
    <cellStyle name="SUBITENS 3 3 5 5" xfId="3180"/>
    <cellStyle name="SUBITENS 3 3 5 6" xfId="3181"/>
    <cellStyle name="SUBITENS 3 3 5 7" xfId="3182"/>
    <cellStyle name="SUBITENS 3 3 5 8" xfId="3183"/>
    <cellStyle name="SUBITENS 3 3 5 9" xfId="3184"/>
    <cellStyle name="SUBITENS 3 3 6" xfId="3185"/>
    <cellStyle name="SUBITENS 3 3 6 2" xfId="3186"/>
    <cellStyle name="SUBITENS 3 3 6 3" xfId="3187"/>
    <cellStyle name="SUBITENS 3 3 6 4" xfId="3188"/>
    <cellStyle name="SUBITENS 3 3 6 5" xfId="3189"/>
    <cellStyle name="SUBITENS 3 3 6 6" xfId="3190"/>
    <cellStyle name="SUBITENS 3 3 6 7" xfId="3191"/>
    <cellStyle name="SUBITENS 3 3 6 8" xfId="3192"/>
    <cellStyle name="SUBITENS 3 3 6 9" xfId="3193"/>
    <cellStyle name="SUBITENS 3 3 7" xfId="3194"/>
    <cellStyle name="SUBITENS 3 3 8" xfId="3195"/>
    <cellStyle name="SUBITENS 3 3 9" xfId="3196"/>
    <cellStyle name="SUBITENS 3 4" xfId="3197"/>
    <cellStyle name="SUBITENS 3 4 10" xfId="3198"/>
    <cellStyle name="SUBITENS 3 4 11" xfId="3199"/>
    <cellStyle name="SUBITENS 3 4 12" xfId="3200"/>
    <cellStyle name="SUBITENS 3 4 13" xfId="3201"/>
    <cellStyle name="SUBITENS 3 4 2" xfId="3202"/>
    <cellStyle name="SUBITENS 3 4 2 10" xfId="3203"/>
    <cellStyle name="SUBITENS 3 4 2 2" xfId="3204"/>
    <cellStyle name="SUBITENS 3 4 2 2 2" xfId="3205"/>
    <cellStyle name="SUBITENS 3 4 2 2 2 2" xfId="3206"/>
    <cellStyle name="SUBITENS 3 4 2 2 2 3" xfId="3207"/>
    <cellStyle name="SUBITENS 3 4 2 2 2 4" xfId="3208"/>
    <cellStyle name="SUBITENS 3 4 2 2 2 5" xfId="3209"/>
    <cellStyle name="SUBITENS 3 4 2 2 2 6" xfId="3210"/>
    <cellStyle name="SUBITENS 3 4 2 2 2 7" xfId="3211"/>
    <cellStyle name="SUBITENS 3 4 2 2 2 8" xfId="3212"/>
    <cellStyle name="SUBITENS 3 4 2 2 2 9" xfId="3213"/>
    <cellStyle name="SUBITENS 3 4 2 2 3" xfId="3214"/>
    <cellStyle name="SUBITENS 3 4 2 2 4" xfId="3215"/>
    <cellStyle name="SUBITENS 3 4 2 2 5" xfId="3216"/>
    <cellStyle name="SUBITENS 3 4 2 2 6" xfId="3217"/>
    <cellStyle name="SUBITENS 3 4 2 2 7" xfId="3218"/>
    <cellStyle name="SUBITENS 3 4 2 2 8" xfId="3219"/>
    <cellStyle name="SUBITENS 3 4 2 2 9" xfId="3220"/>
    <cellStyle name="SUBITENS 3 4 2 3" xfId="3221"/>
    <cellStyle name="SUBITENS 3 4 2 3 2" xfId="3222"/>
    <cellStyle name="SUBITENS 3 4 2 3 3" xfId="3223"/>
    <cellStyle name="SUBITENS 3 4 2 3 4" xfId="3224"/>
    <cellStyle name="SUBITENS 3 4 2 3 5" xfId="3225"/>
    <cellStyle name="SUBITENS 3 4 2 3 6" xfId="3226"/>
    <cellStyle name="SUBITENS 3 4 2 3 7" xfId="3227"/>
    <cellStyle name="SUBITENS 3 4 2 3 8" xfId="3228"/>
    <cellStyle name="SUBITENS 3 4 2 3 9" xfId="3229"/>
    <cellStyle name="SUBITENS 3 4 2 4" xfId="3230"/>
    <cellStyle name="SUBITENS 3 4 2 5" xfId="3231"/>
    <cellStyle name="SUBITENS 3 4 2 6" xfId="3232"/>
    <cellStyle name="SUBITENS 3 4 2 7" xfId="3233"/>
    <cellStyle name="SUBITENS 3 4 2 8" xfId="3234"/>
    <cellStyle name="SUBITENS 3 4 2 9" xfId="3235"/>
    <cellStyle name="SUBITENS 3 4 3" xfId="3236"/>
    <cellStyle name="SUBITENS 3 4 3 10" xfId="3237"/>
    <cellStyle name="SUBITENS 3 4 3 2" xfId="3238"/>
    <cellStyle name="SUBITENS 3 4 3 2 2" xfId="3239"/>
    <cellStyle name="SUBITENS 3 4 3 2 2 2" xfId="3240"/>
    <cellStyle name="SUBITENS 3 4 3 2 2 3" xfId="3241"/>
    <cellStyle name="SUBITENS 3 4 3 2 2 4" xfId="3242"/>
    <cellStyle name="SUBITENS 3 4 3 2 2 5" xfId="3243"/>
    <cellStyle name="SUBITENS 3 4 3 2 2 6" xfId="3244"/>
    <cellStyle name="SUBITENS 3 4 3 2 2 7" xfId="3245"/>
    <cellStyle name="SUBITENS 3 4 3 2 2 8" xfId="3246"/>
    <cellStyle name="SUBITENS 3 4 3 2 2 9" xfId="3247"/>
    <cellStyle name="SUBITENS 3 4 3 2 3" xfId="3248"/>
    <cellStyle name="SUBITENS 3 4 3 2 4" xfId="3249"/>
    <cellStyle name="SUBITENS 3 4 3 2 5" xfId="3250"/>
    <cellStyle name="SUBITENS 3 4 3 2 6" xfId="3251"/>
    <cellStyle name="SUBITENS 3 4 3 2 7" xfId="3252"/>
    <cellStyle name="SUBITENS 3 4 3 2 8" xfId="3253"/>
    <cellStyle name="SUBITENS 3 4 3 2 9" xfId="3254"/>
    <cellStyle name="SUBITENS 3 4 3 3" xfId="3255"/>
    <cellStyle name="SUBITENS 3 4 3 3 2" xfId="3256"/>
    <cellStyle name="SUBITENS 3 4 3 3 3" xfId="3257"/>
    <cellStyle name="SUBITENS 3 4 3 3 4" xfId="3258"/>
    <cellStyle name="SUBITENS 3 4 3 3 5" xfId="3259"/>
    <cellStyle name="SUBITENS 3 4 3 3 6" xfId="3260"/>
    <cellStyle name="SUBITENS 3 4 3 3 7" xfId="3261"/>
    <cellStyle name="SUBITENS 3 4 3 3 8" xfId="3262"/>
    <cellStyle name="SUBITENS 3 4 3 3 9" xfId="3263"/>
    <cellStyle name="SUBITENS 3 4 3 4" xfId="3264"/>
    <cellStyle name="SUBITENS 3 4 3 5" xfId="3265"/>
    <cellStyle name="SUBITENS 3 4 3 6" xfId="3266"/>
    <cellStyle name="SUBITENS 3 4 3 7" xfId="3267"/>
    <cellStyle name="SUBITENS 3 4 3 8" xfId="3268"/>
    <cellStyle name="SUBITENS 3 4 3 9" xfId="3269"/>
    <cellStyle name="SUBITENS 3 4 4" xfId="3270"/>
    <cellStyle name="SUBITENS 3 4 4 10" xfId="3271"/>
    <cellStyle name="SUBITENS 3 4 4 2" xfId="3272"/>
    <cellStyle name="SUBITENS 3 4 4 2 2" xfId="3273"/>
    <cellStyle name="SUBITENS 3 4 4 2 2 2" xfId="3274"/>
    <cellStyle name="SUBITENS 3 4 4 2 2 3" xfId="3275"/>
    <cellStyle name="SUBITENS 3 4 4 2 2 4" xfId="3276"/>
    <cellStyle name="SUBITENS 3 4 4 2 2 5" xfId="3277"/>
    <cellStyle name="SUBITENS 3 4 4 2 2 6" xfId="3278"/>
    <cellStyle name="SUBITENS 3 4 4 2 2 7" xfId="3279"/>
    <cellStyle name="SUBITENS 3 4 4 2 2 8" xfId="3280"/>
    <cellStyle name="SUBITENS 3 4 4 2 2 9" xfId="3281"/>
    <cellStyle name="SUBITENS 3 4 4 2 3" xfId="3282"/>
    <cellStyle name="SUBITENS 3 4 4 2 4" xfId="3283"/>
    <cellStyle name="SUBITENS 3 4 4 2 5" xfId="3284"/>
    <cellStyle name="SUBITENS 3 4 4 2 6" xfId="3285"/>
    <cellStyle name="SUBITENS 3 4 4 2 7" xfId="3286"/>
    <cellStyle name="SUBITENS 3 4 4 2 8" xfId="3287"/>
    <cellStyle name="SUBITENS 3 4 4 2 9" xfId="3288"/>
    <cellStyle name="SUBITENS 3 4 4 3" xfId="3289"/>
    <cellStyle name="SUBITENS 3 4 4 3 2" xfId="3290"/>
    <cellStyle name="SUBITENS 3 4 4 3 3" xfId="3291"/>
    <cellStyle name="SUBITENS 3 4 4 3 4" xfId="3292"/>
    <cellStyle name="SUBITENS 3 4 4 3 5" xfId="3293"/>
    <cellStyle name="SUBITENS 3 4 4 3 6" xfId="3294"/>
    <cellStyle name="SUBITENS 3 4 4 3 7" xfId="3295"/>
    <cellStyle name="SUBITENS 3 4 4 3 8" xfId="3296"/>
    <cellStyle name="SUBITENS 3 4 4 3 9" xfId="3297"/>
    <cellStyle name="SUBITENS 3 4 4 4" xfId="3298"/>
    <cellStyle name="SUBITENS 3 4 4 5" xfId="3299"/>
    <cellStyle name="SUBITENS 3 4 4 6" xfId="3300"/>
    <cellStyle name="SUBITENS 3 4 4 7" xfId="3301"/>
    <cellStyle name="SUBITENS 3 4 4 8" xfId="3302"/>
    <cellStyle name="SUBITENS 3 4 4 9" xfId="3303"/>
    <cellStyle name="SUBITENS 3 4 5" xfId="3304"/>
    <cellStyle name="SUBITENS 3 4 5 2" xfId="3305"/>
    <cellStyle name="SUBITENS 3 4 5 2 2" xfId="3306"/>
    <cellStyle name="SUBITENS 3 4 5 2 3" xfId="3307"/>
    <cellStyle name="SUBITENS 3 4 5 2 4" xfId="3308"/>
    <cellStyle name="SUBITENS 3 4 5 2 5" xfId="3309"/>
    <cellStyle name="SUBITENS 3 4 5 2 6" xfId="3310"/>
    <cellStyle name="SUBITENS 3 4 5 2 7" xfId="3311"/>
    <cellStyle name="SUBITENS 3 4 5 2 8" xfId="3312"/>
    <cellStyle name="SUBITENS 3 4 5 2 9" xfId="3313"/>
    <cellStyle name="SUBITENS 3 4 5 3" xfId="3314"/>
    <cellStyle name="SUBITENS 3 4 5 4" xfId="3315"/>
    <cellStyle name="SUBITENS 3 4 5 5" xfId="3316"/>
    <cellStyle name="SUBITENS 3 4 5 6" xfId="3317"/>
    <cellStyle name="SUBITENS 3 4 5 7" xfId="3318"/>
    <cellStyle name="SUBITENS 3 4 5 8" xfId="3319"/>
    <cellStyle name="SUBITENS 3 4 5 9" xfId="3320"/>
    <cellStyle name="SUBITENS 3 4 6" xfId="3321"/>
    <cellStyle name="SUBITENS 3 4 6 2" xfId="3322"/>
    <cellStyle name="SUBITENS 3 4 6 3" xfId="3323"/>
    <cellStyle name="SUBITENS 3 4 6 4" xfId="3324"/>
    <cellStyle name="SUBITENS 3 4 6 5" xfId="3325"/>
    <cellStyle name="SUBITENS 3 4 6 6" xfId="3326"/>
    <cellStyle name="SUBITENS 3 4 6 7" xfId="3327"/>
    <cellStyle name="SUBITENS 3 4 6 8" xfId="3328"/>
    <cellStyle name="SUBITENS 3 4 6 9" xfId="3329"/>
    <cellStyle name="SUBITENS 3 4 7" xfId="3330"/>
    <cellStyle name="SUBITENS 3 4 8" xfId="3331"/>
    <cellStyle name="SUBITENS 3 4 9" xfId="3332"/>
    <cellStyle name="SUBITENS 3 5" xfId="3333"/>
    <cellStyle name="SUBITENS 3 5 10" xfId="3334"/>
    <cellStyle name="SUBITENS 3 5 11" xfId="3335"/>
    <cellStyle name="SUBITENS 3 5 12" xfId="3336"/>
    <cellStyle name="SUBITENS 3 5 13" xfId="3337"/>
    <cellStyle name="SUBITENS 3 5 2" xfId="3338"/>
    <cellStyle name="SUBITENS 3 5 2 10" xfId="3339"/>
    <cellStyle name="SUBITENS 3 5 2 2" xfId="3340"/>
    <cellStyle name="SUBITENS 3 5 2 2 2" xfId="3341"/>
    <cellStyle name="SUBITENS 3 5 2 2 2 2" xfId="3342"/>
    <cellStyle name="SUBITENS 3 5 2 2 2 3" xfId="3343"/>
    <cellStyle name="SUBITENS 3 5 2 2 2 4" xfId="3344"/>
    <cellStyle name="SUBITENS 3 5 2 2 2 5" xfId="3345"/>
    <cellStyle name="SUBITENS 3 5 2 2 2 6" xfId="3346"/>
    <cellStyle name="SUBITENS 3 5 2 2 2 7" xfId="3347"/>
    <cellStyle name="SUBITENS 3 5 2 2 2 8" xfId="3348"/>
    <cellStyle name="SUBITENS 3 5 2 2 2 9" xfId="3349"/>
    <cellStyle name="SUBITENS 3 5 2 2 3" xfId="3350"/>
    <cellStyle name="SUBITENS 3 5 2 2 4" xfId="3351"/>
    <cellStyle name="SUBITENS 3 5 2 2 5" xfId="3352"/>
    <cellStyle name="SUBITENS 3 5 2 2 6" xfId="3353"/>
    <cellStyle name="SUBITENS 3 5 2 2 7" xfId="3354"/>
    <cellStyle name="SUBITENS 3 5 2 2 8" xfId="3355"/>
    <cellStyle name="SUBITENS 3 5 2 2 9" xfId="3356"/>
    <cellStyle name="SUBITENS 3 5 2 3" xfId="3357"/>
    <cellStyle name="SUBITENS 3 5 2 3 2" xfId="3358"/>
    <cellStyle name="SUBITENS 3 5 2 3 3" xfId="3359"/>
    <cellStyle name="SUBITENS 3 5 2 3 4" xfId="3360"/>
    <cellStyle name="SUBITENS 3 5 2 3 5" xfId="3361"/>
    <cellStyle name="SUBITENS 3 5 2 3 6" xfId="3362"/>
    <cellStyle name="SUBITENS 3 5 2 3 7" xfId="3363"/>
    <cellStyle name="SUBITENS 3 5 2 3 8" xfId="3364"/>
    <cellStyle name="SUBITENS 3 5 2 3 9" xfId="3365"/>
    <cellStyle name="SUBITENS 3 5 2 4" xfId="3366"/>
    <cellStyle name="SUBITENS 3 5 2 5" xfId="3367"/>
    <cellStyle name="SUBITENS 3 5 2 6" xfId="3368"/>
    <cellStyle name="SUBITENS 3 5 2 7" xfId="3369"/>
    <cellStyle name="SUBITENS 3 5 2 8" xfId="3370"/>
    <cellStyle name="SUBITENS 3 5 2 9" xfId="3371"/>
    <cellStyle name="SUBITENS 3 5 3" xfId="3372"/>
    <cellStyle name="SUBITENS 3 5 3 10" xfId="3373"/>
    <cellStyle name="SUBITENS 3 5 3 2" xfId="3374"/>
    <cellStyle name="SUBITENS 3 5 3 2 2" xfId="3375"/>
    <cellStyle name="SUBITENS 3 5 3 2 2 2" xfId="3376"/>
    <cellStyle name="SUBITENS 3 5 3 2 2 3" xfId="3377"/>
    <cellStyle name="SUBITENS 3 5 3 2 2 4" xfId="3378"/>
    <cellStyle name="SUBITENS 3 5 3 2 2 5" xfId="3379"/>
    <cellStyle name="SUBITENS 3 5 3 2 2 6" xfId="3380"/>
    <cellStyle name="SUBITENS 3 5 3 2 2 7" xfId="3381"/>
    <cellStyle name="SUBITENS 3 5 3 2 2 8" xfId="3382"/>
    <cellStyle name="SUBITENS 3 5 3 2 2 9" xfId="3383"/>
    <cellStyle name="SUBITENS 3 5 3 2 3" xfId="3384"/>
    <cellStyle name="SUBITENS 3 5 3 2 4" xfId="3385"/>
    <cellStyle name="SUBITENS 3 5 3 2 5" xfId="3386"/>
    <cellStyle name="SUBITENS 3 5 3 2 6" xfId="3387"/>
    <cellStyle name="SUBITENS 3 5 3 2 7" xfId="3388"/>
    <cellStyle name="SUBITENS 3 5 3 2 8" xfId="3389"/>
    <cellStyle name="SUBITENS 3 5 3 2 9" xfId="3390"/>
    <cellStyle name="SUBITENS 3 5 3 3" xfId="3391"/>
    <cellStyle name="SUBITENS 3 5 3 3 2" xfId="3392"/>
    <cellStyle name="SUBITENS 3 5 3 3 3" xfId="3393"/>
    <cellStyle name="SUBITENS 3 5 3 3 4" xfId="3394"/>
    <cellStyle name="SUBITENS 3 5 3 3 5" xfId="3395"/>
    <cellStyle name="SUBITENS 3 5 3 3 6" xfId="3396"/>
    <cellStyle name="SUBITENS 3 5 3 3 7" xfId="3397"/>
    <cellStyle name="SUBITENS 3 5 3 3 8" xfId="3398"/>
    <cellStyle name="SUBITENS 3 5 3 3 9" xfId="3399"/>
    <cellStyle name="SUBITENS 3 5 3 4" xfId="3400"/>
    <cellStyle name="SUBITENS 3 5 3 5" xfId="3401"/>
    <cellStyle name="SUBITENS 3 5 3 6" xfId="3402"/>
    <cellStyle name="SUBITENS 3 5 3 7" xfId="3403"/>
    <cellStyle name="SUBITENS 3 5 3 8" xfId="3404"/>
    <cellStyle name="SUBITENS 3 5 3 9" xfId="3405"/>
    <cellStyle name="SUBITENS 3 5 4" xfId="3406"/>
    <cellStyle name="SUBITENS 3 5 4 10" xfId="3407"/>
    <cellStyle name="SUBITENS 3 5 4 2" xfId="3408"/>
    <cellStyle name="SUBITENS 3 5 4 2 2" xfId="3409"/>
    <cellStyle name="SUBITENS 3 5 4 2 2 2" xfId="3410"/>
    <cellStyle name="SUBITENS 3 5 4 2 2 3" xfId="3411"/>
    <cellStyle name="SUBITENS 3 5 4 2 2 4" xfId="3412"/>
    <cellStyle name="SUBITENS 3 5 4 2 2 5" xfId="3413"/>
    <cellStyle name="SUBITENS 3 5 4 2 2 6" xfId="3414"/>
    <cellStyle name="SUBITENS 3 5 4 2 2 7" xfId="3415"/>
    <cellStyle name="SUBITENS 3 5 4 2 2 8" xfId="3416"/>
    <cellStyle name="SUBITENS 3 5 4 2 2 9" xfId="3417"/>
    <cellStyle name="SUBITENS 3 5 4 2 3" xfId="3418"/>
    <cellStyle name="SUBITENS 3 5 4 2 4" xfId="3419"/>
    <cellStyle name="SUBITENS 3 5 4 2 5" xfId="3420"/>
    <cellStyle name="SUBITENS 3 5 4 2 6" xfId="3421"/>
    <cellStyle name="SUBITENS 3 5 4 2 7" xfId="3422"/>
    <cellStyle name="SUBITENS 3 5 4 2 8" xfId="3423"/>
    <cellStyle name="SUBITENS 3 5 4 2 9" xfId="3424"/>
    <cellStyle name="SUBITENS 3 5 4 3" xfId="3425"/>
    <cellStyle name="SUBITENS 3 5 4 3 2" xfId="3426"/>
    <cellStyle name="SUBITENS 3 5 4 3 3" xfId="3427"/>
    <cellStyle name="SUBITENS 3 5 4 3 4" xfId="3428"/>
    <cellStyle name="SUBITENS 3 5 4 3 5" xfId="3429"/>
    <cellStyle name="SUBITENS 3 5 4 3 6" xfId="3430"/>
    <cellStyle name="SUBITENS 3 5 4 3 7" xfId="3431"/>
    <cellStyle name="SUBITENS 3 5 4 3 8" xfId="3432"/>
    <cellStyle name="SUBITENS 3 5 4 3 9" xfId="3433"/>
    <cellStyle name="SUBITENS 3 5 4 4" xfId="3434"/>
    <cellStyle name="SUBITENS 3 5 4 5" xfId="3435"/>
    <cellStyle name="SUBITENS 3 5 4 6" xfId="3436"/>
    <cellStyle name="SUBITENS 3 5 4 7" xfId="3437"/>
    <cellStyle name="SUBITENS 3 5 4 8" xfId="3438"/>
    <cellStyle name="SUBITENS 3 5 4 9" xfId="3439"/>
    <cellStyle name="SUBITENS 3 5 5" xfId="3440"/>
    <cellStyle name="SUBITENS 3 5 5 2" xfId="3441"/>
    <cellStyle name="SUBITENS 3 5 5 2 2" xfId="3442"/>
    <cellStyle name="SUBITENS 3 5 5 2 3" xfId="3443"/>
    <cellStyle name="SUBITENS 3 5 5 2 4" xfId="3444"/>
    <cellStyle name="SUBITENS 3 5 5 2 5" xfId="3445"/>
    <cellStyle name="SUBITENS 3 5 5 2 6" xfId="3446"/>
    <cellStyle name="SUBITENS 3 5 5 2 7" xfId="3447"/>
    <cellStyle name="SUBITENS 3 5 5 2 8" xfId="3448"/>
    <cellStyle name="SUBITENS 3 5 5 2 9" xfId="3449"/>
    <cellStyle name="SUBITENS 3 5 5 3" xfId="3450"/>
    <cellStyle name="SUBITENS 3 5 5 4" xfId="3451"/>
    <cellStyle name="SUBITENS 3 5 5 5" xfId="3452"/>
    <cellStyle name="SUBITENS 3 5 5 6" xfId="3453"/>
    <cellStyle name="SUBITENS 3 5 5 7" xfId="3454"/>
    <cellStyle name="SUBITENS 3 5 5 8" xfId="3455"/>
    <cellStyle name="SUBITENS 3 5 5 9" xfId="3456"/>
    <cellStyle name="SUBITENS 3 5 6" xfId="3457"/>
    <cellStyle name="SUBITENS 3 5 6 2" xfId="3458"/>
    <cellStyle name="SUBITENS 3 5 6 3" xfId="3459"/>
    <cellStyle name="SUBITENS 3 5 6 4" xfId="3460"/>
    <cellStyle name="SUBITENS 3 5 6 5" xfId="3461"/>
    <cellStyle name="SUBITENS 3 5 6 6" xfId="3462"/>
    <cellStyle name="SUBITENS 3 5 6 7" xfId="3463"/>
    <cellStyle name="SUBITENS 3 5 6 8" xfId="3464"/>
    <cellStyle name="SUBITENS 3 5 6 9" xfId="3465"/>
    <cellStyle name="SUBITENS 3 5 7" xfId="3466"/>
    <cellStyle name="SUBITENS 3 5 8" xfId="3467"/>
    <cellStyle name="SUBITENS 3 5 9" xfId="3468"/>
    <cellStyle name="SUBITENS 3 6" xfId="3469"/>
    <cellStyle name="SUBITENS 3 6 10" xfId="3470"/>
    <cellStyle name="SUBITENS 3 6 11" xfId="3471"/>
    <cellStyle name="SUBITENS 3 6 12" xfId="3472"/>
    <cellStyle name="SUBITENS 3 6 13" xfId="3473"/>
    <cellStyle name="SUBITENS 3 6 2" xfId="3474"/>
    <cellStyle name="SUBITENS 3 6 2 10" xfId="3475"/>
    <cellStyle name="SUBITENS 3 6 2 2" xfId="3476"/>
    <cellStyle name="SUBITENS 3 6 2 2 2" xfId="3477"/>
    <cellStyle name="SUBITENS 3 6 2 2 2 2" xfId="3478"/>
    <cellStyle name="SUBITENS 3 6 2 2 2 3" xfId="3479"/>
    <cellStyle name="SUBITENS 3 6 2 2 2 4" xfId="3480"/>
    <cellStyle name="SUBITENS 3 6 2 2 2 5" xfId="3481"/>
    <cellStyle name="SUBITENS 3 6 2 2 2 6" xfId="3482"/>
    <cellStyle name="SUBITENS 3 6 2 2 2 7" xfId="3483"/>
    <cellStyle name="SUBITENS 3 6 2 2 2 8" xfId="3484"/>
    <cellStyle name="SUBITENS 3 6 2 2 2 9" xfId="3485"/>
    <cellStyle name="SUBITENS 3 6 2 2 3" xfId="3486"/>
    <cellStyle name="SUBITENS 3 6 2 2 4" xfId="3487"/>
    <cellStyle name="SUBITENS 3 6 2 2 5" xfId="3488"/>
    <cellStyle name="SUBITENS 3 6 2 2 6" xfId="3489"/>
    <cellStyle name="SUBITENS 3 6 2 2 7" xfId="3490"/>
    <cellStyle name="SUBITENS 3 6 2 2 8" xfId="3491"/>
    <cellStyle name="SUBITENS 3 6 2 2 9" xfId="3492"/>
    <cellStyle name="SUBITENS 3 6 2 3" xfId="3493"/>
    <cellStyle name="SUBITENS 3 6 2 3 2" xfId="3494"/>
    <cellStyle name="SUBITENS 3 6 2 3 3" xfId="3495"/>
    <cellStyle name="SUBITENS 3 6 2 3 4" xfId="3496"/>
    <cellStyle name="SUBITENS 3 6 2 3 5" xfId="3497"/>
    <cellStyle name="SUBITENS 3 6 2 3 6" xfId="3498"/>
    <cellStyle name="SUBITENS 3 6 2 3 7" xfId="3499"/>
    <cellStyle name="SUBITENS 3 6 2 3 8" xfId="3500"/>
    <cellStyle name="SUBITENS 3 6 2 3 9" xfId="3501"/>
    <cellStyle name="SUBITENS 3 6 2 4" xfId="3502"/>
    <cellStyle name="SUBITENS 3 6 2 5" xfId="3503"/>
    <cellStyle name="SUBITENS 3 6 2 6" xfId="3504"/>
    <cellStyle name="SUBITENS 3 6 2 7" xfId="3505"/>
    <cellStyle name="SUBITENS 3 6 2 8" xfId="3506"/>
    <cellStyle name="SUBITENS 3 6 2 9" xfId="3507"/>
    <cellStyle name="SUBITENS 3 6 3" xfId="3508"/>
    <cellStyle name="SUBITENS 3 6 3 10" xfId="3509"/>
    <cellStyle name="SUBITENS 3 6 3 2" xfId="3510"/>
    <cellStyle name="SUBITENS 3 6 3 2 2" xfId="3511"/>
    <cellStyle name="SUBITENS 3 6 3 2 2 2" xfId="3512"/>
    <cellStyle name="SUBITENS 3 6 3 2 2 3" xfId="3513"/>
    <cellStyle name="SUBITENS 3 6 3 2 2 4" xfId="3514"/>
    <cellStyle name="SUBITENS 3 6 3 2 2 5" xfId="3515"/>
    <cellStyle name="SUBITENS 3 6 3 2 2 6" xfId="3516"/>
    <cellStyle name="SUBITENS 3 6 3 2 2 7" xfId="3517"/>
    <cellStyle name="SUBITENS 3 6 3 2 2 8" xfId="3518"/>
    <cellStyle name="SUBITENS 3 6 3 2 2 9" xfId="3519"/>
    <cellStyle name="SUBITENS 3 6 3 2 3" xfId="3520"/>
    <cellStyle name="SUBITENS 3 6 3 2 4" xfId="3521"/>
    <cellStyle name="SUBITENS 3 6 3 2 5" xfId="3522"/>
    <cellStyle name="SUBITENS 3 6 3 2 6" xfId="3523"/>
    <cellStyle name="SUBITENS 3 6 3 2 7" xfId="3524"/>
    <cellStyle name="SUBITENS 3 6 3 2 8" xfId="3525"/>
    <cellStyle name="SUBITENS 3 6 3 2 9" xfId="3526"/>
    <cellStyle name="SUBITENS 3 6 3 3" xfId="3527"/>
    <cellStyle name="SUBITENS 3 6 3 3 2" xfId="3528"/>
    <cellStyle name="SUBITENS 3 6 3 3 3" xfId="3529"/>
    <cellStyle name="SUBITENS 3 6 3 3 4" xfId="3530"/>
    <cellStyle name="SUBITENS 3 6 3 3 5" xfId="3531"/>
    <cellStyle name="SUBITENS 3 6 3 3 6" xfId="3532"/>
    <cellStyle name="SUBITENS 3 6 3 3 7" xfId="3533"/>
    <cellStyle name="SUBITENS 3 6 3 3 8" xfId="3534"/>
    <cellStyle name="SUBITENS 3 6 3 3 9" xfId="3535"/>
    <cellStyle name="SUBITENS 3 6 3 4" xfId="3536"/>
    <cellStyle name="SUBITENS 3 6 3 5" xfId="3537"/>
    <cellStyle name="SUBITENS 3 6 3 6" xfId="3538"/>
    <cellStyle name="SUBITENS 3 6 3 7" xfId="3539"/>
    <cellStyle name="SUBITENS 3 6 3 8" xfId="3540"/>
    <cellStyle name="SUBITENS 3 6 3 9" xfId="3541"/>
    <cellStyle name="SUBITENS 3 6 4" xfId="3542"/>
    <cellStyle name="SUBITENS 3 6 4 10" xfId="3543"/>
    <cellStyle name="SUBITENS 3 6 4 2" xfId="3544"/>
    <cellStyle name="SUBITENS 3 6 4 2 2" xfId="3545"/>
    <cellStyle name="SUBITENS 3 6 4 2 2 2" xfId="3546"/>
    <cellStyle name="SUBITENS 3 6 4 2 2 3" xfId="3547"/>
    <cellStyle name="SUBITENS 3 6 4 2 2 4" xfId="3548"/>
    <cellStyle name="SUBITENS 3 6 4 2 2 5" xfId="3549"/>
    <cellStyle name="SUBITENS 3 6 4 2 2 6" xfId="3550"/>
    <cellStyle name="SUBITENS 3 6 4 2 2 7" xfId="3551"/>
    <cellStyle name="SUBITENS 3 6 4 2 2 8" xfId="3552"/>
    <cellStyle name="SUBITENS 3 6 4 2 2 9" xfId="3553"/>
    <cellStyle name="SUBITENS 3 6 4 2 3" xfId="3554"/>
    <cellStyle name="SUBITENS 3 6 4 2 4" xfId="3555"/>
    <cellStyle name="SUBITENS 3 6 4 2 5" xfId="3556"/>
    <cellStyle name="SUBITENS 3 6 4 2 6" xfId="3557"/>
    <cellStyle name="SUBITENS 3 6 4 2 7" xfId="3558"/>
    <cellStyle name="SUBITENS 3 6 4 2 8" xfId="3559"/>
    <cellStyle name="SUBITENS 3 6 4 2 9" xfId="3560"/>
    <cellStyle name="SUBITENS 3 6 4 3" xfId="3561"/>
    <cellStyle name="SUBITENS 3 6 4 3 2" xfId="3562"/>
    <cellStyle name="SUBITENS 3 6 4 3 3" xfId="3563"/>
    <cellStyle name="SUBITENS 3 6 4 3 4" xfId="3564"/>
    <cellStyle name="SUBITENS 3 6 4 3 5" xfId="3565"/>
    <cellStyle name="SUBITENS 3 6 4 3 6" xfId="3566"/>
    <cellStyle name="SUBITENS 3 6 4 3 7" xfId="3567"/>
    <cellStyle name="SUBITENS 3 6 4 3 8" xfId="3568"/>
    <cellStyle name="SUBITENS 3 6 4 3 9" xfId="3569"/>
    <cellStyle name="SUBITENS 3 6 4 4" xfId="3570"/>
    <cellStyle name="SUBITENS 3 6 4 5" xfId="3571"/>
    <cellStyle name="SUBITENS 3 6 4 6" xfId="3572"/>
    <cellStyle name="SUBITENS 3 6 4 7" xfId="3573"/>
    <cellStyle name="SUBITENS 3 6 4 8" xfId="3574"/>
    <cellStyle name="SUBITENS 3 6 4 9" xfId="3575"/>
    <cellStyle name="SUBITENS 3 6 5" xfId="3576"/>
    <cellStyle name="SUBITENS 3 6 5 2" xfId="3577"/>
    <cellStyle name="SUBITENS 3 6 5 2 2" xfId="3578"/>
    <cellStyle name="SUBITENS 3 6 5 2 3" xfId="3579"/>
    <cellStyle name="SUBITENS 3 6 5 2 4" xfId="3580"/>
    <cellStyle name="SUBITENS 3 6 5 2 5" xfId="3581"/>
    <cellStyle name="SUBITENS 3 6 5 2 6" xfId="3582"/>
    <cellStyle name="SUBITENS 3 6 5 2 7" xfId="3583"/>
    <cellStyle name="SUBITENS 3 6 5 2 8" xfId="3584"/>
    <cellStyle name="SUBITENS 3 6 5 2 9" xfId="3585"/>
    <cellStyle name="SUBITENS 3 6 5 3" xfId="3586"/>
    <cellStyle name="SUBITENS 3 6 5 4" xfId="3587"/>
    <cellStyle name="SUBITENS 3 6 5 5" xfId="3588"/>
    <cellStyle name="SUBITENS 3 6 5 6" xfId="3589"/>
    <cellStyle name="SUBITENS 3 6 5 7" xfId="3590"/>
    <cellStyle name="SUBITENS 3 6 5 8" xfId="3591"/>
    <cellStyle name="SUBITENS 3 6 5 9" xfId="3592"/>
    <cellStyle name="SUBITENS 3 6 6" xfId="3593"/>
    <cellStyle name="SUBITENS 3 6 6 2" xfId="3594"/>
    <cellStyle name="SUBITENS 3 6 6 3" xfId="3595"/>
    <cellStyle name="SUBITENS 3 6 6 4" xfId="3596"/>
    <cellStyle name="SUBITENS 3 6 6 5" xfId="3597"/>
    <cellStyle name="SUBITENS 3 6 6 6" xfId="3598"/>
    <cellStyle name="SUBITENS 3 6 6 7" xfId="3599"/>
    <cellStyle name="SUBITENS 3 6 6 8" xfId="3600"/>
    <cellStyle name="SUBITENS 3 6 6 9" xfId="3601"/>
    <cellStyle name="SUBITENS 3 6 7" xfId="3602"/>
    <cellStyle name="SUBITENS 3 6 8" xfId="3603"/>
    <cellStyle name="SUBITENS 3 6 9" xfId="3604"/>
    <cellStyle name="SUBITENS 3 7" xfId="3605"/>
    <cellStyle name="SUBITENS 3 7 10" xfId="3606"/>
    <cellStyle name="SUBITENS 3 7 11" xfId="3607"/>
    <cellStyle name="SUBITENS 3 7 12" xfId="3608"/>
    <cellStyle name="SUBITENS 3 7 13" xfId="3609"/>
    <cellStyle name="SUBITENS 3 7 2" xfId="3610"/>
    <cellStyle name="SUBITENS 3 7 2 10" xfId="3611"/>
    <cellStyle name="SUBITENS 3 7 2 2" xfId="3612"/>
    <cellStyle name="SUBITENS 3 7 2 2 2" xfId="3613"/>
    <cellStyle name="SUBITENS 3 7 2 2 2 2" xfId="3614"/>
    <cellStyle name="SUBITENS 3 7 2 2 2 3" xfId="3615"/>
    <cellStyle name="SUBITENS 3 7 2 2 2 4" xfId="3616"/>
    <cellStyle name="SUBITENS 3 7 2 2 2 5" xfId="3617"/>
    <cellStyle name="SUBITENS 3 7 2 2 2 6" xfId="3618"/>
    <cellStyle name="SUBITENS 3 7 2 2 2 7" xfId="3619"/>
    <cellStyle name="SUBITENS 3 7 2 2 2 8" xfId="3620"/>
    <cellStyle name="SUBITENS 3 7 2 2 2 9" xfId="3621"/>
    <cellStyle name="SUBITENS 3 7 2 2 3" xfId="3622"/>
    <cellStyle name="SUBITENS 3 7 2 2 4" xfId="3623"/>
    <cellStyle name="SUBITENS 3 7 2 2 5" xfId="3624"/>
    <cellStyle name="SUBITENS 3 7 2 2 6" xfId="3625"/>
    <cellStyle name="SUBITENS 3 7 2 2 7" xfId="3626"/>
    <cellStyle name="SUBITENS 3 7 2 2 8" xfId="3627"/>
    <cellStyle name="SUBITENS 3 7 2 2 9" xfId="3628"/>
    <cellStyle name="SUBITENS 3 7 2 3" xfId="3629"/>
    <cellStyle name="SUBITENS 3 7 2 3 2" xfId="3630"/>
    <cellStyle name="SUBITENS 3 7 2 3 3" xfId="3631"/>
    <cellStyle name="SUBITENS 3 7 2 3 4" xfId="3632"/>
    <cellStyle name="SUBITENS 3 7 2 3 5" xfId="3633"/>
    <cellStyle name="SUBITENS 3 7 2 3 6" xfId="3634"/>
    <cellStyle name="SUBITENS 3 7 2 3 7" xfId="3635"/>
    <cellStyle name="SUBITENS 3 7 2 3 8" xfId="3636"/>
    <cellStyle name="SUBITENS 3 7 2 3 9" xfId="3637"/>
    <cellStyle name="SUBITENS 3 7 2 4" xfId="3638"/>
    <cellStyle name="SUBITENS 3 7 2 5" xfId="3639"/>
    <cellStyle name="SUBITENS 3 7 2 6" xfId="3640"/>
    <cellStyle name="SUBITENS 3 7 2 7" xfId="3641"/>
    <cellStyle name="SUBITENS 3 7 2 8" xfId="3642"/>
    <cellStyle name="SUBITENS 3 7 2 9" xfId="3643"/>
    <cellStyle name="SUBITENS 3 7 3" xfId="3644"/>
    <cellStyle name="SUBITENS 3 7 3 10" xfId="3645"/>
    <cellStyle name="SUBITENS 3 7 3 2" xfId="3646"/>
    <cellStyle name="SUBITENS 3 7 3 2 2" xfId="3647"/>
    <cellStyle name="SUBITENS 3 7 3 2 2 2" xfId="3648"/>
    <cellStyle name="SUBITENS 3 7 3 2 2 3" xfId="3649"/>
    <cellStyle name="SUBITENS 3 7 3 2 2 4" xfId="3650"/>
    <cellStyle name="SUBITENS 3 7 3 2 2 5" xfId="3651"/>
    <cellStyle name="SUBITENS 3 7 3 2 2 6" xfId="3652"/>
    <cellStyle name="SUBITENS 3 7 3 2 2 7" xfId="3653"/>
    <cellStyle name="SUBITENS 3 7 3 2 2 8" xfId="3654"/>
    <cellStyle name="SUBITENS 3 7 3 2 2 9" xfId="3655"/>
    <cellStyle name="SUBITENS 3 7 3 2 3" xfId="3656"/>
    <cellStyle name="SUBITENS 3 7 3 2 4" xfId="3657"/>
    <cellStyle name="SUBITENS 3 7 3 2 5" xfId="3658"/>
    <cellStyle name="SUBITENS 3 7 3 2 6" xfId="3659"/>
    <cellStyle name="SUBITENS 3 7 3 2 7" xfId="3660"/>
    <cellStyle name="SUBITENS 3 7 3 2 8" xfId="3661"/>
    <cellStyle name="SUBITENS 3 7 3 2 9" xfId="3662"/>
    <cellStyle name="SUBITENS 3 7 3 3" xfId="3663"/>
    <cellStyle name="SUBITENS 3 7 3 3 2" xfId="3664"/>
    <cellStyle name="SUBITENS 3 7 3 3 3" xfId="3665"/>
    <cellStyle name="SUBITENS 3 7 3 3 4" xfId="3666"/>
    <cellStyle name="SUBITENS 3 7 3 3 5" xfId="3667"/>
    <cellStyle name="SUBITENS 3 7 3 3 6" xfId="3668"/>
    <cellStyle name="SUBITENS 3 7 3 3 7" xfId="3669"/>
    <cellStyle name="SUBITENS 3 7 3 3 8" xfId="3670"/>
    <cellStyle name="SUBITENS 3 7 3 3 9" xfId="3671"/>
    <cellStyle name="SUBITENS 3 7 3 4" xfId="3672"/>
    <cellStyle name="SUBITENS 3 7 3 5" xfId="3673"/>
    <cellStyle name="SUBITENS 3 7 3 6" xfId="3674"/>
    <cellStyle name="SUBITENS 3 7 3 7" xfId="3675"/>
    <cellStyle name="SUBITENS 3 7 3 8" xfId="3676"/>
    <cellStyle name="SUBITENS 3 7 3 9" xfId="3677"/>
    <cellStyle name="SUBITENS 3 7 4" xfId="3678"/>
    <cellStyle name="SUBITENS 3 7 4 10" xfId="3679"/>
    <cellStyle name="SUBITENS 3 7 4 2" xfId="3680"/>
    <cellStyle name="SUBITENS 3 7 4 2 2" xfId="3681"/>
    <cellStyle name="SUBITENS 3 7 4 2 2 2" xfId="3682"/>
    <cellStyle name="SUBITENS 3 7 4 2 2 3" xfId="3683"/>
    <cellStyle name="SUBITENS 3 7 4 2 2 4" xfId="3684"/>
    <cellStyle name="SUBITENS 3 7 4 2 2 5" xfId="3685"/>
    <cellStyle name="SUBITENS 3 7 4 2 2 6" xfId="3686"/>
    <cellStyle name="SUBITENS 3 7 4 2 2 7" xfId="3687"/>
    <cellStyle name="SUBITENS 3 7 4 2 2 8" xfId="3688"/>
    <cellStyle name="SUBITENS 3 7 4 2 2 9" xfId="3689"/>
    <cellStyle name="SUBITENS 3 7 4 2 3" xfId="3690"/>
    <cellStyle name="SUBITENS 3 7 4 2 4" xfId="3691"/>
    <cellStyle name="SUBITENS 3 7 4 2 5" xfId="3692"/>
    <cellStyle name="SUBITENS 3 7 4 2 6" xfId="3693"/>
    <cellStyle name="SUBITENS 3 7 4 2 7" xfId="3694"/>
    <cellStyle name="SUBITENS 3 7 4 2 8" xfId="3695"/>
    <cellStyle name="SUBITENS 3 7 4 2 9" xfId="3696"/>
    <cellStyle name="SUBITENS 3 7 4 3" xfId="3697"/>
    <cellStyle name="SUBITENS 3 7 4 3 2" xfId="3698"/>
    <cellStyle name="SUBITENS 3 7 4 3 3" xfId="3699"/>
    <cellStyle name="SUBITENS 3 7 4 3 4" xfId="3700"/>
    <cellStyle name="SUBITENS 3 7 4 3 5" xfId="3701"/>
    <cellStyle name="SUBITENS 3 7 4 3 6" xfId="3702"/>
    <cellStyle name="SUBITENS 3 7 4 3 7" xfId="3703"/>
    <cellStyle name="SUBITENS 3 7 4 3 8" xfId="3704"/>
    <cellStyle name="SUBITENS 3 7 4 3 9" xfId="3705"/>
    <cellStyle name="SUBITENS 3 7 4 4" xfId="3706"/>
    <cellStyle name="SUBITENS 3 7 4 5" xfId="3707"/>
    <cellStyle name="SUBITENS 3 7 4 6" xfId="3708"/>
    <cellStyle name="SUBITENS 3 7 4 7" xfId="3709"/>
    <cellStyle name="SUBITENS 3 7 4 8" xfId="3710"/>
    <cellStyle name="SUBITENS 3 7 4 9" xfId="3711"/>
    <cellStyle name="SUBITENS 3 7 5" xfId="3712"/>
    <cellStyle name="SUBITENS 3 7 5 2" xfId="3713"/>
    <cellStyle name="SUBITENS 3 7 5 2 2" xfId="3714"/>
    <cellStyle name="SUBITENS 3 7 5 2 3" xfId="3715"/>
    <cellStyle name="SUBITENS 3 7 5 2 4" xfId="3716"/>
    <cellStyle name="SUBITENS 3 7 5 2 5" xfId="3717"/>
    <cellStyle name="SUBITENS 3 7 5 2 6" xfId="3718"/>
    <cellStyle name="SUBITENS 3 7 5 2 7" xfId="3719"/>
    <cellStyle name="SUBITENS 3 7 5 2 8" xfId="3720"/>
    <cellStyle name="SUBITENS 3 7 5 2 9" xfId="3721"/>
    <cellStyle name="SUBITENS 3 7 5 3" xfId="3722"/>
    <cellStyle name="SUBITENS 3 7 5 4" xfId="3723"/>
    <cellStyle name="SUBITENS 3 7 5 5" xfId="3724"/>
    <cellStyle name="SUBITENS 3 7 5 6" xfId="3725"/>
    <cellStyle name="SUBITENS 3 7 5 7" xfId="3726"/>
    <cellStyle name="SUBITENS 3 7 5 8" xfId="3727"/>
    <cellStyle name="SUBITENS 3 7 5 9" xfId="3728"/>
    <cellStyle name="SUBITENS 3 7 6" xfId="3729"/>
    <cellStyle name="SUBITENS 3 7 6 2" xfId="3730"/>
    <cellStyle name="SUBITENS 3 7 6 3" xfId="3731"/>
    <cellStyle name="SUBITENS 3 7 6 4" xfId="3732"/>
    <cellStyle name="SUBITENS 3 7 6 5" xfId="3733"/>
    <cellStyle name="SUBITENS 3 7 6 6" xfId="3734"/>
    <cellStyle name="SUBITENS 3 7 6 7" xfId="3735"/>
    <cellStyle name="SUBITENS 3 7 6 8" xfId="3736"/>
    <cellStyle name="SUBITENS 3 7 6 9" xfId="3737"/>
    <cellStyle name="SUBITENS 3 7 7" xfId="3738"/>
    <cellStyle name="SUBITENS 3 7 8" xfId="3739"/>
    <cellStyle name="SUBITENS 3 7 9" xfId="3740"/>
    <cellStyle name="SUBITENS 3 8" xfId="3741"/>
    <cellStyle name="SUBITENS 3 8 10" xfId="3742"/>
    <cellStyle name="SUBITENS 3 8 11" xfId="3743"/>
    <cellStyle name="SUBITENS 3 8 12" xfId="3744"/>
    <cellStyle name="SUBITENS 3 8 13" xfId="3745"/>
    <cellStyle name="SUBITENS 3 8 2" xfId="3746"/>
    <cellStyle name="SUBITENS 3 8 2 10" xfId="3747"/>
    <cellStyle name="SUBITENS 3 8 2 2" xfId="3748"/>
    <cellStyle name="SUBITENS 3 8 2 2 2" xfId="3749"/>
    <cellStyle name="SUBITENS 3 8 2 2 2 2" xfId="3750"/>
    <cellStyle name="SUBITENS 3 8 2 2 2 3" xfId="3751"/>
    <cellStyle name="SUBITENS 3 8 2 2 2 4" xfId="3752"/>
    <cellStyle name="SUBITENS 3 8 2 2 2 5" xfId="3753"/>
    <cellStyle name="SUBITENS 3 8 2 2 2 6" xfId="3754"/>
    <cellStyle name="SUBITENS 3 8 2 2 2 7" xfId="3755"/>
    <cellStyle name="SUBITENS 3 8 2 2 2 8" xfId="3756"/>
    <cellStyle name="SUBITENS 3 8 2 2 2 9" xfId="3757"/>
    <cellStyle name="SUBITENS 3 8 2 2 3" xfId="3758"/>
    <cellStyle name="SUBITENS 3 8 2 2 4" xfId="3759"/>
    <cellStyle name="SUBITENS 3 8 2 2 5" xfId="3760"/>
    <cellStyle name="SUBITENS 3 8 2 2 6" xfId="3761"/>
    <cellStyle name="SUBITENS 3 8 2 2 7" xfId="3762"/>
    <cellStyle name="SUBITENS 3 8 2 2 8" xfId="3763"/>
    <cellStyle name="SUBITENS 3 8 2 2 9" xfId="3764"/>
    <cellStyle name="SUBITENS 3 8 2 3" xfId="3765"/>
    <cellStyle name="SUBITENS 3 8 2 3 2" xfId="3766"/>
    <cellStyle name="SUBITENS 3 8 2 3 3" xfId="3767"/>
    <cellStyle name="SUBITENS 3 8 2 3 4" xfId="3768"/>
    <cellStyle name="SUBITENS 3 8 2 3 5" xfId="3769"/>
    <cellStyle name="SUBITENS 3 8 2 3 6" xfId="3770"/>
    <cellStyle name="SUBITENS 3 8 2 3 7" xfId="3771"/>
    <cellStyle name="SUBITENS 3 8 2 3 8" xfId="3772"/>
    <cellStyle name="SUBITENS 3 8 2 3 9" xfId="3773"/>
    <cellStyle name="SUBITENS 3 8 2 4" xfId="3774"/>
    <cellStyle name="SUBITENS 3 8 2 5" xfId="3775"/>
    <cellStyle name="SUBITENS 3 8 2 6" xfId="3776"/>
    <cellStyle name="SUBITENS 3 8 2 7" xfId="3777"/>
    <cellStyle name="SUBITENS 3 8 2 8" xfId="3778"/>
    <cellStyle name="SUBITENS 3 8 2 9" xfId="3779"/>
    <cellStyle name="SUBITENS 3 8 3" xfId="3780"/>
    <cellStyle name="SUBITENS 3 8 3 10" xfId="3781"/>
    <cellStyle name="SUBITENS 3 8 3 2" xfId="3782"/>
    <cellStyle name="SUBITENS 3 8 3 2 2" xfId="3783"/>
    <cellStyle name="SUBITENS 3 8 3 2 2 2" xfId="3784"/>
    <cellStyle name="SUBITENS 3 8 3 2 2 3" xfId="3785"/>
    <cellStyle name="SUBITENS 3 8 3 2 2 4" xfId="3786"/>
    <cellStyle name="SUBITENS 3 8 3 2 2 5" xfId="3787"/>
    <cellStyle name="SUBITENS 3 8 3 2 2 6" xfId="3788"/>
    <cellStyle name="SUBITENS 3 8 3 2 2 7" xfId="3789"/>
    <cellStyle name="SUBITENS 3 8 3 2 2 8" xfId="3790"/>
    <cellStyle name="SUBITENS 3 8 3 2 2 9" xfId="3791"/>
    <cellStyle name="SUBITENS 3 8 3 2 3" xfId="3792"/>
    <cellStyle name="SUBITENS 3 8 3 2 4" xfId="3793"/>
    <cellStyle name="SUBITENS 3 8 3 2 5" xfId="3794"/>
    <cellStyle name="SUBITENS 3 8 3 2 6" xfId="3795"/>
    <cellStyle name="SUBITENS 3 8 3 2 7" xfId="3796"/>
    <cellStyle name="SUBITENS 3 8 3 2 8" xfId="3797"/>
    <cellStyle name="SUBITENS 3 8 3 2 9" xfId="3798"/>
    <cellStyle name="SUBITENS 3 8 3 3" xfId="3799"/>
    <cellStyle name="SUBITENS 3 8 3 3 2" xfId="3800"/>
    <cellStyle name="SUBITENS 3 8 3 3 3" xfId="3801"/>
    <cellStyle name="SUBITENS 3 8 3 3 4" xfId="3802"/>
    <cellStyle name="SUBITENS 3 8 3 3 5" xfId="3803"/>
    <cellStyle name="SUBITENS 3 8 3 3 6" xfId="3804"/>
    <cellStyle name="SUBITENS 3 8 3 3 7" xfId="3805"/>
    <cellStyle name="SUBITENS 3 8 3 3 8" xfId="3806"/>
    <cellStyle name="SUBITENS 3 8 3 3 9" xfId="3807"/>
    <cellStyle name="SUBITENS 3 8 3 4" xfId="3808"/>
    <cellStyle name="SUBITENS 3 8 3 5" xfId="3809"/>
    <cellStyle name="SUBITENS 3 8 3 6" xfId="3810"/>
    <cellStyle name="SUBITENS 3 8 3 7" xfId="3811"/>
    <cellStyle name="SUBITENS 3 8 3 8" xfId="3812"/>
    <cellStyle name="SUBITENS 3 8 3 9" xfId="3813"/>
    <cellStyle name="SUBITENS 3 8 4" xfId="3814"/>
    <cellStyle name="SUBITENS 3 8 4 10" xfId="3815"/>
    <cellStyle name="SUBITENS 3 8 4 2" xfId="3816"/>
    <cellStyle name="SUBITENS 3 8 4 2 2" xfId="3817"/>
    <cellStyle name="SUBITENS 3 8 4 2 2 2" xfId="3818"/>
    <cellStyle name="SUBITENS 3 8 4 2 2 3" xfId="3819"/>
    <cellStyle name="SUBITENS 3 8 4 2 2 4" xfId="3820"/>
    <cellStyle name="SUBITENS 3 8 4 2 2 5" xfId="3821"/>
    <cellStyle name="SUBITENS 3 8 4 2 2 6" xfId="3822"/>
    <cellStyle name="SUBITENS 3 8 4 2 2 7" xfId="3823"/>
    <cellStyle name="SUBITENS 3 8 4 2 2 8" xfId="3824"/>
    <cellStyle name="SUBITENS 3 8 4 2 2 9" xfId="3825"/>
    <cellStyle name="SUBITENS 3 8 4 2 3" xfId="3826"/>
    <cellStyle name="SUBITENS 3 8 4 2 4" xfId="3827"/>
    <cellStyle name="SUBITENS 3 8 4 2 5" xfId="3828"/>
    <cellStyle name="SUBITENS 3 8 4 2 6" xfId="3829"/>
    <cellStyle name="SUBITENS 3 8 4 2 7" xfId="3830"/>
    <cellStyle name="SUBITENS 3 8 4 2 8" xfId="3831"/>
    <cellStyle name="SUBITENS 3 8 4 2 9" xfId="3832"/>
    <cellStyle name="SUBITENS 3 8 4 3" xfId="3833"/>
    <cellStyle name="SUBITENS 3 8 4 3 2" xfId="3834"/>
    <cellStyle name="SUBITENS 3 8 4 3 3" xfId="3835"/>
    <cellStyle name="SUBITENS 3 8 4 3 4" xfId="3836"/>
    <cellStyle name="SUBITENS 3 8 4 3 5" xfId="3837"/>
    <cellStyle name="SUBITENS 3 8 4 3 6" xfId="3838"/>
    <cellStyle name="SUBITENS 3 8 4 3 7" xfId="3839"/>
    <cellStyle name="SUBITENS 3 8 4 3 8" xfId="3840"/>
    <cellStyle name="SUBITENS 3 8 4 3 9" xfId="3841"/>
    <cellStyle name="SUBITENS 3 8 4 4" xfId="3842"/>
    <cellStyle name="SUBITENS 3 8 4 5" xfId="3843"/>
    <cellStyle name="SUBITENS 3 8 4 6" xfId="3844"/>
    <cellStyle name="SUBITENS 3 8 4 7" xfId="3845"/>
    <cellStyle name="SUBITENS 3 8 4 8" xfId="3846"/>
    <cellStyle name="SUBITENS 3 8 4 9" xfId="3847"/>
    <cellStyle name="SUBITENS 3 8 5" xfId="3848"/>
    <cellStyle name="SUBITENS 3 8 5 2" xfId="3849"/>
    <cellStyle name="SUBITENS 3 8 5 2 2" xfId="3850"/>
    <cellStyle name="SUBITENS 3 8 5 2 3" xfId="3851"/>
    <cellStyle name="SUBITENS 3 8 5 2 4" xfId="3852"/>
    <cellStyle name="SUBITENS 3 8 5 2 5" xfId="3853"/>
    <cellStyle name="SUBITENS 3 8 5 2 6" xfId="3854"/>
    <cellStyle name="SUBITENS 3 8 5 2 7" xfId="3855"/>
    <cellStyle name="SUBITENS 3 8 5 2 8" xfId="3856"/>
    <cellStyle name="SUBITENS 3 8 5 2 9" xfId="3857"/>
    <cellStyle name="SUBITENS 3 8 5 3" xfId="3858"/>
    <cellStyle name="SUBITENS 3 8 5 4" xfId="3859"/>
    <cellStyle name="SUBITENS 3 8 5 5" xfId="3860"/>
    <cellStyle name="SUBITENS 3 8 5 6" xfId="3861"/>
    <cellStyle name="SUBITENS 3 8 5 7" xfId="3862"/>
    <cellStyle name="SUBITENS 3 8 5 8" xfId="3863"/>
    <cellStyle name="SUBITENS 3 8 5 9" xfId="3864"/>
    <cellStyle name="SUBITENS 3 8 6" xfId="3865"/>
    <cellStyle name="SUBITENS 3 8 6 2" xfId="3866"/>
    <cellStyle name="SUBITENS 3 8 6 3" xfId="3867"/>
    <cellStyle name="SUBITENS 3 8 6 4" xfId="3868"/>
    <cellStyle name="SUBITENS 3 8 6 5" xfId="3869"/>
    <cellStyle name="SUBITENS 3 8 6 6" xfId="3870"/>
    <cellStyle name="SUBITENS 3 8 6 7" xfId="3871"/>
    <cellStyle name="SUBITENS 3 8 6 8" xfId="3872"/>
    <cellStyle name="SUBITENS 3 8 6 9" xfId="3873"/>
    <cellStyle name="SUBITENS 3 8 7" xfId="3874"/>
    <cellStyle name="SUBITENS 3 8 8" xfId="3875"/>
    <cellStyle name="SUBITENS 3 8 9" xfId="3876"/>
    <cellStyle name="SUBITENS 3 9" xfId="3877"/>
    <cellStyle name="SUBITENS 3 9 10" xfId="3878"/>
    <cellStyle name="SUBITENS 3 9 11" xfId="3879"/>
    <cellStyle name="SUBITENS 3 9 12" xfId="3880"/>
    <cellStyle name="SUBITENS 3 9 13" xfId="3881"/>
    <cellStyle name="SUBITENS 3 9 2" xfId="3882"/>
    <cellStyle name="SUBITENS 3 9 2 10" xfId="3883"/>
    <cellStyle name="SUBITENS 3 9 2 2" xfId="3884"/>
    <cellStyle name="SUBITENS 3 9 2 2 2" xfId="3885"/>
    <cellStyle name="SUBITENS 3 9 2 2 2 2" xfId="3886"/>
    <cellStyle name="SUBITENS 3 9 2 2 2 3" xfId="3887"/>
    <cellStyle name="SUBITENS 3 9 2 2 2 4" xfId="3888"/>
    <cellStyle name="SUBITENS 3 9 2 2 2 5" xfId="3889"/>
    <cellStyle name="SUBITENS 3 9 2 2 2 6" xfId="3890"/>
    <cellStyle name="SUBITENS 3 9 2 2 2 7" xfId="3891"/>
    <cellStyle name="SUBITENS 3 9 2 2 2 8" xfId="3892"/>
    <cellStyle name="SUBITENS 3 9 2 2 2 9" xfId="3893"/>
    <cellStyle name="SUBITENS 3 9 2 2 3" xfId="3894"/>
    <cellStyle name="SUBITENS 3 9 2 2 4" xfId="3895"/>
    <cellStyle name="SUBITENS 3 9 2 2 5" xfId="3896"/>
    <cellStyle name="SUBITENS 3 9 2 2 6" xfId="3897"/>
    <cellStyle name="SUBITENS 3 9 2 2 7" xfId="3898"/>
    <cellStyle name="SUBITENS 3 9 2 2 8" xfId="3899"/>
    <cellStyle name="SUBITENS 3 9 2 2 9" xfId="3900"/>
    <cellStyle name="SUBITENS 3 9 2 3" xfId="3901"/>
    <cellStyle name="SUBITENS 3 9 2 3 2" xfId="3902"/>
    <cellStyle name="SUBITENS 3 9 2 3 3" xfId="3903"/>
    <cellStyle name="SUBITENS 3 9 2 3 4" xfId="3904"/>
    <cellStyle name="SUBITENS 3 9 2 3 5" xfId="3905"/>
    <cellStyle name="SUBITENS 3 9 2 3 6" xfId="3906"/>
    <cellStyle name="SUBITENS 3 9 2 3 7" xfId="3907"/>
    <cellStyle name="SUBITENS 3 9 2 3 8" xfId="3908"/>
    <cellStyle name="SUBITENS 3 9 2 3 9" xfId="3909"/>
    <cellStyle name="SUBITENS 3 9 2 4" xfId="3910"/>
    <cellStyle name="SUBITENS 3 9 2 5" xfId="3911"/>
    <cellStyle name="SUBITENS 3 9 2 6" xfId="3912"/>
    <cellStyle name="SUBITENS 3 9 2 7" xfId="3913"/>
    <cellStyle name="SUBITENS 3 9 2 8" xfId="3914"/>
    <cellStyle name="SUBITENS 3 9 2 9" xfId="3915"/>
    <cellStyle name="SUBITENS 3 9 3" xfId="3916"/>
    <cellStyle name="SUBITENS 3 9 3 10" xfId="3917"/>
    <cellStyle name="SUBITENS 3 9 3 2" xfId="3918"/>
    <cellStyle name="SUBITENS 3 9 3 2 2" xfId="3919"/>
    <cellStyle name="SUBITENS 3 9 3 2 2 2" xfId="3920"/>
    <cellStyle name="SUBITENS 3 9 3 2 2 3" xfId="3921"/>
    <cellStyle name="SUBITENS 3 9 3 2 2 4" xfId="3922"/>
    <cellStyle name="SUBITENS 3 9 3 2 2 5" xfId="3923"/>
    <cellStyle name="SUBITENS 3 9 3 2 2 6" xfId="3924"/>
    <cellStyle name="SUBITENS 3 9 3 2 2 7" xfId="3925"/>
    <cellStyle name="SUBITENS 3 9 3 2 2 8" xfId="3926"/>
    <cellStyle name="SUBITENS 3 9 3 2 2 9" xfId="3927"/>
    <cellStyle name="SUBITENS 3 9 3 2 3" xfId="3928"/>
    <cellStyle name="SUBITENS 3 9 3 2 4" xfId="3929"/>
    <cellStyle name="SUBITENS 3 9 3 2 5" xfId="3930"/>
    <cellStyle name="SUBITENS 3 9 3 2 6" xfId="3931"/>
    <cellStyle name="SUBITENS 3 9 3 2 7" xfId="3932"/>
    <cellStyle name="SUBITENS 3 9 3 2 8" xfId="3933"/>
    <cellStyle name="SUBITENS 3 9 3 2 9" xfId="3934"/>
    <cellStyle name="SUBITENS 3 9 3 3" xfId="3935"/>
    <cellStyle name="SUBITENS 3 9 3 3 2" xfId="3936"/>
    <cellStyle name="SUBITENS 3 9 3 3 3" xfId="3937"/>
    <cellStyle name="SUBITENS 3 9 3 3 4" xfId="3938"/>
    <cellStyle name="SUBITENS 3 9 3 3 5" xfId="3939"/>
    <cellStyle name="SUBITENS 3 9 3 3 6" xfId="3940"/>
    <cellStyle name="SUBITENS 3 9 3 3 7" xfId="3941"/>
    <cellStyle name="SUBITENS 3 9 3 3 8" xfId="3942"/>
    <cellStyle name="SUBITENS 3 9 3 3 9" xfId="3943"/>
    <cellStyle name="SUBITENS 3 9 3 4" xfId="3944"/>
    <cellStyle name="SUBITENS 3 9 3 5" xfId="3945"/>
    <cellStyle name="SUBITENS 3 9 3 6" xfId="3946"/>
    <cellStyle name="SUBITENS 3 9 3 7" xfId="3947"/>
    <cellStyle name="SUBITENS 3 9 3 8" xfId="3948"/>
    <cellStyle name="SUBITENS 3 9 3 9" xfId="3949"/>
    <cellStyle name="SUBITENS 3 9 4" xfId="3950"/>
    <cellStyle name="SUBITENS 3 9 4 10" xfId="3951"/>
    <cellStyle name="SUBITENS 3 9 4 2" xfId="3952"/>
    <cellStyle name="SUBITENS 3 9 4 2 2" xfId="3953"/>
    <cellStyle name="SUBITENS 3 9 4 2 2 2" xfId="3954"/>
    <cellStyle name="SUBITENS 3 9 4 2 2 3" xfId="3955"/>
    <cellStyle name="SUBITENS 3 9 4 2 2 4" xfId="3956"/>
    <cellStyle name="SUBITENS 3 9 4 2 2 5" xfId="3957"/>
    <cellStyle name="SUBITENS 3 9 4 2 2 6" xfId="3958"/>
    <cellStyle name="SUBITENS 3 9 4 2 2 7" xfId="3959"/>
    <cellStyle name="SUBITENS 3 9 4 2 2 8" xfId="3960"/>
    <cellStyle name="SUBITENS 3 9 4 2 2 9" xfId="3961"/>
    <cellStyle name="SUBITENS 3 9 4 2 3" xfId="3962"/>
    <cellStyle name="SUBITENS 3 9 4 2 4" xfId="3963"/>
    <cellStyle name="SUBITENS 3 9 4 2 5" xfId="3964"/>
    <cellStyle name="SUBITENS 3 9 4 2 6" xfId="3965"/>
    <cellStyle name="SUBITENS 3 9 4 2 7" xfId="3966"/>
    <cellStyle name="SUBITENS 3 9 4 2 8" xfId="3967"/>
    <cellStyle name="SUBITENS 3 9 4 2 9" xfId="3968"/>
    <cellStyle name="SUBITENS 3 9 4 3" xfId="3969"/>
    <cellStyle name="SUBITENS 3 9 4 3 2" xfId="3970"/>
    <cellStyle name="SUBITENS 3 9 4 3 3" xfId="3971"/>
    <cellStyle name="SUBITENS 3 9 4 3 4" xfId="3972"/>
    <cellStyle name="SUBITENS 3 9 4 3 5" xfId="3973"/>
    <cellStyle name="SUBITENS 3 9 4 3 6" xfId="3974"/>
    <cellStyle name="SUBITENS 3 9 4 3 7" xfId="3975"/>
    <cellStyle name="SUBITENS 3 9 4 3 8" xfId="3976"/>
    <cellStyle name="SUBITENS 3 9 4 3 9" xfId="3977"/>
    <cellStyle name="SUBITENS 3 9 4 4" xfId="3978"/>
    <cellStyle name="SUBITENS 3 9 4 5" xfId="3979"/>
    <cellStyle name="SUBITENS 3 9 4 6" xfId="3980"/>
    <cellStyle name="SUBITENS 3 9 4 7" xfId="3981"/>
    <cellStyle name="SUBITENS 3 9 4 8" xfId="3982"/>
    <cellStyle name="SUBITENS 3 9 4 9" xfId="3983"/>
    <cellStyle name="SUBITENS 3 9 5" xfId="3984"/>
    <cellStyle name="SUBITENS 3 9 5 2" xfId="3985"/>
    <cellStyle name="SUBITENS 3 9 5 2 2" xfId="3986"/>
    <cellStyle name="SUBITENS 3 9 5 2 3" xfId="3987"/>
    <cellStyle name="SUBITENS 3 9 5 2 4" xfId="3988"/>
    <cellStyle name="SUBITENS 3 9 5 2 5" xfId="3989"/>
    <cellStyle name="SUBITENS 3 9 5 2 6" xfId="3990"/>
    <cellStyle name="SUBITENS 3 9 5 2 7" xfId="3991"/>
    <cellStyle name="SUBITENS 3 9 5 2 8" xfId="3992"/>
    <cellStyle name="SUBITENS 3 9 5 2 9" xfId="3993"/>
    <cellStyle name="SUBITENS 3 9 5 3" xfId="3994"/>
    <cellStyle name="SUBITENS 3 9 5 4" xfId="3995"/>
    <cellStyle name="SUBITENS 3 9 5 5" xfId="3996"/>
    <cellStyle name="SUBITENS 3 9 5 6" xfId="3997"/>
    <cellStyle name="SUBITENS 3 9 5 7" xfId="3998"/>
    <cellStyle name="SUBITENS 3 9 5 8" xfId="3999"/>
    <cellStyle name="SUBITENS 3 9 5 9" xfId="4000"/>
    <cellStyle name="SUBITENS 3 9 6" xfId="4001"/>
    <cellStyle name="SUBITENS 3 9 6 2" xfId="4002"/>
    <cellStyle name="SUBITENS 3 9 6 3" xfId="4003"/>
    <cellStyle name="SUBITENS 3 9 6 4" xfId="4004"/>
    <cellStyle name="SUBITENS 3 9 6 5" xfId="4005"/>
    <cellStyle name="SUBITENS 3 9 6 6" xfId="4006"/>
    <cellStyle name="SUBITENS 3 9 6 7" xfId="4007"/>
    <cellStyle name="SUBITENS 3 9 6 8" xfId="4008"/>
    <cellStyle name="SUBITENS 3 9 6 9" xfId="4009"/>
    <cellStyle name="SUBITENS 3 9 7" xfId="4010"/>
    <cellStyle name="SUBITENS 3 9 8" xfId="4011"/>
    <cellStyle name="SUBITENS 3 9 9" xfId="4012"/>
    <cellStyle name="SUBITENS 4" xfId="4013"/>
    <cellStyle name="SUBITENS 4 10" xfId="4014"/>
    <cellStyle name="SUBITENS 4 11" xfId="4015"/>
    <cellStyle name="SUBITENS 4 12" xfId="4016"/>
    <cellStyle name="SUBITENS 4 13" xfId="4017"/>
    <cellStyle name="SUBITENS 4 2" xfId="4018"/>
    <cellStyle name="SUBITENS 4 2 10" xfId="4019"/>
    <cellStyle name="SUBITENS 4 2 2" xfId="4020"/>
    <cellStyle name="SUBITENS 4 2 2 2" xfId="4021"/>
    <cellStyle name="SUBITENS 4 2 2 2 2" xfId="4022"/>
    <cellStyle name="SUBITENS 4 2 2 2 3" xfId="4023"/>
    <cellStyle name="SUBITENS 4 2 2 2 4" xfId="4024"/>
    <cellStyle name="SUBITENS 4 2 2 2 5" xfId="4025"/>
    <cellStyle name="SUBITENS 4 2 2 2 6" xfId="4026"/>
    <cellStyle name="SUBITENS 4 2 2 2 7" xfId="4027"/>
    <cellStyle name="SUBITENS 4 2 2 2 8" xfId="4028"/>
    <cellStyle name="SUBITENS 4 2 2 2 9" xfId="4029"/>
    <cellStyle name="SUBITENS 4 2 2 3" xfId="4030"/>
    <cellStyle name="SUBITENS 4 2 2 4" xfId="4031"/>
    <cellStyle name="SUBITENS 4 2 2 5" xfId="4032"/>
    <cellStyle name="SUBITENS 4 2 2 6" xfId="4033"/>
    <cellStyle name="SUBITENS 4 2 2 7" xfId="4034"/>
    <cellStyle name="SUBITENS 4 2 2 8" xfId="4035"/>
    <cellStyle name="SUBITENS 4 2 2 9" xfId="4036"/>
    <cellStyle name="SUBITENS 4 2 3" xfId="4037"/>
    <cellStyle name="SUBITENS 4 2 3 2" xfId="4038"/>
    <cellStyle name="SUBITENS 4 2 3 3" xfId="4039"/>
    <cellStyle name="SUBITENS 4 2 3 4" xfId="4040"/>
    <cellStyle name="SUBITENS 4 2 3 5" xfId="4041"/>
    <cellStyle name="SUBITENS 4 2 3 6" xfId="4042"/>
    <cellStyle name="SUBITENS 4 2 3 7" xfId="4043"/>
    <cellStyle name="SUBITENS 4 2 3 8" xfId="4044"/>
    <cellStyle name="SUBITENS 4 2 3 9" xfId="4045"/>
    <cellStyle name="SUBITENS 4 2 4" xfId="4046"/>
    <cellStyle name="SUBITENS 4 2 5" xfId="4047"/>
    <cellStyle name="SUBITENS 4 2 6" xfId="4048"/>
    <cellStyle name="SUBITENS 4 2 7" xfId="4049"/>
    <cellStyle name="SUBITENS 4 2 8" xfId="4050"/>
    <cellStyle name="SUBITENS 4 2 9" xfId="4051"/>
    <cellStyle name="SUBITENS 4 3" xfId="4052"/>
    <cellStyle name="SUBITENS 4 3 10" xfId="4053"/>
    <cellStyle name="SUBITENS 4 3 2" xfId="4054"/>
    <cellStyle name="SUBITENS 4 3 2 2" xfId="4055"/>
    <cellStyle name="SUBITENS 4 3 2 2 2" xfId="4056"/>
    <cellStyle name="SUBITENS 4 3 2 2 3" xfId="4057"/>
    <cellStyle name="SUBITENS 4 3 2 2 4" xfId="4058"/>
    <cellStyle name="SUBITENS 4 3 2 2 5" xfId="4059"/>
    <cellStyle name="SUBITENS 4 3 2 2 6" xfId="4060"/>
    <cellStyle name="SUBITENS 4 3 2 2 7" xfId="4061"/>
    <cellStyle name="SUBITENS 4 3 2 2 8" xfId="4062"/>
    <cellStyle name="SUBITENS 4 3 2 2 9" xfId="4063"/>
    <cellStyle name="SUBITENS 4 3 2 3" xfId="4064"/>
    <cellStyle name="SUBITENS 4 3 2 4" xfId="4065"/>
    <cellStyle name="SUBITENS 4 3 2 5" xfId="4066"/>
    <cellStyle name="SUBITENS 4 3 2 6" xfId="4067"/>
    <cellStyle name="SUBITENS 4 3 2 7" xfId="4068"/>
    <cellStyle name="SUBITENS 4 3 2 8" xfId="4069"/>
    <cellStyle name="SUBITENS 4 3 2 9" xfId="4070"/>
    <cellStyle name="SUBITENS 4 3 3" xfId="4071"/>
    <cellStyle name="SUBITENS 4 3 3 2" xfId="4072"/>
    <cellStyle name="SUBITENS 4 3 3 3" xfId="4073"/>
    <cellStyle name="SUBITENS 4 3 3 4" xfId="4074"/>
    <cellStyle name="SUBITENS 4 3 3 5" xfId="4075"/>
    <cellStyle name="SUBITENS 4 3 3 6" xfId="4076"/>
    <cellStyle name="SUBITENS 4 3 3 7" xfId="4077"/>
    <cellStyle name="SUBITENS 4 3 3 8" xfId="4078"/>
    <cellStyle name="SUBITENS 4 3 3 9" xfId="4079"/>
    <cellStyle name="SUBITENS 4 3 4" xfId="4080"/>
    <cellStyle name="SUBITENS 4 3 5" xfId="4081"/>
    <cellStyle name="SUBITENS 4 3 6" xfId="4082"/>
    <cellStyle name="SUBITENS 4 3 7" xfId="4083"/>
    <cellStyle name="SUBITENS 4 3 8" xfId="4084"/>
    <cellStyle name="SUBITENS 4 3 9" xfId="4085"/>
    <cellStyle name="SUBITENS 4 4" xfId="4086"/>
    <cellStyle name="SUBITENS 4 4 10" xfId="4087"/>
    <cellStyle name="SUBITENS 4 4 2" xfId="4088"/>
    <cellStyle name="SUBITENS 4 4 2 2" xfId="4089"/>
    <cellStyle name="SUBITENS 4 4 2 2 2" xfId="4090"/>
    <cellStyle name="SUBITENS 4 4 2 2 3" xfId="4091"/>
    <cellStyle name="SUBITENS 4 4 2 2 4" xfId="4092"/>
    <cellStyle name="SUBITENS 4 4 2 2 5" xfId="4093"/>
    <cellStyle name="SUBITENS 4 4 2 2 6" xfId="4094"/>
    <cellStyle name="SUBITENS 4 4 2 2 7" xfId="4095"/>
    <cellStyle name="SUBITENS 4 4 2 2 8" xfId="4096"/>
    <cellStyle name="SUBITENS 4 4 2 2 9" xfId="4097"/>
    <cellStyle name="SUBITENS 4 4 2 3" xfId="4098"/>
    <cellStyle name="SUBITENS 4 4 2 4" xfId="4099"/>
    <cellStyle name="SUBITENS 4 4 2 5" xfId="4100"/>
    <cellStyle name="SUBITENS 4 4 2 6" xfId="4101"/>
    <cellStyle name="SUBITENS 4 4 2 7" xfId="4102"/>
    <cellStyle name="SUBITENS 4 4 2 8" xfId="4103"/>
    <cellStyle name="SUBITENS 4 4 2 9" xfId="4104"/>
    <cellStyle name="SUBITENS 4 4 3" xfId="4105"/>
    <cellStyle name="SUBITENS 4 4 3 2" xfId="4106"/>
    <cellStyle name="SUBITENS 4 4 3 3" xfId="4107"/>
    <cellStyle name="SUBITENS 4 4 3 4" xfId="4108"/>
    <cellStyle name="SUBITENS 4 4 3 5" xfId="4109"/>
    <cellStyle name="SUBITENS 4 4 3 6" xfId="4110"/>
    <cellStyle name="SUBITENS 4 4 3 7" xfId="4111"/>
    <cellStyle name="SUBITENS 4 4 3 8" xfId="4112"/>
    <cellStyle name="SUBITENS 4 4 3 9" xfId="4113"/>
    <cellStyle name="SUBITENS 4 4 4" xfId="4114"/>
    <cellStyle name="SUBITENS 4 4 5" xfId="4115"/>
    <cellStyle name="SUBITENS 4 4 6" xfId="4116"/>
    <cellStyle name="SUBITENS 4 4 7" xfId="4117"/>
    <cellStyle name="SUBITENS 4 4 8" xfId="4118"/>
    <cellStyle name="SUBITENS 4 4 9" xfId="4119"/>
    <cellStyle name="SUBITENS 4 5" xfId="4120"/>
    <cellStyle name="SUBITENS 4 5 2" xfId="4121"/>
    <cellStyle name="SUBITENS 4 5 2 2" xfId="4122"/>
    <cellStyle name="SUBITENS 4 5 2 3" xfId="4123"/>
    <cellStyle name="SUBITENS 4 5 2 4" xfId="4124"/>
    <cellStyle name="SUBITENS 4 5 2 5" xfId="4125"/>
    <cellStyle name="SUBITENS 4 5 2 6" xfId="4126"/>
    <cellStyle name="SUBITENS 4 5 2 7" xfId="4127"/>
    <cellStyle name="SUBITENS 4 5 2 8" xfId="4128"/>
    <cellStyle name="SUBITENS 4 5 2 9" xfId="4129"/>
    <cellStyle name="SUBITENS 4 5 3" xfId="4130"/>
    <cellStyle name="SUBITENS 4 5 4" xfId="4131"/>
    <cellStyle name="SUBITENS 4 5 5" xfId="4132"/>
    <cellStyle name="SUBITENS 4 5 6" xfId="4133"/>
    <cellStyle name="SUBITENS 4 5 7" xfId="4134"/>
    <cellStyle name="SUBITENS 4 5 8" xfId="4135"/>
    <cellStyle name="SUBITENS 4 5 9" xfId="4136"/>
    <cellStyle name="SUBITENS 4 6" xfId="4137"/>
    <cellStyle name="SUBITENS 4 6 2" xfId="4138"/>
    <cellStyle name="SUBITENS 4 6 3" xfId="4139"/>
    <cellStyle name="SUBITENS 4 6 4" xfId="4140"/>
    <cellStyle name="SUBITENS 4 6 5" xfId="4141"/>
    <cellStyle name="SUBITENS 4 6 6" xfId="4142"/>
    <cellStyle name="SUBITENS 4 6 7" xfId="4143"/>
    <cellStyle name="SUBITENS 4 6 8" xfId="4144"/>
    <cellStyle name="SUBITENS 4 6 9" xfId="4145"/>
    <cellStyle name="SUBITENS 4 7" xfId="4146"/>
    <cellStyle name="SUBITENS 4 8" xfId="4147"/>
    <cellStyle name="SUBITENS 4 9" xfId="4148"/>
    <cellStyle name="SUBITENS 5" xfId="4149"/>
    <cellStyle name="SUBITENS 5 10" xfId="4150"/>
    <cellStyle name="SUBITENS 5 11" xfId="4151"/>
    <cellStyle name="SUBITENS 5 12" xfId="4152"/>
    <cellStyle name="SUBITENS 5 13" xfId="4153"/>
    <cellStyle name="SUBITENS 5 2" xfId="4154"/>
    <cellStyle name="SUBITENS 5 2 10" xfId="4155"/>
    <cellStyle name="SUBITENS 5 2 2" xfId="4156"/>
    <cellStyle name="SUBITENS 5 2 2 2" xfId="4157"/>
    <cellStyle name="SUBITENS 5 2 2 2 2" xfId="4158"/>
    <cellStyle name="SUBITENS 5 2 2 2 3" xfId="4159"/>
    <cellStyle name="SUBITENS 5 2 2 2 4" xfId="4160"/>
    <cellStyle name="SUBITENS 5 2 2 2 5" xfId="4161"/>
    <cellStyle name="SUBITENS 5 2 2 2 6" xfId="4162"/>
    <cellStyle name="SUBITENS 5 2 2 2 7" xfId="4163"/>
    <cellStyle name="SUBITENS 5 2 2 2 8" xfId="4164"/>
    <cellStyle name="SUBITENS 5 2 2 2 9" xfId="4165"/>
    <cellStyle name="SUBITENS 5 2 2 3" xfId="4166"/>
    <cellStyle name="SUBITENS 5 2 2 4" xfId="4167"/>
    <cellStyle name="SUBITENS 5 2 2 5" xfId="4168"/>
    <cellStyle name="SUBITENS 5 2 2 6" xfId="4169"/>
    <cellStyle name="SUBITENS 5 2 2 7" xfId="4170"/>
    <cellStyle name="SUBITENS 5 2 2 8" xfId="4171"/>
    <cellStyle name="SUBITENS 5 2 2 9" xfId="4172"/>
    <cellStyle name="SUBITENS 5 2 3" xfId="4173"/>
    <cellStyle name="SUBITENS 5 2 3 2" xfId="4174"/>
    <cellStyle name="SUBITENS 5 2 3 3" xfId="4175"/>
    <cellStyle name="SUBITENS 5 2 3 4" xfId="4176"/>
    <cellStyle name="SUBITENS 5 2 3 5" xfId="4177"/>
    <cellStyle name="SUBITENS 5 2 3 6" xfId="4178"/>
    <cellStyle name="SUBITENS 5 2 3 7" xfId="4179"/>
    <cellStyle name="SUBITENS 5 2 3 8" xfId="4180"/>
    <cellStyle name="SUBITENS 5 2 3 9" xfId="4181"/>
    <cellStyle name="SUBITENS 5 2 4" xfId="4182"/>
    <cellStyle name="SUBITENS 5 2 5" xfId="4183"/>
    <cellStyle name="SUBITENS 5 2 6" xfId="4184"/>
    <cellStyle name="SUBITENS 5 2 7" xfId="4185"/>
    <cellStyle name="SUBITENS 5 2 8" xfId="4186"/>
    <cellStyle name="SUBITENS 5 2 9" xfId="4187"/>
    <cellStyle name="SUBITENS 5 3" xfId="4188"/>
    <cellStyle name="SUBITENS 5 3 10" xfId="4189"/>
    <cellStyle name="SUBITENS 5 3 2" xfId="4190"/>
    <cellStyle name="SUBITENS 5 3 2 2" xfId="4191"/>
    <cellStyle name="SUBITENS 5 3 2 2 2" xfId="4192"/>
    <cellStyle name="SUBITENS 5 3 2 2 3" xfId="4193"/>
    <cellStyle name="SUBITENS 5 3 2 2 4" xfId="4194"/>
    <cellStyle name="SUBITENS 5 3 2 2 5" xfId="4195"/>
    <cellStyle name="SUBITENS 5 3 2 2 6" xfId="4196"/>
    <cellStyle name="SUBITENS 5 3 2 2 7" xfId="4197"/>
    <cellStyle name="SUBITENS 5 3 2 2 8" xfId="4198"/>
    <cellStyle name="SUBITENS 5 3 2 2 9" xfId="4199"/>
    <cellStyle name="SUBITENS 5 3 2 3" xfId="4200"/>
    <cellStyle name="SUBITENS 5 3 2 4" xfId="4201"/>
    <cellStyle name="SUBITENS 5 3 2 5" xfId="4202"/>
    <cellStyle name="SUBITENS 5 3 2 6" xfId="4203"/>
    <cellStyle name="SUBITENS 5 3 2 7" xfId="4204"/>
    <cellStyle name="SUBITENS 5 3 2 8" xfId="4205"/>
    <cellStyle name="SUBITENS 5 3 2 9" xfId="4206"/>
    <cellStyle name="SUBITENS 5 3 3" xfId="4207"/>
    <cellStyle name="SUBITENS 5 3 3 2" xfId="4208"/>
    <cellStyle name="SUBITENS 5 3 3 3" xfId="4209"/>
    <cellStyle name="SUBITENS 5 3 3 4" xfId="4210"/>
    <cellStyle name="SUBITENS 5 3 3 5" xfId="4211"/>
    <cellStyle name="SUBITENS 5 3 3 6" xfId="4212"/>
    <cellStyle name="SUBITENS 5 3 3 7" xfId="4213"/>
    <cellStyle name="SUBITENS 5 3 3 8" xfId="4214"/>
    <cellStyle name="SUBITENS 5 3 3 9" xfId="4215"/>
    <cellStyle name="SUBITENS 5 3 4" xfId="4216"/>
    <cellStyle name="SUBITENS 5 3 5" xfId="4217"/>
    <cellStyle name="SUBITENS 5 3 6" xfId="4218"/>
    <cellStyle name="SUBITENS 5 3 7" xfId="4219"/>
    <cellStyle name="SUBITENS 5 3 8" xfId="4220"/>
    <cellStyle name="SUBITENS 5 3 9" xfId="4221"/>
    <cellStyle name="SUBITENS 5 4" xfId="4222"/>
    <cellStyle name="SUBITENS 5 4 10" xfId="4223"/>
    <cellStyle name="SUBITENS 5 4 2" xfId="4224"/>
    <cellStyle name="SUBITENS 5 4 2 2" xfId="4225"/>
    <cellStyle name="SUBITENS 5 4 2 2 2" xfId="4226"/>
    <cellStyle name="SUBITENS 5 4 2 2 3" xfId="4227"/>
    <cellStyle name="SUBITENS 5 4 2 2 4" xfId="4228"/>
    <cellStyle name="SUBITENS 5 4 2 2 5" xfId="4229"/>
    <cellStyle name="SUBITENS 5 4 2 2 6" xfId="4230"/>
    <cellStyle name="SUBITENS 5 4 2 2 7" xfId="4231"/>
    <cellStyle name="SUBITENS 5 4 2 2 8" xfId="4232"/>
    <cellStyle name="SUBITENS 5 4 2 2 9" xfId="4233"/>
    <cellStyle name="SUBITENS 5 4 2 3" xfId="4234"/>
    <cellStyle name="SUBITENS 5 4 2 4" xfId="4235"/>
    <cellStyle name="SUBITENS 5 4 2 5" xfId="4236"/>
    <cellStyle name="SUBITENS 5 4 2 6" xfId="4237"/>
    <cellStyle name="SUBITENS 5 4 2 7" xfId="4238"/>
    <cellStyle name="SUBITENS 5 4 2 8" xfId="4239"/>
    <cellStyle name="SUBITENS 5 4 2 9" xfId="4240"/>
    <cellStyle name="SUBITENS 5 4 3" xfId="4241"/>
    <cellStyle name="SUBITENS 5 4 3 2" xfId="4242"/>
    <cellStyle name="SUBITENS 5 4 3 3" xfId="4243"/>
    <cellStyle name="SUBITENS 5 4 3 4" xfId="4244"/>
    <cellStyle name="SUBITENS 5 4 3 5" xfId="4245"/>
    <cellStyle name="SUBITENS 5 4 3 6" xfId="4246"/>
    <cellStyle name="SUBITENS 5 4 3 7" xfId="4247"/>
    <cellStyle name="SUBITENS 5 4 3 8" xfId="4248"/>
    <cellStyle name="SUBITENS 5 4 3 9" xfId="4249"/>
    <cellStyle name="SUBITENS 5 4 4" xfId="4250"/>
    <cellStyle name="SUBITENS 5 4 5" xfId="4251"/>
    <cellStyle name="SUBITENS 5 4 6" xfId="4252"/>
    <cellStyle name="SUBITENS 5 4 7" xfId="4253"/>
    <cellStyle name="SUBITENS 5 4 8" xfId="4254"/>
    <cellStyle name="SUBITENS 5 4 9" xfId="4255"/>
    <cellStyle name="SUBITENS 5 5" xfId="4256"/>
    <cellStyle name="SUBITENS 5 5 2" xfId="4257"/>
    <cellStyle name="SUBITENS 5 5 2 2" xfId="4258"/>
    <cellStyle name="SUBITENS 5 5 2 3" xfId="4259"/>
    <cellStyle name="SUBITENS 5 5 2 4" xfId="4260"/>
    <cellStyle name="SUBITENS 5 5 2 5" xfId="4261"/>
    <cellStyle name="SUBITENS 5 5 2 6" xfId="4262"/>
    <cellStyle name="SUBITENS 5 5 2 7" xfId="4263"/>
    <cellStyle name="SUBITENS 5 5 2 8" xfId="4264"/>
    <cellStyle name="SUBITENS 5 5 2 9" xfId="4265"/>
    <cellStyle name="SUBITENS 5 5 3" xfId="4266"/>
    <cellStyle name="SUBITENS 5 5 4" xfId="4267"/>
    <cellStyle name="SUBITENS 5 5 5" xfId="4268"/>
    <cellStyle name="SUBITENS 5 5 6" xfId="4269"/>
    <cellStyle name="SUBITENS 5 5 7" xfId="4270"/>
    <cellStyle name="SUBITENS 5 5 8" xfId="4271"/>
    <cellStyle name="SUBITENS 5 5 9" xfId="4272"/>
    <cellStyle name="SUBITENS 5 6" xfId="4273"/>
    <cellStyle name="SUBITENS 5 6 2" xfId="4274"/>
    <cellStyle name="SUBITENS 5 6 3" xfId="4275"/>
    <cellStyle name="SUBITENS 5 6 4" xfId="4276"/>
    <cellStyle name="SUBITENS 5 6 5" xfId="4277"/>
    <cellStyle name="SUBITENS 5 6 6" xfId="4278"/>
    <cellStyle name="SUBITENS 5 6 7" xfId="4279"/>
    <cellStyle name="SUBITENS 5 6 8" xfId="4280"/>
    <cellStyle name="SUBITENS 5 6 9" xfId="4281"/>
    <cellStyle name="SUBITENS 5 7" xfId="4282"/>
    <cellStyle name="SUBITENS 5 8" xfId="4283"/>
    <cellStyle name="SUBITENS 5 9" xfId="4284"/>
    <cellStyle name="SUBITENS 6" xfId="4285"/>
    <cellStyle name="SUBITENS 6 10" xfId="4286"/>
    <cellStyle name="SUBITENS 6 11" xfId="4287"/>
    <cellStyle name="SUBITENS 6 12" xfId="4288"/>
    <cellStyle name="SUBITENS 6 13" xfId="4289"/>
    <cellStyle name="SUBITENS 6 2" xfId="4290"/>
    <cellStyle name="SUBITENS 6 2 10" xfId="4291"/>
    <cellStyle name="SUBITENS 6 2 2" xfId="4292"/>
    <cellStyle name="SUBITENS 6 2 2 2" xfId="4293"/>
    <cellStyle name="SUBITENS 6 2 2 2 2" xfId="4294"/>
    <cellStyle name="SUBITENS 6 2 2 2 3" xfId="4295"/>
    <cellStyle name="SUBITENS 6 2 2 2 4" xfId="4296"/>
    <cellStyle name="SUBITENS 6 2 2 2 5" xfId="4297"/>
    <cellStyle name="SUBITENS 6 2 2 2 6" xfId="4298"/>
    <cellStyle name="SUBITENS 6 2 2 2 7" xfId="4299"/>
    <cellStyle name="SUBITENS 6 2 2 2 8" xfId="4300"/>
    <cellStyle name="SUBITENS 6 2 2 2 9" xfId="4301"/>
    <cellStyle name="SUBITENS 6 2 2 3" xfId="4302"/>
    <cellStyle name="SUBITENS 6 2 2 4" xfId="4303"/>
    <cellStyle name="SUBITENS 6 2 2 5" xfId="4304"/>
    <cellStyle name="SUBITENS 6 2 2 6" xfId="4305"/>
    <cellStyle name="SUBITENS 6 2 2 7" xfId="4306"/>
    <cellStyle name="SUBITENS 6 2 2 8" xfId="4307"/>
    <cellStyle name="SUBITENS 6 2 2 9" xfId="4308"/>
    <cellStyle name="SUBITENS 6 2 3" xfId="4309"/>
    <cellStyle name="SUBITENS 6 2 3 2" xfId="4310"/>
    <cellStyle name="SUBITENS 6 2 3 3" xfId="4311"/>
    <cellStyle name="SUBITENS 6 2 3 4" xfId="4312"/>
    <cellStyle name="SUBITENS 6 2 3 5" xfId="4313"/>
    <cellStyle name="SUBITENS 6 2 3 6" xfId="4314"/>
    <cellStyle name="SUBITENS 6 2 3 7" xfId="4315"/>
    <cellStyle name="SUBITENS 6 2 3 8" xfId="4316"/>
    <cellStyle name="SUBITENS 6 2 3 9" xfId="4317"/>
    <cellStyle name="SUBITENS 6 2 4" xfId="4318"/>
    <cellStyle name="SUBITENS 6 2 5" xfId="4319"/>
    <cellStyle name="SUBITENS 6 2 6" xfId="4320"/>
    <cellStyle name="SUBITENS 6 2 7" xfId="4321"/>
    <cellStyle name="SUBITENS 6 2 8" xfId="4322"/>
    <cellStyle name="SUBITENS 6 2 9" xfId="4323"/>
    <cellStyle name="SUBITENS 6 3" xfId="4324"/>
    <cellStyle name="SUBITENS 6 3 10" xfId="4325"/>
    <cellStyle name="SUBITENS 6 3 2" xfId="4326"/>
    <cellStyle name="SUBITENS 6 3 2 2" xfId="4327"/>
    <cellStyle name="SUBITENS 6 3 2 2 2" xfId="4328"/>
    <cellStyle name="SUBITENS 6 3 2 2 3" xfId="4329"/>
    <cellStyle name="SUBITENS 6 3 2 2 4" xfId="4330"/>
    <cellStyle name="SUBITENS 6 3 2 2 5" xfId="4331"/>
    <cellStyle name="SUBITENS 6 3 2 2 6" xfId="4332"/>
    <cellStyle name="SUBITENS 6 3 2 2 7" xfId="4333"/>
    <cellStyle name="SUBITENS 6 3 2 2 8" xfId="4334"/>
    <cellStyle name="SUBITENS 6 3 2 2 9" xfId="4335"/>
    <cellStyle name="SUBITENS 6 3 2 3" xfId="4336"/>
    <cellStyle name="SUBITENS 6 3 2 4" xfId="4337"/>
    <cellStyle name="SUBITENS 6 3 2 5" xfId="4338"/>
    <cellStyle name="SUBITENS 6 3 2 6" xfId="4339"/>
    <cellStyle name="SUBITENS 6 3 2 7" xfId="4340"/>
    <cellStyle name="SUBITENS 6 3 2 8" xfId="4341"/>
    <cellStyle name="SUBITENS 6 3 2 9" xfId="4342"/>
    <cellStyle name="SUBITENS 6 3 3" xfId="4343"/>
    <cellStyle name="SUBITENS 6 3 3 2" xfId="4344"/>
    <cellStyle name="SUBITENS 6 3 3 3" xfId="4345"/>
    <cellStyle name="SUBITENS 6 3 3 4" xfId="4346"/>
    <cellStyle name="SUBITENS 6 3 3 5" xfId="4347"/>
    <cellStyle name="SUBITENS 6 3 3 6" xfId="4348"/>
    <cellStyle name="SUBITENS 6 3 3 7" xfId="4349"/>
    <cellStyle name="SUBITENS 6 3 3 8" xfId="4350"/>
    <cellStyle name="SUBITENS 6 3 3 9" xfId="4351"/>
    <cellStyle name="SUBITENS 6 3 4" xfId="4352"/>
    <cellStyle name="SUBITENS 6 3 5" xfId="4353"/>
    <cellStyle name="SUBITENS 6 3 6" xfId="4354"/>
    <cellStyle name="SUBITENS 6 3 7" xfId="4355"/>
    <cellStyle name="SUBITENS 6 3 8" xfId="4356"/>
    <cellStyle name="SUBITENS 6 3 9" xfId="4357"/>
    <cellStyle name="SUBITENS 6 4" xfId="4358"/>
    <cellStyle name="SUBITENS 6 4 10" xfId="4359"/>
    <cellStyle name="SUBITENS 6 4 2" xfId="4360"/>
    <cellStyle name="SUBITENS 6 4 2 2" xfId="4361"/>
    <cellStyle name="SUBITENS 6 4 2 2 2" xfId="4362"/>
    <cellStyle name="SUBITENS 6 4 2 2 3" xfId="4363"/>
    <cellStyle name="SUBITENS 6 4 2 2 4" xfId="4364"/>
    <cellStyle name="SUBITENS 6 4 2 2 5" xfId="4365"/>
    <cellStyle name="SUBITENS 6 4 2 2 6" xfId="4366"/>
    <cellStyle name="SUBITENS 6 4 2 2 7" xfId="4367"/>
    <cellStyle name="SUBITENS 6 4 2 2 8" xfId="4368"/>
    <cellStyle name="SUBITENS 6 4 2 2 9" xfId="4369"/>
    <cellStyle name="SUBITENS 6 4 2 3" xfId="4370"/>
    <cellStyle name="SUBITENS 6 4 2 4" xfId="4371"/>
    <cellStyle name="SUBITENS 6 4 2 5" xfId="4372"/>
    <cellStyle name="SUBITENS 6 4 2 6" xfId="4373"/>
    <cellStyle name="SUBITENS 6 4 2 7" xfId="4374"/>
    <cellStyle name="SUBITENS 6 4 2 8" xfId="4375"/>
    <cellStyle name="SUBITENS 6 4 2 9" xfId="4376"/>
    <cellStyle name="SUBITENS 6 4 3" xfId="4377"/>
    <cellStyle name="SUBITENS 6 4 3 2" xfId="4378"/>
    <cellStyle name="SUBITENS 6 4 3 3" xfId="4379"/>
    <cellStyle name="SUBITENS 6 4 3 4" xfId="4380"/>
    <cellStyle name="SUBITENS 6 4 3 5" xfId="4381"/>
    <cellStyle name="SUBITENS 6 4 3 6" xfId="4382"/>
    <cellStyle name="SUBITENS 6 4 3 7" xfId="4383"/>
    <cellStyle name="SUBITENS 6 4 3 8" xfId="4384"/>
    <cellStyle name="SUBITENS 6 4 3 9" xfId="4385"/>
    <cellStyle name="SUBITENS 6 4 4" xfId="4386"/>
    <cellStyle name="SUBITENS 6 4 5" xfId="4387"/>
    <cellStyle name="SUBITENS 6 4 6" xfId="4388"/>
    <cellStyle name="SUBITENS 6 4 7" xfId="4389"/>
    <cellStyle name="SUBITENS 6 4 8" xfId="4390"/>
    <cellStyle name="SUBITENS 6 4 9" xfId="4391"/>
    <cellStyle name="SUBITENS 6 5" xfId="4392"/>
    <cellStyle name="SUBITENS 6 5 2" xfId="4393"/>
    <cellStyle name="SUBITENS 6 5 2 2" xfId="4394"/>
    <cellStyle name="SUBITENS 6 5 2 3" xfId="4395"/>
    <cellStyle name="SUBITENS 6 5 2 4" xfId="4396"/>
    <cellStyle name="SUBITENS 6 5 2 5" xfId="4397"/>
    <cellStyle name="SUBITENS 6 5 2 6" xfId="4398"/>
    <cellStyle name="SUBITENS 6 5 2 7" xfId="4399"/>
    <cellStyle name="SUBITENS 6 5 2 8" xfId="4400"/>
    <cellStyle name="SUBITENS 6 5 2 9" xfId="4401"/>
    <cellStyle name="SUBITENS 6 5 3" xfId="4402"/>
    <cellStyle name="SUBITENS 6 5 4" xfId="4403"/>
    <cellStyle name="SUBITENS 6 5 5" xfId="4404"/>
    <cellStyle name="SUBITENS 6 5 6" xfId="4405"/>
    <cellStyle name="SUBITENS 6 5 7" xfId="4406"/>
    <cellStyle name="SUBITENS 6 5 8" xfId="4407"/>
    <cellStyle name="SUBITENS 6 5 9" xfId="4408"/>
    <cellStyle name="SUBITENS 6 6" xfId="4409"/>
    <cellStyle name="SUBITENS 6 6 2" xfId="4410"/>
    <cellStyle name="SUBITENS 6 6 3" xfId="4411"/>
    <cellStyle name="SUBITENS 6 6 4" xfId="4412"/>
    <cellStyle name="SUBITENS 6 6 5" xfId="4413"/>
    <cellStyle name="SUBITENS 6 6 6" xfId="4414"/>
    <cellStyle name="SUBITENS 6 6 7" xfId="4415"/>
    <cellStyle name="SUBITENS 6 6 8" xfId="4416"/>
    <cellStyle name="SUBITENS 6 6 9" xfId="4417"/>
    <cellStyle name="SUBITENS 6 7" xfId="4418"/>
    <cellStyle name="SUBITENS 6 8" xfId="4419"/>
    <cellStyle name="SUBITENS 6 9" xfId="4420"/>
    <cellStyle name="SUBITENS 7" xfId="4421"/>
    <cellStyle name="SUBITENS 7 10" xfId="4422"/>
    <cellStyle name="SUBITENS 7 11" xfId="4423"/>
    <cellStyle name="SUBITENS 7 12" xfId="4424"/>
    <cellStyle name="SUBITENS 7 13" xfId="4425"/>
    <cellStyle name="SUBITENS 7 2" xfId="4426"/>
    <cellStyle name="SUBITENS 7 2 10" xfId="4427"/>
    <cellStyle name="SUBITENS 7 2 2" xfId="4428"/>
    <cellStyle name="SUBITENS 7 2 2 2" xfId="4429"/>
    <cellStyle name="SUBITENS 7 2 2 2 2" xfId="4430"/>
    <cellStyle name="SUBITENS 7 2 2 2 3" xfId="4431"/>
    <cellStyle name="SUBITENS 7 2 2 2 4" xfId="4432"/>
    <cellStyle name="SUBITENS 7 2 2 2 5" xfId="4433"/>
    <cellStyle name="SUBITENS 7 2 2 2 6" xfId="4434"/>
    <cellStyle name="SUBITENS 7 2 2 2 7" xfId="4435"/>
    <cellStyle name="SUBITENS 7 2 2 2 8" xfId="4436"/>
    <cellStyle name="SUBITENS 7 2 2 2 9" xfId="4437"/>
    <cellStyle name="SUBITENS 7 2 2 3" xfId="4438"/>
    <cellStyle name="SUBITENS 7 2 2 4" xfId="4439"/>
    <cellStyle name="SUBITENS 7 2 2 5" xfId="4440"/>
    <cellStyle name="SUBITENS 7 2 2 6" xfId="4441"/>
    <cellStyle name="SUBITENS 7 2 2 7" xfId="4442"/>
    <cellStyle name="SUBITENS 7 2 2 8" xfId="4443"/>
    <cellStyle name="SUBITENS 7 2 2 9" xfId="4444"/>
    <cellStyle name="SUBITENS 7 2 3" xfId="4445"/>
    <cellStyle name="SUBITENS 7 2 3 2" xfId="4446"/>
    <cellStyle name="SUBITENS 7 2 3 3" xfId="4447"/>
    <cellStyle name="SUBITENS 7 2 3 4" xfId="4448"/>
    <cellStyle name="SUBITENS 7 2 3 5" xfId="4449"/>
    <cellStyle name="SUBITENS 7 2 3 6" xfId="4450"/>
    <cellStyle name="SUBITENS 7 2 3 7" xfId="4451"/>
    <cellStyle name="SUBITENS 7 2 3 8" xfId="4452"/>
    <cellStyle name="SUBITENS 7 2 3 9" xfId="4453"/>
    <cellStyle name="SUBITENS 7 2 4" xfId="4454"/>
    <cellStyle name="SUBITENS 7 2 5" xfId="4455"/>
    <cellStyle name="SUBITENS 7 2 6" xfId="4456"/>
    <cellStyle name="SUBITENS 7 2 7" xfId="4457"/>
    <cellStyle name="SUBITENS 7 2 8" xfId="4458"/>
    <cellStyle name="SUBITENS 7 2 9" xfId="4459"/>
    <cellStyle name="SUBITENS 7 3" xfId="4460"/>
    <cellStyle name="SUBITENS 7 3 10" xfId="4461"/>
    <cellStyle name="SUBITENS 7 3 2" xfId="4462"/>
    <cellStyle name="SUBITENS 7 3 2 2" xfId="4463"/>
    <cellStyle name="SUBITENS 7 3 2 2 2" xfId="4464"/>
    <cellStyle name="SUBITENS 7 3 2 2 3" xfId="4465"/>
    <cellStyle name="SUBITENS 7 3 2 2 4" xfId="4466"/>
    <cellStyle name="SUBITENS 7 3 2 2 5" xfId="4467"/>
    <cellStyle name="SUBITENS 7 3 2 2 6" xfId="4468"/>
    <cellStyle name="SUBITENS 7 3 2 2 7" xfId="4469"/>
    <cellStyle name="SUBITENS 7 3 2 2 8" xfId="4470"/>
    <cellStyle name="SUBITENS 7 3 2 2 9" xfId="4471"/>
    <cellStyle name="SUBITENS 7 3 2 3" xfId="4472"/>
    <cellStyle name="SUBITENS 7 3 2 4" xfId="4473"/>
    <cellStyle name="SUBITENS 7 3 2 5" xfId="4474"/>
    <cellStyle name="SUBITENS 7 3 2 6" xfId="4475"/>
    <cellStyle name="SUBITENS 7 3 2 7" xfId="4476"/>
    <cellStyle name="SUBITENS 7 3 2 8" xfId="4477"/>
    <cellStyle name="SUBITENS 7 3 2 9" xfId="4478"/>
    <cellStyle name="SUBITENS 7 3 3" xfId="4479"/>
    <cellStyle name="SUBITENS 7 3 3 2" xfId="4480"/>
    <cellStyle name="SUBITENS 7 3 3 3" xfId="4481"/>
    <cellStyle name="SUBITENS 7 3 3 4" xfId="4482"/>
    <cellStyle name="SUBITENS 7 3 3 5" xfId="4483"/>
    <cellStyle name="SUBITENS 7 3 3 6" xfId="4484"/>
    <cellStyle name="SUBITENS 7 3 3 7" xfId="4485"/>
    <cellStyle name="SUBITENS 7 3 3 8" xfId="4486"/>
    <cellStyle name="SUBITENS 7 3 3 9" xfId="4487"/>
    <cellStyle name="SUBITENS 7 3 4" xfId="4488"/>
    <cellStyle name="SUBITENS 7 3 5" xfId="4489"/>
    <cellStyle name="SUBITENS 7 3 6" xfId="4490"/>
    <cellStyle name="SUBITENS 7 3 7" xfId="4491"/>
    <cellStyle name="SUBITENS 7 3 8" xfId="4492"/>
    <cellStyle name="SUBITENS 7 3 9" xfId="4493"/>
    <cellStyle name="SUBITENS 7 4" xfId="4494"/>
    <cellStyle name="SUBITENS 7 4 10" xfId="4495"/>
    <cellStyle name="SUBITENS 7 4 2" xfId="4496"/>
    <cellStyle name="SUBITENS 7 4 2 2" xfId="4497"/>
    <cellStyle name="SUBITENS 7 4 2 2 2" xfId="4498"/>
    <cellStyle name="SUBITENS 7 4 2 2 3" xfId="4499"/>
    <cellStyle name="SUBITENS 7 4 2 2 4" xfId="4500"/>
    <cellStyle name="SUBITENS 7 4 2 2 5" xfId="4501"/>
    <cellStyle name="SUBITENS 7 4 2 2 6" xfId="4502"/>
    <cellStyle name="SUBITENS 7 4 2 2 7" xfId="4503"/>
    <cellStyle name="SUBITENS 7 4 2 2 8" xfId="4504"/>
    <cellStyle name="SUBITENS 7 4 2 2 9" xfId="4505"/>
    <cellStyle name="SUBITENS 7 4 2 3" xfId="4506"/>
    <cellStyle name="SUBITENS 7 4 2 4" xfId="4507"/>
    <cellStyle name="SUBITENS 7 4 2 5" xfId="4508"/>
    <cellStyle name="SUBITENS 7 4 2 6" xfId="4509"/>
    <cellStyle name="SUBITENS 7 4 2 7" xfId="4510"/>
    <cellStyle name="SUBITENS 7 4 2 8" xfId="4511"/>
    <cellStyle name="SUBITENS 7 4 2 9" xfId="4512"/>
    <cellStyle name="SUBITENS 7 4 3" xfId="4513"/>
    <cellStyle name="SUBITENS 7 4 3 2" xfId="4514"/>
    <cellStyle name="SUBITENS 7 4 3 3" xfId="4515"/>
    <cellStyle name="SUBITENS 7 4 3 4" xfId="4516"/>
    <cellStyle name="SUBITENS 7 4 3 5" xfId="4517"/>
    <cellStyle name="SUBITENS 7 4 3 6" xfId="4518"/>
    <cellStyle name="SUBITENS 7 4 3 7" xfId="4519"/>
    <cellStyle name="SUBITENS 7 4 3 8" xfId="4520"/>
    <cellStyle name="SUBITENS 7 4 3 9" xfId="4521"/>
    <cellStyle name="SUBITENS 7 4 4" xfId="4522"/>
    <cellStyle name="SUBITENS 7 4 5" xfId="4523"/>
    <cellStyle name="SUBITENS 7 4 6" xfId="4524"/>
    <cellStyle name="SUBITENS 7 4 7" xfId="4525"/>
    <cellStyle name="SUBITENS 7 4 8" xfId="4526"/>
    <cellStyle name="SUBITENS 7 4 9" xfId="4527"/>
    <cellStyle name="SUBITENS 7 5" xfId="4528"/>
    <cellStyle name="SUBITENS 7 5 2" xfId="4529"/>
    <cellStyle name="SUBITENS 7 5 2 2" xfId="4530"/>
    <cellStyle name="SUBITENS 7 5 2 3" xfId="4531"/>
    <cellStyle name="SUBITENS 7 5 2 4" xfId="4532"/>
    <cellStyle name="SUBITENS 7 5 2 5" xfId="4533"/>
    <cellStyle name="SUBITENS 7 5 2 6" xfId="4534"/>
    <cellStyle name="SUBITENS 7 5 2 7" xfId="4535"/>
    <cellStyle name="SUBITENS 7 5 2 8" xfId="4536"/>
    <cellStyle name="SUBITENS 7 5 2 9" xfId="4537"/>
    <cellStyle name="SUBITENS 7 5 3" xfId="4538"/>
    <cellStyle name="SUBITENS 7 5 4" xfId="4539"/>
    <cellStyle name="SUBITENS 7 5 5" xfId="4540"/>
    <cellStyle name="SUBITENS 7 5 6" xfId="4541"/>
    <cellStyle name="SUBITENS 7 5 7" xfId="4542"/>
    <cellStyle name="SUBITENS 7 5 8" xfId="4543"/>
    <cellStyle name="SUBITENS 7 5 9" xfId="4544"/>
    <cellStyle name="SUBITENS 7 6" xfId="4545"/>
    <cellStyle name="SUBITENS 7 6 2" xfId="4546"/>
    <cellStyle name="SUBITENS 7 6 3" xfId="4547"/>
    <cellStyle name="SUBITENS 7 6 4" xfId="4548"/>
    <cellStyle name="SUBITENS 7 6 5" xfId="4549"/>
    <cellStyle name="SUBITENS 7 6 6" xfId="4550"/>
    <cellStyle name="SUBITENS 7 6 7" xfId="4551"/>
    <cellStyle name="SUBITENS 7 6 8" xfId="4552"/>
    <cellStyle name="SUBITENS 7 6 9" xfId="4553"/>
    <cellStyle name="SUBITENS 7 7" xfId="4554"/>
    <cellStyle name="SUBITENS 7 8" xfId="4555"/>
    <cellStyle name="SUBITENS 7 9" xfId="4556"/>
    <cellStyle name="SUBITENS 8" xfId="4557"/>
    <cellStyle name="SUBITENS 8 10" xfId="4558"/>
    <cellStyle name="SUBITENS 8 11" xfId="4559"/>
    <cellStyle name="SUBITENS 8 12" xfId="4560"/>
    <cellStyle name="SUBITENS 8 13" xfId="4561"/>
    <cellStyle name="SUBITENS 8 2" xfId="4562"/>
    <cellStyle name="SUBITENS 8 2 10" xfId="4563"/>
    <cellStyle name="SUBITENS 8 2 2" xfId="4564"/>
    <cellStyle name="SUBITENS 8 2 2 2" xfId="4565"/>
    <cellStyle name="SUBITENS 8 2 2 2 2" xfId="4566"/>
    <cellStyle name="SUBITENS 8 2 2 2 3" xfId="4567"/>
    <cellStyle name="SUBITENS 8 2 2 2 4" xfId="4568"/>
    <cellStyle name="SUBITENS 8 2 2 2 5" xfId="4569"/>
    <cellStyle name="SUBITENS 8 2 2 2 6" xfId="4570"/>
    <cellStyle name="SUBITENS 8 2 2 2 7" xfId="4571"/>
    <cellStyle name="SUBITENS 8 2 2 2 8" xfId="4572"/>
    <cellStyle name="SUBITENS 8 2 2 2 9" xfId="4573"/>
    <cellStyle name="SUBITENS 8 2 2 3" xfId="4574"/>
    <cellStyle name="SUBITENS 8 2 2 4" xfId="4575"/>
    <cellStyle name="SUBITENS 8 2 2 5" xfId="4576"/>
    <cellStyle name="SUBITENS 8 2 2 6" xfId="4577"/>
    <cellStyle name="SUBITENS 8 2 2 7" xfId="4578"/>
    <cellStyle name="SUBITENS 8 2 2 8" xfId="4579"/>
    <cellStyle name="SUBITENS 8 2 2 9" xfId="4580"/>
    <cellStyle name="SUBITENS 8 2 3" xfId="4581"/>
    <cellStyle name="SUBITENS 8 2 3 2" xfId="4582"/>
    <cellStyle name="SUBITENS 8 2 3 3" xfId="4583"/>
    <cellStyle name="SUBITENS 8 2 3 4" xfId="4584"/>
    <cellStyle name="SUBITENS 8 2 3 5" xfId="4585"/>
    <cellStyle name="SUBITENS 8 2 3 6" xfId="4586"/>
    <cellStyle name="SUBITENS 8 2 3 7" xfId="4587"/>
    <cellStyle name="SUBITENS 8 2 3 8" xfId="4588"/>
    <cellStyle name="SUBITENS 8 2 3 9" xfId="4589"/>
    <cellStyle name="SUBITENS 8 2 4" xfId="4590"/>
    <cellStyle name="SUBITENS 8 2 5" xfId="4591"/>
    <cellStyle name="SUBITENS 8 2 6" xfId="4592"/>
    <cellStyle name="SUBITENS 8 2 7" xfId="4593"/>
    <cellStyle name="SUBITENS 8 2 8" xfId="4594"/>
    <cellStyle name="SUBITENS 8 2 9" xfId="4595"/>
    <cellStyle name="SUBITENS 8 3" xfId="4596"/>
    <cellStyle name="SUBITENS 8 3 10" xfId="4597"/>
    <cellStyle name="SUBITENS 8 3 2" xfId="4598"/>
    <cellStyle name="SUBITENS 8 3 2 2" xfId="4599"/>
    <cellStyle name="SUBITENS 8 3 2 2 2" xfId="4600"/>
    <cellStyle name="SUBITENS 8 3 2 2 3" xfId="4601"/>
    <cellStyle name="SUBITENS 8 3 2 2 4" xfId="4602"/>
    <cellStyle name="SUBITENS 8 3 2 2 5" xfId="4603"/>
    <cellStyle name="SUBITENS 8 3 2 2 6" xfId="4604"/>
    <cellStyle name="SUBITENS 8 3 2 2 7" xfId="4605"/>
    <cellStyle name="SUBITENS 8 3 2 2 8" xfId="4606"/>
    <cellStyle name="SUBITENS 8 3 2 2 9" xfId="4607"/>
    <cellStyle name="SUBITENS 8 3 2 3" xfId="4608"/>
    <cellStyle name="SUBITENS 8 3 2 4" xfId="4609"/>
    <cellStyle name="SUBITENS 8 3 2 5" xfId="4610"/>
    <cellStyle name="SUBITENS 8 3 2 6" xfId="4611"/>
    <cellStyle name="SUBITENS 8 3 2 7" xfId="4612"/>
    <cellStyle name="SUBITENS 8 3 2 8" xfId="4613"/>
    <cellStyle name="SUBITENS 8 3 2 9" xfId="4614"/>
    <cellStyle name="SUBITENS 8 3 3" xfId="4615"/>
    <cellStyle name="SUBITENS 8 3 3 2" xfId="4616"/>
    <cellStyle name="SUBITENS 8 3 3 3" xfId="4617"/>
    <cellStyle name="SUBITENS 8 3 3 4" xfId="4618"/>
    <cellStyle name="SUBITENS 8 3 3 5" xfId="4619"/>
    <cellStyle name="SUBITENS 8 3 3 6" xfId="4620"/>
    <cellStyle name="SUBITENS 8 3 3 7" xfId="4621"/>
    <cellStyle name="SUBITENS 8 3 3 8" xfId="4622"/>
    <cellStyle name="SUBITENS 8 3 3 9" xfId="4623"/>
    <cellStyle name="SUBITENS 8 3 4" xfId="4624"/>
    <cellStyle name="SUBITENS 8 3 5" xfId="4625"/>
    <cellStyle name="SUBITENS 8 3 6" xfId="4626"/>
    <cellStyle name="SUBITENS 8 3 7" xfId="4627"/>
    <cellStyle name="SUBITENS 8 3 8" xfId="4628"/>
    <cellStyle name="SUBITENS 8 3 9" xfId="4629"/>
    <cellStyle name="SUBITENS 8 4" xfId="4630"/>
    <cellStyle name="SUBITENS 8 4 10" xfId="4631"/>
    <cellStyle name="SUBITENS 8 4 2" xfId="4632"/>
    <cellStyle name="SUBITENS 8 4 2 2" xfId="4633"/>
    <cellStyle name="SUBITENS 8 4 2 2 2" xfId="4634"/>
    <cellStyle name="SUBITENS 8 4 2 2 3" xfId="4635"/>
    <cellStyle name="SUBITENS 8 4 2 2 4" xfId="4636"/>
    <cellStyle name="SUBITENS 8 4 2 2 5" xfId="4637"/>
    <cellStyle name="SUBITENS 8 4 2 2 6" xfId="4638"/>
    <cellStyle name="SUBITENS 8 4 2 2 7" xfId="4639"/>
    <cellStyle name="SUBITENS 8 4 2 2 8" xfId="4640"/>
    <cellStyle name="SUBITENS 8 4 2 2 9" xfId="4641"/>
    <cellStyle name="SUBITENS 8 4 2 3" xfId="4642"/>
    <cellStyle name="SUBITENS 8 4 2 4" xfId="4643"/>
    <cellStyle name="SUBITENS 8 4 2 5" xfId="4644"/>
    <cellStyle name="SUBITENS 8 4 2 6" xfId="4645"/>
    <cellStyle name="SUBITENS 8 4 2 7" xfId="4646"/>
    <cellStyle name="SUBITENS 8 4 2 8" xfId="4647"/>
    <cellStyle name="SUBITENS 8 4 2 9" xfId="4648"/>
    <cellStyle name="SUBITENS 8 4 3" xfId="4649"/>
    <cellStyle name="SUBITENS 8 4 3 2" xfId="4650"/>
    <cellStyle name="SUBITENS 8 4 3 3" xfId="4651"/>
    <cellStyle name="SUBITENS 8 4 3 4" xfId="4652"/>
    <cellStyle name="SUBITENS 8 4 3 5" xfId="4653"/>
    <cellStyle name="SUBITENS 8 4 3 6" xfId="4654"/>
    <cellStyle name="SUBITENS 8 4 3 7" xfId="4655"/>
    <cellStyle name="SUBITENS 8 4 3 8" xfId="4656"/>
    <cellStyle name="SUBITENS 8 4 3 9" xfId="4657"/>
    <cellStyle name="SUBITENS 8 4 4" xfId="4658"/>
    <cellStyle name="SUBITENS 8 4 5" xfId="4659"/>
    <cellStyle name="SUBITENS 8 4 6" xfId="4660"/>
    <cellStyle name="SUBITENS 8 4 7" xfId="4661"/>
    <cellStyle name="SUBITENS 8 4 8" xfId="4662"/>
    <cellStyle name="SUBITENS 8 4 9" xfId="4663"/>
    <cellStyle name="SUBITENS 8 5" xfId="4664"/>
    <cellStyle name="SUBITENS 8 5 2" xfId="4665"/>
    <cellStyle name="SUBITENS 8 5 2 2" xfId="4666"/>
    <cellStyle name="SUBITENS 8 5 2 3" xfId="4667"/>
    <cellStyle name="SUBITENS 8 5 2 4" xfId="4668"/>
    <cellStyle name="SUBITENS 8 5 2 5" xfId="4669"/>
    <cellStyle name="SUBITENS 8 5 2 6" xfId="4670"/>
    <cellStyle name="SUBITENS 8 5 2 7" xfId="4671"/>
    <cellStyle name="SUBITENS 8 5 2 8" xfId="4672"/>
    <cellStyle name="SUBITENS 8 5 2 9" xfId="4673"/>
    <cellStyle name="SUBITENS 8 5 3" xfId="4674"/>
    <cellStyle name="SUBITENS 8 5 4" xfId="4675"/>
    <cellStyle name="SUBITENS 8 5 5" xfId="4676"/>
    <cellStyle name="SUBITENS 8 5 6" xfId="4677"/>
    <cellStyle name="SUBITENS 8 5 7" xfId="4678"/>
    <cellStyle name="SUBITENS 8 5 8" xfId="4679"/>
    <cellStyle name="SUBITENS 8 5 9" xfId="4680"/>
    <cellStyle name="SUBITENS 8 6" xfId="4681"/>
    <cellStyle name="SUBITENS 8 6 2" xfId="4682"/>
    <cellStyle name="SUBITENS 8 6 3" xfId="4683"/>
    <cellStyle name="SUBITENS 8 6 4" xfId="4684"/>
    <cellStyle name="SUBITENS 8 6 5" xfId="4685"/>
    <cellStyle name="SUBITENS 8 6 6" xfId="4686"/>
    <cellStyle name="SUBITENS 8 6 7" xfId="4687"/>
    <cellStyle name="SUBITENS 8 6 8" xfId="4688"/>
    <cellStyle name="SUBITENS 8 6 9" xfId="4689"/>
    <cellStyle name="SUBITENS 8 7" xfId="4690"/>
    <cellStyle name="SUBITENS 8 8" xfId="4691"/>
    <cellStyle name="SUBITENS 8 9" xfId="4692"/>
    <cellStyle name="SUBITENS 9" xfId="4693"/>
    <cellStyle name="SUBITENS 9 10" xfId="4694"/>
    <cellStyle name="SUBITENS 9 11" xfId="4695"/>
    <cellStyle name="SUBITENS 9 12" xfId="4696"/>
    <cellStyle name="SUBITENS 9 13" xfId="4697"/>
    <cellStyle name="SUBITENS 9 2" xfId="4698"/>
    <cellStyle name="SUBITENS 9 2 10" xfId="4699"/>
    <cellStyle name="SUBITENS 9 2 2" xfId="4700"/>
    <cellStyle name="SUBITENS 9 2 2 2" xfId="4701"/>
    <cellStyle name="SUBITENS 9 2 2 2 2" xfId="4702"/>
    <cellStyle name="SUBITENS 9 2 2 2 3" xfId="4703"/>
    <cellStyle name="SUBITENS 9 2 2 2 4" xfId="4704"/>
    <cellStyle name="SUBITENS 9 2 2 2 5" xfId="4705"/>
    <cellStyle name="SUBITENS 9 2 2 2 6" xfId="4706"/>
    <cellStyle name="SUBITENS 9 2 2 2 7" xfId="4707"/>
    <cellStyle name="SUBITENS 9 2 2 2 8" xfId="4708"/>
    <cellStyle name="SUBITENS 9 2 2 2 9" xfId="4709"/>
    <cellStyle name="SUBITENS 9 2 2 3" xfId="4710"/>
    <cellStyle name="SUBITENS 9 2 2 4" xfId="4711"/>
    <cellStyle name="SUBITENS 9 2 2 5" xfId="4712"/>
    <cellStyle name="SUBITENS 9 2 2 6" xfId="4713"/>
    <cellStyle name="SUBITENS 9 2 2 7" xfId="4714"/>
    <cellStyle name="SUBITENS 9 2 2 8" xfId="4715"/>
    <cellStyle name="SUBITENS 9 2 2 9" xfId="4716"/>
    <cellStyle name="SUBITENS 9 2 3" xfId="4717"/>
    <cellStyle name="SUBITENS 9 2 3 2" xfId="4718"/>
    <cellStyle name="SUBITENS 9 2 3 3" xfId="4719"/>
    <cellStyle name="SUBITENS 9 2 3 4" xfId="4720"/>
    <cellStyle name="SUBITENS 9 2 3 5" xfId="4721"/>
    <cellStyle name="SUBITENS 9 2 3 6" xfId="4722"/>
    <cellStyle name="SUBITENS 9 2 3 7" xfId="4723"/>
    <cellStyle name="SUBITENS 9 2 3 8" xfId="4724"/>
    <cellStyle name="SUBITENS 9 2 3 9" xfId="4725"/>
    <cellStyle name="SUBITENS 9 2 4" xfId="4726"/>
    <cellStyle name="SUBITENS 9 2 5" xfId="4727"/>
    <cellStyle name="SUBITENS 9 2 6" xfId="4728"/>
    <cellStyle name="SUBITENS 9 2 7" xfId="4729"/>
    <cellStyle name="SUBITENS 9 2 8" xfId="4730"/>
    <cellStyle name="SUBITENS 9 2 9" xfId="4731"/>
    <cellStyle name="SUBITENS 9 3" xfId="4732"/>
    <cellStyle name="SUBITENS 9 3 10" xfId="4733"/>
    <cellStyle name="SUBITENS 9 3 2" xfId="4734"/>
    <cellStyle name="SUBITENS 9 3 2 2" xfId="4735"/>
    <cellStyle name="SUBITENS 9 3 2 2 2" xfId="4736"/>
    <cellStyle name="SUBITENS 9 3 2 2 3" xfId="4737"/>
    <cellStyle name="SUBITENS 9 3 2 2 4" xfId="4738"/>
    <cellStyle name="SUBITENS 9 3 2 2 5" xfId="4739"/>
    <cellStyle name="SUBITENS 9 3 2 2 6" xfId="4740"/>
    <cellStyle name="SUBITENS 9 3 2 2 7" xfId="4741"/>
    <cellStyle name="SUBITENS 9 3 2 2 8" xfId="4742"/>
    <cellStyle name="SUBITENS 9 3 2 2 9" xfId="4743"/>
    <cellStyle name="SUBITENS 9 3 2 3" xfId="4744"/>
    <cellStyle name="SUBITENS 9 3 2 4" xfId="4745"/>
    <cellStyle name="SUBITENS 9 3 2 5" xfId="4746"/>
    <cellStyle name="SUBITENS 9 3 2 6" xfId="4747"/>
    <cellStyle name="SUBITENS 9 3 2 7" xfId="4748"/>
    <cellStyle name="SUBITENS 9 3 2 8" xfId="4749"/>
    <cellStyle name="SUBITENS 9 3 2 9" xfId="4750"/>
    <cellStyle name="SUBITENS 9 3 3" xfId="4751"/>
    <cellStyle name="SUBITENS 9 3 3 2" xfId="4752"/>
    <cellStyle name="SUBITENS 9 3 3 3" xfId="4753"/>
    <cellStyle name="SUBITENS 9 3 3 4" xfId="4754"/>
    <cellStyle name="SUBITENS 9 3 3 5" xfId="4755"/>
    <cellStyle name="SUBITENS 9 3 3 6" xfId="4756"/>
    <cellStyle name="SUBITENS 9 3 3 7" xfId="4757"/>
    <cellStyle name="SUBITENS 9 3 3 8" xfId="4758"/>
    <cellStyle name="SUBITENS 9 3 3 9" xfId="4759"/>
    <cellStyle name="SUBITENS 9 3 4" xfId="4760"/>
    <cellStyle name="SUBITENS 9 3 5" xfId="4761"/>
    <cellStyle name="SUBITENS 9 3 6" xfId="4762"/>
    <cellStyle name="SUBITENS 9 3 7" xfId="4763"/>
    <cellStyle name="SUBITENS 9 3 8" xfId="4764"/>
    <cellStyle name="SUBITENS 9 3 9" xfId="4765"/>
    <cellStyle name="SUBITENS 9 4" xfId="4766"/>
    <cellStyle name="SUBITENS 9 4 10" xfId="4767"/>
    <cellStyle name="SUBITENS 9 4 2" xfId="4768"/>
    <cellStyle name="SUBITENS 9 4 2 2" xfId="4769"/>
    <cellStyle name="SUBITENS 9 4 2 2 2" xfId="4770"/>
    <cellStyle name="SUBITENS 9 4 2 2 3" xfId="4771"/>
    <cellStyle name="SUBITENS 9 4 2 2 4" xfId="4772"/>
    <cellStyle name="SUBITENS 9 4 2 2 5" xfId="4773"/>
    <cellStyle name="SUBITENS 9 4 2 2 6" xfId="4774"/>
    <cellStyle name="SUBITENS 9 4 2 2 7" xfId="4775"/>
    <cellStyle name="SUBITENS 9 4 2 2 8" xfId="4776"/>
    <cellStyle name="SUBITENS 9 4 2 2 9" xfId="4777"/>
    <cellStyle name="SUBITENS 9 4 2 3" xfId="4778"/>
    <cellStyle name="SUBITENS 9 4 2 4" xfId="4779"/>
    <cellStyle name="SUBITENS 9 4 2 5" xfId="4780"/>
    <cellStyle name="SUBITENS 9 4 2 6" xfId="4781"/>
    <cellStyle name="SUBITENS 9 4 2 7" xfId="4782"/>
    <cellStyle name="SUBITENS 9 4 2 8" xfId="4783"/>
    <cellStyle name="SUBITENS 9 4 2 9" xfId="4784"/>
    <cellStyle name="SUBITENS 9 4 3" xfId="4785"/>
    <cellStyle name="SUBITENS 9 4 3 2" xfId="4786"/>
    <cellStyle name="SUBITENS 9 4 3 3" xfId="4787"/>
    <cellStyle name="SUBITENS 9 4 3 4" xfId="4788"/>
    <cellStyle name="SUBITENS 9 4 3 5" xfId="4789"/>
    <cellStyle name="SUBITENS 9 4 3 6" xfId="4790"/>
    <cellStyle name="SUBITENS 9 4 3 7" xfId="4791"/>
    <cellStyle name="SUBITENS 9 4 3 8" xfId="4792"/>
    <cellStyle name="SUBITENS 9 4 3 9" xfId="4793"/>
    <cellStyle name="SUBITENS 9 4 4" xfId="4794"/>
    <cellStyle name="SUBITENS 9 4 5" xfId="4795"/>
    <cellStyle name="SUBITENS 9 4 6" xfId="4796"/>
    <cellStyle name="SUBITENS 9 4 7" xfId="4797"/>
    <cellStyle name="SUBITENS 9 4 8" xfId="4798"/>
    <cellStyle name="SUBITENS 9 4 9" xfId="4799"/>
    <cellStyle name="SUBITENS 9 5" xfId="4800"/>
    <cellStyle name="SUBITENS 9 5 2" xfId="4801"/>
    <cellStyle name="SUBITENS 9 5 2 2" xfId="4802"/>
    <cellStyle name="SUBITENS 9 5 2 3" xfId="4803"/>
    <cellStyle name="SUBITENS 9 5 2 4" xfId="4804"/>
    <cellStyle name="SUBITENS 9 5 2 5" xfId="4805"/>
    <cellStyle name="SUBITENS 9 5 2 6" xfId="4806"/>
    <cellStyle name="SUBITENS 9 5 2 7" xfId="4807"/>
    <cellStyle name="SUBITENS 9 5 2 8" xfId="4808"/>
    <cellStyle name="SUBITENS 9 5 2 9" xfId="4809"/>
    <cellStyle name="SUBITENS 9 5 3" xfId="4810"/>
    <cellStyle name="SUBITENS 9 5 4" xfId="4811"/>
    <cellStyle name="SUBITENS 9 5 5" xfId="4812"/>
    <cellStyle name="SUBITENS 9 5 6" xfId="4813"/>
    <cellStyle name="SUBITENS 9 5 7" xfId="4814"/>
    <cellStyle name="SUBITENS 9 5 8" xfId="4815"/>
    <cellStyle name="SUBITENS 9 5 9" xfId="4816"/>
    <cellStyle name="SUBITENS 9 6" xfId="4817"/>
    <cellStyle name="SUBITENS 9 6 2" xfId="4818"/>
    <cellStyle name="SUBITENS 9 6 3" xfId="4819"/>
    <cellStyle name="SUBITENS 9 6 4" xfId="4820"/>
    <cellStyle name="SUBITENS 9 6 5" xfId="4821"/>
    <cellStyle name="SUBITENS 9 6 6" xfId="4822"/>
    <cellStyle name="SUBITENS 9 6 7" xfId="4823"/>
    <cellStyle name="SUBITENS 9 6 8" xfId="4824"/>
    <cellStyle name="SUBITENS 9 6 9" xfId="4825"/>
    <cellStyle name="SUBITENS 9 7" xfId="4826"/>
    <cellStyle name="SUBITENS 9 8" xfId="4827"/>
    <cellStyle name="SUBITENS 9 9" xfId="4828"/>
    <cellStyle name="SUBTOTAIS" xfId="9493"/>
    <cellStyle name="SUMA PARCIAL" xfId="9494"/>
    <cellStyle name="Título 1 1" xfId="66"/>
    <cellStyle name="titulos" xfId="67"/>
    <cellStyle name="titulos 10" xfId="4829"/>
    <cellStyle name="titulos 10 10" xfId="4830"/>
    <cellStyle name="titulos 10 11" xfId="4831"/>
    <cellStyle name="titulos 10 12" xfId="4832"/>
    <cellStyle name="titulos 10 13" xfId="4833"/>
    <cellStyle name="titulos 10 2" xfId="4834"/>
    <cellStyle name="titulos 10 2 10" xfId="4835"/>
    <cellStyle name="titulos 10 2 2" xfId="4836"/>
    <cellStyle name="titulos 10 2 2 2" xfId="4837"/>
    <cellStyle name="titulos 10 2 2 2 2" xfId="4838"/>
    <cellStyle name="titulos 10 2 2 2 3" xfId="4839"/>
    <cellStyle name="titulos 10 2 2 2 4" xfId="4840"/>
    <cellStyle name="titulos 10 2 2 2 5" xfId="4841"/>
    <cellStyle name="titulos 10 2 2 2 6" xfId="4842"/>
    <cellStyle name="titulos 10 2 2 2 7" xfId="4843"/>
    <cellStyle name="titulos 10 2 2 2 8" xfId="4844"/>
    <cellStyle name="titulos 10 2 2 3" xfId="4845"/>
    <cellStyle name="titulos 10 2 2 4" xfId="4846"/>
    <cellStyle name="titulos 10 2 2 5" xfId="4847"/>
    <cellStyle name="titulos 10 2 2 6" xfId="4848"/>
    <cellStyle name="titulos 10 2 2 7" xfId="4849"/>
    <cellStyle name="titulos 10 2 2 8" xfId="4850"/>
    <cellStyle name="titulos 10 2 2 9" xfId="4851"/>
    <cellStyle name="titulos 10 2 3" xfId="4852"/>
    <cellStyle name="titulos 10 2 3 2" xfId="4853"/>
    <cellStyle name="titulos 10 2 3 3" xfId="4854"/>
    <cellStyle name="titulos 10 2 3 4" xfId="4855"/>
    <cellStyle name="titulos 10 2 3 5" xfId="4856"/>
    <cellStyle name="titulos 10 2 3 6" xfId="4857"/>
    <cellStyle name="titulos 10 2 3 7" xfId="4858"/>
    <cellStyle name="titulos 10 2 3 8" xfId="4859"/>
    <cellStyle name="titulos 10 2 4" xfId="4860"/>
    <cellStyle name="titulos 10 2 5" xfId="4861"/>
    <cellStyle name="titulos 10 2 6" xfId="4862"/>
    <cellStyle name="titulos 10 2 7" xfId="4863"/>
    <cellStyle name="titulos 10 2 8" xfId="4864"/>
    <cellStyle name="titulos 10 2 9" xfId="4865"/>
    <cellStyle name="titulos 10 3" xfId="4866"/>
    <cellStyle name="titulos 10 3 10" xfId="4867"/>
    <cellStyle name="titulos 10 3 2" xfId="4868"/>
    <cellStyle name="titulos 10 3 2 2" xfId="4869"/>
    <cellStyle name="titulos 10 3 2 2 2" xfId="4870"/>
    <cellStyle name="titulos 10 3 2 2 3" xfId="4871"/>
    <cellStyle name="titulos 10 3 2 2 4" xfId="4872"/>
    <cellStyle name="titulos 10 3 2 2 5" xfId="4873"/>
    <cellStyle name="titulos 10 3 2 2 6" xfId="4874"/>
    <cellStyle name="titulos 10 3 2 2 7" xfId="4875"/>
    <cellStyle name="titulos 10 3 2 2 8" xfId="4876"/>
    <cellStyle name="titulos 10 3 2 3" xfId="4877"/>
    <cellStyle name="titulos 10 3 2 4" xfId="4878"/>
    <cellStyle name="titulos 10 3 2 5" xfId="4879"/>
    <cellStyle name="titulos 10 3 2 6" xfId="4880"/>
    <cellStyle name="titulos 10 3 2 7" xfId="4881"/>
    <cellStyle name="titulos 10 3 2 8" xfId="4882"/>
    <cellStyle name="titulos 10 3 2 9" xfId="4883"/>
    <cellStyle name="titulos 10 3 3" xfId="4884"/>
    <cellStyle name="titulos 10 3 3 2" xfId="4885"/>
    <cellStyle name="titulos 10 3 3 3" xfId="4886"/>
    <cellStyle name="titulos 10 3 3 4" xfId="4887"/>
    <cellStyle name="titulos 10 3 3 5" xfId="4888"/>
    <cellStyle name="titulos 10 3 3 6" xfId="4889"/>
    <cellStyle name="titulos 10 3 3 7" xfId="4890"/>
    <cellStyle name="titulos 10 3 3 8" xfId="4891"/>
    <cellStyle name="titulos 10 3 4" xfId="4892"/>
    <cellStyle name="titulos 10 3 5" xfId="4893"/>
    <cellStyle name="titulos 10 3 6" xfId="4894"/>
    <cellStyle name="titulos 10 3 7" xfId="4895"/>
    <cellStyle name="titulos 10 3 8" xfId="4896"/>
    <cellStyle name="titulos 10 3 9" xfId="4897"/>
    <cellStyle name="titulos 10 4" xfId="4898"/>
    <cellStyle name="titulos 10 4 10" xfId="4899"/>
    <cellStyle name="titulos 10 4 2" xfId="4900"/>
    <cellStyle name="titulos 10 4 2 2" xfId="4901"/>
    <cellStyle name="titulos 10 4 2 2 2" xfId="4902"/>
    <cellStyle name="titulos 10 4 2 2 3" xfId="4903"/>
    <cellStyle name="titulos 10 4 2 2 4" xfId="4904"/>
    <cellStyle name="titulos 10 4 2 2 5" xfId="4905"/>
    <cellStyle name="titulos 10 4 2 2 6" xfId="4906"/>
    <cellStyle name="titulos 10 4 2 2 7" xfId="4907"/>
    <cellStyle name="titulos 10 4 2 2 8" xfId="4908"/>
    <cellStyle name="titulos 10 4 2 3" xfId="4909"/>
    <cellStyle name="titulos 10 4 2 4" xfId="4910"/>
    <cellStyle name="titulos 10 4 2 5" xfId="4911"/>
    <cellStyle name="titulos 10 4 2 6" xfId="4912"/>
    <cellStyle name="titulos 10 4 2 7" xfId="4913"/>
    <cellStyle name="titulos 10 4 2 8" xfId="4914"/>
    <cellStyle name="titulos 10 4 2 9" xfId="4915"/>
    <cellStyle name="titulos 10 4 3" xfId="4916"/>
    <cellStyle name="titulos 10 4 3 2" xfId="4917"/>
    <cellStyle name="titulos 10 4 3 3" xfId="4918"/>
    <cellStyle name="titulos 10 4 3 4" xfId="4919"/>
    <cellStyle name="titulos 10 4 3 5" xfId="4920"/>
    <cellStyle name="titulos 10 4 3 6" xfId="4921"/>
    <cellStyle name="titulos 10 4 3 7" xfId="4922"/>
    <cellStyle name="titulos 10 4 3 8" xfId="4923"/>
    <cellStyle name="titulos 10 4 4" xfId="4924"/>
    <cellStyle name="titulos 10 4 5" xfId="4925"/>
    <cellStyle name="titulos 10 4 6" xfId="4926"/>
    <cellStyle name="titulos 10 4 7" xfId="4927"/>
    <cellStyle name="titulos 10 4 8" xfId="4928"/>
    <cellStyle name="titulos 10 4 9" xfId="4929"/>
    <cellStyle name="titulos 10 5" xfId="4930"/>
    <cellStyle name="titulos 10 5 2" xfId="4931"/>
    <cellStyle name="titulos 10 5 2 2" xfId="4932"/>
    <cellStyle name="titulos 10 5 2 3" xfId="4933"/>
    <cellStyle name="titulos 10 5 2 4" xfId="4934"/>
    <cellStyle name="titulos 10 5 2 5" xfId="4935"/>
    <cellStyle name="titulos 10 5 2 6" xfId="4936"/>
    <cellStyle name="titulos 10 5 2 7" xfId="4937"/>
    <cellStyle name="titulos 10 5 2 8" xfId="4938"/>
    <cellStyle name="titulos 10 5 3" xfId="4939"/>
    <cellStyle name="titulos 10 5 4" xfId="4940"/>
    <cellStyle name="titulos 10 5 5" xfId="4941"/>
    <cellStyle name="titulos 10 5 6" xfId="4942"/>
    <cellStyle name="titulos 10 5 7" xfId="4943"/>
    <cellStyle name="titulos 10 5 8" xfId="4944"/>
    <cellStyle name="titulos 10 5 9" xfId="4945"/>
    <cellStyle name="titulos 10 6" xfId="4946"/>
    <cellStyle name="titulos 10 6 2" xfId="4947"/>
    <cellStyle name="titulos 10 6 3" xfId="4948"/>
    <cellStyle name="titulos 10 6 4" xfId="4949"/>
    <cellStyle name="titulos 10 6 5" xfId="4950"/>
    <cellStyle name="titulos 10 6 6" xfId="4951"/>
    <cellStyle name="titulos 10 6 7" xfId="4952"/>
    <cellStyle name="titulos 10 6 8" xfId="4953"/>
    <cellStyle name="titulos 10 7" xfId="4954"/>
    <cellStyle name="titulos 10 8" xfId="4955"/>
    <cellStyle name="titulos 10 9" xfId="4956"/>
    <cellStyle name="titulos 10_Itemização Instalações" xfId="4957"/>
    <cellStyle name="titulos 11" xfId="4958"/>
    <cellStyle name="titulos 11 10" xfId="4959"/>
    <cellStyle name="titulos 11 11" xfId="4960"/>
    <cellStyle name="titulos 11 12" xfId="4961"/>
    <cellStyle name="titulos 11 13" xfId="4962"/>
    <cellStyle name="titulos 11 2" xfId="4963"/>
    <cellStyle name="titulos 11 2 10" xfId="4964"/>
    <cellStyle name="titulos 11 2 2" xfId="4965"/>
    <cellStyle name="titulos 11 2 2 2" xfId="4966"/>
    <cellStyle name="titulos 11 2 2 2 2" xfId="4967"/>
    <cellStyle name="titulos 11 2 2 2 3" xfId="4968"/>
    <cellStyle name="titulos 11 2 2 2 4" xfId="4969"/>
    <cellStyle name="titulos 11 2 2 2 5" xfId="4970"/>
    <cellStyle name="titulos 11 2 2 2 6" xfId="4971"/>
    <cellStyle name="titulos 11 2 2 2 7" xfId="4972"/>
    <cellStyle name="titulos 11 2 2 2 8" xfId="4973"/>
    <cellStyle name="titulos 11 2 2 3" xfId="4974"/>
    <cellStyle name="titulos 11 2 2 4" xfId="4975"/>
    <cellStyle name="titulos 11 2 2 5" xfId="4976"/>
    <cellStyle name="titulos 11 2 2 6" xfId="4977"/>
    <cellStyle name="titulos 11 2 2 7" xfId="4978"/>
    <cellStyle name="titulos 11 2 2 8" xfId="4979"/>
    <cellStyle name="titulos 11 2 2 9" xfId="4980"/>
    <cellStyle name="titulos 11 2 3" xfId="4981"/>
    <cellStyle name="titulos 11 2 3 2" xfId="4982"/>
    <cellStyle name="titulos 11 2 3 3" xfId="4983"/>
    <cellStyle name="titulos 11 2 3 4" xfId="4984"/>
    <cellStyle name="titulos 11 2 3 5" xfId="4985"/>
    <cellStyle name="titulos 11 2 3 6" xfId="4986"/>
    <cellStyle name="titulos 11 2 3 7" xfId="4987"/>
    <cellStyle name="titulos 11 2 3 8" xfId="4988"/>
    <cellStyle name="titulos 11 2 4" xfId="4989"/>
    <cellStyle name="titulos 11 2 5" xfId="4990"/>
    <cellStyle name="titulos 11 2 6" xfId="4991"/>
    <cellStyle name="titulos 11 2 7" xfId="4992"/>
    <cellStyle name="titulos 11 2 8" xfId="4993"/>
    <cellStyle name="titulos 11 2 9" xfId="4994"/>
    <cellStyle name="titulos 11 3" xfId="4995"/>
    <cellStyle name="titulos 11 3 10" xfId="4996"/>
    <cellStyle name="titulos 11 3 2" xfId="4997"/>
    <cellStyle name="titulos 11 3 2 2" xfId="4998"/>
    <cellStyle name="titulos 11 3 2 2 2" xfId="4999"/>
    <cellStyle name="titulos 11 3 2 2 3" xfId="5000"/>
    <cellStyle name="titulos 11 3 2 2 4" xfId="5001"/>
    <cellStyle name="titulos 11 3 2 2 5" xfId="5002"/>
    <cellStyle name="titulos 11 3 2 2 6" xfId="5003"/>
    <cellStyle name="titulos 11 3 2 2 7" xfId="5004"/>
    <cellStyle name="titulos 11 3 2 2 8" xfId="5005"/>
    <cellStyle name="titulos 11 3 2 3" xfId="5006"/>
    <cellStyle name="titulos 11 3 2 4" xfId="5007"/>
    <cellStyle name="titulos 11 3 2 5" xfId="5008"/>
    <cellStyle name="titulos 11 3 2 6" xfId="5009"/>
    <cellStyle name="titulos 11 3 2 7" xfId="5010"/>
    <cellStyle name="titulos 11 3 2 8" xfId="5011"/>
    <cellStyle name="titulos 11 3 2 9" xfId="5012"/>
    <cellStyle name="titulos 11 3 3" xfId="5013"/>
    <cellStyle name="titulos 11 3 3 2" xfId="5014"/>
    <cellStyle name="titulos 11 3 3 3" xfId="5015"/>
    <cellStyle name="titulos 11 3 3 4" xfId="5016"/>
    <cellStyle name="titulos 11 3 3 5" xfId="5017"/>
    <cellStyle name="titulos 11 3 3 6" xfId="5018"/>
    <cellStyle name="titulos 11 3 3 7" xfId="5019"/>
    <cellStyle name="titulos 11 3 3 8" xfId="5020"/>
    <cellStyle name="titulos 11 3 4" xfId="5021"/>
    <cellStyle name="titulos 11 3 5" xfId="5022"/>
    <cellStyle name="titulos 11 3 6" xfId="5023"/>
    <cellStyle name="titulos 11 3 7" xfId="5024"/>
    <cellStyle name="titulos 11 3 8" xfId="5025"/>
    <cellStyle name="titulos 11 3 9" xfId="5026"/>
    <cellStyle name="titulos 11 4" xfId="5027"/>
    <cellStyle name="titulos 11 4 10" xfId="5028"/>
    <cellStyle name="titulos 11 4 2" xfId="5029"/>
    <cellStyle name="titulos 11 4 2 2" xfId="5030"/>
    <cellStyle name="titulos 11 4 2 2 2" xfId="5031"/>
    <cellStyle name="titulos 11 4 2 2 3" xfId="5032"/>
    <cellStyle name="titulos 11 4 2 2 4" xfId="5033"/>
    <cellStyle name="titulos 11 4 2 2 5" xfId="5034"/>
    <cellStyle name="titulos 11 4 2 2 6" xfId="5035"/>
    <cellStyle name="titulos 11 4 2 2 7" xfId="5036"/>
    <cellStyle name="titulos 11 4 2 2 8" xfId="5037"/>
    <cellStyle name="titulos 11 4 2 3" xfId="5038"/>
    <cellStyle name="titulos 11 4 2 4" xfId="5039"/>
    <cellStyle name="titulos 11 4 2 5" xfId="5040"/>
    <cellStyle name="titulos 11 4 2 6" xfId="5041"/>
    <cellStyle name="titulos 11 4 2 7" xfId="5042"/>
    <cellStyle name="titulos 11 4 2 8" xfId="5043"/>
    <cellStyle name="titulos 11 4 2 9" xfId="5044"/>
    <cellStyle name="titulos 11 4 3" xfId="5045"/>
    <cellStyle name="titulos 11 4 3 2" xfId="5046"/>
    <cellStyle name="titulos 11 4 3 3" xfId="5047"/>
    <cellStyle name="titulos 11 4 3 4" xfId="5048"/>
    <cellStyle name="titulos 11 4 3 5" xfId="5049"/>
    <cellStyle name="titulos 11 4 3 6" xfId="5050"/>
    <cellStyle name="titulos 11 4 3 7" xfId="5051"/>
    <cellStyle name="titulos 11 4 3 8" xfId="5052"/>
    <cellStyle name="titulos 11 4 4" xfId="5053"/>
    <cellStyle name="titulos 11 4 5" xfId="5054"/>
    <cellStyle name="titulos 11 4 6" xfId="5055"/>
    <cellStyle name="titulos 11 4 7" xfId="5056"/>
    <cellStyle name="titulos 11 4 8" xfId="5057"/>
    <cellStyle name="titulos 11 4 9" xfId="5058"/>
    <cellStyle name="titulos 11 5" xfId="5059"/>
    <cellStyle name="titulos 11 5 2" xfId="5060"/>
    <cellStyle name="titulos 11 5 2 2" xfId="5061"/>
    <cellStyle name="titulos 11 5 2 3" xfId="5062"/>
    <cellStyle name="titulos 11 5 2 4" xfId="5063"/>
    <cellStyle name="titulos 11 5 2 5" xfId="5064"/>
    <cellStyle name="titulos 11 5 2 6" xfId="5065"/>
    <cellStyle name="titulos 11 5 2 7" xfId="5066"/>
    <cellStyle name="titulos 11 5 2 8" xfId="5067"/>
    <cellStyle name="titulos 11 5 3" xfId="5068"/>
    <cellStyle name="titulos 11 5 4" xfId="5069"/>
    <cellStyle name="titulos 11 5 5" xfId="5070"/>
    <cellStyle name="titulos 11 5 6" xfId="5071"/>
    <cellStyle name="titulos 11 5 7" xfId="5072"/>
    <cellStyle name="titulos 11 5 8" xfId="5073"/>
    <cellStyle name="titulos 11 5 9" xfId="5074"/>
    <cellStyle name="titulos 11 6" xfId="5075"/>
    <cellStyle name="titulos 11 6 2" xfId="5076"/>
    <cellStyle name="titulos 11 6 3" xfId="5077"/>
    <cellStyle name="titulos 11 6 4" xfId="5078"/>
    <cellStyle name="titulos 11 6 5" xfId="5079"/>
    <cellStyle name="titulos 11 6 6" xfId="5080"/>
    <cellStyle name="titulos 11 6 7" xfId="5081"/>
    <cellStyle name="titulos 11 6 8" xfId="5082"/>
    <cellStyle name="titulos 11 7" xfId="5083"/>
    <cellStyle name="titulos 11 8" xfId="5084"/>
    <cellStyle name="titulos 11 9" xfId="5085"/>
    <cellStyle name="titulos 11_Itemização Instalações" xfId="5086"/>
    <cellStyle name="titulos 12" xfId="5087"/>
    <cellStyle name="titulos 12 10" xfId="5088"/>
    <cellStyle name="titulos 12 11" xfId="5089"/>
    <cellStyle name="titulos 12 12" xfId="5090"/>
    <cellStyle name="titulos 12 13" xfId="5091"/>
    <cellStyle name="titulos 12 2" xfId="5092"/>
    <cellStyle name="titulos 12 2 10" xfId="5093"/>
    <cellStyle name="titulos 12 2 2" xfId="5094"/>
    <cellStyle name="titulos 12 2 2 2" xfId="5095"/>
    <cellStyle name="titulos 12 2 2 2 2" xfId="5096"/>
    <cellStyle name="titulos 12 2 2 2 3" xfId="5097"/>
    <cellStyle name="titulos 12 2 2 2 4" xfId="5098"/>
    <cellStyle name="titulos 12 2 2 2 5" xfId="5099"/>
    <cellStyle name="titulos 12 2 2 2 6" xfId="5100"/>
    <cellStyle name="titulos 12 2 2 2 7" xfId="5101"/>
    <cellStyle name="titulos 12 2 2 2 8" xfId="5102"/>
    <cellStyle name="titulos 12 2 2 3" xfId="5103"/>
    <cellStyle name="titulos 12 2 2 4" xfId="5104"/>
    <cellStyle name="titulos 12 2 2 5" xfId="5105"/>
    <cellStyle name="titulos 12 2 2 6" xfId="5106"/>
    <cellStyle name="titulos 12 2 2 7" xfId="5107"/>
    <cellStyle name="titulos 12 2 2 8" xfId="5108"/>
    <cellStyle name="titulos 12 2 2 9" xfId="5109"/>
    <cellStyle name="titulos 12 2 3" xfId="5110"/>
    <cellStyle name="titulos 12 2 3 2" xfId="5111"/>
    <cellStyle name="titulos 12 2 3 3" xfId="5112"/>
    <cellStyle name="titulos 12 2 3 4" xfId="5113"/>
    <cellStyle name="titulos 12 2 3 5" xfId="5114"/>
    <cellStyle name="titulos 12 2 3 6" xfId="5115"/>
    <cellStyle name="titulos 12 2 3 7" xfId="5116"/>
    <cellStyle name="titulos 12 2 3 8" xfId="5117"/>
    <cellStyle name="titulos 12 2 4" xfId="5118"/>
    <cellStyle name="titulos 12 2 5" xfId="5119"/>
    <cellStyle name="titulos 12 2 6" xfId="5120"/>
    <cellStyle name="titulos 12 2 7" xfId="5121"/>
    <cellStyle name="titulos 12 2 8" xfId="5122"/>
    <cellStyle name="titulos 12 2 9" xfId="5123"/>
    <cellStyle name="titulos 12 3" xfId="5124"/>
    <cellStyle name="titulos 12 3 10" xfId="5125"/>
    <cellStyle name="titulos 12 3 2" xfId="5126"/>
    <cellStyle name="titulos 12 3 2 2" xfId="5127"/>
    <cellStyle name="titulos 12 3 2 2 2" xfId="5128"/>
    <cellStyle name="titulos 12 3 2 2 3" xfId="5129"/>
    <cellStyle name="titulos 12 3 2 2 4" xfId="5130"/>
    <cellStyle name="titulos 12 3 2 2 5" xfId="5131"/>
    <cellStyle name="titulos 12 3 2 2 6" xfId="5132"/>
    <cellStyle name="titulos 12 3 2 2 7" xfId="5133"/>
    <cellStyle name="titulos 12 3 2 2 8" xfId="5134"/>
    <cellStyle name="titulos 12 3 2 3" xfId="5135"/>
    <cellStyle name="titulos 12 3 2 4" xfId="5136"/>
    <cellStyle name="titulos 12 3 2 5" xfId="5137"/>
    <cellStyle name="titulos 12 3 2 6" xfId="5138"/>
    <cellStyle name="titulos 12 3 2 7" xfId="5139"/>
    <cellStyle name="titulos 12 3 2 8" xfId="5140"/>
    <cellStyle name="titulos 12 3 2 9" xfId="5141"/>
    <cellStyle name="titulos 12 3 3" xfId="5142"/>
    <cellStyle name="titulos 12 3 3 2" xfId="5143"/>
    <cellStyle name="titulos 12 3 3 3" xfId="5144"/>
    <cellStyle name="titulos 12 3 3 4" xfId="5145"/>
    <cellStyle name="titulos 12 3 3 5" xfId="5146"/>
    <cellStyle name="titulos 12 3 3 6" xfId="5147"/>
    <cellStyle name="titulos 12 3 3 7" xfId="5148"/>
    <cellStyle name="titulos 12 3 3 8" xfId="5149"/>
    <cellStyle name="titulos 12 3 4" xfId="5150"/>
    <cellStyle name="titulos 12 3 5" xfId="5151"/>
    <cellStyle name="titulos 12 3 6" xfId="5152"/>
    <cellStyle name="titulos 12 3 7" xfId="5153"/>
    <cellStyle name="titulos 12 3 8" xfId="5154"/>
    <cellStyle name="titulos 12 3 9" xfId="5155"/>
    <cellStyle name="titulos 12 4" xfId="5156"/>
    <cellStyle name="titulos 12 4 10" xfId="5157"/>
    <cellStyle name="titulos 12 4 2" xfId="5158"/>
    <cellStyle name="titulos 12 4 2 2" xfId="5159"/>
    <cellStyle name="titulos 12 4 2 2 2" xfId="5160"/>
    <cellStyle name="titulos 12 4 2 2 3" xfId="5161"/>
    <cellStyle name="titulos 12 4 2 2 4" xfId="5162"/>
    <cellStyle name="titulos 12 4 2 2 5" xfId="5163"/>
    <cellStyle name="titulos 12 4 2 2 6" xfId="5164"/>
    <cellStyle name="titulos 12 4 2 2 7" xfId="5165"/>
    <cellStyle name="titulos 12 4 2 2 8" xfId="5166"/>
    <cellStyle name="titulos 12 4 2 3" xfId="5167"/>
    <cellStyle name="titulos 12 4 2 4" xfId="5168"/>
    <cellStyle name="titulos 12 4 2 5" xfId="5169"/>
    <cellStyle name="titulos 12 4 2 6" xfId="5170"/>
    <cellStyle name="titulos 12 4 2 7" xfId="5171"/>
    <cellStyle name="titulos 12 4 2 8" xfId="5172"/>
    <cellStyle name="titulos 12 4 2 9" xfId="5173"/>
    <cellStyle name="titulos 12 4 3" xfId="5174"/>
    <cellStyle name="titulos 12 4 3 2" xfId="5175"/>
    <cellStyle name="titulos 12 4 3 3" xfId="5176"/>
    <cellStyle name="titulos 12 4 3 4" xfId="5177"/>
    <cellStyle name="titulos 12 4 3 5" xfId="5178"/>
    <cellStyle name="titulos 12 4 3 6" xfId="5179"/>
    <cellStyle name="titulos 12 4 3 7" xfId="5180"/>
    <cellStyle name="titulos 12 4 3 8" xfId="5181"/>
    <cellStyle name="titulos 12 4 4" xfId="5182"/>
    <cellStyle name="titulos 12 4 5" xfId="5183"/>
    <cellStyle name="titulos 12 4 6" xfId="5184"/>
    <cellStyle name="titulos 12 4 7" xfId="5185"/>
    <cellStyle name="titulos 12 4 8" xfId="5186"/>
    <cellStyle name="titulos 12 4 9" xfId="5187"/>
    <cellStyle name="titulos 12 5" xfId="5188"/>
    <cellStyle name="titulos 12 5 2" xfId="5189"/>
    <cellStyle name="titulos 12 5 2 2" xfId="5190"/>
    <cellStyle name="titulos 12 5 2 3" xfId="5191"/>
    <cellStyle name="titulos 12 5 2 4" xfId="5192"/>
    <cellStyle name="titulos 12 5 2 5" xfId="5193"/>
    <cellStyle name="titulos 12 5 2 6" xfId="5194"/>
    <cellStyle name="titulos 12 5 2 7" xfId="5195"/>
    <cellStyle name="titulos 12 5 2 8" xfId="5196"/>
    <cellStyle name="titulos 12 5 3" xfId="5197"/>
    <cellStyle name="titulos 12 5 4" xfId="5198"/>
    <cellStyle name="titulos 12 5 5" xfId="5199"/>
    <cellStyle name="titulos 12 5 6" xfId="5200"/>
    <cellStyle name="titulos 12 5 7" xfId="5201"/>
    <cellStyle name="titulos 12 5 8" xfId="5202"/>
    <cellStyle name="titulos 12 5 9" xfId="5203"/>
    <cellStyle name="titulos 12 6" xfId="5204"/>
    <cellStyle name="titulos 12 6 2" xfId="5205"/>
    <cellStyle name="titulos 12 6 3" xfId="5206"/>
    <cellStyle name="titulos 12 6 4" xfId="5207"/>
    <cellStyle name="titulos 12 6 5" xfId="5208"/>
    <cellStyle name="titulos 12 6 6" xfId="5209"/>
    <cellStyle name="titulos 12 6 7" xfId="5210"/>
    <cellStyle name="titulos 12 6 8" xfId="5211"/>
    <cellStyle name="titulos 12 7" xfId="5212"/>
    <cellStyle name="titulos 12 8" xfId="5213"/>
    <cellStyle name="titulos 12 9" xfId="5214"/>
    <cellStyle name="titulos 12_Itemização Instalações" xfId="5215"/>
    <cellStyle name="titulos 13" xfId="5216"/>
    <cellStyle name="titulos 13 10" xfId="5217"/>
    <cellStyle name="titulos 13 11" xfId="5218"/>
    <cellStyle name="titulos 13 12" xfId="5219"/>
    <cellStyle name="titulos 13 13" xfId="5220"/>
    <cellStyle name="titulos 13 2" xfId="5221"/>
    <cellStyle name="titulos 13 2 10" xfId="5222"/>
    <cellStyle name="titulos 13 2 2" xfId="5223"/>
    <cellStyle name="titulos 13 2 2 2" xfId="5224"/>
    <cellStyle name="titulos 13 2 2 2 2" xfId="5225"/>
    <cellStyle name="titulos 13 2 2 2 3" xfId="5226"/>
    <cellStyle name="titulos 13 2 2 2 4" xfId="5227"/>
    <cellStyle name="titulos 13 2 2 2 5" xfId="5228"/>
    <cellStyle name="titulos 13 2 2 2 6" xfId="5229"/>
    <cellStyle name="titulos 13 2 2 2 7" xfId="5230"/>
    <cellStyle name="titulos 13 2 2 2 8" xfId="5231"/>
    <cellStyle name="titulos 13 2 2 3" xfId="5232"/>
    <cellStyle name="titulos 13 2 2 4" xfId="5233"/>
    <cellStyle name="titulos 13 2 2 5" xfId="5234"/>
    <cellStyle name="titulos 13 2 2 6" xfId="5235"/>
    <cellStyle name="titulos 13 2 2 7" xfId="5236"/>
    <cellStyle name="titulos 13 2 2 8" xfId="5237"/>
    <cellStyle name="titulos 13 2 2 9" xfId="5238"/>
    <cellStyle name="titulos 13 2 3" xfId="5239"/>
    <cellStyle name="titulos 13 2 3 2" xfId="5240"/>
    <cellStyle name="titulos 13 2 3 3" xfId="5241"/>
    <cellStyle name="titulos 13 2 3 4" xfId="5242"/>
    <cellStyle name="titulos 13 2 3 5" xfId="5243"/>
    <cellStyle name="titulos 13 2 3 6" xfId="5244"/>
    <cellStyle name="titulos 13 2 3 7" xfId="5245"/>
    <cellStyle name="titulos 13 2 3 8" xfId="5246"/>
    <cellStyle name="titulos 13 2 4" xfId="5247"/>
    <cellStyle name="titulos 13 2 5" xfId="5248"/>
    <cellStyle name="titulos 13 2 6" xfId="5249"/>
    <cellStyle name="titulos 13 2 7" xfId="5250"/>
    <cellStyle name="titulos 13 2 8" xfId="5251"/>
    <cellStyle name="titulos 13 2 9" xfId="5252"/>
    <cellStyle name="titulos 13 3" xfId="5253"/>
    <cellStyle name="titulos 13 3 10" xfId="5254"/>
    <cellStyle name="titulos 13 3 2" xfId="5255"/>
    <cellStyle name="titulos 13 3 2 2" xfId="5256"/>
    <cellStyle name="titulos 13 3 2 2 2" xfId="5257"/>
    <cellStyle name="titulos 13 3 2 2 3" xfId="5258"/>
    <cellStyle name="titulos 13 3 2 2 4" xfId="5259"/>
    <cellStyle name="titulos 13 3 2 2 5" xfId="5260"/>
    <cellStyle name="titulos 13 3 2 2 6" xfId="5261"/>
    <cellStyle name="titulos 13 3 2 2 7" xfId="5262"/>
    <cellStyle name="titulos 13 3 2 2 8" xfId="5263"/>
    <cellStyle name="titulos 13 3 2 3" xfId="5264"/>
    <cellStyle name="titulos 13 3 2 4" xfId="5265"/>
    <cellStyle name="titulos 13 3 2 5" xfId="5266"/>
    <cellStyle name="titulos 13 3 2 6" xfId="5267"/>
    <cellStyle name="titulos 13 3 2 7" xfId="5268"/>
    <cellStyle name="titulos 13 3 2 8" xfId="5269"/>
    <cellStyle name="titulos 13 3 2 9" xfId="5270"/>
    <cellStyle name="titulos 13 3 3" xfId="5271"/>
    <cellStyle name="titulos 13 3 3 2" xfId="5272"/>
    <cellStyle name="titulos 13 3 3 3" xfId="5273"/>
    <cellStyle name="titulos 13 3 3 4" xfId="5274"/>
    <cellStyle name="titulos 13 3 3 5" xfId="5275"/>
    <cellStyle name="titulos 13 3 3 6" xfId="5276"/>
    <cellStyle name="titulos 13 3 3 7" xfId="5277"/>
    <cellStyle name="titulos 13 3 3 8" xfId="5278"/>
    <cellStyle name="titulos 13 3 4" xfId="5279"/>
    <cellStyle name="titulos 13 3 5" xfId="5280"/>
    <cellStyle name="titulos 13 3 6" xfId="5281"/>
    <cellStyle name="titulos 13 3 7" xfId="5282"/>
    <cellStyle name="titulos 13 3 8" xfId="5283"/>
    <cellStyle name="titulos 13 3 9" xfId="5284"/>
    <cellStyle name="titulos 13 4" xfId="5285"/>
    <cellStyle name="titulos 13 4 10" xfId="5286"/>
    <cellStyle name="titulos 13 4 2" xfId="5287"/>
    <cellStyle name="titulos 13 4 2 2" xfId="5288"/>
    <cellStyle name="titulos 13 4 2 2 2" xfId="5289"/>
    <cellStyle name="titulos 13 4 2 2 3" xfId="5290"/>
    <cellStyle name="titulos 13 4 2 2 4" xfId="5291"/>
    <cellStyle name="titulos 13 4 2 2 5" xfId="5292"/>
    <cellStyle name="titulos 13 4 2 2 6" xfId="5293"/>
    <cellStyle name="titulos 13 4 2 2 7" xfId="5294"/>
    <cellStyle name="titulos 13 4 2 2 8" xfId="5295"/>
    <cellStyle name="titulos 13 4 2 3" xfId="5296"/>
    <cellStyle name="titulos 13 4 2 4" xfId="5297"/>
    <cellStyle name="titulos 13 4 2 5" xfId="5298"/>
    <cellStyle name="titulos 13 4 2 6" xfId="5299"/>
    <cellStyle name="titulos 13 4 2 7" xfId="5300"/>
    <cellStyle name="titulos 13 4 2 8" xfId="5301"/>
    <cellStyle name="titulos 13 4 2 9" xfId="5302"/>
    <cellStyle name="titulos 13 4 3" xfId="5303"/>
    <cellStyle name="titulos 13 4 3 2" xfId="5304"/>
    <cellStyle name="titulos 13 4 3 3" xfId="5305"/>
    <cellStyle name="titulos 13 4 3 4" xfId="5306"/>
    <cellStyle name="titulos 13 4 3 5" xfId="5307"/>
    <cellStyle name="titulos 13 4 3 6" xfId="5308"/>
    <cellStyle name="titulos 13 4 3 7" xfId="5309"/>
    <cellStyle name="titulos 13 4 3 8" xfId="5310"/>
    <cellStyle name="titulos 13 4 4" xfId="5311"/>
    <cellStyle name="titulos 13 4 5" xfId="5312"/>
    <cellStyle name="titulos 13 4 6" xfId="5313"/>
    <cellStyle name="titulos 13 4 7" xfId="5314"/>
    <cellStyle name="titulos 13 4 8" xfId="5315"/>
    <cellStyle name="titulos 13 4 9" xfId="5316"/>
    <cellStyle name="titulos 13 5" xfId="5317"/>
    <cellStyle name="titulos 13 5 2" xfId="5318"/>
    <cellStyle name="titulos 13 5 2 2" xfId="5319"/>
    <cellStyle name="titulos 13 5 2 3" xfId="5320"/>
    <cellStyle name="titulos 13 5 2 4" xfId="5321"/>
    <cellStyle name="titulos 13 5 2 5" xfId="5322"/>
    <cellStyle name="titulos 13 5 2 6" xfId="5323"/>
    <cellStyle name="titulos 13 5 2 7" xfId="5324"/>
    <cellStyle name="titulos 13 5 2 8" xfId="5325"/>
    <cellStyle name="titulos 13 5 3" xfId="5326"/>
    <cellStyle name="titulos 13 5 4" xfId="5327"/>
    <cellStyle name="titulos 13 5 5" xfId="5328"/>
    <cellStyle name="titulos 13 5 6" xfId="5329"/>
    <cellStyle name="titulos 13 5 7" xfId="5330"/>
    <cellStyle name="titulos 13 5 8" xfId="5331"/>
    <cellStyle name="titulos 13 5 9" xfId="5332"/>
    <cellStyle name="titulos 13 6" xfId="5333"/>
    <cellStyle name="titulos 13 6 2" xfId="5334"/>
    <cellStyle name="titulos 13 6 3" xfId="5335"/>
    <cellStyle name="titulos 13 6 4" xfId="5336"/>
    <cellStyle name="titulos 13 6 5" xfId="5337"/>
    <cellStyle name="titulos 13 6 6" xfId="5338"/>
    <cellStyle name="titulos 13 6 7" xfId="5339"/>
    <cellStyle name="titulos 13 6 8" xfId="5340"/>
    <cellStyle name="titulos 13 7" xfId="5341"/>
    <cellStyle name="titulos 13 8" xfId="5342"/>
    <cellStyle name="titulos 13 9" xfId="5343"/>
    <cellStyle name="titulos 13_Itemização Instalações" xfId="5344"/>
    <cellStyle name="titulos 14" xfId="5345"/>
    <cellStyle name="titulos 14 10" xfId="5346"/>
    <cellStyle name="titulos 14 11" xfId="5347"/>
    <cellStyle name="titulos 14 12" xfId="5348"/>
    <cellStyle name="titulos 14 13" xfId="5349"/>
    <cellStyle name="titulos 14 2" xfId="5350"/>
    <cellStyle name="titulos 14 2 10" xfId="5351"/>
    <cellStyle name="titulos 14 2 2" xfId="5352"/>
    <cellStyle name="titulos 14 2 2 2" xfId="5353"/>
    <cellStyle name="titulos 14 2 2 2 2" xfId="5354"/>
    <cellStyle name="titulos 14 2 2 2 3" xfId="5355"/>
    <cellStyle name="titulos 14 2 2 2 4" xfId="5356"/>
    <cellStyle name="titulos 14 2 2 2 5" xfId="5357"/>
    <cellStyle name="titulos 14 2 2 2 6" xfId="5358"/>
    <cellStyle name="titulos 14 2 2 2 7" xfId="5359"/>
    <cellStyle name="titulos 14 2 2 2 8" xfId="5360"/>
    <cellStyle name="titulos 14 2 2 3" xfId="5361"/>
    <cellStyle name="titulos 14 2 2 4" xfId="5362"/>
    <cellStyle name="titulos 14 2 2 5" xfId="5363"/>
    <cellStyle name="titulos 14 2 2 6" xfId="5364"/>
    <cellStyle name="titulos 14 2 2 7" xfId="5365"/>
    <cellStyle name="titulos 14 2 2 8" xfId="5366"/>
    <cellStyle name="titulos 14 2 2 9" xfId="5367"/>
    <cellStyle name="titulos 14 2 3" xfId="5368"/>
    <cellStyle name="titulos 14 2 3 2" xfId="5369"/>
    <cellStyle name="titulos 14 2 3 3" xfId="5370"/>
    <cellStyle name="titulos 14 2 3 4" xfId="5371"/>
    <cellStyle name="titulos 14 2 3 5" xfId="5372"/>
    <cellStyle name="titulos 14 2 3 6" xfId="5373"/>
    <cellStyle name="titulos 14 2 3 7" xfId="5374"/>
    <cellStyle name="titulos 14 2 3 8" xfId="5375"/>
    <cellStyle name="titulos 14 2 4" xfId="5376"/>
    <cellStyle name="titulos 14 2 5" xfId="5377"/>
    <cellStyle name="titulos 14 2 6" xfId="5378"/>
    <cellStyle name="titulos 14 2 7" xfId="5379"/>
    <cellStyle name="titulos 14 2 8" xfId="5380"/>
    <cellStyle name="titulos 14 2 9" xfId="5381"/>
    <cellStyle name="titulos 14 3" xfId="5382"/>
    <cellStyle name="titulos 14 3 10" xfId="5383"/>
    <cellStyle name="titulos 14 3 2" xfId="5384"/>
    <cellStyle name="titulos 14 3 2 2" xfId="5385"/>
    <cellStyle name="titulos 14 3 2 2 2" xfId="5386"/>
    <cellStyle name="titulos 14 3 2 2 3" xfId="5387"/>
    <cellStyle name="titulos 14 3 2 2 4" xfId="5388"/>
    <cellStyle name="titulos 14 3 2 2 5" xfId="5389"/>
    <cellStyle name="titulos 14 3 2 2 6" xfId="5390"/>
    <cellStyle name="titulos 14 3 2 2 7" xfId="5391"/>
    <cellStyle name="titulos 14 3 2 2 8" xfId="5392"/>
    <cellStyle name="titulos 14 3 2 3" xfId="5393"/>
    <cellStyle name="titulos 14 3 2 4" xfId="5394"/>
    <cellStyle name="titulos 14 3 2 5" xfId="5395"/>
    <cellStyle name="titulos 14 3 2 6" xfId="5396"/>
    <cellStyle name="titulos 14 3 2 7" xfId="5397"/>
    <cellStyle name="titulos 14 3 2 8" xfId="5398"/>
    <cellStyle name="titulos 14 3 2 9" xfId="5399"/>
    <cellStyle name="titulos 14 3 3" xfId="5400"/>
    <cellStyle name="titulos 14 3 3 2" xfId="5401"/>
    <cellStyle name="titulos 14 3 3 3" xfId="5402"/>
    <cellStyle name="titulos 14 3 3 4" xfId="5403"/>
    <cellStyle name="titulos 14 3 3 5" xfId="5404"/>
    <cellStyle name="titulos 14 3 3 6" xfId="5405"/>
    <cellStyle name="titulos 14 3 3 7" xfId="5406"/>
    <cellStyle name="titulos 14 3 3 8" xfId="5407"/>
    <cellStyle name="titulos 14 3 4" xfId="5408"/>
    <cellStyle name="titulos 14 3 5" xfId="5409"/>
    <cellStyle name="titulos 14 3 6" xfId="5410"/>
    <cellStyle name="titulos 14 3 7" xfId="5411"/>
    <cellStyle name="titulos 14 3 8" xfId="5412"/>
    <cellStyle name="titulos 14 3 9" xfId="5413"/>
    <cellStyle name="titulos 14 4" xfId="5414"/>
    <cellStyle name="titulos 14 4 10" xfId="5415"/>
    <cellStyle name="titulos 14 4 2" xfId="5416"/>
    <cellStyle name="titulos 14 4 2 2" xfId="5417"/>
    <cellStyle name="titulos 14 4 2 2 2" xfId="5418"/>
    <cellStyle name="titulos 14 4 2 2 3" xfId="5419"/>
    <cellStyle name="titulos 14 4 2 2 4" xfId="5420"/>
    <cellStyle name="titulos 14 4 2 2 5" xfId="5421"/>
    <cellStyle name="titulos 14 4 2 2 6" xfId="5422"/>
    <cellStyle name="titulos 14 4 2 2 7" xfId="5423"/>
    <cellStyle name="titulos 14 4 2 2 8" xfId="5424"/>
    <cellStyle name="titulos 14 4 2 3" xfId="5425"/>
    <cellStyle name="titulos 14 4 2 4" xfId="5426"/>
    <cellStyle name="titulos 14 4 2 5" xfId="5427"/>
    <cellStyle name="titulos 14 4 2 6" xfId="5428"/>
    <cellStyle name="titulos 14 4 2 7" xfId="5429"/>
    <cellStyle name="titulos 14 4 2 8" xfId="5430"/>
    <cellStyle name="titulos 14 4 2 9" xfId="5431"/>
    <cellStyle name="titulos 14 4 3" xfId="5432"/>
    <cellStyle name="titulos 14 4 3 2" xfId="5433"/>
    <cellStyle name="titulos 14 4 3 3" xfId="5434"/>
    <cellStyle name="titulos 14 4 3 4" xfId="5435"/>
    <cellStyle name="titulos 14 4 3 5" xfId="5436"/>
    <cellStyle name="titulos 14 4 3 6" xfId="5437"/>
    <cellStyle name="titulos 14 4 3 7" xfId="5438"/>
    <cellStyle name="titulos 14 4 3 8" xfId="5439"/>
    <cellStyle name="titulos 14 4 4" xfId="5440"/>
    <cellStyle name="titulos 14 4 5" xfId="5441"/>
    <cellStyle name="titulos 14 4 6" xfId="5442"/>
    <cellStyle name="titulos 14 4 7" xfId="5443"/>
    <cellStyle name="titulos 14 4 8" xfId="5444"/>
    <cellStyle name="titulos 14 4 9" xfId="5445"/>
    <cellStyle name="titulos 14 5" xfId="5446"/>
    <cellStyle name="titulos 14 5 2" xfId="5447"/>
    <cellStyle name="titulos 14 5 2 2" xfId="5448"/>
    <cellStyle name="titulos 14 5 2 3" xfId="5449"/>
    <cellStyle name="titulos 14 5 2 4" xfId="5450"/>
    <cellStyle name="titulos 14 5 2 5" xfId="5451"/>
    <cellStyle name="titulos 14 5 2 6" xfId="5452"/>
    <cellStyle name="titulos 14 5 2 7" xfId="5453"/>
    <cellStyle name="titulos 14 5 2 8" xfId="5454"/>
    <cellStyle name="titulos 14 5 3" xfId="5455"/>
    <cellStyle name="titulos 14 5 4" xfId="5456"/>
    <cellStyle name="titulos 14 5 5" xfId="5457"/>
    <cellStyle name="titulos 14 5 6" xfId="5458"/>
    <cellStyle name="titulos 14 5 7" xfId="5459"/>
    <cellStyle name="titulos 14 5 8" xfId="5460"/>
    <cellStyle name="titulos 14 5 9" xfId="5461"/>
    <cellStyle name="titulos 14 6" xfId="5462"/>
    <cellStyle name="titulos 14 6 2" xfId="5463"/>
    <cellStyle name="titulos 14 6 3" xfId="5464"/>
    <cellStyle name="titulos 14 6 4" xfId="5465"/>
    <cellStyle name="titulos 14 6 5" xfId="5466"/>
    <cellStyle name="titulos 14 6 6" xfId="5467"/>
    <cellStyle name="titulos 14 6 7" xfId="5468"/>
    <cellStyle name="titulos 14 6 8" xfId="5469"/>
    <cellStyle name="titulos 14 7" xfId="5470"/>
    <cellStyle name="titulos 14 8" xfId="5471"/>
    <cellStyle name="titulos 14 9" xfId="5472"/>
    <cellStyle name="titulos 15" xfId="5473"/>
    <cellStyle name="titulos 15 10" xfId="5474"/>
    <cellStyle name="titulos 15 2" xfId="5475"/>
    <cellStyle name="titulos 15 2 2" xfId="5476"/>
    <cellStyle name="titulos 15 2 2 2" xfId="5477"/>
    <cellStyle name="titulos 15 2 2 3" xfId="5478"/>
    <cellStyle name="titulos 15 2 2 4" xfId="5479"/>
    <cellStyle name="titulos 15 2 2 5" xfId="5480"/>
    <cellStyle name="titulos 15 2 2 6" xfId="5481"/>
    <cellStyle name="titulos 15 2 2 7" xfId="5482"/>
    <cellStyle name="titulos 15 2 2 8" xfId="5483"/>
    <cellStyle name="titulos 15 2 3" xfId="5484"/>
    <cellStyle name="titulos 15 2 4" xfId="5485"/>
    <cellStyle name="titulos 15 2 5" xfId="5486"/>
    <cellStyle name="titulos 15 2 6" xfId="5487"/>
    <cellStyle name="titulos 15 2 7" xfId="5488"/>
    <cellStyle name="titulos 15 2 8" xfId="5489"/>
    <cellStyle name="titulos 15 2 9" xfId="5490"/>
    <cellStyle name="titulos 15 3" xfId="5491"/>
    <cellStyle name="titulos 15 3 2" xfId="5492"/>
    <cellStyle name="titulos 15 3 3" xfId="5493"/>
    <cellStyle name="titulos 15 3 4" xfId="5494"/>
    <cellStyle name="titulos 15 3 5" xfId="5495"/>
    <cellStyle name="titulos 15 3 6" xfId="5496"/>
    <cellStyle name="titulos 15 3 7" xfId="5497"/>
    <cellStyle name="titulos 15 3 8" xfId="5498"/>
    <cellStyle name="titulos 15 4" xfId="5499"/>
    <cellStyle name="titulos 15 5" xfId="5500"/>
    <cellStyle name="titulos 15 6" xfId="5501"/>
    <cellStyle name="titulos 15 7" xfId="5502"/>
    <cellStyle name="titulos 15 8" xfId="5503"/>
    <cellStyle name="titulos 15 9" xfId="5504"/>
    <cellStyle name="titulos 16" xfId="5505"/>
    <cellStyle name="titulos 16 10" xfId="5506"/>
    <cellStyle name="titulos 16 2" xfId="5507"/>
    <cellStyle name="titulos 16 2 2" xfId="5508"/>
    <cellStyle name="titulos 16 2 2 2" xfId="5509"/>
    <cellStyle name="titulos 16 2 2 3" xfId="5510"/>
    <cellStyle name="titulos 16 2 2 4" xfId="5511"/>
    <cellStyle name="titulos 16 2 2 5" xfId="5512"/>
    <cellStyle name="titulos 16 2 2 6" xfId="5513"/>
    <cellStyle name="titulos 16 2 2 7" xfId="5514"/>
    <cellStyle name="titulos 16 2 2 8" xfId="5515"/>
    <cellStyle name="titulos 16 2 3" xfId="5516"/>
    <cellStyle name="titulos 16 2 4" xfId="5517"/>
    <cellStyle name="titulos 16 2 5" xfId="5518"/>
    <cellStyle name="titulos 16 2 6" xfId="5519"/>
    <cellStyle name="titulos 16 2 7" xfId="5520"/>
    <cellStyle name="titulos 16 2 8" xfId="5521"/>
    <cellStyle name="titulos 16 2 9" xfId="5522"/>
    <cellStyle name="titulos 16 3" xfId="5523"/>
    <cellStyle name="titulos 16 3 2" xfId="5524"/>
    <cellStyle name="titulos 16 3 3" xfId="5525"/>
    <cellStyle name="titulos 16 3 4" xfId="5526"/>
    <cellStyle name="titulos 16 3 5" xfId="5527"/>
    <cellStyle name="titulos 16 3 6" xfId="5528"/>
    <cellStyle name="titulos 16 3 7" xfId="5529"/>
    <cellStyle name="titulos 16 3 8" xfId="5530"/>
    <cellStyle name="titulos 16 4" xfId="5531"/>
    <cellStyle name="titulos 16 5" xfId="5532"/>
    <cellStyle name="titulos 16 6" xfId="5533"/>
    <cellStyle name="titulos 16 7" xfId="5534"/>
    <cellStyle name="titulos 16 8" xfId="5535"/>
    <cellStyle name="titulos 16 9" xfId="5536"/>
    <cellStyle name="titulos 17" xfId="5537"/>
    <cellStyle name="titulos 17 10" xfId="5538"/>
    <cellStyle name="titulos 17 2" xfId="5539"/>
    <cellStyle name="titulos 17 2 2" xfId="5540"/>
    <cellStyle name="titulos 17 2 2 2" xfId="5541"/>
    <cellStyle name="titulos 17 2 2 3" xfId="5542"/>
    <cellStyle name="titulos 17 2 2 4" xfId="5543"/>
    <cellStyle name="titulos 17 2 2 5" xfId="5544"/>
    <cellStyle name="titulos 17 2 2 6" xfId="5545"/>
    <cellStyle name="titulos 17 2 2 7" xfId="5546"/>
    <cellStyle name="titulos 17 2 2 8" xfId="5547"/>
    <cellStyle name="titulos 17 2 3" xfId="5548"/>
    <cellStyle name="titulos 17 2 4" xfId="5549"/>
    <cellStyle name="titulos 17 2 5" xfId="5550"/>
    <cellStyle name="titulos 17 2 6" xfId="5551"/>
    <cellStyle name="titulos 17 2 7" xfId="5552"/>
    <cellStyle name="titulos 17 2 8" xfId="5553"/>
    <cellStyle name="titulos 17 2 9" xfId="5554"/>
    <cellStyle name="titulos 17 3" xfId="5555"/>
    <cellStyle name="titulos 17 3 2" xfId="5556"/>
    <cellStyle name="titulos 17 3 3" xfId="5557"/>
    <cellStyle name="titulos 17 3 4" xfId="5558"/>
    <cellStyle name="titulos 17 3 5" xfId="5559"/>
    <cellStyle name="titulos 17 3 6" xfId="5560"/>
    <cellStyle name="titulos 17 3 7" xfId="5561"/>
    <cellStyle name="titulos 17 3 8" xfId="5562"/>
    <cellStyle name="titulos 17 4" xfId="5563"/>
    <cellStyle name="titulos 17 5" xfId="5564"/>
    <cellStyle name="titulos 17 6" xfId="5565"/>
    <cellStyle name="titulos 17 7" xfId="5566"/>
    <cellStyle name="titulos 17 8" xfId="5567"/>
    <cellStyle name="titulos 17 9" xfId="5568"/>
    <cellStyle name="titulos 18" xfId="5569"/>
    <cellStyle name="titulos 18 2" xfId="5570"/>
    <cellStyle name="titulos 18 2 2" xfId="5571"/>
    <cellStyle name="titulos 18 2 3" xfId="5572"/>
    <cellStyle name="titulos 18 2 4" xfId="5573"/>
    <cellStyle name="titulos 18 2 5" xfId="5574"/>
    <cellStyle name="titulos 18 2 6" xfId="5575"/>
    <cellStyle name="titulos 18 2 7" xfId="5576"/>
    <cellStyle name="titulos 18 2 8" xfId="5577"/>
    <cellStyle name="titulos 18 3" xfId="5578"/>
    <cellStyle name="titulos 18 4" xfId="5579"/>
    <cellStyle name="titulos 18 5" xfId="5580"/>
    <cellStyle name="titulos 18 6" xfId="5581"/>
    <cellStyle name="titulos 18 7" xfId="5582"/>
    <cellStyle name="titulos 18 8" xfId="5583"/>
    <cellStyle name="titulos 18 9" xfId="5584"/>
    <cellStyle name="titulos 19" xfId="5585"/>
    <cellStyle name="titulos 19 2" xfId="5586"/>
    <cellStyle name="titulos 19 3" xfId="5587"/>
    <cellStyle name="titulos 19 4" xfId="5588"/>
    <cellStyle name="titulos 19 5" xfId="5589"/>
    <cellStyle name="titulos 19 6" xfId="5590"/>
    <cellStyle name="titulos 19 7" xfId="5591"/>
    <cellStyle name="titulos 19 8" xfId="5592"/>
    <cellStyle name="titulos 19 9" xfId="5593"/>
    <cellStyle name="titulos 2" xfId="5594"/>
    <cellStyle name="titulos 2 10" xfId="5595"/>
    <cellStyle name="titulos 2 10 10" xfId="5596"/>
    <cellStyle name="titulos 2 10 11" xfId="5597"/>
    <cellStyle name="titulos 2 10 12" xfId="5598"/>
    <cellStyle name="titulos 2 10 13" xfId="5599"/>
    <cellStyle name="titulos 2 10 2" xfId="5600"/>
    <cellStyle name="titulos 2 10 2 10" xfId="5601"/>
    <cellStyle name="titulos 2 10 2 2" xfId="5602"/>
    <cellStyle name="titulos 2 10 2 2 2" xfId="5603"/>
    <cellStyle name="titulos 2 10 2 2 2 2" xfId="5604"/>
    <cellStyle name="titulos 2 10 2 2 2 3" xfId="5605"/>
    <cellStyle name="titulos 2 10 2 2 2 4" xfId="5606"/>
    <cellStyle name="titulos 2 10 2 2 2 5" xfId="5607"/>
    <cellStyle name="titulos 2 10 2 2 2 6" xfId="5608"/>
    <cellStyle name="titulos 2 10 2 2 2 7" xfId="5609"/>
    <cellStyle name="titulos 2 10 2 2 2 8" xfId="5610"/>
    <cellStyle name="titulos 2 10 2 2 3" xfId="5611"/>
    <cellStyle name="titulos 2 10 2 2 4" xfId="5612"/>
    <cellStyle name="titulos 2 10 2 2 5" xfId="5613"/>
    <cellStyle name="titulos 2 10 2 2 6" xfId="5614"/>
    <cellStyle name="titulos 2 10 2 2 7" xfId="5615"/>
    <cellStyle name="titulos 2 10 2 2 8" xfId="5616"/>
    <cellStyle name="titulos 2 10 2 2 9" xfId="5617"/>
    <cellStyle name="titulos 2 10 2 3" xfId="5618"/>
    <cellStyle name="titulos 2 10 2 3 2" xfId="5619"/>
    <cellStyle name="titulos 2 10 2 3 3" xfId="5620"/>
    <cellStyle name="titulos 2 10 2 3 4" xfId="5621"/>
    <cellStyle name="titulos 2 10 2 3 5" xfId="5622"/>
    <cellStyle name="titulos 2 10 2 3 6" xfId="5623"/>
    <cellStyle name="titulos 2 10 2 3 7" xfId="5624"/>
    <cellStyle name="titulos 2 10 2 3 8" xfId="5625"/>
    <cellStyle name="titulos 2 10 2 4" xfId="5626"/>
    <cellStyle name="titulos 2 10 2 5" xfId="5627"/>
    <cellStyle name="titulos 2 10 2 6" xfId="5628"/>
    <cellStyle name="titulos 2 10 2 7" xfId="5629"/>
    <cellStyle name="titulos 2 10 2 8" xfId="5630"/>
    <cellStyle name="titulos 2 10 2 9" xfId="5631"/>
    <cellStyle name="titulos 2 10 3" xfId="5632"/>
    <cellStyle name="titulos 2 10 3 10" xfId="5633"/>
    <cellStyle name="titulos 2 10 3 2" xfId="5634"/>
    <cellStyle name="titulos 2 10 3 2 2" xfId="5635"/>
    <cellStyle name="titulos 2 10 3 2 2 2" xfId="5636"/>
    <cellStyle name="titulos 2 10 3 2 2 3" xfId="5637"/>
    <cellStyle name="titulos 2 10 3 2 2 4" xfId="5638"/>
    <cellStyle name="titulos 2 10 3 2 2 5" xfId="5639"/>
    <cellStyle name="titulos 2 10 3 2 2 6" xfId="5640"/>
    <cellStyle name="titulos 2 10 3 2 2 7" xfId="5641"/>
    <cellStyle name="titulos 2 10 3 2 2 8" xfId="5642"/>
    <cellStyle name="titulos 2 10 3 2 3" xfId="5643"/>
    <cellStyle name="titulos 2 10 3 2 4" xfId="5644"/>
    <cellStyle name="titulos 2 10 3 2 5" xfId="5645"/>
    <cellStyle name="titulos 2 10 3 2 6" xfId="5646"/>
    <cellStyle name="titulos 2 10 3 2 7" xfId="5647"/>
    <cellStyle name="titulos 2 10 3 2 8" xfId="5648"/>
    <cellStyle name="titulos 2 10 3 2 9" xfId="5649"/>
    <cellStyle name="titulos 2 10 3 3" xfId="5650"/>
    <cellStyle name="titulos 2 10 3 3 2" xfId="5651"/>
    <cellStyle name="titulos 2 10 3 3 3" xfId="5652"/>
    <cellStyle name="titulos 2 10 3 3 4" xfId="5653"/>
    <cellStyle name="titulos 2 10 3 3 5" xfId="5654"/>
    <cellStyle name="titulos 2 10 3 3 6" xfId="5655"/>
    <cellStyle name="titulos 2 10 3 3 7" xfId="5656"/>
    <cellStyle name="titulos 2 10 3 3 8" xfId="5657"/>
    <cellStyle name="titulos 2 10 3 4" xfId="5658"/>
    <cellStyle name="titulos 2 10 3 5" xfId="5659"/>
    <cellStyle name="titulos 2 10 3 6" xfId="5660"/>
    <cellStyle name="titulos 2 10 3 7" xfId="5661"/>
    <cellStyle name="titulos 2 10 3 8" xfId="5662"/>
    <cellStyle name="titulos 2 10 3 9" xfId="5663"/>
    <cellStyle name="titulos 2 10 4" xfId="5664"/>
    <cellStyle name="titulos 2 10 4 10" xfId="5665"/>
    <cellStyle name="titulos 2 10 4 2" xfId="5666"/>
    <cellStyle name="titulos 2 10 4 2 2" xfId="5667"/>
    <cellStyle name="titulos 2 10 4 2 2 2" xfId="5668"/>
    <cellStyle name="titulos 2 10 4 2 2 3" xfId="5669"/>
    <cellStyle name="titulos 2 10 4 2 2 4" xfId="5670"/>
    <cellStyle name="titulos 2 10 4 2 2 5" xfId="5671"/>
    <cellStyle name="titulos 2 10 4 2 2 6" xfId="5672"/>
    <cellStyle name="titulos 2 10 4 2 2 7" xfId="5673"/>
    <cellStyle name="titulos 2 10 4 2 2 8" xfId="5674"/>
    <cellStyle name="titulos 2 10 4 2 3" xfId="5675"/>
    <cellStyle name="titulos 2 10 4 2 4" xfId="5676"/>
    <cellStyle name="titulos 2 10 4 2 5" xfId="5677"/>
    <cellStyle name="titulos 2 10 4 2 6" xfId="5678"/>
    <cellStyle name="titulos 2 10 4 2 7" xfId="5679"/>
    <cellStyle name="titulos 2 10 4 2 8" xfId="5680"/>
    <cellStyle name="titulos 2 10 4 2 9" xfId="5681"/>
    <cellStyle name="titulos 2 10 4 3" xfId="5682"/>
    <cellStyle name="titulos 2 10 4 3 2" xfId="5683"/>
    <cellStyle name="titulos 2 10 4 3 3" xfId="5684"/>
    <cellStyle name="titulos 2 10 4 3 4" xfId="5685"/>
    <cellStyle name="titulos 2 10 4 3 5" xfId="5686"/>
    <cellStyle name="titulos 2 10 4 3 6" xfId="5687"/>
    <cellStyle name="titulos 2 10 4 3 7" xfId="5688"/>
    <cellStyle name="titulos 2 10 4 3 8" xfId="5689"/>
    <cellStyle name="titulos 2 10 4 4" xfId="5690"/>
    <cellStyle name="titulos 2 10 4 5" xfId="5691"/>
    <cellStyle name="titulos 2 10 4 6" xfId="5692"/>
    <cellStyle name="titulos 2 10 4 7" xfId="5693"/>
    <cellStyle name="titulos 2 10 4 8" xfId="5694"/>
    <cellStyle name="titulos 2 10 4 9" xfId="5695"/>
    <cellStyle name="titulos 2 10 5" xfId="5696"/>
    <cellStyle name="titulos 2 10 5 2" xfId="5697"/>
    <cellStyle name="titulos 2 10 5 2 2" xfId="5698"/>
    <cellStyle name="titulos 2 10 5 2 3" xfId="5699"/>
    <cellStyle name="titulos 2 10 5 2 4" xfId="5700"/>
    <cellStyle name="titulos 2 10 5 2 5" xfId="5701"/>
    <cellStyle name="titulos 2 10 5 2 6" xfId="5702"/>
    <cellStyle name="titulos 2 10 5 2 7" xfId="5703"/>
    <cellStyle name="titulos 2 10 5 2 8" xfId="5704"/>
    <cellStyle name="titulos 2 10 5 3" xfId="5705"/>
    <cellStyle name="titulos 2 10 5 4" xfId="5706"/>
    <cellStyle name="titulos 2 10 5 5" xfId="5707"/>
    <cellStyle name="titulos 2 10 5 6" xfId="5708"/>
    <cellStyle name="titulos 2 10 5 7" xfId="5709"/>
    <cellStyle name="titulos 2 10 5 8" xfId="5710"/>
    <cellStyle name="titulos 2 10 5 9" xfId="5711"/>
    <cellStyle name="titulos 2 10 6" xfId="5712"/>
    <cellStyle name="titulos 2 10 6 2" xfId="5713"/>
    <cellStyle name="titulos 2 10 6 3" xfId="5714"/>
    <cellStyle name="titulos 2 10 6 4" xfId="5715"/>
    <cellStyle name="titulos 2 10 6 5" xfId="5716"/>
    <cellStyle name="titulos 2 10 6 6" xfId="5717"/>
    <cellStyle name="titulos 2 10 6 7" xfId="5718"/>
    <cellStyle name="titulos 2 10 6 8" xfId="5719"/>
    <cellStyle name="titulos 2 10 7" xfId="5720"/>
    <cellStyle name="titulos 2 10 8" xfId="5721"/>
    <cellStyle name="titulos 2 10 9" xfId="5722"/>
    <cellStyle name="titulos 2 10_Itemização Instalações" xfId="5723"/>
    <cellStyle name="titulos 2 11" xfId="5724"/>
    <cellStyle name="titulos 2 11 10" xfId="5725"/>
    <cellStyle name="titulos 2 11 11" xfId="5726"/>
    <cellStyle name="titulos 2 11 12" xfId="5727"/>
    <cellStyle name="titulos 2 11 13" xfId="5728"/>
    <cellStyle name="titulos 2 11 2" xfId="5729"/>
    <cellStyle name="titulos 2 11 2 10" xfId="5730"/>
    <cellStyle name="titulos 2 11 2 2" xfId="5731"/>
    <cellStyle name="titulos 2 11 2 2 2" xfId="5732"/>
    <cellStyle name="titulos 2 11 2 2 2 2" xfId="5733"/>
    <cellStyle name="titulos 2 11 2 2 2 3" xfId="5734"/>
    <cellStyle name="titulos 2 11 2 2 2 4" xfId="5735"/>
    <cellStyle name="titulos 2 11 2 2 2 5" xfId="5736"/>
    <cellStyle name="titulos 2 11 2 2 2 6" xfId="5737"/>
    <cellStyle name="titulos 2 11 2 2 2 7" xfId="5738"/>
    <cellStyle name="titulos 2 11 2 2 2 8" xfId="5739"/>
    <cellStyle name="titulos 2 11 2 2 3" xfId="5740"/>
    <cellStyle name="titulos 2 11 2 2 4" xfId="5741"/>
    <cellStyle name="titulos 2 11 2 2 5" xfId="5742"/>
    <cellStyle name="titulos 2 11 2 2 6" xfId="5743"/>
    <cellStyle name="titulos 2 11 2 2 7" xfId="5744"/>
    <cellStyle name="titulos 2 11 2 2 8" xfId="5745"/>
    <cellStyle name="titulos 2 11 2 2 9" xfId="5746"/>
    <cellStyle name="titulos 2 11 2 3" xfId="5747"/>
    <cellStyle name="titulos 2 11 2 3 2" xfId="5748"/>
    <cellStyle name="titulos 2 11 2 3 3" xfId="5749"/>
    <cellStyle name="titulos 2 11 2 3 4" xfId="5750"/>
    <cellStyle name="titulos 2 11 2 3 5" xfId="5751"/>
    <cellStyle name="titulos 2 11 2 3 6" xfId="5752"/>
    <cellStyle name="titulos 2 11 2 3 7" xfId="5753"/>
    <cellStyle name="titulos 2 11 2 3 8" xfId="5754"/>
    <cellStyle name="titulos 2 11 2 4" xfId="5755"/>
    <cellStyle name="titulos 2 11 2 5" xfId="5756"/>
    <cellStyle name="titulos 2 11 2 6" xfId="5757"/>
    <cellStyle name="titulos 2 11 2 7" xfId="5758"/>
    <cellStyle name="titulos 2 11 2 8" xfId="5759"/>
    <cellStyle name="titulos 2 11 2 9" xfId="5760"/>
    <cellStyle name="titulos 2 11 3" xfId="5761"/>
    <cellStyle name="titulos 2 11 3 10" xfId="5762"/>
    <cellStyle name="titulos 2 11 3 2" xfId="5763"/>
    <cellStyle name="titulos 2 11 3 2 2" xfId="5764"/>
    <cellStyle name="titulos 2 11 3 2 2 2" xfId="5765"/>
    <cellStyle name="titulos 2 11 3 2 2 3" xfId="5766"/>
    <cellStyle name="titulos 2 11 3 2 2 4" xfId="5767"/>
    <cellStyle name="titulos 2 11 3 2 2 5" xfId="5768"/>
    <cellStyle name="titulos 2 11 3 2 2 6" xfId="5769"/>
    <cellStyle name="titulos 2 11 3 2 2 7" xfId="5770"/>
    <cellStyle name="titulos 2 11 3 2 2 8" xfId="5771"/>
    <cellStyle name="titulos 2 11 3 2 3" xfId="5772"/>
    <cellStyle name="titulos 2 11 3 2 4" xfId="5773"/>
    <cellStyle name="titulos 2 11 3 2 5" xfId="5774"/>
    <cellStyle name="titulos 2 11 3 2 6" xfId="5775"/>
    <cellStyle name="titulos 2 11 3 2 7" xfId="5776"/>
    <cellStyle name="titulos 2 11 3 2 8" xfId="5777"/>
    <cellStyle name="titulos 2 11 3 2 9" xfId="5778"/>
    <cellStyle name="titulos 2 11 3 3" xfId="5779"/>
    <cellStyle name="titulos 2 11 3 3 2" xfId="5780"/>
    <cellStyle name="titulos 2 11 3 3 3" xfId="5781"/>
    <cellStyle name="titulos 2 11 3 3 4" xfId="5782"/>
    <cellStyle name="titulos 2 11 3 3 5" xfId="5783"/>
    <cellStyle name="titulos 2 11 3 3 6" xfId="5784"/>
    <cellStyle name="titulos 2 11 3 3 7" xfId="5785"/>
    <cellStyle name="titulos 2 11 3 3 8" xfId="5786"/>
    <cellStyle name="titulos 2 11 3 4" xfId="5787"/>
    <cellStyle name="titulos 2 11 3 5" xfId="5788"/>
    <cellStyle name="titulos 2 11 3 6" xfId="5789"/>
    <cellStyle name="titulos 2 11 3 7" xfId="5790"/>
    <cellStyle name="titulos 2 11 3 8" xfId="5791"/>
    <cellStyle name="titulos 2 11 3 9" xfId="5792"/>
    <cellStyle name="titulos 2 11 4" xfId="5793"/>
    <cellStyle name="titulos 2 11 4 10" xfId="5794"/>
    <cellStyle name="titulos 2 11 4 2" xfId="5795"/>
    <cellStyle name="titulos 2 11 4 2 2" xfId="5796"/>
    <cellStyle name="titulos 2 11 4 2 2 2" xfId="5797"/>
    <cellStyle name="titulos 2 11 4 2 2 3" xfId="5798"/>
    <cellStyle name="titulos 2 11 4 2 2 4" xfId="5799"/>
    <cellStyle name="titulos 2 11 4 2 2 5" xfId="5800"/>
    <cellStyle name="titulos 2 11 4 2 2 6" xfId="5801"/>
    <cellStyle name="titulos 2 11 4 2 2 7" xfId="5802"/>
    <cellStyle name="titulos 2 11 4 2 2 8" xfId="5803"/>
    <cellStyle name="titulos 2 11 4 2 3" xfId="5804"/>
    <cellStyle name="titulos 2 11 4 2 4" xfId="5805"/>
    <cellStyle name="titulos 2 11 4 2 5" xfId="5806"/>
    <cellStyle name="titulos 2 11 4 2 6" xfId="5807"/>
    <cellStyle name="titulos 2 11 4 2 7" xfId="5808"/>
    <cellStyle name="titulos 2 11 4 2 8" xfId="5809"/>
    <cellStyle name="titulos 2 11 4 2 9" xfId="5810"/>
    <cellStyle name="titulos 2 11 4 3" xfId="5811"/>
    <cellStyle name="titulos 2 11 4 3 2" xfId="5812"/>
    <cellStyle name="titulos 2 11 4 3 3" xfId="5813"/>
    <cellStyle name="titulos 2 11 4 3 4" xfId="5814"/>
    <cellStyle name="titulos 2 11 4 3 5" xfId="5815"/>
    <cellStyle name="titulos 2 11 4 3 6" xfId="5816"/>
    <cellStyle name="titulos 2 11 4 3 7" xfId="5817"/>
    <cellStyle name="titulos 2 11 4 3 8" xfId="5818"/>
    <cellStyle name="titulos 2 11 4 4" xfId="5819"/>
    <cellStyle name="titulos 2 11 4 5" xfId="5820"/>
    <cellStyle name="titulos 2 11 4 6" xfId="5821"/>
    <cellStyle name="titulos 2 11 4 7" xfId="5822"/>
    <cellStyle name="titulos 2 11 4 8" xfId="5823"/>
    <cellStyle name="titulos 2 11 4 9" xfId="5824"/>
    <cellStyle name="titulos 2 11 5" xfId="5825"/>
    <cellStyle name="titulos 2 11 5 2" xfId="5826"/>
    <cellStyle name="titulos 2 11 5 2 2" xfId="5827"/>
    <cellStyle name="titulos 2 11 5 2 3" xfId="5828"/>
    <cellStyle name="titulos 2 11 5 2 4" xfId="5829"/>
    <cellStyle name="titulos 2 11 5 2 5" xfId="5830"/>
    <cellStyle name="titulos 2 11 5 2 6" xfId="5831"/>
    <cellStyle name="titulos 2 11 5 2 7" xfId="5832"/>
    <cellStyle name="titulos 2 11 5 2 8" xfId="5833"/>
    <cellStyle name="titulos 2 11 5 3" xfId="5834"/>
    <cellStyle name="titulos 2 11 5 4" xfId="5835"/>
    <cellStyle name="titulos 2 11 5 5" xfId="5836"/>
    <cellStyle name="titulos 2 11 5 6" xfId="5837"/>
    <cellStyle name="titulos 2 11 5 7" xfId="5838"/>
    <cellStyle name="titulos 2 11 5 8" xfId="5839"/>
    <cellStyle name="titulos 2 11 5 9" xfId="5840"/>
    <cellStyle name="titulos 2 11 6" xfId="5841"/>
    <cellStyle name="titulos 2 11 6 2" xfId="5842"/>
    <cellStyle name="titulos 2 11 6 3" xfId="5843"/>
    <cellStyle name="titulos 2 11 6 4" xfId="5844"/>
    <cellStyle name="titulos 2 11 6 5" xfId="5845"/>
    <cellStyle name="titulos 2 11 6 6" xfId="5846"/>
    <cellStyle name="titulos 2 11 6 7" xfId="5847"/>
    <cellStyle name="titulos 2 11 6 8" xfId="5848"/>
    <cellStyle name="titulos 2 11 7" xfId="5849"/>
    <cellStyle name="titulos 2 11 8" xfId="5850"/>
    <cellStyle name="titulos 2 11 9" xfId="5851"/>
    <cellStyle name="titulos 2 11_Itemização Instalações" xfId="5852"/>
    <cellStyle name="titulos 2 12" xfId="5853"/>
    <cellStyle name="titulos 2 12 10" xfId="5854"/>
    <cellStyle name="titulos 2 12 11" xfId="5855"/>
    <cellStyle name="titulos 2 12 12" xfId="5856"/>
    <cellStyle name="titulos 2 12 13" xfId="5857"/>
    <cellStyle name="titulos 2 12 2" xfId="5858"/>
    <cellStyle name="titulos 2 12 2 10" xfId="5859"/>
    <cellStyle name="titulos 2 12 2 2" xfId="5860"/>
    <cellStyle name="titulos 2 12 2 2 2" xfId="5861"/>
    <cellStyle name="titulos 2 12 2 2 2 2" xfId="5862"/>
    <cellStyle name="titulos 2 12 2 2 2 3" xfId="5863"/>
    <cellStyle name="titulos 2 12 2 2 2 4" xfId="5864"/>
    <cellStyle name="titulos 2 12 2 2 2 5" xfId="5865"/>
    <cellStyle name="titulos 2 12 2 2 2 6" xfId="5866"/>
    <cellStyle name="titulos 2 12 2 2 2 7" xfId="5867"/>
    <cellStyle name="titulos 2 12 2 2 2 8" xfId="5868"/>
    <cellStyle name="titulos 2 12 2 2 3" xfId="5869"/>
    <cellStyle name="titulos 2 12 2 2 4" xfId="5870"/>
    <cellStyle name="titulos 2 12 2 2 5" xfId="5871"/>
    <cellStyle name="titulos 2 12 2 2 6" xfId="5872"/>
    <cellStyle name="titulos 2 12 2 2 7" xfId="5873"/>
    <cellStyle name="titulos 2 12 2 2 8" xfId="5874"/>
    <cellStyle name="titulos 2 12 2 2 9" xfId="5875"/>
    <cellStyle name="titulos 2 12 2 3" xfId="5876"/>
    <cellStyle name="titulos 2 12 2 3 2" xfId="5877"/>
    <cellStyle name="titulos 2 12 2 3 3" xfId="5878"/>
    <cellStyle name="titulos 2 12 2 3 4" xfId="5879"/>
    <cellStyle name="titulos 2 12 2 3 5" xfId="5880"/>
    <cellStyle name="titulos 2 12 2 3 6" xfId="5881"/>
    <cellStyle name="titulos 2 12 2 3 7" xfId="5882"/>
    <cellStyle name="titulos 2 12 2 3 8" xfId="5883"/>
    <cellStyle name="titulos 2 12 2 4" xfId="5884"/>
    <cellStyle name="titulos 2 12 2 5" xfId="5885"/>
    <cellStyle name="titulos 2 12 2 6" xfId="5886"/>
    <cellStyle name="titulos 2 12 2 7" xfId="5887"/>
    <cellStyle name="titulos 2 12 2 8" xfId="5888"/>
    <cellStyle name="titulos 2 12 2 9" xfId="5889"/>
    <cellStyle name="titulos 2 12 3" xfId="5890"/>
    <cellStyle name="titulos 2 12 3 10" xfId="5891"/>
    <cellStyle name="titulos 2 12 3 2" xfId="5892"/>
    <cellStyle name="titulos 2 12 3 2 2" xfId="5893"/>
    <cellStyle name="titulos 2 12 3 2 2 2" xfId="5894"/>
    <cellStyle name="titulos 2 12 3 2 2 3" xfId="5895"/>
    <cellStyle name="titulos 2 12 3 2 2 4" xfId="5896"/>
    <cellStyle name="titulos 2 12 3 2 2 5" xfId="5897"/>
    <cellStyle name="titulos 2 12 3 2 2 6" xfId="5898"/>
    <cellStyle name="titulos 2 12 3 2 2 7" xfId="5899"/>
    <cellStyle name="titulos 2 12 3 2 2 8" xfId="5900"/>
    <cellStyle name="titulos 2 12 3 2 3" xfId="5901"/>
    <cellStyle name="titulos 2 12 3 2 4" xfId="5902"/>
    <cellStyle name="titulos 2 12 3 2 5" xfId="5903"/>
    <cellStyle name="titulos 2 12 3 2 6" xfId="5904"/>
    <cellStyle name="titulos 2 12 3 2 7" xfId="5905"/>
    <cellStyle name="titulos 2 12 3 2 8" xfId="5906"/>
    <cellStyle name="titulos 2 12 3 2 9" xfId="5907"/>
    <cellStyle name="titulos 2 12 3 3" xfId="5908"/>
    <cellStyle name="titulos 2 12 3 3 2" xfId="5909"/>
    <cellStyle name="titulos 2 12 3 3 3" xfId="5910"/>
    <cellStyle name="titulos 2 12 3 3 4" xfId="5911"/>
    <cellStyle name="titulos 2 12 3 3 5" xfId="5912"/>
    <cellStyle name="titulos 2 12 3 3 6" xfId="5913"/>
    <cellStyle name="titulos 2 12 3 3 7" xfId="5914"/>
    <cellStyle name="titulos 2 12 3 3 8" xfId="5915"/>
    <cellStyle name="titulos 2 12 3 4" xfId="5916"/>
    <cellStyle name="titulos 2 12 3 5" xfId="5917"/>
    <cellStyle name="titulos 2 12 3 6" xfId="5918"/>
    <cellStyle name="titulos 2 12 3 7" xfId="5919"/>
    <cellStyle name="titulos 2 12 3 8" xfId="5920"/>
    <cellStyle name="titulos 2 12 3 9" xfId="5921"/>
    <cellStyle name="titulos 2 12 4" xfId="5922"/>
    <cellStyle name="titulos 2 12 4 10" xfId="5923"/>
    <cellStyle name="titulos 2 12 4 2" xfId="5924"/>
    <cellStyle name="titulos 2 12 4 2 2" xfId="5925"/>
    <cellStyle name="titulos 2 12 4 2 2 2" xfId="5926"/>
    <cellStyle name="titulos 2 12 4 2 2 3" xfId="5927"/>
    <cellStyle name="titulos 2 12 4 2 2 4" xfId="5928"/>
    <cellStyle name="titulos 2 12 4 2 2 5" xfId="5929"/>
    <cellStyle name="titulos 2 12 4 2 2 6" xfId="5930"/>
    <cellStyle name="titulos 2 12 4 2 2 7" xfId="5931"/>
    <cellStyle name="titulos 2 12 4 2 2 8" xfId="5932"/>
    <cellStyle name="titulos 2 12 4 2 3" xfId="5933"/>
    <cellStyle name="titulos 2 12 4 2 4" xfId="5934"/>
    <cellStyle name="titulos 2 12 4 2 5" xfId="5935"/>
    <cellStyle name="titulos 2 12 4 2 6" xfId="5936"/>
    <cellStyle name="titulos 2 12 4 2 7" xfId="5937"/>
    <cellStyle name="titulos 2 12 4 2 8" xfId="5938"/>
    <cellStyle name="titulos 2 12 4 2 9" xfId="5939"/>
    <cellStyle name="titulos 2 12 4 3" xfId="5940"/>
    <cellStyle name="titulos 2 12 4 3 2" xfId="5941"/>
    <cellStyle name="titulos 2 12 4 3 3" xfId="5942"/>
    <cellStyle name="titulos 2 12 4 3 4" xfId="5943"/>
    <cellStyle name="titulos 2 12 4 3 5" xfId="5944"/>
    <cellStyle name="titulos 2 12 4 3 6" xfId="5945"/>
    <cellStyle name="titulos 2 12 4 3 7" xfId="5946"/>
    <cellStyle name="titulos 2 12 4 3 8" xfId="5947"/>
    <cellStyle name="titulos 2 12 4 4" xfId="5948"/>
    <cellStyle name="titulos 2 12 4 5" xfId="5949"/>
    <cellStyle name="titulos 2 12 4 6" xfId="5950"/>
    <cellStyle name="titulos 2 12 4 7" xfId="5951"/>
    <cellStyle name="titulos 2 12 4 8" xfId="5952"/>
    <cellStyle name="titulos 2 12 4 9" xfId="5953"/>
    <cellStyle name="titulos 2 12 5" xfId="5954"/>
    <cellStyle name="titulos 2 12 5 2" xfId="5955"/>
    <cellStyle name="titulos 2 12 5 2 2" xfId="5956"/>
    <cellStyle name="titulos 2 12 5 2 3" xfId="5957"/>
    <cellStyle name="titulos 2 12 5 2 4" xfId="5958"/>
    <cellStyle name="titulos 2 12 5 2 5" xfId="5959"/>
    <cellStyle name="titulos 2 12 5 2 6" xfId="5960"/>
    <cellStyle name="titulos 2 12 5 2 7" xfId="5961"/>
    <cellStyle name="titulos 2 12 5 2 8" xfId="5962"/>
    <cellStyle name="titulos 2 12 5 3" xfId="5963"/>
    <cellStyle name="titulos 2 12 5 4" xfId="5964"/>
    <cellStyle name="titulos 2 12 5 5" xfId="5965"/>
    <cellStyle name="titulos 2 12 5 6" xfId="5966"/>
    <cellStyle name="titulos 2 12 5 7" xfId="5967"/>
    <cellStyle name="titulos 2 12 5 8" xfId="5968"/>
    <cellStyle name="titulos 2 12 5 9" xfId="5969"/>
    <cellStyle name="titulos 2 12 6" xfId="5970"/>
    <cellStyle name="titulos 2 12 6 2" xfId="5971"/>
    <cellStyle name="titulos 2 12 6 3" xfId="5972"/>
    <cellStyle name="titulos 2 12 6 4" xfId="5973"/>
    <cellStyle name="titulos 2 12 6 5" xfId="5974"/>
    <cellStyle name="titulos 2 12 6 6" xfId="5975"/>
    <cellStyle name="titulos 2 12 6 7" xfId="5976"/>
    <cellStyle name="titulos 2 12 6 8" xfId="5977"/>
    <cellStyle name="titulos 2 12 7" xfId="5978"/>
    <cellStyle name="titulos 2 12 8" xfId="5979"/>
    <cellStyle name="titulos 2 12 9" xfId="5980"/>
    <cellStyle name="titulos 2 13" xfId="5981"/>
    <cellStyle name="titulos 2 13 10" xfId="5982"/>
    <cellStyle name="titulos 2 13 2" xfId="5983"/>
    <cellStyle name="titulos 2 13 2 2" xfId="5984"/>
    <cellStyle name="titulos 2 13 2 2 2" xfId="5985"/>
    <cellStyle name="titulos 2 13 2 2 3" xfId="5986"/>
    <cellStyle name="titulos 2 13 2 2 4" xfId="5987"/>
    <cellStyle name="titulos 2 13 2 2 5" xfId="5988"/>
    <cellStyle name="titulos 2 13 2 2 6" xfId="5989"/>
    <cellStyle name="titulos 2 13 2 2 7" xfId="5990"/>
    <cellStyle name="titulos 2 13 2 2 8" xfId="5991"/>
    <cellStyle name="titulos 2 13 2 3" xfId="5992"/>
    <cellStyle name="titulos 2 13 2 4" xfId="5993"/>
    <cellStyle name="titulos 2 13 2 5" xfId="5994"/>
    <cellStyle name="titulos 2 13 2 6" xfId="5995"/>
    <cellStyle name="titulos 2 13 2 7" xfId="5996"/>
    <cellStyle name="titulos 2 13 2 8" xfId="5997"/>
    <cellStyle name="titulos 2 13 2 9" xfId="5998"/>
    <cellStyle name="titulos 2 13 3" xfId="5999"/>
    <cellStyle name="titulos 2 13 3 2" xfId="6000"/>
    <cellStyle name="titulos 2 13 3 3" xfId="6001"/>
    <cellStyle name="titulos 2 13 3 4" xfId="6002"/>
    <cellStyle name="titulos 2 13 3 5" xfId="6003"/>
    <cellStyle name="titulos 2 13 3 6" xfId="6004"/>
    <cellStyle name="titulos 2 13 3 7" xfId="6005"/>
    <cellStyle name="titulos 2 13 3 8" xfId="6006"/>
    <cellStyle name="titulos 2 13 4" xfId="6007"/>
    <cellStyle name="titulos 2 13 5" xfId="6008"/>
    <cellStyle name="titulos 2 13 6" xfId="6009"/>
    <cellStyle name="titulos 2 13 7" xfId="6010"/>
    <cellStyle name="titulos 2 13 8" xfId="6011"/>
    <cellStyle name="titulos 2 13 9" xfId="6012"/>
    <cellStyle name="titulos 2 14" xfId="6013"/>
    <cellStyle name="titulos 2 14 10" xfId="6014"/>
    <cellStyle name="titulos 2 14 2" xfId="6015"/>
    <cellStyle name="titulos 2 14 2 2" xfId="6016"/>
    <cellStyle name="titulos 2 14 2 2 2" xfId="6017"/>
    <cellStyle name="titulos 2 14 2 2 3" xfId="6018"/>
    <cellStyle name="titulos 2 14 2 2 4" xfId="6019"/>
    <cellStyle name="titulos 2 14 2 2 5" xfId="6020"/>
    <cellStyle name="titulos 2 14 2 2 6" xfId="6021"/>
    <cellStyle name="titulos 2 14 2 2 7" xfId="6022"/>
    <cellStyle name="titulos 2 14 2 2 8" xfId="6023"/>
    <cellStyle name="titulos 2 14 2 3" xfId="6024"/>
    <cellStyle name="titulos 2 14 2 4" xfId="6025"/>
    <cellStyle name="titulos 2 14 2 5" xfId="6026"/>
    <cellStyle name="titulos 2 14 2 6" xfId="6027"/>
    <cellStyle name="titulos 2 14 2 7" xfId="6028"/>
    <cellStyle name="titulos 2 14 2 8" xfId="6029"/>
    <cellStyle name="titulos 2 14 2 9" xfId="6030"/>
    <cellStyle name="titulos 2 14 3" xfId="6031"/>
    <cellStyle name="titulos 2 14 3 2" xfId="6032"/>
    <cellStyle name="titulos 2 14 3 3" xfId="6033"/>
    <cellStyle name="titulos 2 14 3 4" xfId="6034"/>
    <cellStyle name="titulos 2 14 3 5" xfId="6035"/>
    <cellStyle name="titulos 2 14 3 6" xfId="6036"/>
    <cellStyle name="titulos 2 14 3 7" xfId="6037"/>
    <cellStyle name="titulos 2 14 3 8" xfId="6038"/>
    <cellStyle name="titulos 2 14 4" xfId="6039"/>
    <cellStyle name="titulos 2 14 5" xfId="6040"/>
    <cellStyle name="titulos 2 14 6" xfId="6041"/>
    <cellStyle name="titulos 2 14 7" xfId="6042"/>
    <cellStyle name="titulos 2 14 8" xfId="6043"/>
    <cellStyle name="titulos 2 14 9" xfId="6044"/>
    <cellStyle name="titulos 2 15" xfId="6045"/>
    <cellStyle name="titulos 2 15 10" xfId="6046"/>
    <cellStyle name="titulos 2 15 2" xfId="6047"/>
    <cellStyle name="titulos 2 15 2 2" xfId="6048"/>
    <cellStyle name="titulos 2 15 2 2 2" xfId="6049"/>
    <cellStyle name="titulos 2 15 2 2 3" xfId="6050"/>
    <cellStyle name="titulos 2 15 2 2 4" xfId="6051"/>
    <cellStyle name="titulos 2 15 2 2 5" xfId="6052"/>
    <cellStyle name="titulos 2 15 2 2 6" xfId="6053"/>
    <cellStyle name="titulos 2 15 2 2 7" xfId="6054"/>
    <cellStyle name="titulos 2 15 2 2 8" xfId="6055"/>
    <cellStyle name="titulos 2 15 2 3" xfId="6056"/>
    <cellStyle name="titulos 2 15 2 4" xfId="6057"/>
    <cellStyle name="titulos 2 15 2 5" xfId="6058"/>
    <cellStyle name="titulos 2 15 2 6" xfId="6059"/>
    <cellStyle name="titulos 2 15 2 7" xfId="6060"/>
    <cellStyle name="titulos 2 15 2 8" xfId="6061"/>
    <cellStyle name="titulos 2 15 2 9" xfId="6062"/>
    <cellStyle name="titulos 2 15 3" xfId="6063"/>
    <cellStyle name="titulos 2 15 3 2" xfId="6064"/>
    <cellStyle name="titulos 2 15 3 3" xfId="6065"/>
    <cellStyle name="titulos 2 15 3 4" xfId="6066"/>
    <cellStyle name="titulos 2 15 3 5" xfId="6067"/>
    <cellStyle name="titulos 2 15 3 6" xfId="6068"/>
    <cellStyle name="titulos 2 15 3 7" xfId="6069"/>
    <cellStyle name="titulos 2 15 3 8" xfId="6070"/>
    <cellStyle name="titulos 2 15 4" xfId="6071"/>
    <cellStyle name="titulos 2 15 5" xfId="6072"/>
    <cellStyle name="titulos 2 15 6" xfId="6073"/>
    <cellStyle name="titulos 2 15 7" xfId="6074"/>
    <cellStyle name="titulos 2 15 8" xfId="6075"/>
    <cellStyle name="titulos 2 15 9" xfId="6076"/>
    <cellStyle name="titulos 2 16" xfId="6077"/>
    <cellStyle name="titulos 2 16 2" xfId="6078"/>
    <cellStyle name="titulos 2 16 2 2" xfId="6079"/>
    <cellStyle name="titulos 2 16 2 3" xfId="6080"/>
    <cellStyle name="titulos 2 16 2 4" xfId="6081"/>
    <cellStyle name="titulos 2 16 2 5" xfId="6082"/>
    <cellStyle name="titulos 2 16 2 6" xfId="6083"/>
    <cellStyle name="titulos 2 16 2 7" xfId="6084"/>
    <cellStyle name="titulos 2 16 2 8" xfId="6085"/>
    <cellStyle name="titulos 2 16 3" xfId="6086"/>
    <cellStyle name="titulos 2 16 4" xfId="6087"/>
    <cellStyle name="titulos 2 16 5" xfId="6088"/>
    <cellStyle name="titulos 2 16 6" xfId="6089"/>
    <cellStyle name="titulos 2 16 7" xfId="6090"/>
    <cellStyle name="titulos 2 16 8" xfId="6091"/>
    <cellStyle name="titulos 2 16 9" xfId="6092"/>
    <cellStyle name="titulos 2 17" xfId="6093"/>
    <cellStyle name="titulos 2 17 2" xfId="6094"/>
    <cellStyle name="titulos 2 17 3" xfId="6095"/>
    <cellStyle name="titulos 2 17 4" xfId="6096"/>
    <cellStyle name="titulos 2 17 5" xfId="6097"/>
    <cellStyle name="titulos 2 17 6" xfId="6098"/>
    <cellStyle name="titulos 2 17 7" xfId="6099"/>
    <cellStyle name="titulos 2 17 8" xfId="6100"/>
    <cellStyle name="titulos 2 17 9" xfId="6101"/>
    <cellStyle name="titulos 2 18" xfId="6102"/>
    <cellStyle name="titulos 2 19" xfId="6103"/>
    <cellStyle name="titulos 2 2" xfId="6104"/>
    <cellStyle name="titulos 2 2 10" xfId="6105"/>
    <cellStyle name="titulos 2 2 11" xfId="6106"/>
    <cellStyle name="titulos 2 2 12" xfId="6107"/>
    <cellStyle name="titulos 2 2 13" xfId="6108"/>
    <cellStyle name="titulos 2 2 2" xfId="6109"/>
    <cellStyle name="titulos 2 2 2 10" xfId="6110"/>
    <cellStyle name="titulos 2 2 2 2" xfId="6111"/>
    <cellStyle name="titulos 2 2 2 2 2" xfId="6112"/>
    <cellStyle name="titulos 2 2 2 2 2 2" xfId="6113"/>
    <cellStyle name="titulos 2 2 2 2 2 3" xfId="6114"/>
    <cellStyle name="titulos 2 2 2 2 2 4" xfId="6115"/>
    <cellStyle name="titulos 2 2 2 2 2 5" xfId="6116"/>
    <cellStyle name="titulos 2 2 2 2 2 6" xfId="6117"/>
    <cellStyle name="titulos 2 2 2 2 2 7" xfId="6118"/>
    <cellStyle name="titulos 2 2 2 2 2 8" xfId="6119"/>
    <cellStyle name="titulos 2 2 2 2 3" xfId="6120"/>
    <cellStyle name="titulos 2 2 2 2 4" xfId="6121"/>
    <cellStyle name="titulos 2 2 2 2 5" xfId="6122"/>
    <cellStyle name="titulos 2 2 2 2 6" xfId="6123"/>
    <cellStyle name="titulos 2 2 2 2 7" xfId="6124"/>
    <cellStyle name="titulos 2 2 2 2 8" xfId="6125"/>
    <cellStyle name="titulos 2 2 2 2 9" xfId="6126"/>
    <cellStyle name="titulos 2 2 2 3" xfId="6127"/>
    <cellStyle name="titulos 2 2 2 3 2" xfId="6128"/>
    <cellStyle name="titulos 2 2 2 3 3" xfId="6129"/>
    <cellStyle name="titulos 2 2 2 3 4" xfId="6130"/>
    <cellStyle name="titulos 2 2 2 3 5" xfId="6131"/>
    <cellStyle name="titulos 2 2 2 3 6" xfId="6132"/>
    <cellStyle name="titulos 2 2 2 3 7" xfId="6133"/>
    <cellStyle name="titulos 2 2 2 3 8" xfId="6134"/>
    <cellStyle name="titulos 2 2 2 4" xfId="6135"/>
    <cellStyle name="titulos 2 2 2 5" xfId="6136"/>
    <cellStyle name="titulos 2 2 2 6" xfId="6137"/>
    <cellStyle name="titulos 2 2 2 7" xfId="6138"/>
    <cellStyle name="titulos 2 2 2 8" xfId="6139"/>
    <cellStyle name="titulos 2 2 2 9" xfId="6140"/>
    <cellStyle name="titulos 2 2 3" xfId="6141"/>
    <cellStyle name="titulos 2 2 3 10" xfId="6142"/>
    <cellStyle name="titulos 2 2 3 2" xfId="6143"/>
    <cellStyle name="titulos 2 2 3 2 2" xfId="6144"/>
    <cellStyle name="titulos 2 2 3 2 2 2" xfId="6145"/>
    <cellStyle name="titulos 2 2 3 2 2 3" xfId="6146"/>
    <cellStyle name="titulos 2 2 3 2 2 4" xfId="6147"/>
    <cellStyle name="titulos 2 2 3 2 2 5" xfId="6148"/>
    <cellStyle name="titulos 2 2 3 2 2 6" xfId="6149"/>
    <cellStyle name="titulos 2 2 3 2 2 7" xfId="6150"/>
    <cellStyle name="titulos 2 2 3 2 2 8" xfId="6151"/>
    <cellStyle name="titulos 2 2 3 2 3" xfId="6152"/>
    <cellStyle name="titulos 2 2 3 2 4" xfId="6153"/>
    <cellStyle name="titulos 2 2 3 2 5" xfId="6154"/>
    <cellStyle name="titulos 2 2 3 2 6" xfId="6155"/>
    <cellStyle name="titulos 2 2 3 2 7" xfId="6156"/>
    <cellStyle name="titulos 2 2 3 2 8" xfId="6157"/>
    <cellStyle name="titulos 2 2 3 2 9" xfId="6158"/>
    <cellStyle name="titulos 2 2 3 3" xfId="6159"/>
    <cellStyle name="titulos 2 2 3 3 2" xfId="6160"/>
    <cellStyle name="titulos 2 2 3 3 3" xfId="6161"/>
    <cellStyle name="titulos 2 2 3 3 4" xfId="6162"/>
    <cellStyle name="titulos 2 2 3 3 5" xfId="6163"/>
    <cellStyle name="titulos 2 2 3 3 6" xfId="6164"/>
    <cellStyle name="titulos 2 2 3 3 7" xfId="6165"/>
    <cellStyle name="titulos 2 2 3 3 8" xfId="6166"/>
    <cellStyle name="titulos 2 2 3 4" xfId="6167"/>
    <cellStyle name="titulos 2 2 3 5" xfId="6168"/>
    <cellStyle name="titulos 2 2 3 6" xfId="6169"/>
    <cellStyle name="titulos 2 2 3 7" xfId="6170"/>
    <cellStyle name="titulos 2 2 3 8" xfId="6171"/>
    <cellStyle name="titulos 2 2 3 9" xfId="6172"/>
    <cellStyle name="titulos 2 2 4" xfId="6173"/>
    <cellStyle name="titulos 2 2 4 10" xfId="6174"/>
    <cellStyle name="titulos 2 2 4 2" xfId="6175"/>
    <cellStyle name="titulos 2 2 4 2 2" xfId="6176"/>
    <cellStyle name="titulos 2 2 4 2 2 2" xfId="6177"/>
    <cellStyle name="titulos 2 2 4 2 2 3" xfId="6178"/>
    <cellStyle name="titulos 2 2 4 2 2 4" xfId="6179"/>
    <cellStyle name="titulos 2 2 4 2 2 5" xfId="6180"/>
    <cellStyle name="titulos 2 2 4 2 2 6" xfId="6181"/>
    <cellStyle name="titulos 2 2 4 2 2 7" xfId="6182"/>
    <cellStyle name="titulos 2 2 4 2 2 8" xfId="6183"/>
    <cellStyle name="titulos 2 2 4 2 3" xfId="6184"/>
    <cellStyle name="titulos 2 2 4 2 4" xfId="6185"/>
    <cellStyle name="titulos 2 2 4 2 5" xfId="6186"/>
    <cellStyle name="titulos 2 2 4 2 6" xfId="6187"/>
    <cellStyle name="titulos 2 2 4 2 7" xfId="6188"/>
    <cellStyle name="titulos 2 2 4 2 8" xfId="6189"/>
    <cellStyle name="titulos 2 2 4 2 9" xfId="6190"/>
    <cellStyle name="titulos 2 2 4 3" xfId="6191"/>
    <cellStyle name="titulos 2 2 4 3 2" xfId="6192"/>
    <cellStyle name="titulos 2 2 4 3 3" xfId="6193"/>
    <cellStyle name="titulos 2 2 4 3 4" xfId="6194"/>
    <cellStyle name="titulos 2 2 4 3 5" xfId="6195"/>
    <cellStyle name="titulos 2 2 4 3 6" xfId="6196"/>
    <cellStyle name="titulos 2 2 4 3 7" xfId="6197"/>
    <cellStyle name="titulos 2 2 4 3 8" xfId="6198"/>
    <cellStyle name="titulos 2 2 4 4" xfId="6199"/>
    <cellStyle name="titulos 2 2 4 5" xfId="6200"/>
    <cellStyle name="titulos 2 2 4 6" xfId="6201"/>
    <cellStyle name="titulos 2 2 4 7" xfId="6202"/>
    <cellStyle name="titulos 2 2 4 8" xfId="6203"/>
    <cellStyle name="titulos 2 2 4 9" xfId="6204"/>
    <cellStyle name="titulos 2 2 5" xfId="6205"/>
    <cellStyle name="titulos 2 2 5 2" xfId="6206"/>
    <cellStyle name="titulos 2 2 5 2 2" xfId="6207"/>
    <cellStyle name="titulos 2 2 5 2 3" xfId="6208"/>
    <cellStyle name="titulos 2 2 5 2 4" xfId="6209"/>
    <cellStyle name="titulos 2 2 5 2 5" xfId="6210"/>
    <cellStyle name="titulos 2 2 5 2 6" xfId="6211"/>
    <cellStyle name="titulos 2 2 5 2 7" xfId="6212"/>
    <cellStyle name="titulos 2 2 5 2 8" xfId="6213"/>
    <cellStyle name="titulos 2 2 5 3" xfId="6214"/>
    <cellStyle name="titulos 2 2 5 4" xfId="6215"/>
    <cellStyle name="titulos 2 2 5 5" xfId="6216"/>
    <cellStyle name="titulos 2 2 5 6" xfId="6217"/>
    <cellStyle name="titulos 2 2 5 7" xfId="6218"/>
    <cellStyle name="titulos 2 2 5 8" xfId="6219"/>
    <cellStyle name="titulos 2 2 5 9" xfId="6220"/>
    <cellStyle name="titulos 2 2 6" xfId="6221"/>
    <cellStyle name="titulos 2 2 6 2" xfId="6222"/>
    <cellStyle name="titulos 2 2 6 3" xfId="6223"/>
    <cellStyle name="titulos 2 2 6 4" xfId="6224"/>
    <cellStyle name="titulos 2 2 6 5" xfId="6225"/>
    <cellStyle name="titulos 2 2 6 6" xfId="6226"/>
    <cellStyle name="titulos 2 2 6 7" xfId="6227"/>
    <cellStyle name="titulos 2 2 6 8" xfId="6228"/>
    <cellStyle name="titulos 2 2 7" xfId="6229"/>
    <cellStyle name="titulos 2 2 8" xfId="6230"/>
    <cellStyle name="titulos 2 2 9" xfId="6231"/>
    <cellStyle name="titulos 2 2_Itemização Instalações" xfId="6232"/>
    <cellStyle name="titulos 2 20" xfId="6233"/>
    <cellStyle name="titulos 2 21" xfId="6234"/>
    <cellStyle name="titulos 2 22" xfId="6235"/>
    <cellStyle name="titulos 2 23" xfId="6236"/>
    <cellStyle name="titulos 2 24" xfId="6237"/>
    <cellStyle name="titulos 2 3" xfId="6238"/>
    <cellStyle name="titulos 2 3 10" xfId="6239"/>
    <cellStyle name="titulos 2 3 11" xfId="6240"/>
    <cellStyle name="titulos 2 3 12" xfId="6241"/>
    <cellStyle name="titulos 2 3 13" xfId="6242"/>
    <cellStyle name="titulos 2 3 2" xfId="6243"/>
    <cellStyle name="titulos 2 3 2 10" xfId="6244"/>
    <cellStyle name="titulos 2 3 2 2" xfId="6245"/>
    <cellStyle name="titulos 2 3 2 2 2" xfId="6246"/>
    <cellStyle name="titulos 2 3 2 2 2 2" xfId="6247"/>
    <cellStyle name="titulos 2 3 2 2 2 3" xfId="6248"/>
    <cellStyle name="titulos 2 3 2 2 2 4" xfId="6249"/>
    <cellStyle name="titulos 2 3 2 2 2 5" xfId="6250"/>
    <cellStyle name="titulos 2 3 2 2 2 6" xfId="6251"/>
    <cellStyle name="titulos 2 3 2 2 2 7" xfId="6252"/>
    <cellStyle name="titulos 2 3 2 2 2 8" xfId="6253"/>
    <cellStyle name="titulos 2 3 2 2 3" xfId="6254"/>
    <cellStyle name="titulos 2 3 2 2 4" xfId="6255"/>
    <cellStyle name="titulos 2 3 2 2 5" xfId="6256"/>
    <cellStyle name="titulos 2 3 2 2 6" xfId="6257"/>
    <cellStyle name="titulos 2 3 2 2 7" xfId="6258"/>
    <cellStyle name="titulos 2 3 2 2 8" xfId="6259"/>
    <cellStyle name="titulos 2 3 2 2 9" xfId="6260"/>
    <cellStyle name="titulos 2 3 2 3" xfId="6261"/>
    <cellStyle name="titulos 2 3 2 3 2" xfId="6262"/>
    <cellStyle name="titulos 2 3 2 3 3" xfId="6263"/>
    <cellStyle name="titulos 2 3 2 3 4" xfId="6264"/>
    <cellStyle name="titulos 2 3 2 3 5" xfId="6265"/>
    <cellStyle name="titulos 2 3 2 3 6" xfId="6266"/>
    <cellStyle name="titulos 2 3 2 3 7" xfId="6267"/>
    <cellStyle name="titulos 2 3 2 3 8" xfId="6268"/>
    <cellStyle name="titulos 2 3 2 4" xfId="6269"/>
    <cellStyle name="titulos 2 3 2 5" xfId="6270"/>
    <cellStyle name="titulos 2 3 2 6" xfId="6271"/>
    <cellStyle name="titulos 2 3 2 7" xfId="6272"/>
    <cellStyle name="titulos 2 3 2 8" xfId="6273"/>
    <cellStyle name="titulos 2 3 2 9" xfId="6274"/>
    <cellStyle name="titulos 2 3 3" xfId="6275"/>
    <cellStyle name="titulos 2 3 3 10" xfId="6276"/>
    <cellStyle name="titulos 2 3 3 2" xfId="6277"/>
    <cellStyle name="titulos 2 3 3 2 2" xfId="6278"/>
    <cellStyle name="titulos 2 3 3 2 2 2" xfId="6279"/>
    <cellStyle name="titulos 2 3 3 2 2 3" xfId="6280"/>
    <cellStyle name="titulos 2 3 3 2 2 4" xfId="6281"/>
    <cellStyle name="titulos 2 3 3 2 2 5" xfId="6282"/>
    <cellStyle name="titulos 2 3 3 2 2 6" xfId="6283"/>
    <cellStyle name="titulos 2 3 3 2 2 7" xfId="6284"/>
    <cellStyle name="titulos 2 3 3 2 2 8" xfId="6285"/>
    <cellStyle name="titulos 2 3 3 2 3" xfId="6286"/>
    <cellStyle name="titulos 2 3 3 2 4" xfId="6287"/>
    <cellStyle name="titulos 2 3 3 2 5" xfId="6288"/>
    <cellStyle name="titulos 2 3 3 2 6" xfId="6289"/>
    <cellStyle name="titulos 2 3 3 2 7" xfId="6290"/>
    <cellStyle name="titulos 2 3 3 2 8" xfId="6291"/>
    <cellStyle name="titulos 2 3 3 2 9" xfId="6292"/>
    <cellStyle name="titulos 2 3 3 3" xfId="6293"/>
    <cellStyle name="titulos 2 3 3 3 2" xfId="6294"/>
    <cellStyle name="titulos 2 3 3 3 3" xfId="6295"/>
    <cellStyle name="titulos 2 3 3 3 4" xfId="6296"/>
    <cellStyle name="titulos 2 3 3 3 5" xfId="6297"/>
    <cellStyle name="titulos 2 3 3 3 6" xfId="6298"/>
    <cellStyle name="titulos 2 3 3 3 7" xfId="6299"/>
    <cellStyle name="titulos 2 3 3 3 8" xfId="6300"/>
    <cellStyle name="titulos 2 3 3 4" xfId="6301"/>
    <cellStyle name="titulos 2 3 3 5" xfId="6302"/>
    <cellStyle name="titulos 2 3 3 6" xfId="6303"/>
    <cellStyle name="titulos 2 3 3 7" xfId="6304"/>
    <cellStyle name="titulos 2 3 3 8" xfId="6305"/>
    <cellStyle name="titulos 2 3 3 9" xfId="6306"/>
    <cellStyle name="titulos 2 3 4" xfId="6307"/>
    <cellStyle name="titulos 2 3 4 10" xfId="6308"/>
    <cellStyle name="titulos 2 3 4 2" xfId="6309"/>
    <cellStyle name="titulos 2 3 4 2 2" xfId="6310"/>
    <cellStyle name="titulos 2 3 4 2 2 2" xfId="6311"/>
    <cellStyle name="titulos 2 3 4 2 2 3" xfId="6312"/>
    <cellStyle name="titulos 2 3 4 2 2 4" xfId="6313"/>
    <cellStyle name="titulos 2 3 4 2 2 5" xfId="6314"/>
    <cellStyle name="titulos 2 3 4 2 2 6" xfId="6315"/>
    <cellStyle name="titulos 2 3 4 2 2 7" xfId="6316"/>
    <cellStyle name="titulos 2 3 4 2 2 8" xfId="6317"/>
    <cellStyle name="titulos 2 3 4 2 3" xfId="6318"/>
    <cellStyle name="titulos 2 3 4 2 4" xfId="6319"/>
    <cellStyle name="titulos 2 3 4 2 5" xfId="6320"/>
    <cellStyle name="titulos 2 3 4 2 6" xfId="6321"/>
    <cellStyle name="titulos 2 3 4 2 7" xfId="6322"/>
    <cellStyle name="titulos 2 3 4 2 8" xfId="6323"/>
    <cellStyle name="titulos 2 3 4 2 9" xfId="6324"/>
    <cellStyle name="titulos 2 3 4 3" xfId="6325"/>
    <cellStyle name="titulos 2 3 4 3 2" xfId="6326"/>
    <cellStyle name="titulos 2 3 4 3 3" xfId="6327"/>
    <cellStyle name="titulos 2 3 4 3 4" xfId="6328"/>
    <cellStyle name="titulos 2 3 4 3 5" xfId="6329"/>
    <cellStyle name="titulos 2 3 4 3 6" xfId="6330"/>
    <cellStyle name="titulos 2 3 4 3 7" xfId="6331"/>
    <cellStyle name="titulos 2 3 4 3 8" xfId="6332"/>
    <cellStyle name="titulos 2 3 4 4" xfId="6333"/>
    <cellStyle name="titulos 2 3 4 5" xfId="6334"/>
    <cellStyle name="titulos 2 3 4 6" xfId="6335"/>
    <cellStyle name="titulos 2 3 4 7" xfId="6336"/>
    <cellStyle name="titulos 2 3 4 8" xfId="6337"/>
    <cellStyle name="titulos 2 3 4 9" xfId="6338"/>
    <cellStyle name="titulos 2 3 5" xfId="6339"/>
    <cellStyle name="titulos 2 3 5 2" xfId="6340"/>
    <cellStyle name="titulos 2 3 5 2 2" xfId="6341"/>
    <cellStyle name="titulos 2 3 5 2 3" xfId="6342"/>
    <cellStyle name="titulos 2 3 5 2 4" xfId="6343"/>
    <cellStyle name="titulos 2 3 5 2 5" xfId="6344"/>
    <cellStyle name="titulos 2 3 5 2 6" xfId="6345"/>
    <cellStyle name="titulos 2 3 5 2 7" xfId="6346"/>
    <cellStyle name="titulos 2 3 5 2 8" xfId="6347"/>
    <cellStyle name="titulos 2 3 5 3" xfId="6348"/>
    <cellStyle name="titulos 2 3 5 4" xfId="6349"/>
    <cellStyle name="titulos 2 3 5 5" xfId="6350"/>
    <cellStyle name="titulos 2 3 5 6" xfId="6351"/>
    <cellStyle name="titulos 2 3 5 7" xfId="6352"/>
    <cellStyle name="titulos 2 3 5 8" xfId="6353"/>
    <cellStyle name="titulos 2 3 5 9" xfId="6354"/>
    <cellStyle name="titulos 2 3 6" xfId="6355"/>
    <cellStyle name="titulos 2 3 6 2" xfId="6356"/>
    <cellStyle name="titulos 2 3 6 3" xfId="6357"/>
    <cellStyle name="titulos 2 3 6 4" xfId="6358"/>
    <cellStyle name="titulos 2 3 6 5" xfId="6359"/>
    <cellStyle name="titulos 2 3 6 6" xfId="6360"/>
    <cellStyle name="titulos 2 3 6 7" xfId="6361"/>
    <cellStyle name="titulos 2 3 6 8" xfId="6362"/>
    <cellStyle name="titulos 2 3 7" xfId="6363"/>
    <cellStyle name="titulos 2 3 8" xfId="6364"/>
    <cellStyle name="titulos 2 3 9" xfId="6365"/>
    <cellStyle name="titulos 2 3_Itemização Instalações" xfId="6366"/>
    <cellStyle name="titulos 2 4" xfId="6367"/>
    <cellStyle name="titulos 2 4 10" xfId="6368"/>
    <cellStyle name="titulos 2 4 11" xfId="6369"/>
    <cellStyle name="titulos 2 4 12" xfId="6370"/>
    <cellStyle name="titulos 2 4 13" xfId="6371"/>
    <cellStyle name="titulos 2 4 2" xfId="6372"/>
    <cellStyle name="titulos 2 4 2 10" xfId="6373"/>
    <cellStyle name="titulos 2 4 2 2" xfId="6374"/>
    <cellStyle name="titulos 2 4 2 2 2" xfId="6375"/>
    <cellStyle name="titulos 2 4 2 2 2 2" xfId="6376"/>
    <cellStyle name="titulos 2 4 2 2 2 3" xfId="6377"/>
    <cellStyle name="titulos 2 4 2 2 2 4" xfId="6378"/>
    <cellStyle name="titulos 2 4 2 2 2 5" xfId="6379"/>
    <cellStyle name="titulos 2 4 2 2 2 6" xfId="6380"/>
    <cellStyle name="titulos 2 4 2 2 2 7" xfId="6381"/>
    <cellStyle name="titulos 2 4 2 2 2 8" xfId="6382"/>
    <cellStyle name="titulos 2 4 2 2 3" xfId="6383"/>
    <cellStyle name="titulos 2 4 2 2 4" xfId="6384"/>
    <cellStyle name="titulos 2 4 2 2 5" xfId="6385"/>
    <cellStyle name="titulos 2 4 2 2 6" xfId="6386"/>
    <cellStyle name="titulos 2 4 2 2 7" xfId="6387"/>
    <cellStyle name="titulos 2 4 2 2 8" xfId="6388"/>
    <cellStyle name="titulos 2 4 2 2 9" xfId="6389"/>
    <cellStyle name="titulos 2 4 2 3" xfId="6390"/>
    <cellStyle name="titulos 2 4 2 3 2" xfId="6391"/>
    <cellStyle name="titulos 2 4 2 3 3" xfId="6392"/>
    <cellStyle name="titulos 2 4 2 3 4" xfId="6393"/>
    <cellStyle name="titulos 2 4 2 3 5" xfId="6394"/>
    <cellStyle name="titulos 2 4 2 3 6" xfId="6395"/>
    <cellStyle name="titulos 2 4 2 3 7" xfId="6396"/>
    <cellStyle name="titulos 2 4 2 3 8" xfId="6397"/>
    <cellStyle name="titulos 2 4 2 4" xfId="6398"/>
    <cellStyle name="titulos 2 4 2 5" xfId="6399"/>
    <cellStyle name="titulos 2 4 2 6" xfId="6400"/>
    <cellStyle name="titulos 2 4 2 7" xfId="6401"/>
    <cellStyle name="titulos 2 4 2 8" xfId="6402"/>
    <cellStyle name="titulos 2 4 2 9" xfId="6403"/>
    <cellStyle name="titulos 2 4 3" xfId="6404"/>
    <cellStyle name="titulos 2 4 3 10" xfId="6405"/>
    <cellStyle name="titulos 2 4 3 2" xfId="6406"/>
    <cellStyle name="titulos 2 4 3 2 2" xfId="6407"/>
    <cellStyle name="titulos 2 4 3 2 2 2" xfId="6408"/>
    <cellStyle name="titulos 2 4 3 2 2 3" xfId="6409"/>
    <cellStyle name="titulos 2 4 3 2 2 4" xfId="6410"/>
    <cellStyle name="titulos 2 4 3 2 2 5" xfId="6411"/>
    <cellStyle name="titulos 2 4 3 2 2 6" xfId="6412"/>
    <cellStyle name="titulos 2 4 3 2 2 7" xfId="6413"/>
    <cellStyle name="titulos 2 4 3 2 2 8" xfId="6414"/>
    <cellStyle name="titulos 2 4 3 2 3" xfId="6415"/>
    <cellStyle name="titulos 2 4 3 2 4" xfId="6416"/>
    <cellStyle name="titulos 2 4 3 2 5" xfId="6417"/>
    <cellStyle name="titulos 2 4 3 2 6" xfId="6418"/>
    <cellStyle name="titulos 2 4 3 2 7" xfId="6419"/>
    <cellStyle name="titulos 2 4 3 2 8" xfId="6420"/>
    <cellStyle name="titulos 2 4 3 2 9" xfId="6421"/>
    <cellStyle name="titulos 2 4 3 3" xfId="6422"/>
    <cellStyle name="titulos 2 4 3 3 2" xfId="6423"/>
    <cellStyle name="titulos 2 4 3 3 3" xfId="6424"/>
    <cellStyle name="titulos 2 4 3 3 4" xfId="6425"/>
    <cellStyle name="titulos 2 4 3 3 5" xfId="6426"/>
    <cellStyle name="titulos 2 4 3 3 6" xfId="6427"/>
    <cellStyle name="titulos 2 4 3 3 7" xfId="6428"/>
    <cellStyle name="titulos 2 4 3 3 8" xfId="6429"/>
    <cellStyle name="titulos 2 4 3 4" xfId="6430"/>
    <cellStyle name="titulos 2 4 3 5" xfId="6431"/>
    <cellStyle name="titulos 2 4 3 6" xfId="6432"/>
    <cellStyle name="titulos 2 4 3 7" xfId="6433"/>
    <cellStyle name="titulos 2 4 3 8" xfId="6434"/>
    <cellStyle name="titulos 2 4 3 9" xfId="6435"/>
    <cellStyle name="titulos 2 4 4" xfId="6436"/>
    <cellStyle name="titulos 2 4 4 10" xfId="6437"/>
    <cellStyle name="titulos 2 4 4 2" xfId="6438"/>
    <cellStyle name="titulos 2 4 4 2 2" xfId="6439"/>
    <cellStyle name="titulos 2 4 4 2 2 2" xfId="6440"/>
    <cellStyle name="titulos 2 4 4 2 2 3" xfId="6441"/>
    <cellStyle name="titulos 2 4 4 2 2 4" xfId="6442"/>
    <cellStyle name="titulos 2 4 4 2 2 5" xfId="6443"/>
    <cellStyle name="titulos 2 4 4 2 2 6" xfId="6444"/>
    <cellStyle name="titulos 2 4 4 2 2 7" xfId="6445"/>
    <cellStyle name="titulos 2 4 4 2 2 8" xfId="6446"/>
    <cellStyle name="titulos 2 4 4 2 3" xfId="6447"/>
    <cellStyle name="titulos 2 4 4 2 4" xfId="6448"/>
    <cellStyle name="titulos 2 4 4 2 5" xfId="6449"/>
    <cellStyle name="titulos 2 4 4 2 6" xfId="6450"/>
    <cellStyle name="titulos 2 4 4 2 7" xfId="6451"/>
    <cellStyle name="titulos 2 4 4 2 8" xfId="6452"/>
    <cellStyle name="titulos 2 4 4 2 9" xfId="6453"/>
    <cellStyle name="titulos 2 4 4 3" xfId="6454"/>
    <cellStyle name="titulos 2 4 4 3 2" xfId="6455"/>
    <cellStyle name="titulos 2 4 4 3 3" xfId="6456"/>
    <cellStyle name="titulos 2 4 4 3 4" xfId="6457"/>
    <cellStyle name="titulos 2 4 4 3 5" xfId="6458"/>
    <cellStyle name="titulos 2 4 4 3 6" xfId="6459"/>
    <cellStyle name="titulos 2 4 4 3 7" xfId="6460"/>
    <cellStyle name="titulos 2 4 4 3 8" xfId="6461"/>
    <cellStyle name="titulos 2 4 4 4" xfId="6462"/>
    <cellStyle name="titulos 2 4 4 5" xfId="6463"/>
    <cellStyle name="titulos 2 4 4 6" xfId="6464"/>
    <cellStyle name="titulos 2 4 4 7" xfId="6465"/>
    <cellStyle name="titulos 2 4 4 8" xfId="6466"/>
    <cellStyle name="titulos 2 4 4 9" xfId="6467"/>
    <cellStyle name="titulos 2 4 5" xfId="6468"/>
    <cellStyle name="titulos 2 4 5 2" xfId="6469"/>
    <cellStyle name="titulos 2 4 5 2 2" xfId="6470"/>
    <cellStyle name="titulos 2 4 5 2 3" xfId="6471"/>
    <cellStyle name="titulos 2 4 5 2 4" xfId="6472"/>
    <cellStyle name="titulos 2 4 5 2 5" xfId="6473"/>
    <cellStyle name="titulos 2 4 5 2 6" xfId="6474"/>
    <cellStyle name="titulos 2 4 5 2 7" xfId="6475"/>
    <cellStyle name="titulos 2 4 5 2 8" xfId="6476"/>
    <cellStyle name="titulos 2 4 5 3" xfId="6477"/>
    <cellStyle name="titulos 2 4 5 4" xfId="6478"/>
    <cellStyle name="titulos 2 4 5 5" xfId="6479"/>
    <cellStyle name="titulos 2 4 5 6" xfId="6480"/>
    <cellStyle name="titulos 2 4 5 7" xfId="6481"/>
    <cellStyle name="titulos 2 4 5 8" xfId="6482"/>
    <cellStyle name="titulos 2 4 5 9" xfId="6483"/>
    <cellStyle name="titulos 2 4 6" xfId="6484"/>
    <cellStyle name="titulos 2 4 6 2" xfId="6485"/>
    <cellStyle name="titulos 2 4 6 3" xfId="6486"/>
    <cellStyle name="titulos 2 4 6 4" xfId="6487"/>
    <cellStyle name="titulos 2 4 6 5" xfId="6488"/>
    <cellStyle name="titulos 2 4 6 6" xfId="6489"/>
    <cellStyle name="titulos 2 4 6 7" xfId="6490"/>
    <cellStyle name="titulos 2 4 6 8" xfId="6491"/>
    <cellStyle name="titulos 2 4 7" xfId="6492"/>
    <cellStyle name="titulos 2 4 8" xfId="6493"/>
    <cellStyle name="titulos 2 4 9" xfId="6494"/>
    <cellStyle name="titulos 2 4_Itemização Instalações" xfId="6495"/>
    <cellStyle name="titulos 2 5" xfId="6496"/>
    <cellStyle name="titulos 2 5 10" xfId="6497"/>
    <cellStyle name="titulos 2 5 11" xfId="6498"/>
    <cellStyle name="titulos 2 5 12" xfId="6499"/>
    <cellStyle name="titulos 2 5 13" xfId="6500"/>
    <cellStyle name="titulos 2 5 2" xfId="6501"/>
    <cellStyle name="titulos 2 5 2 10" xfId="6502"/>
    <cellStyle name="titulos 2 5 2 2" xfId="6503"/>
    <cellStyle name="titulos 2 5 2 2 2" xfId="6504"/>
    <cellStyle name="titulos 2 5 2 2 2 2" xfId="6505"/>
    <cellStyle name="titulos 2 5 2 2 2 3" xfId="6506"/>
    <cellStyle name="titulos 2 5 2 2 2 4" xfId="6507"/>
    <cellStyle name="titulos 2 5 2 2 2 5" xfId="6508"/>
    <cellStyle name="titulos 2 5 2 2 2 6" xfId="6509"/>
    <cellStyle name="titulos 2 5 2 2 2 7" xfId="6510"/>
    <cellStyle name="titulos 2 5 2 2 2 8" xfId="6511"/>
    <cellStyle name="titulos 2 5 2 2 3" xfId="6512"/>
    <cellStyle name="titulos 2 5 2 2 4" xfId="6513"/>
    <cellStyle name="titulos 2 5 2 2 5" xfId="6514"/>
    <cellStyle name="titulos 2 5 2 2 6" xfId="6515"/>
    <cellStyle name="titulos 2 5 2 2 7" xfId="6516"/>
    <cellStyle name="titulos 2 5 2 2 8" xfId="6517"/>
    <cellStyle name="titulos 2 5 2 2 9" xfId="6518"/>
    <cellStyle name="titulos 2 5 2 3" xfId="6519"/>
    <cellStyle name="titulos 2 5 2 3 2" xfId="6520"/>
    <cellStyle name="titulos 2 5 2 3 3" xfId="6521"/>
    <cellStyle name="titulos 2 5 2 3 4" xfId="6522"/>
    <cellStyle name="titulos 2 5 2 3 5" xfId="6523"/>
    <cellStyle name="titulos 2 5 2 3 6" xfId="6524"/>
    <cellStyle name="titulos 2 5 2 3 7" xfId="6525"/>
    <cellStyle name="titulos 2 5 2 3 8" xfId="6526"/>
    <cellStyle name="titulos 2 5 2 4" xfId="6527"/>
    <cellStyle name="titulos 2 5 2 5" xfId="6528"/>
    <cellStyle name="titulos 2 5 2 6" xfId="6529"/>
    <cellStyle name="titulos 2 5 2 7" xfId="6530"/>
    <cellStyle name="titulos 2 5 2 8" xfId="6531"/>
    <cellStyle name="titulos 2 5 2 9" xfId="6532"/>
    <cellStyle name="titulos 2 5 3" xfId="6533"/>
    <cellStyle name="titulos 2 5 3 10" xfId="6534"/>
    <cellStyle name="titulos 2 5 3 2" xfId="6535"/>
    <cellStyle name="titulos 2 5 3 2 2" xfId="6536"/>
    <cellStyle name="titulos 2 5 3 2 2 2" xfId="6537"/>
    <cellStyle name="titulos 2 5 3 2 2 3" xfId="6538"/>
    <cellStyle name="titulos 2 5 3 2 2 4" xfId="6539"/>
    <cellStyle name="titulos 2 5 3 2 2 5" xfId="6540"/>
    <cellStyle name="titulos 2 5 3 2 2 6" xfId="6541"/>
    <cellStyle name="titulos 2 5 3 2 2 7" xfId="6542"/>
    <cellStyle name="titulos 2 5 3 2 2 8" xfId="6543"/>
    <cellStyle name="titulos 2 5 3 2 3" xfId="6544"/>
    <cellStyle name="titulos 2 5 3 2 4" xfId="6545"/>
    <cellStyle name="titulos 2 5 3 2 5" xfId="6546"/>
    <cellStyle name="titulos 2 5 3 2 6" xfId="6547"/>
    <cellStyle name="titulos 2 5 3 2 7" xfId="6548"/>
    <cellStyle name="titulos 2 5 3 2 8" xfId="6549"/>
    <cellStyle name="titulos 2 5 3 2 9" xfId="6550"/>
    <cellStyle name="titulos 2 5 3 3" xfId="6551"/>
    <cellStyle name="titulos 2 5 3 3 2" xfId="6552"/>
    <cellStyle name="titulos 2 5 3 3 3" xfId="6553"/>
    <cellStyle name="titulos 2 5 3 3 4" xfId="6554"/>
    <cellStyle name="titulos 2 5 3 3 5" xfId="6555"/>
    <cellStyle name="titulos 2 5 3 3 6" xfId="6556"/>
    <cellStyle name="titulos 2 5 3 3 7" xfId="6557"/>
    <cellStyle name="titulos 2 5 3 3 8" xfId="6558"/>
    <cellStyle name="titulos 2 5 3 4" xfId="6559"/>
    <cellStyle name="titulos 2 5 3 5" xfId="6560"/>
    <cellStyle name="titulos 2 5 3 6" xfId="6561"/>
    <cellStyle name="titulos 2 5 3 7" xfId="6562"/>
    <cellStyle name="titulos 2 5 3 8" xfId="6563"/>
    <cellStyle name="titulos 2 5 3 9" xfId="6564"/>
    <cellStyle name="titulos 2 5 4" xfId="6565"/>
    <cellStyle name="titulos 2 5 4 10" xfId="6566"/>
    <cellStyle name="titulos 2 5 4 2" xfId="6567"/>
    <cellStyle name="titulos 2 5 4 2 2" xfId="6568"/>
    <cellStyle name="titulos 2 5 4 2 2 2" xfId="6569"/>
    <cellStyle name="titulos 2 5 4 2 2 3" xfId="6570"/>
    <cellStyle name="titulos 2 5 4 2 2 4" xfId="6571"/>
    <cellStyle name="titulos 2 5 4 2 2 5" xfId="6572"/>
    <cellStyle name="titulos 2 5 4 2 2 6" xfId="6573"/>
    <cellStyle name="titulos 2 5 4 2 2 7" xfId="6574"/>
    <cellStyle name="titulos 2 5 4 2 2 8" xfId="6575"/>
    <cellStyle name="titulos 2 5 4 2 3" xfId="6576"/>
    <cellStyle name="titulos 2 5 4 2 4" xfId="6577"/>
    <cellStyle name="titulos 2 5 4 2 5" xfId="6578"/>
    <cellStyle name="titulos 2 5 4 2 6" xfId="6579"/>
    <cellStyle name="titulos 2 5 4 2 7" xfId="6580"/>
    <cellStyle name="titulos 2 5 4 2 8" xfId="6581"/>
    <cellStyle name="titulos 2 5 4 2 9" xfId="6582"/>
    <cellStyle name="titulos 2 5 4 3" xfId="6583"/>
    <cellStyle name="titulos 2 5 4 3 2" xfId="6584"/>
    <cellStyle name="titulos 2 5 4 3 3" xfId="6585"/>
    <cellStyle name="titulos 2 5 4 3 4" xfId="6586"/>
    <cellStyle name="titulos 2 5 4 3 5" xfId="6587"/>
    <cellStyle name="titulos 2 5 4 3 6" xfId="6588"/>
    <cellStyle name="titulos 2 5 4 3 7" xfId="6589"/>
    <cellStyle name="titulos 2 5 4 3 8" xfId="6590"/>
    <cellStyle name="titulos 2 5 4 4" xfId="6591"/>
    <cellStyle name="titulos 2 5 4 5" xfId="6592"/>
    <cellStyle name="titulos 2 5 4 6" xfId="6593"/>
    <cellStyle name="titulos 2 5 4 7" xfId="6594"/>
    <cellStyle name="titulos 2 5 4 8" xfId="6595"/>
    <cellStyle name="titulos 2 5 4 9" xfId="6596"/>
    <cellStyle name="titulos 2 5 5" xfId="6597"/>
    <cellStyle name="titulos 2 5 5 2" xfId="6598"/>
    <cellStyle name="titulos 2 5 5 2 2" xfId="6599"/>
    <cellStyle name="titulos 2 5 5 2 3" xfId="6600"/>
    <cellStyle name="titulos 2 5 5 2 4" xfId="6601"/>
    <cellStyle name="titulos 2 5 5 2 5" xfId="6602"/>
    <cellStyle name="titulos 2 5 5 2 6" xfId="6603"/>
    <cellStyle name="titulos 2 5 5 2 7" xfId="6604"/>
    <cellStyle name="titulos 2 5 5 2 8" xfId="6605"/>
    <cellStyle name="titulos 2 5 5 3" xfId="6606"/>
    <cellStyle name="titulos 2 5 5 4" xfId="6607"/>
    <cellStyle name="titulos 2 5 5 5" xfId="6608"/>
    <cellStyle name="titulos 2 5 5 6" xfId="6609"/>
    <cellStyle name="titulos 2 5 5 7" xfId="6610"/>
    <cellStyle name="titulos 2 5 5 8" xfId="6611"/>
    <cellStyle name="titulos 2 5 5 9" xfId="6612"/>
    <cellStyle name="titulos 2 5 6" xfId="6613"/>
    <cellStyle name="titulos 2 5 6 2" xfId="6614"/>
    <cellStyle name="titulos 2 5 6 3" xfId="6615"/>
    <cellStyle name="titulos 2 5 6 4" xfId="6616"/>
    <cellStyle name="titulos 2 5 6 5" xfId="6617"/>
    <cellStyle name="titulos 2 5 6 6" xfId="6618"/>
    <cellStyle name="titulos 2 5 6 7" xfId="6619"/>
    <cellStyle name="titulos 2 5 6 8" xfId="6620"/>
    <cellStyle name="titulos 2 5 7" xfId="6621"/>
    <cellStyle name="titulos 2 5 8" xfId="6622"/>
    <cellStyle name="titulos 2 5 9" xfId="6623"/>
    <cellStyle name="titulos 2 5_Itemização Instalações" xfId="6624"/>
    <cellStyle name="titulos 2 6" xfId="6625"/>
    <cellStyle name="titulos 2 6 10" xfId="6626"/>
    <cellStyle name="titulos 2 6 11" xfId="6627"/>
    <cellStyle name="titulos 2 6 12" xfId="6628"/>
    <cellStyle name="titulos 2 6 13" xfId="6629"/>
    <cellStyle name="titulos 2 6 2" xfId="6630"/>
    <cellStyle name="titulos 2 6 2 10" xfId="6631"/>
    <cellStyle name="titulos 2 6 2 2" xfId="6632"/>
    <cellStyle name="titulos 2 6 2 2 2" xfId="6633"/>
    <cellStyle name="titulos 2 6 2 2 2 2" xfId="6634"/>
    <cellStyle name="titulos 2 6 2 2 2 3" xfId="6635"/>
    <cellStyle name="titulos 2 6 2 2 2 4" xfId="6636"/>
    <cellStyle name="titulos 2 6 2 2 2 5" xfId="6637"/>
    <cellStyle name="titulos 2 6 2 2 2 6" xfId="6638"/>
    <cellStyle name="titulos 2 6 2 2 2 7" xfId="6639"/>
    <cellStyle name="titulos 2 6 2 2 2 8" xfId="6640"/>
    <cellStyle name="titulos 2 6 2 2 3" xfId="6641"/>
    <cellStyle name="titulos 2 6 2 2 4" xfId="6642"/>
    <cellStyle name="titulos 2 6 2 2 5" xfId="6643"/>
    <cellStyle name="titulos 2 6 2 2 6" xfId="6644"/>
    <cellStyle name="titulos 2 6 2 2 7" xfId="6645"/>
    <cellStyle name="titulos 2 6 2 2 8" xfId="6646"/>
    <cellStyle name="titulos 2 6 2 2 9" xfId="6647"/>
    <cellStyle name="titulos 2 6 2 3" xfId="6648"/>
    <cellStyle name="titulos 2 6 2 3 2" xfId="6649"/>
    <cellStyle name="titulos 2 6 2 3 3" xfId="6650"/>
    <cellStyle name="titulos 2 6 2 3 4" xfId="6651"/>
    <cellStyle name="titulos 2 6 2 3 5" xfId="6652"/>
    <cellStyle name="titulos 2 6 2 3 6" xfId="6653"/>
    <cellStyle name="titulos 2 6 2 3 7" xfId="6654"/>
    <cellStyle name="titulos 2 6 2 3 8" xfId="6655"/>
    <cellStyle name="titulos 2 6 2 4" xfId="6656"/>
    <cellStyle name="titulos 2 6 2 5" xfId="6657"/>
    <cellStyle name="titulos 2 6 2 6" xfId="6658"/>
    <cellStyle name="titulos 2 6 2 7" xfId="6659"/>
    <cellStyle name="titulos 2 6 2 8" xfId="6660"/>
    <cellStyle name="titulos 2 6 2 9" xfId="6661"/>
    <cellStyle name="titulos 2 6 3" xfId="6662"/>
    <cellStyle name="titulos 2 6 3 10" xfId="6663"/>
    <cellStyle name="titulos 2 6 3 2" xfId="6664"/>
    <cellStyle name="titulos 2 6 3 2 2" xfId="6665"/>
    <cellStyle name="titulos 2 6 3 2 2 2" xfId="6666"/>
    <cellStyle name="titulos 2 6 3 2 2 3" xfId="6667"/>
    <cellStyle name="titulos 2 6 3 2 2 4" xfId="6668"/>
    <cellStyle name="titulos 2 6 3 2 2 5" xfId="6669"/>
    <cellStyle name="titulos 2 6 3 2 2 6" xfId="6670"/>
    <cellStyle name="titulos 2 6 3 2 2 7" xfId="6671"/>
    <cellStyle name="titulos 2 6 3 2 2 8" xfId="6672"/>
    <cellStyle name="titulos 2 6 3 2 3" xfId="6673"/>
    <cellStyle name="titulos 2 6 3 2 4" xfId="6674"/>
    <cellStyle name="titulos 2 6 3 2 5" xfId="6675"/>
    <cellStyle name="titulos 2 6 3 2 6" xfId="6676"/>
    <cellStyle name="titulos 2 6 3 2 7" xfId="6677"/>
    <cellStyle name="titulos 2 6 3 2 8" xfId="6678"/>
    <cellStyle name="titulos 2 6 3 2 9" xfId="6679"/>
    <cellStyle name="titulos 2 6 3 3" xfId="6680"/>
    <cellStyle name="titulos 2 6 3 3 2" xfId="6681"/>
    <cellStyle name="titulos 2 6 3 3 3" xfId="6682"/>
    <cellStyle name="titulos 2 6 3 3 4" xfId="6683"/>
    <cellStyle name="titulos 2 6 3 3 5" xfId="6684"/>
    <cellStyle name="titulos 2 6 3 3 6" xfId="6685"/>
    <cellStyle name="titulos 2 6 3 3 7" xfId="6686"/>
    <cellStyle name="titulos 2 6 3 3 8" xfId="6687"/>
    <cellStyle name="titulos 2 6 3 4" xfId="6688"/>
    <cellStyle name="titulos 2 6 3 5" xfId="6689"/>
    <cellStyle name="titulos 2 6 3 6" xfId="6690"/>
    <cellStyle name="titulos 2 6 3 7" xfId="6691"/>
    <cellStyle name="titulos 2 6 3 8" xfId="6692"/>
    <cellStyle name="titulos 2 6 3 9" xfId="6693"/>
    <cellStyle name="titulos 2 6 4" xfId="6694"/>
    <cellStyle name="titulos 2 6 4 10" xfId="6695"/>
    <cellStyle name="titulos 2 6 4 2" xfId="6696"/>
    <cellStyle name="titulos 2 6 4 2 2" xfId="6697"/>
    <cellStyle name="titulos 2 6 4 2 2 2" xfId="6698"/>
    <cellStyle name="titulos 2 6 4 2 2 3" xfId="6699"/>
    <cellStyle name="titulos 2 6 4 2 2 4" xfId="6700"/>
    <cellStyle name="titulos 2 6 4 2 2 5" xfId="6701"/>
    <cellStyle name="titulos 2 6 4 2 2 6" xfId="6702"/>
    <cellStyle name="titulos 2 6 4 2 2 7" xfId="6703"/>
    <cellStyle name="titulos 2 6 4 2 2 8" xfId="6704"/>
    <cellStyle name="titulos 2 6 4 2 3" xfId="6705"/>
    <cellStyle name="titulos 2 6 4 2 4" xfId="6706"/>
    <cellStyle name="titulos 2 6 4 2 5" xfId="6707"/>
    <cellStyle name="titulos 2 6 4 2 6" xfId="6708"/>
    <cellStyle name="titulos 2 6 4 2 7" xfId="6709"/>
    <cellStyle name="titulos 2 6 4 2 8" xfId="6710"/>
    <cellStyle name="titulos 2 6 4 2 9" xfId="6711"/>
    <cellStyle name="titulos 2 6 4 3" xfId="6712"/>
    <cellStyle name="titulos 2 6 4 3 2" xfId="6713"/>
    <cellStyle name="titulos 2 6 4 3 3" xfId="6714"/>
    <cellStyle name="titulos 2 6 4 3 4" xfId="6715"/>
    <cellStyle name="titulos 2 6 4 3 5" xfId="6716"/>
    <cellStyle name="titulos 2 6 4 3 6" xfId="6717"/>
    <cellStyle name="titulos 2 6 4 3 7" xfId="6718"/>
    <cellStyle name="titulos 2 6 4 3 8" xfId="6719"/>
    <cellStyle name="titulos 2 6 4 4" xfId="6720"/>
    <cellStyle name="titulos 2 6 4 5" xfId="6721"/>
    <cellStyle name="titulos 2 6 4 6" xfId="6722"/>
    <cellStyle name="titulos 2 6 4 7" xfId="6723"/>
    <cellStyle name="titulos 2 6 4 8" xfId="6724"/>
    <cellStyle name="titulos 2 6 4 9" xfId="6725"/>
    <cellStyle name="titulos 2 6 5" xfId="6726"/>
    <cellStyle name="titulos 2 6 5 2" xfId="6727"/>
    <cellStyle name="titulos 2 6 5 2 2" xfId="6728"/>
    <cellStyle name="titulos 2 6 5 2 3" xfId="6729"/>
    <cellStyle name="titulos 2 6 5 2 4" xfId="6730"/>
    <cellStyle name="titulos 2 6 5 2 5" xfId="6731"/>
    <cellStyle name="titulos 2 6 5 2 6" xfId="6732"/>
    <cellStyle name="titulos 2 6 5 2 7" xfId="6733"/>
    <cellStyle name="titulos 2 6 5 2 8" xfId="6734"/>
    <cellStyle name="titulos 2 6 5 3" xfId="6735"/>
    <cellStyle name="titulos 2 6 5 4" xfId="6736"/>
    <cellStyle name="titulos 2 6 5 5" xfId="6737"/>
    <cellStyle name="titulos 2 6 5 6" xfId="6738"/>
    <cellStyle name="titulos 2 6 5 7" xfId="6739"/>
    <cellStyle name="titulos 2 6 5 8" xfId="6740"/>
    <cellStyle name="titulos 2 6 5 9" xfId="6741"/>
    <cellStyle name="titulos 2 6 6" xfId="6742"/>
    <cellStyle name="titulos 2 6 6 2" xfId="6743"/>
    <cellStyle name="titulos 2 6 6 3" xfId="6744"/>
    <cellStyle name="titulos 2 6 6 4" xfId="6745"/>
    <cellStyle name="titulos 2 6 6 5" xfId="6746"/>
    <cellStyle name="titulos 2 6 6 6" xfId="6747"/>
    <cellStyle name="titulos 2 6 6 7" xfId="6748"/>
    <cellStyle name="titulos 2 6 6 8" xfId="6749"/>
    <cellStyle name="titulos 2 6 7" xfId="6750"/>
    <cellStyle name="titulos 2 6 8" xfId="6751"/>
    <cellStyle name="titulos 2 6 9" xfId="6752"/>
    <cellStyle name="titulos 2 6_Itemização Instalações" xfId="6753"/>
    <cellStyle name="titulos 2 7" xfId="6754"/>
    <cellStyle name="titulos 2 7 10" xfId="6755"/>
    <cellStyle name="titulos 2 7 11" xfId="6756"/>
    <cellStyle name="titulos 2 7 12" xfId="6757"/>
    <cellStyle name="titulos 2 7 13" xfId="6758"/>
    <cellStyle name="titulos 2 7 2" xfId="6759"/>
    <cellStyle name="titulos 2 7 2 10" xfId="6760"/>
    <cellStyle name="titulos 2 7 2 2" xfId="6761"/>
    <cellStyle name="titulos 2 7 2 2 2" xfId="6762"/>
    <cellStyle name="titulos 2 7 2 2 2 2" xfId="6763"/>
    <cellStyle name="titulos 2 7 2 2 2 3" xfId="6764"/>
    <cellStyle name="titulos 2 7 2 2 2 4" xfId="6765"/>
    <cellStyle name="titulos 2 7 2 2 2 5" xfId="6766"/>
    <cellStyle name="titulos 2 7 2 2 2 6" xfId="6767"/>
    <cellStyle name="titulos 2 7 2 2 2 7" xfId="6768"/>
    <cellStyle name="titulos 2 7 2 2 2 8" xfId="6769"/>
    <cellStyle name="titulos 2 7 2 2 3" xfId="6770"/>
    <cellStyle name="titulos 2 7 2 2 4" xfId="6771"/>
    <cellStyle name="titulos 2 7 2 2 5" xfId="6772"/>
    <cellStyle name="titulos 2 7 2 2 6" xfId="6773"/>
    <cellStyle name="titulos 2 7 2 2 7" xfId="6774"/>
    <cellStyle name="titulos 2 7 2 2 8" xfId="6775"/>
    <cellStyle name="titulos 2 7 2 2 9" xfId="6776"/>
    <cellStyle name="titulos 2 7 2 3" xfId="6777"/>
    <cellStyle name="titulos 2 7 2 3 2" xfId="6778"/>
    <cellStyle name="titulos 2 7 2 3 3" xfId="6779"/>
    <cellStyle name="titulos 2 7 2 3 4" xfId="6780"/>
    <cellStyle name="titulos 2 7 2 3 5" xfId="6781"/>
    <cellStyle name="titulos 2 7 2 3 6" xfId="6782"/>
    <cellStyle name="titulos 2 7 2 3 7" xfId="6783"/>
    <cellStyle name="titulos 2 7 2 3 8" xfId="6784"/>
    <cellStyle name="titulos 2 7 2 4" xfId="6785"/>
    <cellStyle name="titulos 2 7 2 5" xfId="6786"/>
    <cellStyle name="titulos 2 7 2 6" xfId="6787"/>
    <cellStyle name="titulos 2 7 2 7" xfId="6788"/>
    <cellStyle name="titulos 2 7 2 8" xfId="6789"/>
    <cellStyle name="titulos 2 7 2 9" xfId="6790"/>
    <cellStyle name="titulos 2 7 3" xfId="6791"/>
    <cellStyle name="titulos 2 7 3 10" xfId="6792"/>
    <cellStyle name="titulos 2 7 3 2" xfId="6793"/>
    <cellStyle name="titulos 2 7 3 2 2" xfId="6794"/>
    <cellStyle name="titulos 2 7 3 2 2 2" xfId="6795"/>
    <cellStyle name="titulos 2 7 3 2 2 3" xfId="6796"/>
    <cellStyle name="titulos 2 7 3 2 2 4" xfId="6797"/>
    <cellStyle name="titulos 2 7 3 2 2 5" xfId="6798"/>
    <cellStyle name="titulos 2 7 3 2 2 6" xfId="6799"/>
    <cellStyle name="titulos 2 7 3 2 2 7" xfId="6800"/>
    <cellStyle name="titulos 2 7 3 2 2 8" xfId="6801"/>
    <cellStyle name="titulos 2 7 3 2 3" xfId="6802"/>
    <cellStyle name="titulos 2 7 3 2 4" xfId="6803"/>
    <cellStyle name="titulos 2 7 3 2 5" xfId="6804"/>
    <cellStyle name="titulos 2 7 3 2 6" xfId="6805"/>
    <cellStyle name="titulos 2 7 3 2 7" xfId="6806"/>
    <cellStyle name="titulos 2 7 3 2 8" xfId="6807"/>
    <cellStyle name="titulos 2 7 3 2 9" xfId="6808"/>
    <cellStyle name="titulos 2 7 3 3" xfId="6809"/>
    <cellStyle name="titulos 2 7 3 3 2" xfId="6810"/>
    <cellStyle name="titulos 2 7 3 3 3" xfId="6811"/>
    <cellStyle name="titulos 2 7 3 3 4" xfId="6812"/>
    <cellStyle name="titulos 2 7 3 3 5" xfId="6813"/>
    <cellStyle name="titulos 2 7 3 3 6" xfId="6814"/>
    <cellStyle name="titulos 2 7 3 3 7" xfId="6815"/>
    <cellStyle name="titulos 2 7 3 3 8" xfId="6816"/>
    <cellStyle name="titulos 2 7 3 4" xfId="6817"/>
    <cellStyle name="titulos 2 7 3 5" xfId="6818"/>
    <cellStyle name="titulos 2 7 3 6" xfId="6819"/>
    <cellStyle name="titulos 2 7 3 7" xfId="6820"/>
    <cellStyle name="titulos 2 7 3 8" xfId="6821"/>
    <cellStyle name="titulos 2 7 3 9" xfId="6822"/>
    <cellStyle name="titulos 2 7 4" xfId="6823"/>
    <cellStyle name="titulos 2 7 4 10" xfId="6824"/>
    <cellStyle name="titulos 2 7 4 2" xfId="6825"/>
    <cellStyle name="titulos 2 7 4 2 2" xfId="6826"/>
    <cellStyle name="titulos 2 7 4 2 2 2" xfId="6827"/>
    <cellStyle name="titulos 2 7 4 2 2 3" xfId="6828"/>
    <cellStyle name="titulos 2 7 4 2 2 4" xfId="6829"/>
    <cellStyle name="titulos 2 7 4 2 2 5" xfId="6830"/>
    <cellStyle name="titulos 2 7 4 2 2 6" xfId="6831"/>
    <cellStyle name="titulos 2 7 4 2 2 7" xfId="6832"/>
    <cellStyle name="titulos 2 7 4 2 2 8" xfId="6833"/>
    <cellStyle name="titulos 2 7 4 2 3" xfId="6834"/>
    <cellStyle name="titulos 2 7 4 2 4" xfId="6835"/>
    <cellStyle name="titulos 2 7 4 2 5" xfId="6836"/>
    <cellStyle name="titulos 2 7 4 2 6" xfId="6837"/>
    <cellStyle name="titulos 2 7 4 2 7" xfId="6838"/>
    <cellStyle name="titulos 2 7 4 2 8" xfId="6839"/>
    <cellStyle name="titulos 2 7 4 2 9" xfId="6840"/>
    <cellStyle name="titulos 2 7 4 3" xfId="6841"/>
    <cellStyle name="titulos 2 7 4 3 2" xfId="6842"/>
    <cellStyle name="titulos 2 7 4 3 3" xfId="6843"/>
    <cellStyle name="titulos 2 7 4 3 4" xfId="6844"/>
    <cellStyle name="titulos 2 7 4 3 5" xfId="6845"/>
    <cellStyle name="titulos 2 7 4 3 6" xfId="6846"/>
    <cellStyle name="titulos 2 7 4 3 7" xfId="6847"/>
    <cellStyle name="titulos 2 7 4 3 8" xfId="6848"/>
    <cellStyle name="titulos 2 7 4 4" xfId="6849"/>
    <cellStyle name="titulos 2 7 4 5" xfId="6850"/>
    <cellStyle name="titulos 2 7 4 6" xfId="6851"/>
    <cellStyle name="titulos 2 7 4 7" xfId="6852"/>
    <cellStyle name="titulos 2 7 4 8" xfId="6853"/>
    <cellStyle name="titulos 2 7 4 9" xfId="6854"/>
    <cellStyle name="titulos 2 7 5" xfId="6855"/>
    <cellStyle name="titulos 2 7 5 2" xfId="6856"/>
    <cellStyle name="titulos 2 7 5 2 2" xfId="6857"/>
    <cellStyle name="titulos 2 7 5 2 3" xfId="6858"/>
    <cellStyle name="titulos 2 7 5 2 4" xfId="6859"/>
    <cellStyle name="titulos 2 7 5 2 5" xfId="6860"/>
    <cellStyle name="titulos 2 7 5 2 6" xfId="6861"/>
    <cellStyle name="titulos 2 7 5 2 7" xfId="6862"/>
    <cellStyle name="titulos 2 7 5 2 8" xfId="6863"/>
    <cellStyle name="titulos 2 7 5 3" xfId="6864"/>
    <cellStyle name="titulos 2 7 5 4" xfId="6865"/>
    <cellStyle name="titulos 2 7 5 5" xfId="6866"/>
    <cellStyle name="titulos 2 7 5 6" xfId="6867"/>
    <cellStyle name="titulos 2 7 5 7" xfId="6868"/>
    <cellStyle name="titulos 2 7 5 8" xfId="6869"/>
    <cellStyle name="titulos 2 7 5 9" xfId="6870"/>
    <cellStyle name="titulos 2 7 6" xfId="6871"/>
    <cellStyle name="titulos 2 7 6 2" xfId="6872"/>
    <cellStyle name="titulos 2 7 6 3" xfId="6873"/>
    <cellStyle name="titulos 2 7 6 4" xfId="6874"/>
    <cellStyle name="titulos 2 7 6 5" xfId="6875"/>
    <cellStyle name="titulos 2 7 6 6" xfId="6876"/>
    <cellStyle name="titulos 2 7 6 7" xfId="6877"/>
    <cellStyle name="titulos 2 7 6 8" xfId="6878"/>
    <cellStyle name="titulos 2 7 7" xfId="6879"/>
    <cellStyle name="titulos 2 7 8" xfId="6880"/>
    <cellStyle name="titulos 2 7 9" xfId="6881"/>
    <cellStyle name="titulos 2 7_Itemização Instalações" xfId="6882"/>
    <cellStyle name="titulos 2 8" xfId="6883"/>
    <cellStyle name="titulos 2 8 10" xfId="6884"/>
    <cellStyle name="titulos 2 8 11" xfId="6885"/>
    <cellStyle name="titulos 2 8 12" xfId="6886"/>
    <cellStyle name="titulos 2 8 13" xfId="6887"/>
    <cellStyle name="titulos 2 8 2" xfId="6888"/>
    <cellStyle name="titulos 2 8 2 10" xfId="6889"/>
    <cellStyle name="titulos 2 8 2 2" xfId="6890"/>
    <cellStyle name="titulos 2 8 2 2 2" xfId="6891"/>
    <cellStyle name="titulos 2 8 2 2 2 2" xfId="6892"/>
    <cellStyle name="titulos 2 8 2 2 2 3" xfId="6893"/>
    <cellStyle name="titulos 2 8 2 2 2 4" xfId="6894"/>
    <cellStyle name="titulos 2 8 2 2 2 5" xfId="6895"/>
    <cellStyle name="titulos 2 8 2 2 2 6" xfId="6896"/>
    <cellStyle name="titulos 2 8 2 2 2 7" xfId="6897"/>
    <cellStyle name="titulos 2 8 2 2 2 8" xfId="6898"/>
    <cellStyle name="titulos 2 8 2 2 3" xfId="6899"/>
    <cellStyle name="titulos 2 8 2 2 4" xfId="6900"/>
    <cellStyle name="titulos 2 8 2 2 5" xfId="6901"/>
    <cellStyle name="titulos 2 8 2 2 6" xfId="6902"/>
    <cellStyle name="titulos 2 8 2 2 7" xfId="6903"/>
    <cellStyle name="titulos 2 8 2 2 8" xfId="6904"/>
    <cellStyle name="titulos 2 8 2 2 9" xfId="6905"/>
    <cellStyle name="titulos 2 8 2 3" xfId="6906"/>
    <cellStyle name="titulos 2 8 2 3 2" xfId="6907"/>
    <cellStyle name="titulos 2 8 2 3 3" xfId="6908"/>
    <cellStyle name="titulos 2 8 2 3 4" xfId="6909"/>
    <cellStyle name="titulos 2 8 2 3 5" xfId="6910"/>
    <cellStyle name="titulos 2 8 2 3 6" xfId="6911"/>
    <cellStyle name="titulos 2 8 2 3 7" xfId="6912"/>
    <cellStyle name="titulos 2 8 2 3 8" xfId="6913"/>
    <cellStyle name="titulos 2 8 2 4" xfId="6914"/>
    <cellStyle name="titulos 2 8 2 5" xfId="6915"/>
    <cellStyle name="titulos 2 8 2 6" xfId="6916"/>
    <cellStyle name="titulos 2 8 2 7" xfId="6917"/>
    <cellStyle name="titulos 2 8 2 8" xfId="6918"/>
    <cellStyle name="titulos 2 8 2 9" xfId="6919"/>
    <cellStyle name="titulos 2 8 3" xfId="6920"/>
    <cellStyle name="titulos 2 8 3 10" xfId="6921"/>
    <cellStyle name="titulos 2 8 3 2" xfId="6922"/>
    <cellStyle name="titulos 2 8 3 2 2" xfId="6923"/>
    <cellStyle name="titulos 2 8 3 2 2 2" xfId="6924"/>
    <cellStyle name="titulos 2 8 3 2 2 3" xfId="6925"/>
    <cellStyle name="titulos 2 8 3 2 2 4" xfId="6926"/>
    <cellStyle name="titulos 2 8 3 2 2 5" xfId="6927"/>
    <cellStyle name="titulos 2 8 3 2 2 6" xfId="6928"/>
    <cellStyle name="titulos 2 8 3 2 2 7" xfId="6929"/>
    <cellStyle name="titulos 2 8 3 2 2 8" xfId="6930"/>
    <cellStyle name="titulos 2 8 3 2 3" xfId="6931"/>
    <cellStyle name="titulos 2 8 3 2 4" xfId="6932"/>
    <cellStyle name="titulos 2 8 3 2 5" xfId="6933"/>
    <cellStyle name="titulos 2 8 3 2 6" xfId="6934"/>
    <cellStyle name="titulos 2 8 3 2 7" xfId="6935"/>
    <cellStyle name="titulos 2 8 3 2 8" xfId="6936"/>
    <cellStyle name="titulos 2 8 3 2 9" xfId="6937"/>
    <cellStyle name="titulos 2 8 3 3" xfId="6938"/>
    <cellStyle name="titulos 2 8 3 3 2" xfId="6939"/>
    <cellStyle name="titulos 2 8 3 3 3" xfId="6940"/>
    <cellStyle name="titulos 2 8 3 3 4" xfId="6941"/>
    <cellStyle name="titulos 2 8 3 3 5" xfId="6942"/>
    <cellStyle name="titulos 2 8 3 3 6" xfId="6943"/>
    <cellStyle name="titulos 2 8 3 3 7" xfId="6944"/>
    <cellStyle name="titulos 2 8 3 3 8" xfId="6945"/>
    <cellStyle name="titulos 2 8 3 4" xfId="6946"/>
    <cellStyle name="titulos 2 8 3 5" xfId="6947"/>
    <cellStyle name="titulos 2 8 3 6" xfId="6948"/>
    <cellStyle name="titulos 2 8 3 7" xfId="6949"/>
    <cellStyle name="titulos 2 8 3 8" xfId="6950"/>
    <cellStyle name="titulos 2 8 3 9" xfId="6951"/>
    <cellStyle name="titulos 2 8 4" xfId="6952"/>
    <cellStyle name="titulos 2 8 4 10" xfId="6953"/>
    <cellStyle name="titulos 2 8 4 2" xfId="6954"/>
    <cellStyle name="titulos 2 8 4 2 2" xfId="6955"/>
    <cellStyle name="titulos 2 8 4 2 2 2" xfId="6956"/>
    <cellStyle name="titulos 2 8 4 2 2 3" xfId="6957"/>
    <cellStyle name="titulos 2 8 4 2 2 4" xfId="6958"/>
    <cellStyle name="titulos 2 8 4 2 2 5" xfId="6959"/>
    <cellStyle name="titulos 2 8 4 2 2 6" xfId="6960"/>
    <cellStyle name="titulos 2 8 4 2 2 7" xfId="6961"/>
    <cellStyle name="titulos 2 8 4 2 2 8" xfId="6962"/>
    <cellStyle name="titulos 2 8 4 2 3" xfId="6963"/>
    <cellStyle name="titulos 2 8 4 2 4" xfId="6964"/>
    <cellStyle name="titulos 2 8 4 2 5" xfId="6965"/>
    <cellStyle name="titulos 2 8 4 2 6" xfId="6966"/>
    <cellStyle name="titulos 2 8 4 2 7" xfId="6967"/>
    <cellStyle name="titulos 2 8 4 2 8" xfId="6968"/>
    <cellStyle name="titulos 2 8 4 2 9" xfId="6969"/>
    <cellStyle name="titulos 2 8 4 3" xfId="6970"/>
    <cellStyle name="titulos 2 8 4 3 2" xfId="6971"/>
    <cellStyle name="titulos 2 8 4 3 3" xfId="6972"/>
    <cellStyle name="titulos 2 8 4 3 4" xfId="6973"/>
    <cellStyle name="titulos 2 8 4 3 5" xfId="6974"/>
    <cellStyle name="titulos 2 8 4 3 6" xfId="6975"/>
    <cellStyle name="titulos 2 8 4 3 7" xfId="6976"/>
    <cellStyle name="titulos 2 8 4 3 8" xfId="6977"/>
    <cellStyle name="titulos 2 8 4 4" xfId="6978"/>
    <cellStyle name="titulos 2 8 4 5" xfId="6979"/>
    <cellStyle name="titulos 2 8 4 6" xfId="6980"/>
    <cellStyle name="titulos 2 8 4 7" xfId="6981"/>
    <cellStyle name="titulos 2 8 4 8" xfId="6982"/>
    <cellStyle name="titulos 2 8 4 9" xfId="6983"/>
    <cellStyle name="titulos 2 8 5" xfId="6984"/>
    <cellStyle name="titulos 2 8 5 2" xfId="6985"/>
    <cellStyle name="titulos 2 8 5 2 2" xfId="6986"/>
    <cellStyle name="titulos 2 8 5 2 3" xfId="6987"/>
    <cellStyle name="titulos 2 8 5 2 4" xfId="6988"/>
    <cellStyle name="titulos 2 8 5 2 5" xfId="6989"/>
    <cellStyle name="titulos 2 8 5 2 6" xfId="6990"/>
    <cellStyle name="titulos 2 8 5 2 7" xfId="6991"/>
    <cellStyle name="titulos 2 8 5 2 8" xfId="6992"/>
    <cellStyle name="titulos 2 8 5 3" xfId="6993"/>
    <cellStyle name="titulos 2 8 5 4" xfId="6994"/>
    <cellStyle name="titulos 2 8 5 5" xfId="6995"/>
    <cellStyle name="titulos 2 8 5 6" xfId="6996"/>
    <cellStyle name="titulos 2 8 5 7" xfId="6997"/>
    <cellStyle name="titulos 2 8 5 8" xfId="6998"/>
    <cellStyle name="titulos 2 8 5 9" xfId="6999"/>
    <cellStyle name="titulos 2 8 6" xfId="7000"/>
    <cellStyle name="titulos 2 8 6 2" xfId="7001"/>
    <cellStyle name="titulos 2 8 6 3" xfId="7002"/>
    <cellStyle name="titulos 2 8 6 4" xfId="7003"/>
    <cellStyle name="titulos 2 8 6 5" xfId="7004"/>
    <cellStyle name="titulos 2 8 6 6" xfId="7005"/>
    <cellStyle name="titulos 2 8 6 7" xfId="7006"/>
    <cellStyle name="titulos 2 8 6 8" xfId="7007"/>
    <cellStyle name="titulos 2 8 7" xfId="7008"/>
    <cellStyle name="titulos 2 8 8" xfId="7009"/>
    <cellStyle name="titulos 2 8 9" xfId="7010"/>
    <cellStyle name="titulos 2 8_Itemização Instalações" xfId="7011"/>
    <cellStyle name="titulos 2 9" xfId="7012"/>
    <cellStyle name="titulos 2 9 10" xfId="7013"/>
    <cellStyle name="titulos 2 9 11" xfId="7014"/>
    <cellStyle name="titulos 2 9 12" xfId="7015"/>
    <cellStyle name="titulos 2 9 13" xfId="7016"/>
    <cellStyle name="titulos 2 9 2" xfId="7017"/>
    <cellStyle name="titulos 2 9 2 10" xfId="7018"/>
    <cellStyle name="titulos 2 9 2 2" xfId="7019"/>
    <cellStyle name="titulos 2 9 2 2 2" xfId="7020"/>
    <cellStyle name="titulos 2 9 2 2 2 2" xfId="7021"/>
    <cellStyle name="titulos 2 9 2 2 2 3" xfId="7022"/>
    <cellStyle name="titulos 2 9 2 2 2 4" xfId="7023"/>
    <cellStyle name="titulos 2 9 2 2 2 5" xfId="7024"/>
    <cellStyle name="titulos 2 9 2 2 2 6" xfId="7025"/>
    <cellStyle name="titulos 2 9 2 2 2 7" xfId="7026"/>
    <cellStyle name="titulos 2 9 2 2 2 8" xfId="7027"/>
    <cellStyle name="titulos 2 9 2 2 3" xfId="7028"/>
    <cellStyle name="titulos 2 9 2 2 4" xfId="7029"/>
    <cellStyle name="titulos 2 9 2 2 5" xfId="7030"/>
    <cellStyle name="titulos 2 9 2 2 6" xfId="7031"/>
    <cellStyle name="titulos 2 9 2 2 7" xfId="7032"/>
    <cellStyle name="titulos 2 9 2 2 8" xfId="7033"/>
    <cellStyle name="titulos 2 9 2 2 9" xfId="7034"/>
    <cellStyle name="titulos 2 9 2 3" xfId="7035"/>
    <cellStyle name="titulos 2 9 2 3 2" xfId="7036"/>
    <cellStyle name="titulos 2 9 2 3 3" xfId="7037"/>
    <cellStyle name="titulos 2 9 2 3 4" xfId="7038"/>
    <cellStyle name="titulos 2 9 2 3 5" xfId="7039"/>
    <cellStyle name="titulos 2 9 2 3 6" xfId="7040"/>
    <cellStyle name="titulos 2 9 2 3 7" xfId="7041"/>
    <cellStyle name="titulos 2 9 2 3 8" xfId="7042"/>
    <cellStyle name="titulos 2 9 2 4" xfId="7043"/>
    <cellStyle name="titulos 2 9 2 5" xfId="7044"/>
    <cellStyle name="titulos 2 9 2 6" xfId="7045"/>
    <cellStyle name="titulos 2 9 2 7" xfId="7046"/>
    <cellStyle name="titulos 2 9 2 8" xfId="7047"/>
    <cellStyle name="titulos 2 9 2 9" xfId="7048"/>
    <cellStyle name="titulos 2 9 3" xfId="7049"/>
    <cellStyle name="titulos 2 9 3 10" xfId="7050"/>
    <cellStyle name="titulos 2 9 3 2" xfId="7051"/>
    <cellStyle name="titulos 2 9 3 2 2" xfId="7052"/>
    <cellStyle name="titulos 2 9 3 2 2 2" xfId="7053"/>
    <cellStyle name="titulos 2 9 3 2 2 3" xfId="7054"/>
    <cellStyle name="titulos 2 9 3 2 2 4" xfId="7055"/>
    <cellStyle name="titulos 2 9 3 2 2 5" xfId="7056"/>
    <cellStyle name="titulos 2 9 3 2 2 6" xfId="7057"/>
    <cellStyle name="titulos 2 9 3 2 2 7" xfId="7058"/>
    <cellStyle name="titulos 2 9 3 2 2 8" xfId="7059"/>
    <cellStyle name="titulos 2 9 3 2 3" xfId="7060"/>
    <cellStyle name="titulos 2 9 3 2 4" xfId="7061"/>
    <cellStyle name="titulos 2 9 3 2 5" xfId="7062"/>
    <cellStyle name="titulos 2 9 3 2 6" xfId="7063"/>
    <cellStyle name="titulos 2 9 3 2 7" xfId="7064"/>
    <cellStyle name="titulos 2 9 3 2 8" xfId="7065"/>
    <cellStyle name="titulos 2 9 3 2 9" xfId="7066"/>
    <cellStyle name="titulos 2 9 3 3" xfId="7067"/>
    <cellStyle name="titulos 2 9 3 3 2" xfId="7068"/>
    <cellStyle name="titulos 2 9 3 3 3" xfId="7069"/>
    <cellStyle name="titulos 2 9 3 3 4" xfId="7070"/>
    <cellStyle name="titulos 2 9 3 3 5" xfId="7071"/>
    <cellStyle name="titulos 2 9 3 3 6" xfId="7072"/>
    <cellStyle name="titulos 2 9 3 3 7" xfId="7073"/>
    <cellStyle name="titulos 2 9 3 3 8" xfId="7074"/>
    <cellStyle name="titulos 2 9 3 4" xfId="7075"/>
    <cellStyle name="titulos 2 9 3 5" xfId="7076"/>
    <cellStyle name="titulos 2 9 3 6" xfId="7077"/>
    <cellStyle name="titulos 2 9 3 7" xfId="7078"/>
    <cellStyle name="titulos 2 9 3 8" xfId="7079"/>
    <cellStyle name="titulos 2 9 3 9" xfId="7080"/>
    <cellStyle name="titulos 2 9 4" xfId="7081"/>
    <cellStyle name="titulos 2 9 4 10" xfId="7082"/>
    <cellStyle name="titulos 2 9 4 2" xfId="7083"/>
    <cellStyle name="titulos 2 9 4 2 2" xfId="7084"/>
    <cellStyle name="titulos 2 9 4 2 2 2" xfId="7085"/>
    <cellStyle name="titulos 2 9 4 2 2 3" xfId="7086"/>
    <cellStyle name="titulos 2 9 4 2 2 4" xfId="7087"/>
    <cellStyle name="titulos 2 9 4 2 2 5" xfId="7088"/>
    <cellStyle name="titulos 2 9 4 2 2 6" xfId="7089"/>
    <cellStyle name="titulos 2 9 4 2 2 7" xfId="7090"/>
    <cellStyle name="titulos 2 9 4 2 2 8" xfId="7091"/>
    <cellStyle name="titulos 2 9 4 2 3" xfId="7092"/>
    <cellStyle name="titulos 2 9 4 2 4" xfId="7093"/>
    <cellStyle name="titulos 2 9 4 2 5" xfId="7094"/>
    <cellStyle name="titulos 2 9 4 2 6" xfId="7095"/>
    <cellStyle name="titulos 2 9 4 2 7" xfId="7096"/>
    <cellStyle name="titulos 2 9 4 2 8" xfId="7097"/>
    <cellStyle name="titulos 2 9 4 2 9" xfId="7098"/>
    <cellStyle name="titulos 2 9 4 3" xfId="7099"/>
    <cellStyle name="titulos 2 9 4 3 2" xfId="7100"/>
    <cellStyle name="titulos 2 9 4 3 3" xfId="7101"/>
    <cellStyle name="titulos 2 9 4 3 4" xfId="7102"/>
    <cellStyle name="titulos 2 9 4 3 5" xfId="7103"/>
    <cellStyle name="titulos 2 9 4 3 6" xfId="7104"/>
    <cellStyle name="titulos 2 9 4 3 7" xfId="7105"/>
    <cellStyle name="titulos 2 9 4 3 8" xfId="7106"/>
    <cellStyle name="titulos 2 9 4 4" xfId="7107"/>
    <cellStyle name="titulos 2 9 4 5" xfId="7108"/>
    <cellStyle name="titulos 2 9 4 6" xfId="7109"/>
    <cellStyle name="titulos 2 9 4 7" xfId="7110"/>
    <cellStyle name="titulos 2 9 4 8" xfId="7111"/>
    <cellStyle name="titulos 2 9 4 9" xfId="7112"/>
    <cellStyle name="titulos 2 9 5" xfId="7113"/>
    <cellStyle name="titulos 2 9 5 2" xfId="7114"/>
    <cellStyle name="titulos 2 9 5 2 2" xfId="7115"/>
    <cellStyle name="titulos 2 9 5 2 3" xfId="7116"/>
    <cellStyle name="titulos 2 9 5 2 4" xfId="7117"/>
    <cellStyle name="titulos 2 9 5 2 5" xfId="7118"/>
    <cellStyle name="titulos 2 9 5 2 6" xfId="7119"/>
    <cellStyle name="titulos 2 9 5 2 7" xfId="7120"/>
    <cellStyle name="titulos 2 9 5 2 8" xfId="7121"/>
    <cellStyle name="titulos 2 9 5 3" xfId="7122"/>
    <cellStyle name="titulos 2 9 5 4" xfId="7123"/>
    <cellStyle name="titulos 2 9 5 5" xfId="7124"/>
    <cellStyle name="titulos 2 9 5 6" xfId="7125"/>
    <cellStyle name="titulos 2 9 5 7" xfId="7126"/>
    <cellStyle name="titulos 2 9 5 8" xfId="7127"/>
    <cellStyle name="titulos 2 9 5 9" xfId="7128"/>
    <cellStyle name="titulos 2 9 6" xfId="7129"/>
    <cellStyle name="titulos 2 9 6 2" xfId="7130"/>
    <cellStyle name="titulos 2 9 6 3" xfId="7131"/>
    <cellStyle name="titulos 2 9 6 4" xfId="7132"/>
    <cellStyle name="titulos 2 9 6 5" xfId="7133"/>
    <cellStyle name="titulos 2 9 6 6" xfId="7134"/>
    <cellStyle name="titulos 2 9 6 7" xfId="7135"/>
    <cellStyle name="titulos 2 9 6 8" xfId="7136"/>
    <cellStyle name="titulos 2 9 7" xfId="7137"/>
    <cellStyle name="titulos 2 9 8" xfId="7138"/>
    <cellStyle name="titulos 2 9 9" xfId="7139"/>
    <cellStyle name="titulos 2 9_Itemização Instalações" xfId="7140"/>
    <cellStyle name="titulos 2_Itemização Instalações" xfId="7141"/>
    <cellStyle name="titulos 20" xfId="7142"/>
    <cellStyle name="titulos 21" xfId="7143"/>
    <cellStyle name="titulos 22" xfId="7144"/>
    <cellStyle name="titulos 23" xfId="7145"/>
    <cellStyle name="titulos 24" xfId="7146"/>
    <cellStyle name="titulos 25" xfId="7147"/>
    <cellStyle name="titulos 26" xfId="7148"/>
    <cellStyle name="titulos 3" xfId="7149"/>
    <cellStyle name="titulos 3 10" xfId="7150"/>
    <cellStyle name="titulos 3 10 10" xfId="7151"/>
    <cellStyle name="titulos 3 10 11" xfId="7152"/>
    <cellStyle name="titulos 3 10 12" xfId="7153"/>
    <cellStyle name="titulos 3 10 13" xfId="7154"/>
    <cellStyle name="titulos 3 10 2" xfId="7155"/>
    <cellStyle name="titulos 3 10 2 10" xfId="7156"/>
    <cellStyle name="titulos 3 10 2 2" xfId="7157"/>
    <cellStyle name="titulos 3 10 2 2 2" xfId="7158"/>
    <cellStyle name="titulos 3 10 2 2 2 2" xfId="7159"/>
    <cellStyle name="titulos 3 10 2 2 2 3" xfId="7160"/>
    <cellStyle name="titulos 3 10 2 2 2 4" xfId="7161"/>
    <cellStyle name="titulos 3 10 2 2 2 5" xfId="7162"/>
    <cellStyle name="titulos 3 10 2 2 2 6" xfId="7163"/>
    <cellStyle name="titulos 3 10 2 2 2 7" xfId="7164"/>
    <cellStyle name="titulos 3 10 2 2 2 8" xfId="7165"/>
    <cellStyle name="titulos 3 10 2 2 3" xfId="7166"/>
    <cellStyle name="titulos 3 10 2 2 4" xfId="7167"/>
    <cellStyle name="titulos 3 10 2 2 5" xfId="7168"/>
    <cellStyle name="titulos 3 10 2 2 6" xfId="7169"/>
    <cellStyle name="titulos 3 10 2 2 7" xfId="7170"/>
    <cellStyle name="titulos 3 10 2 2 8" xfId="7171"/>
    <cellStyle name="titulos 3 10 2 2 9" xfId="7172"/>
    <cellStyle name="titulos 3 10 2 3" xfId="7173"/>
    <cellStyle name="titulos 3 10 2 3 2" xfId="7174"/>
    <cellStyle name="titulos 3 10 2 3 3" xfId="7175"/>
    <cellStyle name="titulos 3 10 2 3 4" xfId="7176"/>
    <cellStyle name="titulos 3 10 2 3 5" xfId="7177"/>
    <cellStyle name="titulos 3 10 2 3 6" xfId="7178"/>
    <cellStyle name="titulos 3 10 2 3 7" xfId="7179"/>
    <cellStyle name="titulos 3 10 2 3 8" xfId="7180"/>
    <cellStyle name="titulos 3 10 2 4" xfId="7181"/>
    <cellStyle name="titulos 3 10 2 5" xfId="7182"/>
    <cellStyle name="titulos 3 10 2 6" xfId="7183"/>
    <cellStyle name="titulos 3 10 2 7" xfId="7184"/>
    <cellStyle name="titulos 3 10 2 8" xfId="7185"/>
    <cellStyle name="titulos 3 10 2 9" xfId="7186"/>
    <cellStyle name="titulos 3 10 3" xfId="7187"/>
    <cellStyle name="titulos 3 10 3 10" xfId="7188"/>
    <cellStyle name="titulos 3 10 3 2" xfId="7189"/>
    <cellStyle name="titulos 3 10 3 2 2" xfId="7190"/>
    <cellStyle name="titulos 3 10 3 2 2 2" xfId="7191"/>
    <cellStyle name="titulos 3 10 3 2 2 3" xfId="7192"/>
    <cellStyle name="titulos 3 10 3 2 2 4" xfId="7193"/>
    <cellStyle name="titulos 3 10 3 2 2 5" xfId="7194"/>
    <cellStyle name="titulos 3 10 3 2 2 6" xfId="7195"/>
    <cellStyle name="titulos 3 10 3 2 2 7" xfId="7196"/>
    <cellStyle name="titulos 3 10 3 2 2 8" xfId="7197"/>
    <cellStyle name="titulos 3 10 3 2 3" xfId="7198"/>
    <cellStyle name="titulos 3 10 3 2 4" xfId="7199"/>
    <cellStyle name="titulos 3 10 3 2 5" xfId="7200"/>
    <cellStyle name="titulos 3 10 3 2 6" xfId="7201"/>
    <cellStyle name="titulos 3 10 3 2 7" xfId="7202"/>
    <cellStyle name="titulos 3 10 3 2 8" xfId="7203"/>
    <cellStyle name="titulos 3 10 3 2 9" xfId="7204"/>
    <cellStyle name="titulos 3 10 3 3" xfId="7205"/>
    <cellStyle name="titulos 3 10 3 3 2" xfId="7206"/>
    <cellStyle name="titulos 3 10 3 3 3" xfId="7207"/>
    <cellStyle name="titulos 3 10 3 3 4" xfId="7208"/>
    <cellStyle name="titulos 3 10 3 3 5" xfId="7209"/>
    <cellStyle name="titulos 3 10 3 3 6" xfId="7210"/>
    <cellStyle name="titulos 3 10 3 3 7" xfId="7211"/>
    <cellStyle name="titulos 3 10 3 3 8" xfId="7212"/>
    <cellStyle name="titulos 3 10 3 4" xfId="7213"/>
    <cellStyle name="titulos 3 10 3 5" xfId="7214"/>
    <cellStyle name="titulos 3 10 3 6" xfId="7215"/>
    <cellStyle name="titulos 3 10 3 7" xfId="7216"/>
    <cellStyle name="titulos 3 10 3 8" xfId="7217"/>
    <cellStyle name="titulos 3 10 3 9" xfId="7218"/>
    <cellStyle name="titulos 3 10 4" xfId="7219"/>
    <cellStyle name="titulos 3 10 4 10" xfId="7220"/>
    <cellStyle name="titulos 3 10 4 2" xfId="7221"/>
    <cellStyle name="titulos 3 10 4 2 2" xfId="7222"/>
    <cellStyle name="titulos 3 10 4 2 2 2" xfId="7223"/>
    <cellStyle name="titulos 3 10 4 2 2 3" xfId="7224"/>
    <cellStyle name="titulos 3 10 4 2 2 4" xfId="7225"/>
    <cellStyle name="titulos 3 10 4 2 2 5" xfId="7226"/>
    <cellStyle name="titulos 3 10 4 2 2 6" xfId="7227"/>
    <cellStyle name="titulos 3 10 4 2 2 7" xfId="7228"/>
    <cellStyle name="titulos 3 10 4 2 2 8" xfId="7229"/>
    <cellStyle name="titulos 3 10 4 2 3" xfId="7230"/>
    <cellStyle name="titulos 3 10 4 2 4" xfId="7231"/>
    <cellStyle name="titulos 3 10 4 2 5" xfId="7232"/>
    <cellStyle name="titulos 3 10 4 2 6" xfId="7233"/>
    <cellStyle name="titulos 3 10 4 2 7" xfId="7234"/>
    <cellStyle name="titulos 3 10 4 2 8" xfId="7235"/>
    <cellStyle name="titulos 3 10 4 2 9" xfId="7236"/>
    <cellStyle name="titulos 3 10 4 3" xfId="7237"/>
    <cellStyle name="titulos 3 10 4 3 2" xfId="7238"/>
    <cellStyle name="titulos 3 10 4 3 3" xfId="7239"/>
    <cellStyle name="titulos 3 10 4 3 4" xfId="7240"/>
    <cellStyle name="titulos 3 10 4 3 5" xfId="7241"/>
    <cellStyle name="titulos 3 10 4 3 6" xfId="7242"/>
    <cellStyle name="titulos 3 10 4 3 7" xfId="7243"/>
    <cellStyle name="titulos 3 10 4 3 8" xfId="7244"/>
    <cellStyle name="titulos 3 10 4 4" xfId="7245"/>
    <cellStyle name="titulos 3 10 4 5" xfId="7246"/>
    <cellStyle name="titulos 3 10 4 6" xfId="7247"/>
    <cellStyle name="titulos 3 10 4 7" xfId="7248"/>
    <cellStyle name="titulos 3 10 4 8" xfId="7249"/>
    <cellStyle name="titulos 3 10 4 9" xfId="7250"/>
    <cellStyle name="titulos 3 10 5" xfId="7251"/>
    <cellStyle name="titulos 3 10 5 2" xfId="7252"/>
    <cellStyle name="titulos 3 10 5 2 2" xfId="7253"/>
    <cellStyle name="titulos 3 10 5 2 3" xfId="7254"/>
    <cellStyle name="titulos 3 10 5 2 4" xfId="7255"/>
    <cellStyle name="titulos 3 10 5 2 5" xfId="7256"/>
    <cellStyle name="titulos 3 10 5 2 6" xfId="7257"/>
    <cellStyle name="titulos 3 10 5 2 7" xfId="7258"/>
    <cellStyle name="titulos 3 10 5 2 8" xfId="7259"/>
    <cellStyle name="titulos 3 10 5 3" xfId="7260"/>
    <cellStyle name="titulos 3 10 5 4" xfId="7261"/>
    <cellStyle name="titulos 3 10 5 5" xfId="7262"/>
    <cellStyle name="titulos 3 10 5 6" xfId="7263"/>
    <cellStyle name="titulos 3 10 5 7" xfId="7264"/>
    <cellStyle name="titulos 3 10 5 8" xfId="7265"/>
    <cellStyle name="titulos 3 10 5 9" xfId="7266"/>
    <cellStyle name="titulos 3 10 6" xfId="7267"/>
    <cellStyle name="titulos 3 10 6 2" xfId="7268"/>
    <cellStyle name="titulos 3 10 6 3" xfId="7269"/>
    <cellStyle name="titulos 3 10 6 4" xfId="7270"/>
    <cellStyle name="titulos 3 10 6 5" xfId="7271"/>
    <cellStyle name="titulos 3 10 6 6" xfId="7272"/>
    <cellStyle name="titulos 3 10 6 7" xfId="7273"/>
    <cellStyle name="titulos 3 10 6 8" xfId="7274"/>
    <cellStyle name="titulos 3 10 7" xfId="7275"/>
    <cellStyle name="titulos 3 10 8" xfId="7276"/>
    <cellStyle name="titulos 3 10 9" xfId="7277"/>
    <cellStyle name="titulos 3 10_Itemização Instalações" xfId="7278"/>
    <cellStyle name="titulos 3 11" xfId="7279"/>
    <cellStyle name="titulos 3 11 10" xfId="7280"/>
    <cellStyle name="titulos 3 11 11" xfId="7281"/>
    <cellStyle name="titulos 3 11 12" xfId="7282"/>
    <cellStyle name="titulos 3 11 13" xfId="7283"/>
    <cellStyle name="titulos 3 11 2" xfId="7284"/>
    <cellStyle name="titulos 3 11 2 10" xfId="7285"/>
    <cellStyle name="titulos 3 11 2 2" xfId="7286"/>
    <cellStyle name="titulos 3 11 2 2 2" xfId="7287"/>
    <cellStyle name="titulos 3 11 2 2 2 2" xfId="7288"/>
    <cellStyle name="titulos 3 11 2 2 2 3" xfId="7289"/>
    <cellStyle name="titulos 3 11 2 2 2 4" xfId="7290"/>
    <cellStyle name="titulos 3 11 2 2 2 5" xfId="7291"/>
    <cellStyle name="titulos 3 11 2 2 2 6" xfId="7292"/>
    <cellStyle name="titulos 3 11 2 2 2 7" xfId="7293"/>
    <cellStyle name="titulos 3 11 2 2 2 8" xfId="7294"/>
    <cellStyle name="titulos 3 11 2 2 3" xfId="7295"/>
    <cellStyle name="titulos 3 11 2 2 4" xfId="7296"/>
    <cellStyle name="titulos 3 11 2 2 5" xfId="7297"/>
    <cellStyle name="titulos 3 11 2 2 6" xfId="7298"/>
    <cellStyle name="titulos 3 11 2 2 7" xfId="7299"/>
    <cellStyle name="titulos 3 11 2 2 8" xfId="7300"/>
    <cellStyle name="titulos 3 11 2 2 9" xfId="7301"/>
    <cellStyle name="titulos 3 11 2 3" xfId="7302"/>
    <cellStyle name="titulos 3 11 2 3 2" xfId="7303"/>
    <cellStyle name="titulos 3 11 2 3 3" xfId="7304"/>
    <cellStyle name="titulos 3 11 2 3 4" xfId="7305"/>
    <cellStyle name="titulos 3 11 2 3 5" xfId="7306"/>
    <cellStyle name="titulos 3 11 2 3 6" xfId="7307"/>
    <cellStyle name="titulos 3 11 2 3 7" xfId="7308"/>
    <cellStyle name="titulos 3 11 2 3 8" xfId="7309"/>
    <cellStyle name="titulos 3 11 2 4" xfId="7310"/>
    <cellStyle name="titulos 3 11 2 5" xfId="7311"/>
    <cellStyle name="titulos 3 11 2 6" xfId="7312"/>
    <cellStyle name="titulos 3 11 2 7" xfId="7313"/>
    <cellStyle name="titulos 3 11 2 8" xfId="7314"/>
    <cellStyle name="titulos 3 11 2 9" xfId="7315"/>
    <cellStyle name="titulos 3 11 3" xfId="7316"/>
    <cellStyle name="titulos 3 11 3 10" xfId="7317"/>
    <cellStyle name="titulos 3 11 3 2" xfId="7318"/>
    <cellStyle name="titulos 3 11 3 2 2" xfId="7319"/>
    <cellStyle name="titulos 3 11 3 2 2 2" xfId="7320"/>
    <cellStyle name="titulos 3 11 3 2 2 3" xfId="7321"/>
    <cellStyle name="titulos 3 11 3 2 2 4" xfId="7322"/>
    <cellStyle name="titulos 3 11 3 2 2 5" xfId="7323"/>
    <cellStyle name="titulos 3 11 3 2 2 6" xfId="7324"/>
    <cellStyle name="titulos 3 11 3 2 2 7" xfId="7325"/>
    <cellStyle name="titulos 3 11 3 2 2 8" xfId="7326"/>
    <cellStyle name="titulos 3 11 3 2 3" xfId="7327"/>
    <cellStyle name="titulos 3 11 3 2 4" xfId="7328"/>
    <cellStyle name="titulos 3 11 3 2 5" xfId="7329"/>
    <cellStyle name="titulos 3 11 3 2 6" xfId="7330"/>
    <cellStyle name="titulos 3 11 3 2 7" xfId="7331"/>
    <cellStyle name="titulos 3 11 3 2 8" xfId="7332"/>
    <cellStyle name="titulos 3 11 3 2 9" xfId="7333"/>
    <cellStyle name="titulos 3 11 3 3" xfId="7334"/>
    <cellStyle name="titulos 3 11 3 3 2" xfId="7335"/>
    <cellStyle name="titulos 3 11 3 3 3" xfId="7336"/>
    <cellStyle name="titulos 3 11 3 3 4" xfId="7337"/>
    <cellStyle name="titulos 3 11 3 3 5" xfId="7338"/>
    <cellStyle name="titulos 3 11 3 3 6" xfId="7339"/>
    <cellStyle name="titulos 3 11 3 3 7" xfId="7340"/>
    <cellStyle name="titulos 3 11 3 3 8" xfId="7341"/>
    <cellStyle name="titulos 3 11 3 4" xfId="7342"/>
    <cellStyle name="titulos 3 11 3 5" xfId="7343"/>
    <cellStyle name="titulos 3 11 3 6" xfId="7344"/>
    <cellStyle name="titulos 3 11 3 7" xfId="7345"/>
    <cellStyle name="titulos 3 11 3 8" xfId="7346"/>
    <cellStyle name="titulos 3 11 3 9" xfId="7347"/>
    <cellStyle name="titulos 3 11 4" xfId="7348"/>
    <cellStyle name="titulos 3 11 4 10" xfId="7349"/>
    <cellStyle name="titulos 3 11 4 2" xfId="7350"/>
    <cellStyle name="titulos 3 11 4 2 2" xfId="7351"/>
    <cellStyle name="titulos 3 11 4 2 2 2" xfId="7352"/>
    <cellStyle name="titulos 3 11 4 2 2 3" xfId="7353"/>
    <cellStyle name="titulos 3 11 4 2 2 4" xfId="7354"/>
    <cellStyle name="titulos 3 11 4 2 2 5" xfId="7355"/>
    <cellStyle name="titulos 3 11 4 2 2 6" xfId="7356"/>
    <cellStyle name="titulos 3 11 4 2 2 7" xfId="7357"/>
    <cellStyle name="titulos 3 11 4 2 2 8" xfId="7358"/>
    <cellStyle name="titulos 3 11 4 2 3" xfId="7359"/>
    <cellStyle name="titulos 3 11 4 2 4" xfId="7360"/>
    <cellStyle name="titulos 3 11 4 2 5" xfId="7361"/>
    <cellStyle name="titulos 3 11 4 2 6" xfId="7362"/>
    <cellStyle name="titulos 3 11 4 2 7" xfId="7363"/>
    <cellStyle name="titulos 3 11 4 2 8" xfId="7364"/>
    <cellStyle name="titulos 3 11 4 2 9" xfId="7365"/>
    <cellStyle name="titulos 3 11 4 3" xfId="7366"/>
    <cellStyle name="titulos 3 11 4 3 2" xfId="7367"/>
    <cellStyle name="titulos 3 11 4 3 3" xfId="7368"/>
    <cellStyle name="titulos 3 11 4 3 4" xfId="7369"/>
    <cellStyle name="titulos 3 11 4 3 5" xfId="7370"/>
    <cellStyle name="titulos 3 11 4 3 6" xfId="7371"/>
    <cellStyle name="titulos 3 11 4 3 7" xfId="7372"/>
    <cellStyle name="titulos 3 11 4 3 8" xfId="7373"/>
    <cellStyle name="titulos 3 11 4 4" xfId="7374"/>
    <cellStyle name="titulos 3 11 4 5" xfId="7375"/>
    <cellStyle name="titulos 3 11 4 6" xfId="7376"/>
    <cellStyle name="titulos 3 11 4 7" xfId="7377"/>
    <cellStyle name="titulos 3 11 4 8" xfId="7378"/>
    <cellStyle name="titulos 3 11 4 9" xfId="7379"/>
    <cellStyle name="titulos 3 11 5" xfId="7380"/>
    <cellStyle name="titulos 3 11 5 2" xfId="7381"/>
    <cellStyle name="titulos 3 11 5 2 2" xfId="7382"/>
    <cellStyle name="titulos 3 11 5 2 3" xfId="7383"/>
    <cellStyle name="titulos 3 11 5 2 4" xfId="7384"/>
    <cellStyle name="titulos 3 11 5 2 5" xfId="7385"/>
    <cellStyle name="titulos 3 11 5 2 6" xfId="7386"/>
    <cellStyle name="titulos 3 11 5 2 7" xfId="7387"/>
    <cellStyle name="titulos 3 11 5 2 8" xfId="7388"/>
    <cellStyle name="titulos 3 11 5 3" xfId="7389"/>
    <cellStyle name="titulos 3 11 5 4" xfId="7390"/>
    <cellStyle name="titulos 3 11 5 5" xfId="7391"/>
    <cellStyle name="titulos 3 11 5 6" xfId="7392"/>
    <cellStyle name="titulos 3 11 5 7" xfId="7393"/>
    <cellStyle name="titulos 3 11 5 8" xfId="7394"/>
    <cellStyle name="titulos 3 11 5 9" xfId="7395"/>
    <cellStyle name="titulos 3 11 6" xfId="7396"/>
    <cellStyle name="titulos 3 11 6 2" xfId="7397"/>
    <cellStyle name="titulos 3 11 6 3" xfId="7398"/>
    <cellStyle name="titulos 3 11 6 4" xfId="7399"/>
    <cellStyle name="titulos 3 11 6 5" xfId="7400"/>
    <cellStyle name="titulos 3 11 6 6" xfId="7401"/>
    <cellStyle name="titulos 3 11 6 7" xfId="7402"/>
    <cellStyle name="titulos 3 11 6 8" xfId="7403"/>
    <cellStyle name="titulos 3 11 7" xfId="7404"/>
    <cellStyle name="titulos 3 11 8" xfId="7405"/>
    <cellStyle name="titulos 3 11 9" xfId="7406"/>
    <cellStyle name="titulos 3 11_Itemização Instalações" xfId="7407"/>
    <cellStyle name="titulos 3 12" xfId="7408"/>
    <cellStyle name="titulos 3 12 10" xfId="7409"/>
    <cellStyle name="titulos 3 12 11" xfId="7410"/>
    <cellStyle name="titulos 3 12 12" xfId="7411"/>
    <cellStyle name="titulos 3 12 13" xfId="7412"/>
    <cellStyle name="titulos 3 12 2" xfId="7413"/>
    <cellStyle name="titulos 3 12 2 10" xfId="7414"/>
    <cellStyle name="titulos 3 12 2 2" xfId="7415"/>
    <cellStyle name="titulos 3 12 2 2 2" xfId="7416"/>
    <cellStyle name="titulos 3 12 2 2 2 2" xfId="7417"/>
    <cellStyle name="titulos 3 12 2 2 2 3" xfId="7418"/>
    <cellStyle name="titulos 3 12 2 2 2 4" xfId="7419"/>
    <cellStyle name="titulos 3 12 2 2 2 5" xfId="7420"/>
    <cellStyle name="titulos 3 12 2 2 2 6" xfId="7421"/>
    <cellStyle name="titulos 3 12 2 2 2 7" xfId="7422"/>
    <cellStyle name="titulos 3 12 2 2 2 8" xfId="7423"/>
    <cellStyle name="titulos 3 12 2 2 3" xfId="7424"/>
    <cellStyle name="titulos 3 12 2 2 4" xfId="7425"/>
    <cellStyle name="titulos 3 12 2 2 5" xfId="7426"/>
    <cellStyle name="titulos 3 12 2 2 6" xfId="7427"/>
    <cellStyle name="titulos 3 12 2 2 7" xfId="7428"/>
    <cellStyle name="titulos 3 12 2 2 8" xfId="7429"/>
    <cellStyle name="titulos 3 12 2 2 9" xfId="7430"/>
    <cellStyle name="titulos 3 12 2 3" xfId="7431"/>
    <cellStyle name="titulos 3 12 2 3 2" xfId="7432"/>
    <cellStyle name="titulos 3 12 2 3 3" xfId="7433"/>
    <cellStyle name="titulos 3 12 2 3 4" xfId="7434"/>
    <cellStyle name="titulos 3 12 2 3 5" xfId="7435"/>
    <cellStyle name="titulos 3 12 2 3 6" xfId="7436"/>
    <cellStyle name="titulos 3 12 2 3 7" xfId="7437"/>
    <cellStyle name="titulos 3 12 2 3 8" xfId="7438"/>
    <cellStyle name="titulos 3 12 2 4" xfId="7439"/>
    <cellStyle name="titulos 3 12 2 5" xfId="7440"/>
    <cellStyle name="titulos 3 12 2 6" xfId="7441"/>
    <cellStyle name="titulos 3 12 2 7" xfId="7442"/>
    <cellStyle name="titulos 3 12 2 8" xfId="7443"/>
    <cellStyle name="titulos 3 12 2 9" xfId="7444"/>
    <cellStyle name="titulos 3 12 3" xfId="7445"/>
    <cellStyle name="titulos 3 12 3 10" xfId="7446"/>
    <cellStyle name="titulos 3 12 3 2" xfId="7447"/>
    <cellStyle name="titulos 3 12 3 2 2" xfId="7448"/>
    <cellStyle name="titulos 3 12 3 2 2 2" xfId="7449"/>
    <cellStyle name="titulos 3 12 3 2 2 3" xfId="7450"/>
    <cellStyle name="titulos 3 12 3 2 2 4" xfId="7451"/>
    <cellStyle name="titulos 3 12 3 2 2 5" xfId="7452"/>
    <cellStyle name="titulos 3 12 3 2 2 6" xfId="7453"/>
    <cellStyle name="titulos 3 12 3 2 2 7" xfId="7454"/>
    <cellStyle name="titulos 3 12 3 2 2 8" xfId="7455"/>
    <cellStyle name="titulos 3 12 3 2 3" xfId="7456"/>
    <cellStyle name="titulos 3 12 3 2 4" xfId="7457"/>
    <cellStyle name="titulos 3 12 3 2 5" xfId="7458"/>
    <cellStyle name="titulos 3 12 3 2 6" xfId="7459"/>
    <cellStyle name="titulos 3 12 3 2 7" xfId="7460"/>
    <cellStyle name="titulos 3 12 3 2 8" xfId="7461"/>
    <cellStyle name="titulos 3 12 3 2 9" xfId="7462"/>
    <cellStyle name="titulos 3 12 3 3" xfId="7463"/>
    <cellStyle name="titulos 3 12 3 3 2" xfId="7464"/>
    <cellStyle name="titulos 3 12 3 3 3" xfId="7465"/>
    <cellStyle name="titulos 3 12 3 3 4" xfId="7466"/>
    <cellStyle name="titulos 3 12 3 3 5" xfId="7467"/>
    <cellStyle name="titulos 3 12 3 3 6" xfId="7468"/>
    <cellStyle name="titulos 3 12 3 3 7" xfId="7469"/>
    <cellStyle name="titulos 3 12 3 3 8" xfId="7470"/>
    <cellStyle name="titulos 3 12 3 4" xfId="7471"/>
    <cellStyle name="titulos 3 12 3 5" xfId="7472"/>
    <cellStyle name="titulos 3 12 3 6" xfId="7473"/>
    <cellStyle name="titulos 3 12 3 7" xfId="7474"/>
    <cellStyle name="titulos 3 12 3 8" xfId="7475"/>
    <cellStyle name="titulos 3 12 3 9" xfId="7476"/>
    <cellStyle name="titulos 3 12 4" xfId="7477"/>
    <cellStyle name="titulos 3 12 4 10" xfId="7478"/>
    <cellStyle name="titulos 3 12 4 2" xfId="7479"/>
    <cellStyle name="titulos 3 12 4 2 2" xfId="7480"/>
    <cellStyle name="titulos 3 12 4 2 2 2" xfId="7481"/>
    <cellStyle name="titulos 3 12 4 2 2 3" xfId="7482"/>
    <cellStyle name="titulos 3 12 4 2 2 4" xfId="7483"/>
    <cellStyle name="titulos 3 12 4 2 2 5" xfId="7484"/>
    <cellStyle name="titulos 3 12 4 2 2 6" xfId="7485"/>
    <cellStyle name="titulos 3 12 4 2 2 7" xfId="7486"/>
    <cellStyle name="titulos 3 12 4 2 2 8" xfId="7487"/>
    <cellStyle name="titulos 3 12 4 2 3" xfId="7488"/>
    <cellStyle name="titulos 3 12 4 2 4" xfId="7489"/>
    <cellStyle name="titulos 3 12 4 2 5" xfId="7490"/>
    <cellStyle name="titulos 3 12 4 2 6" xfId="7491"/>
    <cellStyle name="titulos 3 12 4 2 7" xfId="7492"/>
    <cellStyle name="titulos 3 12 4 2 8" xfId="7493"/>
    <cellStyle name="titulos 3 12 4 2 9" xfId="7494"/>
    <cellStyle name="titulos 3 12 4 3" xfId="7495"/>
    <cellStyle name="titulos 3 12 4 3 2" xfId="7496"/>
    <cellStyle name="titulos 3 12 4 3 3" xfId="7497"/>
    <cellStyle name="titulos 3 12 4 3 4" xfId="7498"/>
    <cellStyle name="titulos 3 12 4 3 5" xfId="7499"/>
    <cellStyle name="titulos 3 12 4 3 6" xfId="7500"/>
    <cellStyle name="titulos 3 12 4 3 7" xfId="7501"/>
    <cellStyle name="titulos 3 12 4 3 8" xfId="7502"/>
    <cellStyle name="titulos 3 12 4 4" xfId="7503"/>
    <cellStyle name="titulos 3 12 4 5" xfId="7504"/>
    <cellStyle name="titulos 3 12 4 6" xfId="7505"/>
    <cellStyle name="titulos 3 12 4 7" xfId="7506"/>
    <cellStyle name="titulos 3 12 4 8" xfId="7507"/>
    <cellStyle name="titulos 3 12 4 9" xfId="7508"/>
    <cellStyle name="titulos 3 12 5" xfId="7509"/>
    <cellStyle name="titulos 3 12 5 2" xfId="7510"/>
    <cellStyle name="titulos 3 12 5 2 2" xfId="7511"/>
    <cellStyle name="titulos 3 12 5 2 3" xfId="7512"/>
    <cellStyle name="titulos 3 12 5 2 4" xfId="7513"/>
    <cellStyle name="titulos 3 12 5 2 5" xfId="7514"/>
    <cellStyle name="titulos 3 12 5 2 6" xfId="7515"/>
    <cellStyle name="titulos 3 12 5 2 7" xfId="7516"/>
    <cellStyle name="titulos 3 12 5 2 8" xfId="7517"/>
    <cellStyle name="titulos 3 12 5 3" xfId="7518"/>
    <cellStyle name="titulos 3 12 5 4" xfId="7519"/>
    <cellStyle name="titulos 3 12 5 5" xfId="7520"/>
    <cellStyle name="titulos 3 12 5 6" xfId="7521"/>
    <cellStyle name="titulos 3 12 5 7" xfId="7522"/>
    <cellStyle name="titulos 3 12 5 8" xfId="7523"/>
    <cellStyle name="titulos 3 12 5 9" xfId="7524"/>
    <cellStyle name="titulos 3 12 6" xfId="7525"/>
    <cellStyle name="titulos 3 12 6 2" xfId="7526"/>
    <cellStyle name="titulos 3 12 6 3" xfId="7527"/>
    <cellStyle name="titulos 3 12 6 4" xfId="7528"/>
    <cellStyle name="titulos 3 12 6 5" xfId="7529"/>
    <cellStyle name="titulos 3 12 6 6" xfId="7530"/>
    <cellStyle name="titulos 3 12 6 7" xfId="7531"/>
    <cellStyle name="titulos 3 12 6 8" xfId="7532"/>
    <cellStyle name="titulos 3 12 7" xfId="7533"/>
    <cellStyle name="titulos 3 12 8" xfId="7534"/>
    <cellStyle name="titulos 3 12 9" xfId="7535"/>
    <cellStyle name="titulos 3 13" xfId="7536"/>
    <cellStyle name="titulos 3 13 10" xfId="7537"/>
    <cellStyle name="titulos 3 13 2" xfId="7538"/>
    <cellStyle name="titulos 3 13 2 2" xfId="7539"/>
    <cellStyle name="titulos 3 13 2 2 2" xfId="7540"/>
    <cellStyle name="titulos 3 13 2 2 3" xfId="7541"/>
    <cellStyle name="titulos 3 13 2 2 4" xfId="7542"/>
    <cellStyle name="titulos 3 13 2 2 5" xfId="7543"/>
    <cellStyle name="titulos 3 13 2 2 6" xfId="7544"/>
    <cellStyle name="titulos 3 13 2 2 7" xfId="7545"/>
    <cellStyle name="titulos 3 13 2 2 8" xfId="7546"/>
    <cellStyle name="titulos 3 13 2 3" xfId="7547"/>
    <cellStyle name="titulos 3 13 2 4" xfId="7548"/>
    <cellStyle name="titulos 3 13 2 5" xfId="7549"/>
    <cellStyle name="titulos 3 13 2 6" xfId="7550"/>
    <cellStyle name="titulos 3 13 2 7" xfId="7551"/>
    <cellStyle name="titulos 3 13 2 8" xfId="7552"/>
    <cellStyle name="titulos 3 13 2 9" xfId="7553"/>
    <cellStyle name="titulos 3 13 3" xfId="7554"/>
    <cellStyle name="titulos 3 13 3 2" xfId="7555"/>
    <cellStyle name="titulos 3 13 3 3" xfId="7556"/>
    <cellStyle name="titulos 3 13 3 4" xfId="7557"/>
    <cellStyle name="titulos 3 13 3 5" xfId="7558"/>
    <cellStyle name="titulos 3 13 3 6" xfId="7559"/>
    <cellStyle name="titulos 3 13 3 7" xfId="7560"/>
    <cellStyle name="titulos 3 13 3 8" xfId="7561"/>
    <cellStyle name="titulos 3 13 4" xfId="7562"/>
    <cellStyle name="titulos 3 13 5" xfId="7563"/>
    <cellStyle name="titulos 3 13 6" xfId="7564"/>
    <cellStyle name="titulos 3 13 7" xfId="7565"/>
    <cellStyle name="titulos 3 13 8" xfId="7566"/>
    <cellStyle name="titulos 3 13 9" xfId="7567"/>
    <cellStyle name="titulos 3 14" xfId="7568"/>
    <cellStyle name="titulos 3 14 10" xfId="7569"/>
    <cellStyle name="titulos 3 14 2" xfId="7570"/>
    <cellStyle name="titulos 3 14 2 2" xfId="7571"/>
    <cellStyle name="titulos 3 14 2 2 2" xfId="7572"/>
    <cellStyle name="titulos 3 14 2 2 3" xfId="7573"/>
    <cellStyle name="titulos 3 14 2 2 4" xfId="7574"/>
    <cellStyle name="titulos 3 14 2 2 5" xfId="7575"/>
    <cellStyle name="titulos 3 14 2 2 6" xfId="7576"/>
    <cellStyle name="titulos 3 14 2 2 7" xfId="7577"/>
    <cellStyle name="titulos 3 14 2 2 8" xfId="7578"/>
    <cellStyle name="titulos 3 14 2 3" xfId="7579"/>
    <cellStyle name="titulos 3 14 2 4" xfId="7580"/>
    <cellStyle name="titulos 3 14 2 5" xfId="7581"/>
    <cellStyle name="titulos 3 14 2 6" xfId="7582"/>
    <cellStyle name="titulos 3 14 2 7" xfId="7583"/>
    <cellStyle name="titulos 3 14 2 8" xfId="7584"/>
    <cellStyle name="titulos 3 14 2 9" xfId="7585"/>
    <cellStyle name="titulos 3 14 3" xfId="7586"/>
    <cellStyle name="titulos 3 14 3 2" xfId="7587"/>
    <cellStyle name="titulos 3 14 3 3" xfId="7588"/>
    <cellStyle name="titulos 3 14 3 4" xfId="7589"/>
    <cellStyle name="titulos 3 14 3 5" xfId="7590"/>
    <cellStyle name="titulos 3 14 3 6" xfId="7591"/>
    <cellStyle name="titulos 3 14 3 7" xfId="7592"/>
    <cellStyle name="titulos 3 14 3 8" xfId="7593"/>
    <cellStyle name="titulos 3 14 4" xfId="7594"/>
    <cellStyle name="titulos 3 14 5" xfId="7595"/>
    <cellStyle name="titulos 3 14 6" xfId="7596"/>
    <cellStyle name="titulos 3 14 7" xfId="7597"/>
    <cellStyle name="titulos 3 14 8" xfId="7598"/>
    <cellStyle name="titulos 3 14 9" xfId="7599"/>
    <cellStyle name="titulos 3 15" xfId="7600"/>
    <cellStyle name="titulos 3 15 10" xfId="7601"/>
    <cellStyle name="titulos 3 15 2" xfId="7602"/>
    <cellStyle name="titulos 3 15 2 2" xfId="7603"/>
    <cellStyle name="titulos 3 15 2 2 2" xfId="7604"/>
    <cellStyle name="titulos 3 15 2 2 3" xfId="7605"/>
    <cellStyle name="titulos 3 15 2 2 4" xfId="7606"/>
    <cellStyle name="titulos 3 15 2 2 5" xfId="7607"/>
    <cellStyle name="titulos 3 15 2 2 6" xfId="7608"/>
    <cellStyle name="titulos 3 15 2 2 7" xfId="7609"/>
    <cellStyle name="titulos 3 15 2 2 8" xfId="7610"/>
    <cellStyle name="titulos 3 15 2 3" xfId="7611"/>
    <cellStyle name="titulos 3 15 2 4" xfId="7612"/>
    <cellStyle name="titulos 3 15 2 5" xfId="7613"/>
    <cellStyle name="titulos 3 15 2 6" xfId="7614"/>
    <cellStyle name="titulos 3 15 2 7" xfId="7615"/>
    <cellStyle name="titulos 3 15 2 8" xfId="7616"/>
    <cellStyle name="titulos 3 15 2 9" xfId="7617"/>
    <cellStyle name="titulos 3 15 3" xfId="7618"/>
    <cellStyle name="titulos 3 15 3 2" xfId="7619"/>
    <cellStyle name="titulos 3 15 3 3" xfId="7620"/>
    <cellStyle name="titulos 3 15 3 4" xfId="7621"/>
    <cellStyle name="titulos 3 15 3 5" xfId="7622"/>
    <cellStyle name="titulos 3 15 3 6" xfId="7623"/>
    <cellStyle name="titulos 3 15 3 7" xfId="7624"/>
    <cellStyle name="titulos 3 15 3 8" xfId="7625"/>
    <cellStyle name="titulos 3 15 4" xfId="7626"/>
    <cellStyle name="titulos 3 15 5" xfId="7627"/>
    <cellStyle name="titulos 3 15 6" xfId="7628"/>
    <cellStyle name="titulos 3 15 7" xfId="7629"/>
    <cellStyle name="titulos 3 15 8" xfId="7630"/>
    <cellStyle name="titulos 3 15 9" xfId="7631"/>
    <cellStyle name="titulos 3 16" xfId="7632"/>
    <cellStyle name="titulos 3 16 2" xfId="7633"/>
    <cellStyle name="titulos 3 16 2 2" xfId="7634"/>
    <cellStyle name="titulos 3 16 2 3" xfId="7635"/>
    <cellStyle name="titulos 3 16 2 4" xfId="7636"/>
    <cellStyle name="titulos 3 16 2 5" xfId="7637"/>
    <cellStyle name="titulos 3 16 2 6" xfId="7638"/>
    <cellStyle name="titulos 3 16 2 7" xfId="7639"/>
    <cellStyle name="titulos 3 16 2 8" xfId="7640"/>
    <cellStyle name="titulos 3 16 3" xfId="7641"/>
    <cellStyle name="titulos 3 16 4" xfId="7642"/>
    <cellStyle name="titulos 3 16 5" xfId="7643"/>
    <cellStyle name="titulos 3 16 6" xfId="7644"/>
    <cellStyle name="titulos 3 16 7" xfId="7645"/>
    <cellStyle name="titulos 3 16 8" xfId="7646"/>
    <cellStyle name="titulos 3 16 9" xfId="7647"/>
    <cellStyle name="titulos 3 17" xfId="7648"/>
    <cellStyle name="titulos 3 17 2" xfId="7649"/>
    <cellStyle name="titulos 3 17 3" xfId="7650"/>
    <cellStyle name="titulos 3 17 4" xfId="7651"/>
    <cellStyle name="titulos 3 17 5" xfId="7652"/>
    <cellStyle name="titulos 3 17 6" xfId="7653"/>
    <cellStyle name="titulos 3 17 7" xfId="7654"/>
    <cellStyle name="titulos 3 17 8" xfId="7655"/>
    <cellStyle name="titulos 3 17 9" xfId="7656"/>
    <cellStyle name="titulos 3 18" xfId="7657"/>
    <cellStyle name="titulos 3 19" xfId="7658"/>
    <cellStyle name="titulos 3 2" xfId="7659"/>
    <cellStyle name="titulos 3 2 10" xfId="7660"/>
    <cellStyle name="titulos 3 2 11" xfId="7661"/>
    <cellStyle name="titulos 3 2 12" xfId="7662"/>
    <cellStyle name="titulos 3 2 13" xfId="7663"/>
    <cellStyle name="titulos 3 2 2" xfId="7664"/>
    <cellStyle name="titulos 3 2 2 10" xfId="7665"/>
    <cellStyle name="titulos 3 2 2 2" xfId="7666"/>
    <cellStyle name="titulos 3 2 2 2 2" xfId="7667"/>
    <cellStyle name="titulos 3 2 2 2 2 2" xfId="7668"/>
    <cellStyle name="titulos 3 2 2 2 2 3" xfId="7669"/>
    <cellStyle name="titulos 3 2 2 2 2 4" xfId="7670"/>
    <cellStyle name="titulos 3 2 2 2 2 5" xfId="7671"/>
    <cellStyle name="titulos 3 2 2 2 2 6" xfId="7672"/>
    <cellStyle name="titulos 3 2 2 2 2 7" xfId="7673"/>
    <cellStyle name="titulos 3 2 2 2 2 8" xfId="7674"/>
    <cellStyle name="titulos 3 2 2 2 3" xfId="7675"/>
    <cellStyle name="titulos 3 2 2 2 4" xfId="7676"/>
    <cellStyle name="titulos 3 2 2 2 5" xfId="7677"/>
    <cellStyle name="titulos 3 2 2 2 6" xfId="7678"/>
    <cellStyle name="titulos 3 2 2 2 7" xfId="7679"/>
    <cellStyle name="titulos 3 2 2 2 8" xfId="7680"/>
    <cellStyle name="titulos 3 2 2 2 9" xfId="7681"/>
    <cellStyle name="titulos 3 2 2 3" xfId="7682"/>
    <cellStyle name="titulos 3 2 2 3 2" xfId="7683"/>
    <cellStyle name="titulos 3 2 2 3 3" xfId="7684"/>
    <cellStyle name="titulos 3 2 2 3 4" xfId="7685"/>
    <cellStyle name="titulos 3 2 2 3 5" xfId="7686"/>
    <cellStyle name="titulos 3 2 2 3 6" xfId="7687"/>
    <cellStyle name="titulos 3 2 2 3 7" xfId="7688"/>
    <cellStyle name="titulos 3 2 2 3 8" xfId="7689"/>
    <cellStyle name="titulos 3 2 2 4" xfId="7690"/>
    <cellStyle name="titulos 3 2 2 5" xfId="7691"/>
    <cellStyle name="titulos 3 2 2 6" xfId="7692"/>
    <cellStyle name="titulos 3 2 2 7" xfId="7693"/>
    <cellStyle name="titulos 3 2 2 8" xfId="7694"/>
    <cellStyle name="titulos 3 2 2 9" xfId="7695"/>
    <cellStyle name="titulos 3 2 3" xfId="7696"/>
    <cellStyle name="titulos 3 2 3 10" xfId="7697"/>
    <cellStyle name="titulos 3 2 3 2" xfId="7698"/>
    <cellStyle name="titulos 3 2 3 2 2" xfId="7699"/>
    <cellStyle name="titulos 3 2 3 2 2 2" xfId="7700"/>
    <cellStyle name="titulos 3 2 3 2 2 3" xfId="7701"/>
    <cellStyle name="titulos 3 2 3 2 2 4" xfId="7702"/>
    <cellStyle name="titulos 3 2 3 2 2 5" xfId="7703"/>
    <cellStyle name="titulos 3 2 3 2 2 6" xfId="7704"/>
    <cellStyle name="titulos 3 2 3 2 2 7" xfId="7705"/>
    <cellStyle name="titulos 3 2 3 2 2 8" xfId="7706"/>
    <cellStyle name="titulos 3 2 3 2 3" xfId="7707"/>
    <cellStyle name="titulos 3 2 3 2 4" xfId="7708"/>
    <cellStyle name="titulos 3 2 3 2 5" xfId="7709"/>
    <cellStyle name="titulos 3 2 3 2 6" xfId="7710"/>
    <cellStyle name="titulos 3 2 3 2 7" xfId="7711"/>
    <cellStyle name="titulos 3 2 3 2 8" xfId="7712"/>
    <cellStyle name="titulos 3 2 3 2 9" xfId="7713"/>
    <cellStyle name="titulos 3 2 3 3" xfId="7714"/>
    <cellStyle name="titulos 3 2 3 3 2" xfId="7715"/>
    <cellStyle name="titulos 3 2 3 3 3" xfId="7716"/>
    <cellStyle name="titulos 3 2 3 3 4" xfId="7717"/>
    <cellStyle name="titulos 3 2 3 3 5" xfId="7718"/>
    <cellStyle name="titulos 3 2 3 3 6" xfId="7719"/>
    <cellStyle name="titulos 3 2 3 3 7" xfId="7720"/>
    <cellStyle name="titulos 3 2 3 3 8" xfId="7721"/>
    <cellStyle name="titulos 3 2 3 4" xfId="7722"/>
    <cellStyle name="titulos 3 2 3 5" xfId="7723"/>
    <cellStyle name="titulos 3 2 3 6" xfId="7724"/>
    <cellStyle name="titulos 3 2 3 7" xfId="7725"/>
    <cellStyle name="titulos 3 2 3 8" xfId="7726"/>
    <cellStyle name="titulos 3 2 3 9" xfId="7727"/>
    <cellStyle name="titulos 3 2 4" xfId="7728"/>
    <cellStyle name="titulos 3 2 4 10" xfId="7729"/>
    <cellStyle name="titulos 3 2 4 2" xfId="7730"/>
    <cellStyle name="titulos 3 2 4 2 2" xfId="7731"/>
    <cellStyle name="titulos 3 2 4 2 2 2" xfId="7732"/>
    <cellStyle name="titulos 3 2 4 2 2 3" xfId="7733"/>
    <cellStyle name="titulos 3 2 4 2 2 4" xfId="7734"/>
    <cellStyle name="titulos 3 2 4 2 2 5" xfId="7735"/>
    <cellStyle name="titulos 3 2 4 2 2 6" xfId="7736"/>
    <cellStyle name="titulos 3 2 4 2 2 7" xfId="7737"/>
    <cellStyle name="titulos 3 2 4 2 2 8" xfId="7738"/>
    <cellStyle name="titulos 3 2 4 2 3" xfId="7739"/>
    <cellStyle name="titulos 3 2 4 2 4" xfId="7740"/>
    <cellStyle name="titulos 3 2 4 2 5" xfId="7741"/>
    <cellStyle name="titulos 3 2 4 2 6" xfId="7742"/>
    <cellStyle name="titulos 3 2 4 2 7" xfId="7743"/>
    <cellStyle name="titulos 3 2 4 2 8" xfId="7744"/>
    <cellStyle name="titulos 3 2 4 2 9" xfId="7745"/>
    <cellStyle name="titulos 3 2 4 3" xfId="7746"/>
    <cellStyle name="titulos 3 2 4 3 2" xfId="7747"/>
    <cellStyle name="titulos 3 2 4 3 3" xfId="7748"/>
    <cellStyle name="titulos 3 2 4 3 4" xfId="7749"/>
    <cellStyle name="titulos 3 2 4 3 5" xfId="7750"/>
    <cellStyle name="titulos 3 2 4 3 6" xfId="7751"/>
    <cellStyle name="titulos 3 2 4 3 7" xfId="7752"/>
    <cellStyle name="titulos 3 2 4 3 8" xfId="7753"/>
    <cellStyle name="titulos 3 2 4 4" xfId="7754"/>
    <cellStyle name="titulos 3 2 4 5" xfId="7755"/>
    <cellStyle name="titulos 3 2 4 6" xfId="7756"/>
    <cellStyle name="titulos 3 2 4 7" xfId="7757"/>
    <cellStyle name="titulos 3 2 4 8" xfId="7758"/>
    <cellStyle name="titulos 3 2 4 9" xfId="7759"/>
    <cellStyle name="titulos 3 2 5" xfId="7760"/>
    <cellStyle name="titulos 3 2 5 2" xfId="7761"/>
    <cellStyle name="titulos 3 2 5 2 2" xfId="7762"/>
    <cellStyle name="titulos 3 2 5 2 3" xfId="7763"/>
    <cellStyle name="titulos 3 2 5 2 4" xfId="7764"/>
    <cellStyle name="titulos 3 2 5 2 5" xfId="7765"/>
    <cellStyle name="titulos 3 2 5 2 6" xfId="7766"/>
    <cellStyle name="titulos 3 2 5 2 7" xfId="7767"/>
    <cellStyle name="titulos 3 2 5 2 8" xfId="7768"/>
    <cellStyle name="titulos 3 2 5 3" xfId="7769"/>
    <cellStyle name="titulos 3 2 5 4" xfId="7770"/>
    <cellStyle name="titulos 3 2 5 5" xfId="7771"/>
    <cellStyle name="titulos 3 2 5 6" xfId="7772"/>
    <cellStyle name="titulos 3 2 5 7" xfId="7773"/>
    <cellStyle name="titulos 3 2 5 8" xfId="7774"/>
    <cellStyle name="titulos 3 2 5 9" xfId="7775"/>
    <cellStyle name="titulos 3 2 6" xfId="7776"/>
    <cellStyle name="titulos 3 2 6 2" xfId="7777"/>
    <cellStyle name="titulos 3 2 6 3" xfId="7778"/>
    <cellStyle name="titulos 3 2 6 4" xfId="7779"/>
    <cellStyle name="titulos 3 2 6 5" xfId="7780"/>
    <cellStyle name="titulos 3 2 6 6" xfId="7781"/>
    <cellStyle name="titulos 3 2 6 7" xfId="7782"/>
    <cellStyle name="titulos 3 2 6 8" xfId="7783"/>
    <cellStyle name="titulos 3 2 7" xfId="7784"/>
    <cellStyle name="titulos 3 2 8" xfId="7785"/>
    <cellStyle name="titulos 3 2 9" xfId="7786"/>
    <cellStyle name="titulos 3 2_Itemização Instalações" xfId="7787"/>
    <cellStyle name="titulos 3 20" xfId="7788"/>
    <cellStyle name="titulos 3 21" xfId="7789"/>
    <cellStyle name="titulos 3 22" xfId="7790"/>
    <cellStyle name="titulos 3 23" xfId="7791"/>
    <cellStyle name="titulos 3 24" xfId="7792"/>
    <cellStyle name="titulos 3 3" xfId="7793"/>
    <cellStyle name="titulos 3 3 10" xfId="7794"/>
    <cellStyle name="titulos 3 3 11" xfId="7795"/>
    <cellStyle name="titulos 3 3 12" xfId="7796"/>
    <cellStyle name="titulos 3 3 13" xfId="7797"/>
    <cellStyle name="titulos 3 3 2" xfId="7798"/>
    <cellStyle name="titulos 3 3 2 10" xfId="7799"/>
    <cellStyle name="titulos 3 3 2 2" xfId="7800"/>
    <cellStyle name="titulos 3 3 2 2 2" xfId="7801"/>
    <cellStyle name="titulos 3 3 2 2 2 2" xfId="7802"/>
    <cellStyle name="titulos 3 3 2 2 2 3" xfId="7803"/>
    <cellStyle name="titulos 3 3 2 2 2 4" xfId="7804"/>
    <cellStyle name="titulos 3 3 2 2 2 5" xfId="7805"/>
    <cellStyle name="titulos 3 3 2 2 2 6" xfId="7806"/>
    <cellStyle name="titulos 3 3 2 2 2 7" xfId="7807"/>
    <cellStyle name="titulos 3 3 2 2 2 8" xfId="7808"/>
    <cellStyle name="titulos 3 3 2 2 3" xfId="7809"/>
    <cellStyle name="titulos 3 3 2 2 4" xfId="7810"/>
    <cellStyle name="titulos 3 3 2 2 5" xfId="7811"/>
    <cellStyle name="titulos 3 3 2 2 6" xfId="7812"/>
    <cellStyle name="titulos 3 3 2 2 7" xfId="7813"/>
    <cellStyle name="titulos 3 3 2 2 8" xfId="7814"/>
    <cellStyle name="titulos 3 3 2 2 9" xfId="7815"/>
    <cellStyle name="titulos 3 3 2 3" xfId="7816"/>
    <cellStyle name="titulos 3 3 2 3 2" xfId="7817"/>
    <cellStyle name="titulos 3 3 2 3 3" xfId="7818"/>
    <cellStyle name="titulos 3 3 2 3 4" xfId="7819"/>
    <cellStyle name="titulos 3 3 2 3 5" xfId="7820"/>
    <cellStyle name="titulos 3 3 2 3 6" xfId="7821"/>
    <cellStyle name="titulos 3 3 2 3 7" xfId="7822"/>
    <cellStyle name="titulos 3 3 2 3 8" xfId="7823"/>
    <cellStyle name="titulos 3 3 2 4" xfId="7824"/>
    <cellStyle name="titulos 3 3 2 5" xfId="7825"/>
    <cellStyle name="titulos 3 3 2 6" xfId="7826"/>
    <cellStyle name="titulos 3 3 2 7" xfId="7827"/>
    <cellStyle name="titulos 3 3 2 8" xfId="7828"/>
    <cellStyle name="titulos 3 3 2 9" xfId="7829"/>
    <cellStyle name="titulos 3 3 3" xfId="7830"/>
    <cellStyle name="titulos 3 3 3 10" xfId="7831"/>
    <cellStyle name="titulos 3 3 3 2" xfId="7832"/>
    <cellStyle name="titulos 3 3 3 2 2" xfId="7833"/>
    <cellStyle name="titulos 3 3 3 2 2 2" xfId="7834"/>
    <cellStyle name="titulos 3 3 3 2 2 3" xfId="7835"/>
    <cellStyle name="titulos 3 3 3 2 2 4" xfId="7836"/>
    <cellStyle name="titulos 3 3 3 2 2 5" xfId="7837"/>
    <cellStyle name="titulos 3 3 3 2 2 6" xfId="7838"/>
    <cellStyle name="titulos 3 3 3 2 2 7" xfId="7839"/>
    <cellStyle name="titulos 3 3 3 2 2 8" xfId="7840"/>
    <cellStyle name="titulos 3 3 3 2 3" xfId="7841"/>
    <cellStyle name="titulos 3 3 3 2 4" xfId="7842"/>
    <cellStyle name="titulos 3 3 3 2 5" xfId="7843"/>
    <cellStyle name="titulos 3 3 3 2 6" xfId="7844"/>
    <cellStyle name="titulos 3 3 3 2 7" xfId="7845"/>
    <cellStyle name="titulos 3 3 3 2 8" xfId="7846"/>
    <cellStyle name="titulos 3 3 3 2 9" xfId="7847"/>
    <cellStyle name="titulos 3 3 3 3" xfId="7848"/>
    <cellStyle name="titulos 3 3 3 3 2" xfId="7849"/>
    <cellStyle name="titulos 3 3 3 3 3" xfId="7850"/>
    <cellStyle name="titulos 3 3 3 3 4" xfId="7851"/>
    <cellStyle name="titulos 3 3 3 3 5" xfId="7852"/>
    <cellStyle name="titulos 3 3 3 3 6" xfId="7853"/>
    <cellStyle name="titulos 3 3 3 3 7" xfId="7854"/>
    <cellStyle name="titulos 3 3 3 3 8" xfId="7855"/>
    <cellStyle name="titulos 3 3 3 4" xfId="7856"/>
    <cellStyle name="titulos 3 3 3 5" xfId="7857"/>
    <cellStyle name="titulos 3 3 3 6" xfId="7858"/>
    <cellStyle name="titulos 3 3 3 7" xfId="7859"/>
    <cellStyle name="titulos 3 3 3 8" xfId="7860"/>
    <cellStyle name="titulos 3 3 3 9" xfId="7861"/>
    <cellStyle name="titulos 3 3 4" xfId="7862"/>
    <cellStyle name="titulos 3 3 4 10" xfId="7863"/>
    <cellStyle name="titulos 3 3 4 2" xfId="7864"/>
    <cellStyle name="titulos 3 3 4 2 2" xfId="7865"/>
    <cellStyle name="titulos 3 3 4 2 2 2" xfId="7866"/>
    <cellStyle name="titulos 3 3 4 2 2 3" xfId="7867"/>
    <cellStyle name="titulos 3 3 4 2 2 4" xfId="7868"/>
    <cellStyle name="titulos 3 3 4 2 2 5" xfId="7869"/>
    <cellStyle name="titulos 3 3 4 2 2 6" xfId="7870"/>
    <cellStyle name="titulos 3 3 4 2 2 7" xfId="7871"/>
    <cellStyle name="titulos 3 3 4 2 2 8" xfId="7872"/>
    <cellStyle name="titulos 3 3 4 2 3" xfId="7873"/>
    <cellStyle name="titulos 3 3 4 2 4" xfId="7874"/>
    <cellStyle name="titulos 3 3 4 2 5" xfId="7875"/>
    <cellStyle name="titulos 3 3 4 2 6" xfId="7876"/>
    <cellStyle name="titulos 3 3 4 2 7" xfId="7877"/>
    <cellStyle name="titulos 3 3 4 2 8" xfId="7878"/>
    <cellStyle name="titulos 3 3 4 2 9" xfId="7879"/>
    <cellStyle name="titulos 3 3 4 3" xfId="7880"/>
    <cellStyle name="titulos 3 3 4 3 2" xfId="7881"/>
    <cellStyle name="titulos 3 3 4 3 3" xfId="7882"/>
    <cellStyle name="titulos 3 3 4 3 4" xfId="7883"/>
    <cellStyle name="titulos 3 3 4 3 5" xfId="7884"/>
    <cellStyle name="titulos 3 3 4 3 6" xfId="7885"/>
    <cellStyle name="titulos 3 3 4 3 7" xfId="7886"/>
    <cellStyle name="titulos 3 3 4 3 8" xfId="7887"/>
    <cellStyle name="titulos 3 3 4 4" xfId="7888"/>
    <cellStyle name="titulos 3 3 4 5" xfId="7889"/>
    <cellStyle name="titulos 3 3 4 6" xfId="7890"/>
    <cellStyle name="titulos 3 3 4 7" xfId="7891"/>
    <cellStyle name="titulos 3 3 4 8" xfId="7892"/>
    <cellStyle name="titulos 3 3 4 9" xfId="7893"/>
    <cellStyle name="titulos 3 3 5" xfId="7894"/>
    <cellStyle name="titulos 3 3 5 2" xfId="7895"/>
    <cellStyle name="titulos 3 3 5 2 2" xfId="7896"/>
    <cellStyle name="titulos 3 3 5 2 3" xfId="7897"/>
    <cellStyle name="titulos 3 3 5 2 4" xfId="7898"/>
    <cellStyle name="titulos 3 3 5 2 5" xfId="7899"/>
    <cellStyle name="titulos 3 3 5 2 6" xfId="7900"/>
    <cellStyle name="titulos 3 3 5 2 7" xfId="7901"/>
    <cellStyle name="titulos 3 3 5 2 8" xfId="7902"/>
    <cellStyle name="titulos 3 3 5 3" xfId="7903"/>
    <cellStyle name="titulos 3 3 5 4" xfId="7904"/>
    <cellStyle name="titulos 3 3 5 5" xfId="7905"/>
    <cellStyle name="titulos 3 3 5 6" xfId="7906"/>
    <cellStyle name="titulos 3 3 5 7" xfId="7907"/>
    <cellStyle name="titulos 3 3 5 8" xfId="7908"/>
    <cellStyle name="titulos 3 3 5 9" xfId="7909"/>
    <cellStyle name="titulos 3 3 6" xfId="7910"/>
    <cellStyle name="titulos 3 3 6 2" xfId="7911"/>
    <cellStyle name="titulos 3 3 6 3" xfId="7912"/>
    <cellStyle name="titulos 3 3 6 4" xfId="7913"/>
    <cellStyle name="titulos 3 3 6 5" xfId="7914"/>
    <cellStyle name="titulos 3 3 6 6" xfId="7915"/>
    <cellStyle name="titulos 3 3 6 7" xfId="7916"/>
    <cellStyle name="titulos 3 3 6 8" xfId="7917"/>
    <cellStyle name="titulos 3 3 7" xfId="7918"/>
    <cellStyle name="titulos 3 3 8" xfId="7919"/>
    <cellStyle name="titulos 3 3 9" xfId="7920"/>
    <cellStyle name="titulos 3 3_Itemização Instalações" xfId="7921"/>
    <cellStyle name="titulos 3 4" xfId="7922"/>
    <cellStyle name="titulos 3 4 10" xfId="7923"/>
    <cellStyle name="titulos 3 4 11" xfId="7924"/>
    <cellStyle name="titulos 3 4 12" xfId="7925"/>
    <cellStyle name="titulos 3 4 13" xfId="7926"/>
    <cellStyle name="titulos 3 4 2" xfId="7927"/>
    <cellStyle name="titulos 3 4 2 10" xfId="7928"/>
    <cellStyle name="titulos 3 4 2 2" xfId="7929"/>
    <cellStyle name="titulos 3 4 2 2 2" xfId="7930"/>
    <cellStyle name="titulos 3 4 2 2 2 2" xfId="7931"/>
    <cellStyle name="titulos 3 4 2 2 2 3" xfId="7932"/>
    <cellStyle name="titulos 3 4 2 2 2 4" xfId="7933"/>
    <cellStyle name="titulos 3 4 2 2 2 5" xfId="7934"/>
    <cellStyle name="titulos 3 4 2 2 2 6" xfId="7935"/>
    <cellStyle name="titulos 3 4 2 2 2 7" xfId="7936"/>
    <cellStyle name="titulos 3 4 2 2 2 8" xfId="7937"/>
    <cellStyle name="titulos 3 4 2 2 3" xfId="7938"/>
    <cellStyle name="titulos 3 4 2 2 4" xfId="7939"/>
    <cellStyle name="titulos 3 4 2 2 5" xfId="7940"/>
    <cellStyle name="titulos 3 4 2 2 6" xfId="7941"/>
    <cellStyle name="titulos 3 4 2 2 7" xfId="7942"/>
    <cellStyle name="titulos 3 4 2 2 8" xfId="7943"/>
    <cellStyle name="titulos 3 4 2 2 9" xfId="7944"/>
    <cellStyle name="titulos 3 4 2 3" xfId="7945"/>
    <cellStyle name="titulos 3 4 2 3 2" xfId="7946"/>
    <cellStyle name="titulos 3 4 2 3 3" xfId="7947"/>
    <cellStyle name="titulos 3 4 2 3 4" xfId="7948"/>
    <cellStyle name="titulos 3 4 2 3 5" xfId="7949"/>
    <cellStyle name="titulos 3 4 2 3 6" xfId="7950"/>
    <cellStyle name="titulos 3 4 2 3 7" xfId="7951"/>
    <cellStyle name="titulos 3 4 2 3 8" xfId="7952"/>
    <cellStyle name="titulos 3 4 2 4" xfId="7953"/>
    <cellStyle name="titulos 3 4 2 5" xfId="7954"/>
    <cellStyle name="titulos 3 4 2 6" xfId="7955"/>
    <cellStyle name="titulos 3 4 2 7" xfId="7956"/>
    <cellStyle name="titulos 3 4 2 8" xfId="7957"/>
    <cellStyle name="titulos 3 4 2 9" xfId="7958"/>
    <cellStyle name="titulos 3 4 3" xfId="7959"/>
    <cellStyle name="titulos 3 4 3 10" xfId="7960"/>
    <cellStyle name="titulos 3 4 3 2" xfId="7961"/>
    <cellStyle name="titulos 3 4 3 2 2" xfId="7962"/>
    <cellStyle name="titulos 3 4 3 2 2 2" xfId="7963"/>
    <cellStyle name="titulos 3 4 3 2 2 3" xfId="7964"/>
    <cellStyle name="titulos 3 4 3 2 2 4" xfId="7965"/>
    <cellStyle name="titulos 3 4 3 2 2 5" xfId="7966"/>
    <cellStyle name="titulos 3 4 3 2 2 6" xfId="7967"/>
    <cellStyle name="titulos 3 4 3 2 2 7" xfId="7968"/>
    <cellStyle name="titulos 3 4 3 2 2 8" xfId="7969"/>
    <cellStyle name="titulos 3 4 3 2 3" xfId="7970"/>
    <cellStyle name="titulos 3 4 3 2 4" xfId="7971"/>
    <cellStyle name="titulos 3 4 3 2 5" xfId="7972"/>
    <cellStyle name="titulos 3 4 3 2 6" xfId="7973"/>
    <cellStyle name="titulos 3 4 3 2 7" xfId="7974"/>
    <cellStyle name="titulos 3 4 3 2 8" xfId="7975"/>
    <cellStyle name="titulos 3 4 3 2 9" xfId="7976"/>
    <cellStyle name="titulos 3 4 3 3" xfId="7977"/>
    <cellStyle name="titulos 3 4 3 3 2" xfId="7978"/>
    <cellStyle name="titulos 3 4 3 3 3" xfId="7979"/>
    <cellStyle name="titulos 3 4 3 3 4" xfId="7980"/>
    <cellStyle name="titulos 3 4 3 3 5" xfId="7981"/>
    <cellStyle name="titulos 3 4 3 3 6" xfId="7982"/>
    <cellStyle name="titulos 3 4 3 3 7" xfId="7983"/>
    <cellStyle name="titulos 3 4 3 3 8" xfId="7984"/>
    <cellStyle name="titulos 3 4 3 4" xfId="7985"/>
    <cellStyle name="titulos 3 4 3 5" xfId="7986"/>
    <cellStyle name="titulos 3 4 3 6" xfId="7987"/>
    <cellStyle name="titulos 3 4 3 7" xfId="7988"/>
    <cellStyle name="titulos 3 4 3 8" xfId="7989"/>
    <cellStyle name="titulos 3 4 3 9" xfId="7990"/>
    <cellStyle name="titulos 3 4 4" xfId="7991"/>
    <cellStyle name="titulos 3 4 4 10" xfId="7992"/>
    <cellStyle name="titulos 3 4 4 2" xfId="7993"/>
    <cellStyle name="titulos 3 4 4 2 2" xfId="7994"/>
    <cellStyle name="titulos 3 4 4 2 2 2" xfId="7995"/>
    <cellStyle name="titulos 3 4 4 2 2 3" xfId="7996"/>
    <cellStyle name="titulos 3 4 4 2 2 4" xfId="7997"/>
    <cellStyle name="titulos 3 4 4 2 2 5" xfId="7998"/>
    <cellStyle name="titulos 3 4 4 2 2 6" xfId="7999"/>
    <cellStyle name="titulos 3 4 4 2 2 7" xfId="8000"/>
    <cellStyle name="titulos 3 4 4 2 2 8" xfId="8001"/>
    <cellStyle name="titulos 3 4 4 2 3" xfId="8002"/>
    <cellStyle name="titulos 3 4 4 2 4" xfId="8003"/>
    <cellStyle name="titulos 3 4 4 2 5" xfId="8004"/>
    <cellStyle name="titulos 3 4 4 2 6" xfId="8005"/>
    <cellStyle name="titulos 3 4 4 2 7" xfId="8006"/>
    <cellStyle name="titulos 3 4 4 2 8" xfId="8007"/>
    <cellStyle name="titulos 3 4 4 2 9" xfId="8008"/>
    <cellStyle name="titulos 3 4 4 3" xfId="8009"/>
    <cellStyle name="titulos 3 4 4 3 2" xfId="8010"/>
    <cellStyle name="titulos 3 4 4 3 3" xfId="8011"/>
    <cellStyle name="titulos 3 4 4 3 4" xfId="8012"/>
    <cellStyle name="titulos 3 4 4 3 5" xfId="8013"/>
    <cellStyle name="titulos 3 4 4 3 6" xfId="8014"/>
    <cellStyle name="titulos 3 4 4 3 7" xfId="8015"/>
    <cellStyle name="titulos 3 4 4 3 8" xfId="8016"/>
    <cellStyle name="titulos 3 4 4 4" xfId="8017"/>
    <cellStyle name="titulos 3 4 4 5" xfId="8018"/>
    <cellStyle name="titulos 3 4 4 6" xfId="8019"/>
    <cellStyle name="titulos 3 4 4 7" xfId="8020"/>
    <cellStyle name="titulos 3 4 4 8" xfId="8021"/>
    <cellStyle name="titulos 3 4 4 9" xfId="8022"/>
    <cellStyle name="titulos 3 4 5" xfId="8023"/>
    <cellStyle name="titulos 3 4 5 2" xfId="8024"/>
    <cellStyle name="titulos 3 4 5 2 2" xfId="8025"/>
    <cellStyle name="titulos 3 4 5 2 3" xfId="8026"/>
    <cellStyle name="titulos 3 4 5 2 4" xfId="8027"/>
    <cellStyle name="titulos 3 4 5 2 5" xfId="8028"/>
    <cellStyle name="titulos 3 4 5 2 6" xfId="8029"/>
    <cellStyle name="titulos 3 4 5 2 7" xfId="8030"/>
    <cellStyle name="titulos 3 4 5 2 8" xfId="8031"/>
    <cellStyle name="titulos 3 4 5 3" xfId="8032"/>
    <cellStyle name="titulos 3 4 5 4" xfId="8033"/>
    <cellStyle name="titulos 3 4 5 5" xfId="8034"/>
    <cellStyle name="titulos 3 4 5 6" xfId="8035"/>
    <cellStyle name="titulos 3 4 5 7" xfId="8036"/>
    <cellStyle name="titulos 3 4 5 8" xfId="8037"/>
    <cellStyle name="titulos 3 4 5 9" xfId="8038"/>
    <cellStyle name="titulos 3 4 6" xfId="8039"/>
    <cellStyle name="titulos 3 4 6 2" xfId="8040"/>
    <cellStyle name="titulos 3 4 6 3" xfId="8041"/>
    <cellStyle name="titulos 3 4 6 4" xfId="8042"/>
    <cellStyle name="titulos 3 4 6 5" xfId="8043"/>
    <cellStyle name="titulos 3 4 6 6" xfId="8044"/>
    <cellStyle name="titulos 3 4 6 7" xfId="8045"/>
    <cellStyle name="titulos 3 4 6 8" xfId="8046"/>
    <cellStyle name="titulos 3 4 7" xfId="8047"/>
    <cellStyle name="titulos 3 4 8" xfId="8048"/>
    <cellStyle name="titulos 3 4 9" xfId="8049"/>
    <cellStyle name="titulos 3 4_Itemização Instalações" xfId="8050"/>
    <cellStyle name="titulos 3 5" xfId="8051"/>
    <cellStyle name="titulos 3 5 10" xfId="8052"/>
    <cellStyle name="titulos 3 5 11" xfId="8053"/>
    <cellStyle name="titulos 3 5 12" xfId="8054"/>
    <cellStyle name="titulos 3 5 13" xfId="8055"/>
    <cellStyle name="titulos 3 5 2" xfId="8056"/>
    <cellStyle name="titulos 3 5 2 10" xfId="8057"/>
    <cellStyle name="titulos 3 5 2 2" xfId="8058"/>
    <cellStyle name="titulos 3 5 2 2 2" xfId="8059"/>
    <cellStyle name="titulos 3 5 2 2 2 2" xfId="8060"/>
    <cellStyle name="titulos 3 5 2 2 2 3" xfId="8061"/>
    <cellStyle name="titulos 3 5 2 2 2 4" xfId="8062"/>
    <cellStyle name="titulos 3 5 2 2 2 5" xfId="8063"/>
    <cellStyle name="titulos 3 5 2 2 2 6" xfId="8064"/>
    <cellStyle name="titulos 3 5 2 2 2 7" xfId="8065"/>
    <cellStyle name="titulos 3 5 2 2 2 8" xfId="8066"/>
    <cellStyle name="titulos 3 5 2 2 3" xfId="8067"/>
    <cellStyle name="titulos 3 5 2 2 4" xfId="8068"/>
    <cellStyle name="titulos 3 5 2 2 5" xfId="8069"/>
    <cellStyle name="titulos 3 5 2 2 6" xfId="8070"/>
    <cellStyle name="titulos 3 5 2 2 7" xfId="8071"/>
    <cellStyle name="titulos 3 5 2 2 8" xfId="8072"/>
    <cellStyle name="titulos 3 5 2 2 9" xfId="8073"/>
    <cellStyle name="titulos 3 5 2 3" xfId="8074"/>
    <cellStyle name="titulos 3 5 2 3 2" xfId="8075"/>
    <cellStyle name="titulos 3 5 2 3 3" xfId="8076"/>
    <cellStyle name="titulos 3 5 2 3 4" xfId="8077"/>
    <cellStyle name="titulos 3 5 2 3 5" xfId="8078"/>
    <cellStyle name="titulos 3 5 2 3 6" xfId="8079"/>
    <cellStyle name="titulos 3 5 2 3 7" xfId="8080"/>
    <cellStyle name="titulos 3 5 2 3 8" xfId="8081"/>
    <cellStyle name="titulos 3 5 2 4" xfId="8082"/>
    <cellStyle name="titulos 3 5 2 5" xfId="8083"/>
    <cellStyle name="titulos 3 5 2 6" xfId="8084"/>
    <cellStyle name="titulos 3 5 2 7" xfId="8085"/>
    <cellStyle name="titulos 3 5 2 8" xfId="8086"/>
    <cellStyle name="titulos 3 5 2 9" xfId="8087"/>
    <cellStyle name="titulos 3 5 3" xfId="8088"/>
    <cellStyle name="titulos 3 5 3 10" xfId="8089"/>
    <cellStyle name="titulos 3 5 3 2" xfId="8090"/>
    <cellStyle name="titulos 3 5 3 2 2" xfId="8091"/>
    <cellStyle name="titulos 3 5 3 2 2 2" xfId="8092"/>
    <cellStyle name="titulos 3 5 3 2 2 3" xfId="8093"/>
    <cellStyle name="titulos 3 5 3 2 2 4" xfId="8094"/>
    <cellStyle name="titulos 3 5 3 2 2 5" xfId="8095"/>
    <cellStyle name="titulos 3 5 3 2 2 6" xfId="8096"/>
    <cellStyle name="titulos 3 5 3 2 2 7" xfId="8097"/>
    <cellStyle name="titulos 3 5 3 2 2 8" xfId="8098"/>
    <cellStyle name="titulos 3 5 3 2 3" xfId="8099"/>
    <cellStyle name="titulos 3 5 3 2 4" xfId="8100"/>
    <cellStyle name="titulos 3 5 3 2 5" xfId="8101"/>
    <cellStyle name="titulos 3 5 3 2 6" xfId="8102"/>
    <cellStyle name="titulos 3 5 3 2 7" xfId="8103"/>
    <cellStyle name="titulos 3 5 3 2 8" xfId="8104"/>
    <cellStyle name="titulos 3 5 3 2 9" xfId="8105"/>
    <cellStyle name="titulos 3 5 3 3" xfId="8106"/>
    <cellStyle name="titulos 3 5 3 3 2" xfId="8107"/>
    <cellStyle name="titulos 3 5 3 3 3" xfId="8108"/>
    <cellStyle name="titulos 3 5 3 3 4" xfId="8109"/>
    <cellStyle name="titulos 3 5 3 3 5" xfId="8110"/>
    <cellStyle name="titulos 3 5 3 3 6" xfId="8111"/>
    <cellStyle name="titulos 3 5 3 3 7" xfId="8112"/>
    <cellStyle name="titulos 3 5 3 3 8" xfId="8113"/>
    <cellStyle name="titulos 3 5 3 4" xfId="8114"/>
    <cellStyle name="titulos 3 5 3 5" xfId="8115"/>
    <cellStyle name="titulos 3 5 3 6" xfId="8116"/>
    <cellStyle name="titulos 3 5 3 7" xfId="8117"/>
    <cellStyle name="titulos 3 5 3 8" xfId="8118"/>
    <cellStyle name="titulos 3 5 3 9" xfId="8119"/>
    <cellStyle name="titulos 3 5 4" xfId="8120"/>
    <cellStyle name="titulos 3 5 4 10" xfId="8121"/>
    <cellStyle name="titulos 3 5 4 2" xfId="8122"/>
    <cellStyle name="titulos 3 5 4 2 2" xfId="8123"/>
    <cellStyle name="titulos 3 5 4 2 2 2" xfId="8124"/>
    <cellStyle name="titulos 3 5 4 2 2 3" xfId="8125"/>
    <cellStyle name="titulos 3 5 4 2 2 4" xfId="8126"/>
    <cellStyle name="titulos 3 5 4 2 2 5" xfId="8127"/>
    <cellStyle name="titulos 3 5 4 2 2 6" xfId="8128"/>
    <cellStyle name="titulos 3 5 4 2 2 7" xfId="8129"/>
    <cellStyle name="titulos 3 5 4 2 2 8" xfId="8130"/>
    <cellStyle name="titulos 3 5 4 2 3" xfId="8131"/>
    <cellStyle name="titulos 3 5 4 2 4" xfId="8132"/>
    <cellStyle name="titulos 3 5 4 2 5" xfId="8133"/>
    <cellStyle name="titulos 3 5 4 2 6" xfId="8134"/>
    <cellStyle name="titulos 3 5 4 2 7" xfId="8135"/>
    <cellStyle name="titulos 3 5 4 2 8" xfId="8136"/>
    <cellStyle name="titulos 3 5 4 2 9" xfId="8137"/>
    <cellStyle name="titulos 3 5 4 3" xfId="8138"/>
    <cellStyle name="titulos 3 5 4 3 2" xfId="8139"/>
    <cellStyle name="titulos 3 5 4 3 3" xfId="8140"/>
    <cellStyle name="titulos 3 5 4 3 4" xfId="8141"/>
    <cellStyle name="titulos 3 5 4 3 5" xfId="8142"/>
    <cellStyle name="titulos 3 5 4 3 6" xfId="8143"/>
    <cellStyle name="titulos 3 5 4 3 7" xfId="8144"/>
    <cellStyle name="titulos 3 5 4 3 8" xfId="8145"/>
    <cellStyle name="titulos 3 5 4 4" xfId="8146"/>
    <cellStyle name="titulos 3 5 4 5" xfId="8147"/>
    <cellStyle name="titulos 3 5 4 6" xfId="8148"/>
    <cellStyle name="titulos 3 5 4 7" xfId="8149"/>
    <cellStyle name="titulos 3 5 4 8" xfId="8150"/>
    <cellStyle name="titulos 3 5 4 9" xfId="8151"/>
    <cellStyle name="titulos 3 5 5" xfId="8152"/>
    <cellStyle name="titulos 3 5 5 2" xfId="8153"/>
    <cellStyle name="titulos 3 5 5 2 2" xfId="8154"/>
    <cellStyle name="titulos 3 5 5 2 3" xfId="8155"/>
    <cellStyle name="titulos 3 5 5 2 4" xfId="8156"/>
    <cellStyle name="titulos 3 5 5 2 5" xfId="8157"/>
    <cellStyle name="titulos 3 5 5 2 6" xfId="8158"/>
    <cellStyle name="titulos 3 5 5 2 7" xfId="8159"/>
    <cellStyle name="titulos 3 5 5 2 8" xfId="8160"/>
    <cellStyle name="titulos 3 5 5 3" xfId="8161"/>
    <cellStyle name="titulos 3 5 5 4" xfId="8162"/>
    <cellStyle name="titulos 3 5 5 5" xfId="8163"/>
    <cellStyle name="titulos 3 5 5 6" xfId="8164"/>
    <cellStyle name="titulos 3 5 5 7" xfId="8165"/>
    <cellStyle name="titulos 3 5 5 8" xfId="8166"/>
    <cellStyle name="titulos 3 5 5 9" xfId="8167"/>
    <cellStyle name="titulos 3 5 6" xfId="8168"/>
    <cellStyle name="titulos 3 5 6 2" xfId="8169"/>
    <cellStyle name="titulos 3 5 6 3" xfId="8170"/>
    <cellStyle name="titulos 3 5 6 4" xfId="8171"/>
    <cellStyle name="titulos 3 5 6 5" xfId="8172"/>
    <cellStyle name="titulos 3 5 6 6" xfId="8173"/>
    <cellStyle name="titulos 3 5 6 7" xfId="8174"/>
    <cellStyle name="titulos 3 5 6 8" xfId="8175"/>
    <cellStyle name="titulos 3 5 7" xfId="8176"/>
    <cellStyle name="titulos 3 5 8" xfId="8177"/>
    <cellStyle name="titulos 3 5 9" xfId="8178"/>
    <cellStyle name="titulos 3 5_Itemização Instalações" xfId="8179"/>
    <cellStyle name="titulos 3 6" xfId="8180"/>
    <cellStyle name="titulos 3 6 10" xfId="8181"/>
    <cellStyle name="titulos 3 6 11" xfId="8182"/>
    <cellStyle name="titulos 3 6 12" xfId="8183"/>
    <cellStyle name="titulos 3 6 13" xfId="8184"/>
    <cellStyle name="titulos 3 6 2" xfId="8185"/>
    <cellStyle name="titulos 3 6 2 10" xfId="8186"/>
    <cellStyle name="titulos 3 6 2 2" xfId="8187"/>
    <cellStyle name="titulos 3 6 2 2 2" xfId="8188"/>
    <cellStyle name="titulos 3 6 2 2 2 2" xfId="8189"/>
    <cellStyle name="titulos 3 6 2 2 2 3" xfId="8190"/>
    <cellStyle name="titulos 3 6 2 2 2 4" xfId="8191"/>
    <cellStyle name="titulos 3 6 2 2 2 5" xfId="8192"/>
    <cellStyle name="titulos 3 6 2 2 2 6" xfId="8193"/>
    <cellStyle name="titulos 3 6 2 2 2 7" xfId="8194"/>
    <cellStyle name="titulos 3 6 2 2 2 8" xfId="8195"/>
    <cellStyle name="titulos 3 6 2 2 3" xfId="8196"/>
    <cellStyle name="titulos 3 6 2 2 4" xfId="8197"/>
    <cellStyle name="titulos 3 6 2 2 5" xfId="8198"/>
    <cellStyle name="titulos 3 6 2 2 6" xfId="8199"/>
    <cellStyle name="titulos 3 6 2 2 7" xfId="8200"/>
    <cellStyle name="titulos 3 6 2 2 8" xfId="8201"/>
    <cellStyle name="titulos 3 6 2 2 9" xfId="8202"/>
    <cellStyle name="titulos 3 6 2 3" xfId="8203"/>
    <cellStyle name="titulos 3 6 2 3 2" xfId="8204"/>
    <cellStyle name="titulos 3 6 2 3 3" xfId="8205"/>
    <cellStyle name="titulos 3 6 2 3 4" xfId="8206"/>
    <cellStyle name="titulos 3 6 2 3 5" xfId="8207"/>
    <cellStyle name="titulos 3 6 2 3 6" xfId="8208"/>
    <cellStyle name="titulos 3 6 2 3 7" xfId="8209"/>
    <cellStyle name="titulos 3 6 2 3 8" xfId="8210"/>
    <cellStyle name="titulos 3 6 2 4" xfId="8211"/>
    <cellStyle name="titulos 3 6 2 5" xfId="8212"/>
    <cellStyle name="titulos 3 6 2 6" xfId="8213"/>
    <cellStyle name="titulos 3 6 2 7" xfId="8214"/>
    <cellStyle name="titulos 3 6 2 8" xfId="8215"/>
    <cellStyle name="titulos 3 6 2 9" xfId="8216"/>
    <cellStyle name="titulos 3 6 3" xfId="8217"/>
    <cellStyle name="titulos 3 6 3 10" xfId="8218"/>
    <cellStyle name="titulos 3 6 3 2" xfId="8219"/>
    <cellStyle name="titulos 3 6 3 2 2" xfId="8220"/>
    <cellStyle name="titulos 3 6 3 2 2 2" xfId="8221"/>
    <cellStyle name="titulos 3 6 3 2 2 3" xfId="8222"/>
    <cellStyle name="titulos 3 6 3 2 2 4" xfId="8223"/>
    <cellStyle name="titulos 3 6 3 2 2 5" xfId="8224"/>
    <cellStyle name="titulos 3 6 3 2 2 6" xfId="8225"/>
    <cellStyle name="titulos 3 6 3 2 2 7" xfId="8226"/>
    <cellStyle name="titulos 3 6 3 2 2 8" xfId="8227"/>
    <cellStyle name="titulos 3 6 3 2 3" xfId="8228"/>
    <cellStyle name="titulos 3 6 3 2 4" xfId="8229"/>
    <cellStyle name="titulos 3 6 3 2 5" xfId="8230"/>
    <cellStyle name="titulos 3 6 3 2 6" xfId="8231"/>
    <cellStyle name="titulos 3 6 3 2 7" xfId="8232"/>
    <cellStyle name="titulos 3 6 3 2 8" xfId="8233"/>
    <cellStyle name="titulos 3 6 3 2 9" xfId="8234"/>
    <cellStyle name="titulos 3 6 3 3" xfId="8235"/>
    <cellStyle name="titulos 3 6 3 3 2" xfId="8236"/>
    <cellStyle name="titulos 3 6 3 3 3" xfId="8237"/>
    <cellStyle name="titulos 3 6 3 3 4" xfId="8238"/>
    <cellStyle name="titulos 3 6 3 3 5" xfId="8239"/>
    <cellStyle name="titulos 3 6 3 3 6" xfId="8240"/>
    <cellStyle name="titulos 3 6 3 3 7" xfId="8241"/>
    <cellStyle name="titulos 3 6 3 3 8" xfId="8242"/>
    <cellStyle name="titulos 3 6 3 4" xfId="8243"/>
    <cellStyle name="titulos 3 6 3 5" xfId="8244"/>
    <cellStyle name="titulos 3 6 3 6" xfId="8245"/>
    <cellStyle name="titulos 3 6 3 7" xfId="8246"/>
    <cellStyle name="titulos 3 6 3 8" xfId="8247"/>
    <cellStyle name="titulos 3 6 3 9" xfId="8248"/>
    <cellStyle name="titulos 3 6 4" xfId="8249"/>
    <cellStyle name="titulos 3 6 4 10" xfId="8250"/>
    <cellStyle name="titulos 3 6 4 2" xfId="8251"/>
    <cellStyle name="titulos 3 6 4 2 2" xfId="8252"/>
    <cellStyle name="titulos 3 6 4 2 2 2" xfId="8253"/>
    <cellStyle name="titulos 3 6 4 2 2 3" xfId="8254"/>
    <cellStyle name="titulos 3 6 4 2 2 4" xfId="8255"/>
    <cellStyle name="titulos 3 6 4 2 2 5" xfId="8256"/>
    <cellStyle name="titulos 3 6 4 2 2 6" xfId="8257"/>
    <cellStyle name="titulos 3 6 4 2 2 7" xfId="8258"/>
    <cellStyle name="titulos 3 6 4 2 2 8" xfId="8259"/>
    <cellStyle name="titulos 3 6 4 2 3" xfId="8260"/>
    <cellStyle name="titulos 3 6 4 2 4" xfId="8261"/>
    <cellStyle name="titulos 3 6 4 2 5" xfId="8262"/>
    <cellStyle name="titulos 3 6 4 2 6" xfId="8263"/>
    <cellStyle name="titulos 3 6 4 2 7" xfId="8264"/>
    <cellStyle name="titulos 3 6 4 2 8" xfId="8265"/>
    <cellStyle name="titulos 3 6 4 2 9" xfId="8266"/>
    <cellStyle name="titulos 3 6 4 3" xfId="8267"/>
    <cellStyle name="titulos 3 6 4 3 2" xfId="8268"/>
    <cellStyle name="titulos 3 6 4 3 3" xfId="8269"/>
    <cellStyle name="titulos 3 6 4 3 4" xfId="8270"/>
    <cellStyle name="titulos 3 6 4 3 5" xfId="8271"/>
    <cellStyle name="titulos 3 6 4 3 6" xfId="8272"/>
    <cellStyle name="titulos 3 6 4 3 7" xfId="8273"/>
    <cellStyle name="titulos 3 6 4 3 8" xfId="8274"/>
    <cellStyle name="titulos 3 6 4 4" xfId="8275"/>
    <cellStyle name="titulos 3 6 4 5" xfId="8276"/>
    <cellStyle name="titulos 3 6 4 6" xfId="8277"/>
    <cellStyle name="titulos 3 6 4 7" xfId="8278"/>
    <cellStyle name="titulos 3 6 4 8" xfId="8279"/>
    <cellStyle name="titulos 3 6 4 9" xfId="8280"/>
    <cellStyle name="titulos 3 6 5" xfId="8281"/>
    <cellStyle name="titulos 3 6 5 2" xfId="8282"/>
    <cellStyle name="titulos 3 6 5 2 2" xfId="8283"/>
    <cellStyle name="titulos 3 6 5 2 3" xfId="8284"/>
    <cellStyle name="titulos 3 6 5 2 4" xfId="8285"/>
    <cellStyle name="titulos 3 6 5 2 5" xfId="8286"/>
    <cellStyle name="titulos 3 6 5 2 6" xfId="8287"/>
    <cellStyle name="titulos 3 6 5 2 7" xfId="8288"/>
    <cellStyle name="titulos 3 6 5 2 8" xfId="8289"/>
    <cellStyle name="titulos 3 6 5 3" xfId="8290"/>
    <cellStyle name="titulos 3 6 5 4" xfId="8291"/>
    <cellStyle name="titulos 3 6 5 5" xfId="8292"/>
    <cellStyle name="titulos 3 6 5 6" xfId="8293"/>
    <cellStyle name="titulos 3 6 5 7" xfId="8294"/>
    <cellStyle name="titulos 3 6 5 8" xfId="8295"/>
    <cellStyle name="titulos 3 6 5 9" xfId="8296"/>
    <cellStyle name="titulos 3 6 6" xfId="8297"/>
    <cellStyle name="titulos 3 6 6 2" xfId="8298"/>
    <cellStyle name="titulos 3 6 6 3" xfId="8299"/>
    <cellStyle name="titulos 3 6 6 4" xfId="8300"/>
    <cellStyle name="titulos 3 6 6 5" xfId="8301"/>
    <cellStyle name="titulos 3 6 6 6" xfId="8302"/>
    <cellStyle name="titulos 3 6 6 7" xfId="8303"/>
    <cellStyle name="titulos 3 6 6 8" xfId="8304"/>
    <cellStyle name="titulos 3 6 7" xfId="8305"/>
    <cellStyle name="titulos 3 6 8" xfId="8306"/>
    <cellStyle name="titulos 3 6 9" xfId="8307"/>
    <cellStyle name="titulos 3 6_Itemização Instalações" xfId="8308"/>
    <cellStyle name="titulos 3 7" xfId="8309"/>
    <cellStyle name="titulos 3 7 10" xfId="8310"/>
    <cellStyle name="titulos 3 7 11" xfId="8311"/>
    <cellStyle name="titulos 3 7 12" xfId="8312"/>
    <cellStyle name="titulos 3 7 13" xfId="8313"/>
    <cellStyle name="titulos 3 7 2" xfId="8314"/>
    <cellStyle name="titulos 3 7 2 10" xfId="8315"/>
    <cellStyle name="titulos 3 7 2 2" xfId="8316"/>
    <cellStyle name="titulos 3 7 2 2 2" xfId="8317"/>
    <cellStyle name="titulos 3 7 2 2 2 2" xfId="8318"/>
    <cellStyle name="titulos 3 7 2 2 2 3" xfId="8319"/>
    <cellStyle name="titulos 3 7 2 2 2 4" xfId="8320"/>
    <cellStyle name="titulos 3 7 2 2 2 5" xfId="8321"/>
    <cellStyle name="titulos 3 7 2 2 2 6" xfId="8322"/>
    <cellStyle name="titulos 3 7 2 2 2 7" xfId="8323"/>
    <cellStyle name="titulos 3 7 2 2 2 8" xfId="8324"/>
    <cellStyle name="titulos 3 7 2 2 3" xfId="8325"/>
    <cellStyle name="titulos 3 7 2 2 4" xfId="8326"/>
    <cellStyle name="titulos 3 7 2 2 5" xfId="8327"/>
    <cellStyle name="titulos 3 7 2 2 6" xfId="8328"/>
    <cellStyle name="titulos 3 7 2 2 7" xfId="8329"/>
    <cellStyle name="titulos 3 7 2 2 8" xfId="8330"/>
    <cellStyle name="titulos 3 7 2 2 9" xfId="8331"/>
    <cellStyle name="titulos 3 7 2 3" xfId="8332"/>
    <cellStyle name="titulos 3 7 2 3 2" xfId="8333"/>
    <cellStyle name="titulos 3 7 2 3 3" xfId="8334"/>
    <cellStyle name="titulos 3 7 2 3 4" xfId="8335"/>
    <cellStyle name="titulos 3 7 2 3 5" xfId="8336"/>
    <cellStyle name="titulos 3 7 2 3 6" xfId="8337"/>
    <cellStyle name="titulos 3 7 2 3 7" xfId="8338"/>
    <cellStyle name="titulos 3 7 2 3 8" xfId="8339"/>
    <cellStyle name="titulos 3 7 2 4" xfId="8340"/>
    <cellStyle name="titulos 3 7 2 5" xfId="8341"/>
    <cellStyle name="titulos 3 7 2 6" xfId="8342"/>
    <cellStyle name="titulos 3 7 2 7" xfId="8343"/>
    <cellStyle name="titulos 3 7 2 8" xfId="8344"/>
    <cellStyle name="titulos 3 7 2 9" xfId="8345"/>
    <cellStyle name="titulos 3 7 3" xfId="8346"/>
    <cellStyle name="titulos 3 7 3 10" xfId="8347"/>
    <cellStyle name="titulos 3 7 3 2" xfId="8348"/>
    <cellStyle name="titulos 3 7 3 2 2" xfId="8349"/>
    <cellStyle name="titulos 3 7 3 2 2 2" xfId="8350"/>
    <cellStyle name="titulos 3 7 3 2 2 3" xfId="8351"/>
    <cellStyle name="titulos 3 7 3 2 2 4" xfId="8352"/>
    <cellStyle name="titulos 3 7 3 2 2 5" xfId="8353"/>
    <cellStyle name="titulos 3 7 3 2 2 6" xfId="8354"/>
    <cellStyle name="titulos 3 7 3 2 2 7" xfId="8355"/>
    <cellStyle name="titulos 3 7 3 2 2 8" xfId="8356"/>
    <cellStyle name="titulos 3 7 3 2 3" xfId="8357"/>
    <cellStyle name="titulos 3 7 3 2 4" xfId="8358"/>
    <cellStyle name="titulos 3 7 3 2 5" xfId="8359"/>
    <cellStyle name="titulos 3 7 3 2 6" xfId="8360"/>
    <cellStyle name="titulos 3 7 3 2 7" xfId="8361"/>
    <cellStyle name="titulos 3 7 3 2 8" xfId="8362"/>
    <cellStyle name="titulos 3 7 3 2 9" xfId="8363"/>
    <cellStyle name="titulos 3 7 3 3" xfId="8364"/>
    <cellStyle name="titulos 3 7 3 3 2" xfId="8365"/>
    <cellStyle name="titulos 3 7 3 3 3" xfId="8366"/>
    <cellStyle name="titulos 3 7 3 3 4" xfId="8367"/>
    <cellStyle name="titulos 3 7 3 3 5" xfId="8368"/>
    <cellStyle name="titulos 3 7 3 3 6" xfId="8369"/>
    <cellStyle name="titulos 3 7 3 3 7" xfId="8370"/>
    <cellStyle name="titulos 3 7 3 3 8" xfId="8371"/>
    <cellStyle name="titulos 3 7 3 4" xfId="8372"/>
    <cellStyle name="titulos 3 7 3 5" xfId="8373"/>
    <cellStyle name="titulos 3 7 3 6" xfId="8374"/>
    <cellStyle name="titulos 3 7 3 7" xfId="8375"/>
    <cellStyle name="titulos 3 7 3 8" xfId="8376"/>
    <cellStyle name="titulos 3 7 3 9" xfId="8377"/>
    <cellStyle name="titulos 3 7 4" xfId="8378"/>
    <cellStyle name="titulos 3 7 4 10" xfId="8379"/>
    <cellStyle name="titulos 3 7 4 2" xfId="8380"/>
    <cellStyle name="titulos 3 7 4 2 2" xfId="8381"/>
    <cellStyle name="titulos 3 7 4 2 2 2" xfId="8382"/>
    <cellStyle name="titulos 3 7 4 2 2 3" xfId="8383"/>
    <cellStyle name="titulos 3 7 4 2 2 4" xfId="8384"/>
    <cellStyle name="titulos 3 7 4 2 2 5" xfId="8385"/>
    <cellStyle name="titulos 3 7 4 2 2 6" xfId="8386"/>
    <cellStyle name="titulos 3 7 4 2 2 7" xfId="8387"/>
    <cellStyle name="titulos 3 7 4 2 2 8" xfId="8388"/>
    <cellStyle name="titulos 3 7 4 2 3" xfId="8389"/>
    <cellStyle name="titulos 3 7 4 2 4" xfId="8390"/>
    <cellStyle name="titulos 3 7 4 2 5" xfId="8391"/>
    <cellStyle name="titulos 3 7 4 2 6" xfId="8392"/>
    <cellStyle name="titulos 3 7 4 2 7" xfId="8393"/>
    <cellStyle name="titulos 3 7 4 2 8" xfId="8394"/>
    <cellStyle name="titulos 3 7 4 2 9" xfId="8395"/>
    <cellStyle name="titulos 3 7 4 3" xfId="8396"/>
    <cellStyle name="titulos 3 7 4 3 2" xfId="8397"/>
    <cellStyle name="titulos 3 7 4 3 3" xfId="8398"/>
    <cellStyle name="titulos 3 7 4 3 4" xfId="8399"/>
    <cellStyle name="titulos 3 7 4 3 5" xfId="8400"/>
    <cellStyle name="titulos 3 7 4 3 6" xfId="8401"/>
    <cellStyle name="titulos 3 7 4 3 7" xfId="8402"/>
    <cellStyle name="titulos 3 7 4 3 8" xfId="8403"/>
    <cellStyle name="titulos 3 7 4 4" xfId="8404"/>
    <cellStyle name="titulos 3 7 4 5" xfId="8405"/>
    <cellStyle name="titulos 3 7 4 6" xfId="8406"/>
    <cellStyle name="titulos 3 7 4 7" xfId="8407"/>
    <cellStyle name="titulos 3 7 4 8" xfId="8408"/>
    <cellStyle name="titulos 3 7 4 9" xfId="8409"/>
    <cellStyle name="titulos 3 7 5" xfId="8410"/>
    <cellStyle name="titulos 3 7 5 2" xfId="8411"/>
    <cellStyle name="titulos 3 7 5 2 2" xfId="8412"/>
    <cellStyle name="titulos 3 7 5 2 3" xfId="8413"/>
    <cellStyle name="titulos 3 7 5 2 4" xfId="8414"/>
    <cellStyle name="titulos 3 7 5 2 5" xfId="8415"/>
    <cellStyle name="titulos 3 7 5 2 6" xfId="8416"/>
    <cellStyle name="titulos 3 7 5 2 7" xfId="8417"/>
    <cellStyle name="titulos 3 7 5 2 8" xfId="8418"/>
    <cellStyle name="titulos 3 7 5 3" xfId="8419"/>
    <cellStyle name="titulos 3 7 5 4" xfId="8420"/>
    <cellStyle name="titulos 3 7 5 5" xfId="8421"/>
    <cellStyle name="titulos 3 7 5 6" xfId="8422"/>
    <cellStyle name="titulos 3 7 5 7" xfId="8423"/>
    <cellStyle name="titulos 3 7 5 8" xfId="8424"/>
    <cellStyle name="titulos 3 7 5 9" xfId="8425"/>
    <cellStyle name="titulos 3 7 6" xfId="8426"/>
    <cellStyle name="titulos 3 7 6 2" xfId="8427"/>
    <cellStyle name="titulos 3 7 6 3" xfId="8428"/>
    <cellStyle name="titulos 3 7 6 4" xfId="8429"/>
    <cellStyle name="titulos 3 7 6 5" xfId="8430"/>
    <cellStyle name="titulos 3 7 6 6" xfId="8431"/>
    <cellStyle name="titulos 3 7 6 7" xfId="8432"/>
    <cellStyle name="titulos 3 7 6 8" xfId="8433"/>
    <cellStyle name="titulos 3 7 7" xfId="8434"/>
    <cellStyle name="titulos 3 7 8" xfId="8435"/>
    <cellStyle name="titulos 3 7 9" xfId="8436"/>
    <cellStyle name="titulos 3 7_Itemização Instalações" xfId="8437"/>
    <cellStyle name="titulos 3 8" xfId="8438"/>
    <cellStyle name="titulos 3 8 10" xfId="8439"/>
    <cellStyle name="titulos 3 8 11" xfId="8440"/>
    <cellStyle name="titulos 3 8 12" xfId="8441"/>
    <cellStyle name="titulos 3 8 13" xfId="8442"/>
    <cellStyle name="titulos 3 8 2" xfId="8443"/>
    <cellStyle name="titulos 3 8 2 10" xfId="8444"/>
    <cellStyle name="titulos 3 8 2 2" xfId="8445"/>
    <cellStyle name="titulos 3 8 2 2 2" xfId="8446"/>
    <cellStyle name="titulos 3 8 2 2 2 2" xfId="8447"/>
    <cellStyle name="titulos 3 8 2 2 2 3" xfId="8448"/>
    <cellStyle name="titulos 3 8 2 2 2 4" xfId="8449"/>
    <cellStyle name="titulos 3 8 2 2 2 5" xfId="8450"/>
    <cellStyle name="titulos 3 8 2 2 2 6" xfId="8451"/>
    <cellStyle name="titulos 3 8 2 2 2 7" xfId="8452"/>
    <cellStyle name="titulos 3 8 2 2 2 8" xfId="8453"/>
    <cellStyle name="titulos 3 8 2 2 3" xfId="8454"/>
    <cellStyle name="titulos 3 8 2 2 4" xfId="8455"/>
    <cellStyle name="titulos 3 8 2 2 5" xfId="8456"/>
    <cellStyle name="titulos 3 8 2 2 6" xfId="8457"/>
    <cellStyle name="titulos 3 8 2 2 7" xfId="8458"/>
    <cellStyle name="titulos 3 8 2 2 8" xfId="8459"/>
    <cellStyle name="titulos 3 8 2 2 9" xfId="8460"/>
    <cellStyle name="titulos 3 8 2 3" xfId="8461"/>
    <cellStyle name="titulos 3 8 2 3 2" xfId="8462"/>
    <cellStyle name="titulos 3 8 2 3 3" xfId="8463"/>
    <cellStyle name="titulos 3 8 2 3 4" xfId="8464"/>
    <cellStyle name="titulos 3 8 2 3 5" xfId="8465"/>
    <cellStyle name="titulos 3 8 2 3 6" xfId="8466"/>
    <cellStyle name="titulos 3 8 2 3 7" xfId="8467"/>
    <cellStyle name="titulos 3 8 2 3 8" xfId="8468"/>
    <cellStyle name="titulos 3 8 2 4" xfId="8469"/>
    <cellStyle name="titulos 3 8 2 5" xfId="8470"/>
    <cellStyle name="titulos 3 8 2 6" xfId="8471"/>
    <cellStyle name="titulos 3 8 2 7" xfId="8472"/>
    <cellStyle name="titulos 3 8 2 8" xfId="8473"/>
    <cellStyle name="titulos 3 8 2 9" xfId="8474"/>
    <cellStyle name="titulos 3 8 3" xfId="8475"/>
    <cellStyle name="titulos 3 8 3 10" xfId="8476"/>
    <cellStyle name="titulos 3 8 3 2" xfId="8477"/>
    <cellStyle name="titulos 3 8 3 2 2" xfId="8478"/>
    <cellStyle name="titulos 3 8 3 2 2 2" xfId="8479"/>
    <cellStyle name="titulos 3 8 3 2 2 3" xfId="8480"/>
    <cellStyle name="titulos 3 8 3 2 2 4" xfId="8481"/>
    <cellStyle name="titulos 3 8 3 2 2 5" xfId="8482"/>
    <cellStyle name="titulos 3 8 3 2 2 6" xfId="8483"/>
    <cellStyle name="titulos 3 8 3 2 2 7" xfId="8484"/>
    <cellStyle name="titulos 3 8 3 2 2 8" xfId="8485"/>
    <cellStyle name="titulos 3 8 3 2 3" xfId="8486"/>
    <cellStyle name="titulos 3 8 3 2 4" xfId="8487"/>
    <cellStyle name="titulos 3 8 3 2 5" xfId="8488"/>
    <cellStyle name="titulos 3 8 3 2 6" xfId="8489"/>
    <cellStyle name="titulos 3 8 3 2 7" xfId="8490"/>
    <cellStyle name="titulos 3 8 3 2 8" xfId="8491"/>
    <cellStyle name="titulos 3 8 3 2 9" xfId="8492"/>
    <cellStyle name="titulos 3 8 3 3" xfId="8493"/>
    <cellStyle name="titulos 3 8 3 3 2" xfId="8494"/>
    <cellStyle name="titulos 3 8 3 3 3" xfId="8495"/>
    <cellStyle name="titulos 3 8 3 3 4" xfId="8496"/>
    <cellStyle name="titulos 3 8 3 3 5" xfId="8497"/>
    <cellStyle name="titulos 3 8 3 3 6" xfId="8498"/>
    <cellStyle name="titulos 3 8 3 3 7" xfId="8499"/>
    <cellStyle name="titulos 3 8 3 3 8" xfId="8500"/>
    <cellStyle name="titulos 3 8 3 4" xfId="8501"/>
    <cellStyle name="titulos 3 8 3 5" xfId="8502"/>
    <cellStyle name="titulos 3 8 3 6" xfId="8503"/>
    <cellStyle name="titulos 3 8 3 7" xfId="8504"/>
    <cellStyle name="titulos 3 8 3 8" xfId="8505"/>
    <cellStyle name="titulos 3 8 3 9" xfId="8506"/>
    <cellStyle name="titulos 3 8 4" xfId="8507"/>
    <cellStyle name="titulos 3 8 4 10" xfId="8508"/>
    <cellStyle name="titulos 3 8 4 2" xfId="8509"/>
    <cellStyle name="titulos 3 8 4 2 2" xfId="8510"/>
    <cellStyle name="titulos 3 8 4 2 2 2" xfId="8511"/>
    <cellStyle name="titulos 3 8 4 2 2 3" xfId="8512"/>
    <cellStyle name="titulos 3 8 4 2 2 4" xfId="8513"/>
    <cellStyle name="titulos 3 8 4 2 2 5" xfId="8514"/>
    <cellStyle name="titulos 3 8 4 2 2 6" xfId="8515"/>
    <cellStyle name="titulos 3 8 4 2 2 7" xfId="8516"/>
    <cellStyle name="titulos 3 8 4 2 2 8" xfId="8517"/>
    <cellStyle name="titulos 3 8 4 2 3" xfId="8518"/>
    <cellStyle name="titulos 3 8 4 2 4" xfId="8519"/>
    <cellStyle name="titulos 3 8 4 2 5" xfId="8520"/>
    <cellStyle name="titulos 3 8 4 2 6" xfId="8521"/>
    <cellStyle name="titulos 3 8 4 2 7" xfId="8522"/>
    <cellStyle name="titulos 3 8 4 2 8" xfId="8523"/>
    <cellStyle name="titulos 3 8 4 2 9" xfId="8524"/>
    <cellStyle name="titulos 3 8 4 3" xfId="8525"/>
    <cellStyle name="titulos 3 8 4 3 2" xfId="8526"/>
    <cellStyle name="titulos 3 8 4 3 3" xfId="8527"/>
    <cellStyle name="titulos 3 8 4 3 4" xfId="8528"/>
    <cellStyle name="titulos 3 8 4 3 5" xfId="8529"/>
    <cellStyle name="titulos 3 8 4 3 6" xfId="8530"/>
    <cellStyle name="titulos 3 8 4 3 7" xfId="8531"/>
    <cellStyle name="titulos 3 8 4 3 8" xfId="8532"/>
    <cellStyle name="titulos 3 8 4 4" xfId="8533"/>
    <cellStyle name="titulos 3 8 4 5" xfId="8534"/>
    <cellStyle name="titulos 3 8 4 6" xfId="8535"/>
    <cellStyle name="titulos 3 8 4 7" xfId="8536"/>
    <cellStyle name="titulos 3 8 4 8" xfId="8537"/>
    <cellStyle name="titulos 3 8 4 9" xfId="8538"/>
    <cellStyle name="titulos 3 8 5" xfId="8539"/>
    <cellStyle name="titulos 3 8 5 2" xfId="8540"/>
    <cellStyle name="titulos 3 8 5 2 2" xfId="8541"/>
    <cellStyle name="titulos 3 8 5 2 3" xfId="8542"/>
    <cellStyle name="titulos 3 8 5 2 4" xfId="8543"/>
    <cellStyle name="titulos 3 8 5 2 5" xfId="8544"/>
    <cellStyle name="titulos 3 8 5 2 6" xfId="8545"/>
    <cellStyle name="titulos 3 8 5 2 7" xfId="8546"/>
    <cellStyle name="titulos 3 8 5 2 8" xfId="8547"/>
    <cellStyle name="titulos 3 8 5 3" xfId="8548"/>
    <cellStyle name="titulos 3 8 5 4" xfId="8549"/>
    <cellStyle name="titulos 3 8 5 5" xfId="8550"/>
    <cellStyle name="titulos 3 8 5 6" xfId="8551"/>
    <cellStyle name="titulos 3 8 5 7" xfId="8552"/>
    <cellStyle name="titulos 3 8 5 8" xfId="8553"/>
    <cellStyle name="titulos 3 8 5 9" xfId="8554"/>
    <cellStyle name="titulos 3 8 6" xfId="8555"/>
    <cellStyle name="titulos 3 8 6 2" xfId="8556"/>
    <cellStyle name="titulos 3 8 6 3" xfId="8557"/>
    <cellStyle name="titulos 3 8 6 4" xfId="8558"/>
    <cellStyle name="titulos 3 8 6 5" xfId="8559"/>
    <cellStyle name="titulos 3 8 6 6" xfId="8560"/>
    <cellStyle name="titulos 3 8 6 7" xfId="8561"/>
    <cellStyle name="titulos 3 8 6 8" xfId="8562"/>
    <cellStyle name="titulos 3 8 7" xfId="8563"/>
    <cellStyle name="titulos 3 8 8" xfId="8564"/>
    <cellStyle name="titulos 3 8 9" xfId="8565"/>
    <cellStyle name="titulos 3 8_Itemização Instalações" xfId="8566"/>
    <cellStyle name="titulos 3 9" xfId="8567"/>
    <cellStyle name="titulos 3 9 10" xfId="8568"/>
    <cellStyle name="titulos 3 9 11" xfId="8569"/>
    <cellStyle name="titulos 3 9 12" xfId="8570"/>
    <cellStyle name="titulos 3 9 13" xfId="8571"/>
    <cellStyle name="titulos 3 9 2" xfId="8572"/>
    <cellStyle name="titulos 3 9 2 10" xfId="8573"/>
    <cellStyle name="titulos 3 9 2 2" xfId="8574"/>
    <cellStyle name="titulos 3 9 2 2 2" xfId="8575"/>
    <cellStyle name="titulos 3 9 2 2 2 2" xfId="8576"/>
    <cellStyle name="titulos 3 9 2 2 2 3" xfId="8577"/>
    <cellStyle name="titulos 3 9 2 2 2 4" xfId="8578"/>
    <cellStyle name="titulos 3 9 2 2 2 5" xfId="8579"/>
    <cellStyle name="titulos 3 9 2 2 2 6" xfId="8580"/>
    <cellStyle name="titulos 3 9 2 2 2 7" xfId="8581"/>
    <cellStyle name="titulos 3 9 2 2 2 8" xfId="8582"/>
    <cellStyle name="titulos 3 9 2 2 3" xfId="8583"/>
    <cellStyle name="titulos 3 9 2 2 4" xfId="8584"/>
    <cellStyle name="titulos 3 9 2 2 5" xfId="8585"/>
    <cellStyle name="titulos 3 9 2 2 6" xfId="8586"/>
    <cellStyle name="titulos 3 9 2 2 7" xfId="8587"/>
    <cellStyle name="titulos 3 9 2 2 8" xfId="8588"/>
    <cellStyle name="titulos 3 9 2 2 9" xfId="8589"/>
    <cellStyle name="titulos 3 9 2 3" xfId="8590"/>
    <cellStyle name="titulos 3 9 2 3 2" xfId="8591"/>
    <cellStyle name="titulos 3 9 2 3 3" xfId="8592"/>
    <cellStyle name="titulos 3 9 2 3 4" xfId="8593"/>
    <cellStyle name="titulos 3 9 2 3 5" xfId="8594"/>
    <cellStyle name="titulos 3 9 2 3 6" xfId="8595"/>
    <cellStyle name="titulos 3 9 2 3 7" xfId="8596"/>
    <cellStyle name="titulos 3 9 2 3 8" xfId="8597"/>
    <cellStyle name="titulos 3 9 2 4" xfId="8598"/>
    <cellStyle name="titulos 3 9 2 5" xfId="8599"/>
    <cellStyle name="titulos 3 9 2 6" xfId="8600"/>
    <cellStyle name="titulos 3 9 2 7" xfId="8601"/>
    <cellStyle name="titulos 3 9 2 8" xfId="8602"/>
    <cellStyle name="titulos 3 9 2 9" xfId="8603"/>
    <cellStyle name="titulos 3 9 3" xfId="8604"/>
    <cellStyle name="titulos 3 9 3 10" xfId="8605"/>
    <cellStyle name="titulos 3 9 3 2" xfId="8606"/>
    <cellStyle name="titulos 3 9 3 2 2" xfId="8607"/>
    <cellStyle name="titulos 3 9 3 2 2 2" xfId="8608"/>
    <cellStyle name="titulos 3 9 3 2 2 3" xfId="8609"/>
    <cellStyle name="titulos 3 9 3 2 2 4" xfId="8610"/>
    <cellStyle name="titulos 3 9 3 2 2 5" xfId="8611"/>
    <cellStyle name="titulos 3 9 3 2 2 6" xfId="8612"/>
    <cellStyle name="titulos 3 9 3 2 2 7" xfId="8613"/>
    <cellStyle name="titulos 3 9 3 2 2 8" xfId="8614"/>
    <cellStyle name="titulos 3 9 3 2 3" xfId="8615"/>
    <cellStyle name="titulos 3 9 3 2 4" xfId="8616"/>
    <cellStyle name="titulos 3 9 3 2 5" xfId="8617"/>
    <cellStyle name="titulos 3 9 3 2 6" xfId="8618"/>
    <cellStyle name="titulos 3 9 3 2 7" xfId="8619"/>
    <cellStyle name="titulos 3 9 3 2 8" xfId="8620"/>
    <cellStyle name="titulos 3 9 3 2 9" xfId="8621"/>
    <cellStyle name="titulos 3 9 3 3" xfId="8622"/>
    <cellStyle name="titulos 3 9 3 3 2" xfId="8623"/>
    <cellStyle name="titulos 3 9 3 3 3" xfId="8624"/>
    <cellStyle name="titulos 3 9 3 3 4" xfId="8625"/>
    <cellStyle name="titulos 3 9 3 3 5" xfId="8626"/>
    <cellStyle name="titulos 3 9 3 3 6" xfId="8627"/>
    <cellStyle name="titulos 3 9 3 3 7" xfId="8628"/>
    <cellStyle name="titulos 3 9 3 3 8" xfId="8629"/>
    <cellStyle name="titulos 3 9 3 4" xfId="8630"/>
    <cellStyle name="titulos 3 9 3 5" xfId="8631"/>
    <cellStyle name="titulos 3 9 3 6" xfId="8632"/>
    <cellStyle name="titulos 3 9 3 7" xfId="8633"/>
    <cellStyle name="titulos 3 9 3 8" xfId="8634"/>
    <cellStyle name="titulos 3 9 3 9" xfId="8635"/>
    <cellStyle name="titulos 3 9 4" xfId="8636"/>
    <cellStyle name="titulos 3 9 4 10" xfId="8637"/>
    <cellStyle name="titulos 3 9 4 2" xfId="8638"/>
    <cellStyle name="titulos 3 9 4 2 2" xfId="8639"/>
    <cellStyle name="titulos 3 9 4 2 2 2" xfId="8640"/>
    <cellStyle name="titulos 3 9 4 2 2 3" xfId="8641"/>
    <cellStyle name="titulos 3 9 4 2 2 4" xfId="8642"/>
    <cellStyle name="titulos 3 9 4 2 2 5" xfId="8643"/>
    <cellStyle name="titulos 3 9 4 2 2 6" xfId="8644"/>
    <cellStyle name="titulos 3 9 4 2 2 7" xfId="8645"/>
    <cellStyle name="titulos 3 9 4 2 2 8" xfId="8646"/>
    <cellStyle name="titulos 3 9 4 2 3" xfId="8647"/>
    <cellStyle name="titulos 3 9 4 2 4" xfId="8648"/>
    <cellStyle name="titulos 3 9 4 2 5" xfId="8649"/>
    <cellStyle name="titulos 3 9 4 2 6" xfId="8650"/>
    <cellStyle name="titulos 3 9 4 2 7" xfId="8651"/>
    <cellStyle name="titulos 3 9 4 2 8" xfId="8652"/>
    <cellStyle name="titulos 3 9 4 2 9" xfId="8653"/>
    <cellStyle name="titulos 3 9 4 3" xfId="8654"/>
    <cellStyle name="titulos 3 9 4 3 2" xfId="8655"/>
    <cellStyle name="titulos 3 9 4 3 3" xfId="8656"/>
    <cellStyle name="titulos 3 9 4 3 4" xfId="8657"/>
    <cellStyle name="titulos 3 9 4 3 5" xfId="8658"/>
    <cellStyle name="titulos 3 9 4 3 6" xfId="8659"/>
    <cellStyle name="titulos 3 9 4 3 7" xfId="8660"/>
    <cellStyle name="titulos 3 9 4 3 8" xfId="8661"/>
    <cellStyle name="titulos 3 9 4 4" xfId="8662"/>
    <cellStyle name="titulos 3 9 4 5" xfId="8663"/>
    <cellStyle name="titulos 3 9 4 6" xfId="8664"/>
    <cellStyle name="titulos 3 9 4 7" xfId="8665"/>
    <cellStyle name="titulos 3 9 4 8" xfId="8666"/>
    <cellStyle name="titulos 3 9 4 9" xfId="8667"/>
    <cellStyle name="titulos 3 9 5" xfId="8668"/>
    <cellStyle name="titulos 3 9 5 2" xfId="8669"/>
    <cellStyle name="titulos 3 9 5 2 2" xfId="8670"/>
    <cellStyle name="titulos 3 9 5 2 3" xfId="8671"/>
    <cellStyle name="titulos 3 9 5 2 4" xfId="8672"/>
    <cellStyle name="titulos 3 9 5 2 5" xfId="8673"/>
    <cellStyle name="titulos 3 9 5 2 6" xfId="8674"/>
    <cellStyle name="titulos 3 9 5 2 7" xfId="8675"/>
    <cellStyle name="titulos 3 9 5 2 8" xfId="8676"/>
    <cellStyle name="titulos 3 9 5 3" xfId="8677"/>
    <cellStyle name="titulos 3 9 5 4" xfId="8678"/>
    <cellStyle name="titulos 3 9 5 5" xfId="8679"/>
    <cellStyle name="titulos 3 9 5 6" xfId="8680"/>
    <cellStyle name="titulos 3 9 5 7" xfId="8681"/>
    <cellStyle name="titulos 3 9 5 8" xfId="8682"/>
    <cellStyle name="titulos 3 9 5 9" xfId="8683"/>
    <cellStyle name="titulos 3 9 6" xfId="8684"/>
    <cellStyle name="titulos 3 9 6 2" xfId="8685"/>
    <cellStyle name="titulos 3 9 6 3" xfId="8686"/>
    <cellStyle name="titulos 3 9 6 4" xfId="8687"/>
    <cellStyle name="titulos 3 9 6 5" xfId="8688"/>
    <cellStyle name="titulos 3 9 6 6" xfId="8689"/>
    <cellStyle name="titulos 3 9 6 7" xfId="8690"/>
    <cellStyle name="titulos 3 9 6 8" xfId="8691"/>
    <cellStyle name="titulos 3 9 7" xfId="8692"/>
    <cellStyle name="titulos 3 9 8" xfId="8693"/>
    <cellStyle name="titulos 3 9 9" xfId="8694"/>
    <cellStyle name="titulos 3 9_Itemização Instalações" xfId="8695"/>
    <cellStyle name="titulos 3_Itemização Instalações" xfId="8696"/>
    <cellStyle name="titulos 4" xfId="8697"/>
    <cellStyle name="titulos 4 10" xfId="8698"/>
    <cellStyle name="titulos 4 11" xfId="8699"/>
    <cellStyle name="titulos 4 12" xfId="8700"/>
    <cellStyle name="titulos 4 13" xfId="8701"/>
    <cellStyle name="titulos 4 2" xfId="8702"/>
    <cellStyle name="titulos 4 2 10" xfId="8703"/>
    <cellStyle name="titulos 4 2 2" xfId="8704"/>
    <cellStyle name="titulos 4 2 2 2" xfId="8705"/>
    <cellStyle name="titulos 4 2 2 2 2" xfId="8706"/>
    <cellStyle name="titulos 4 2 2 2 3" xfId="8707"/>
    <cellStyle name="titulos 4 2 2 2 4" xfId="8708"/>
    <cellStyle name="titulos 4 2 2 2 5" xfId="8709"/>
    <cellStyle name="titulos 4 2 2 2 6" xfId="8710"/>
    <cellStyle name="titulos 4 2 2 2 7" xfId="8711"/>
    <cellStyle name="titulos 4 2 2 2 8" xfId="8712"/>
    <cellStyle name="titulos 4 2 2 3" xfId="8713"/>
    <cellStyle name="titulos 4 2 2 4" xfId="8714"/>
    <cellStyle name="titulos 4 2 2 5" xfId="8715"/>
    <cellStyle name="titulos 4 2 2 6" xfId="8716"/>
    <cellStyle name="titulos 4 2 2 7" xfId="8717"/>
    <cellStyle name="titulos 4 2 2 8" xfId="8718"/>
    <cellStyle name="titulos 4 2 2 9" xfId="8719"/>
    <cellStyle name="titulos 4 2 3" xfId="8720"/>
    <cellStyle name="titulos 4 2 3 2" xfId="8721"/>
    <cellStyle name="titulos 4 2 3 3" xfId="8722"/>
    <cellStyle name="titulos 4 2 3 4" xfId="8723"/>
    <cellStyle name="titulos 4 2 3 5" xfId="8724"/>
    <cellStyle name="titulos 4 2 3 6" xfId="8725"/>
    <cellStyle name="titulos 4 2 3 7" xfId="8726"/>
    <cellStyle name="titulos 4 2 3 8" xfId="8727"/>
    <cellStyle name="titulos 4 2 4" xfId="8728"/>
    <cellStyle name="titulos 4 2 5" xfId="8729"/>
    <cellStyle name="titulos 4 2 6" xfId="8730"/>
    <cellStyle name="titulos 4 2 7" xfId="8731"/>
    <cellStyle name="titulos 4 2 8" xfId="8732"/>
    <cellStyle name="titulos 4 2 9" xfId="8733"/>
    <cellStyle name="titulos 4 3" xfId="8734"/>
    <cellStyle name="titulos 4 3 10" xfId="8735"/>
    <cellStyle name="titulos 4 3 2" xfId="8736"/>
    <cellStyle name="titulos 4 3 2 2" xfId="8737"/>
    <cellStyle name="titulos 4 3 2 2 2" xfId="8738"/>
    <cellStyle name="titulos 4 3 2 2 3" xfId="8739"/>
    <cellStyle name="titulos 4 3 2 2 4" xfId="8740"/>
    <cellStyle name="titulos 4 3 2 2 5" xfId="8741"/>
    <cellStyle name="titulos 4 3 2 2 6" xfId="8742"/>
    <cellStyle name="titulos 4 3 2 2 7" xfId="8743"/>
    <cellStyle name="titulos 4 3 2 2 8" xfId="8744"/>
    <cellStyle name="titulos 4 3 2 3" xfId="8745"/>
    <cellStyle name="titulos 4 3 2 4" xfId="8746"/>
    <cellStyle name="titulos 4 3 2 5" xfId="8747"/>
    <cellStyle name="titulos 4 3 2 6" xfId="8748"/>
    <cellStyle name="titulos 4 3 2 7" xfId="8749"/>
    <cellStyle name="titulos 4 3 2 8" xfId="8750"/>
    <cellStyle name="titulos 4 3 2 9" xfId="8751"/>
    <cellStyle name="titulos 4 3 3" xfId="8752"/>
    <cellStyle name="titulos 4 3 3 2" xfId="8753"/>
    <cellStyle name="titulos 4 3 3 3" xfId="8754"/>
    <cellStyle name="titulos 4 3 3 4" xfId="8755"/>
    <cellStyle name="titulos 4 3 3 5" xfId="8756"/>
    <cellStyle name="titulos 4 3 3 6" xfId="8757"/>
    <cellStyle name="titulos 4 3 3 7" xfId="8758"/>
    <cellStyle name="titulos 4 3 3 8" xfId="8759"/>
    <cellStyle name="titulos 4 3 4" xfId="8760"/>
    <cellStyle name="titulos 4 3 5" xfId="8761"/>
    <cellStyle name="titulos 4 3 6" xfId="8762"/>
    <cellStyle name="titulos 4 3 7" xfId="8763"/>
    <cellStyle name="titulos 4 3 8" xfId="8764"/>
    <cellStyle name="titulos 4 3 9" xfId="8765"/>
    <cellStyle name="titulos 4 4" xfId="8766"/>
    <cellStyle name="titulos 4 4 10" xfId="8767"/>
    <cellStyle name="titulos 4 4 2" xfId="8768"/>
    <cellStyle name="titulos 4 4 2 2" xfId="8769"/>
    <cellStyle name="titulos 4 4 2 2 2" xfId="8770"/>
    <cellStyle name="titulos 4 4 2 2 3" xfId="8771"/>
    <cellStyle name="titulos 4 4 2 2 4" xfId="8772"/>
    <cellStyle name="titulos 4 4 2 2 5" xfId="8773"/>
    <cellStyle name="titulos 4 4 2 2 6" xfId="8774"/>
    <cellStyle name="titulos 4 4 2 2 7" xfId="8775"/>
    <cellStyle name="titulos 4 4 2 2 8" xfId="8776"/>
    <cellStyle name="titulos 4 4 2 3" xfId="8777"/>
    <cellStyle name="titulos 4 4 2 4" xfId="8778"/>
    <cellStyle name="titulos 4 4 2 5" xfId="8779"/>
    <cellStyle name="titulos 4 4 2 6" xfId="8780"/>
    <cellStyle name="titulos 4 4 2 7" xfId="8781"/>
    <cellStyle name="titulos 4 4 2 8" xfId="8782"/>
    <cellStyle name="titulos 4 4 2 9" xfId="8783"/>
    <cellStyle name="titulos 4 4 3" xfId="8784"/>
    <cellStyle name="titulos 4 4 3 2" xfId="8785"/>
    <cellStyle name="titulos 4 4 3 3" xfId="8786"/>
    <cellStyle name="titulos 4 4 3 4" xfId="8787"/>
    <cellStyle name="titulos 4 4 3 5" xfId="8788"/>
    <cellStyle name="titulos 4 4 3 6" xfId="8789"/>
    <cellStyle name="titulos 4 4 3 7" xfId="8790"/>
    <cellStyle name="titulos 4 4 3 8" xfId="8791"/>
    <cellStyle name="titulos 4 4 4" xfId="8792"/>
    <cellStyle name="titulos 4 4 5" xfId="8793"/>
    <cellStyle name="titulos 4 4 6" xfId="8794"/>
    <cellStyle name="titulos 4 4 7" xfId="8795"/>
    <cellStyle name="titulos 4 4 8" xfId="8796"/>
    <cellStyle name="titulos 4 4 9" xfId="8797"/>
    <cellStyle name="titulos 4 5" xfId="8798"/>
    <cellStyle name="titulos 4 5 2" xfId="8799"/>
    <cellStyle name="titulos 4 5 2 2" xfId="8800"/>
    <cellStyle name="titulos 4 5 2 3" xfId="8801"/>
    <cellStyle name="titulos 4 5 2 4" xfId="8802"/>
    <cellStyle name="titulos 4 5 2 5" xfId="8803"/>
    <cellStyle name="titulos 4 5 2 6" xfId="8804"/>
    <cellStyle name="titulos 4 5 2 7" xfId="8805"/>
    <cellStyle name="titulos 4 5 2 8" xfId="8806"/>
    <cellStyle name="titulos 4 5 3" xfId="8807"/>
    <cellStyle name="titulos 4 5 4" xfId="8808"/>
    <cellStyle name="titulos 4 5 5" xfId="8809"/>
    <cellStyle name="titulos 4 5 6" xfId="8810"/>
    <cellStyle name="titulos 4 5 7" xfId="8811"/>
    <cellStyle name="titulos 4 5 8" xfId="8812"/>
    <cellStyle name="titulos 4 5 9" xfId="8813"/>
    <cellStyle name="titulos 4 6" xfId="8814"/>
    <cellStyle name="titulos 4 6 2" xfId="8815"/>
    <cellStyle name="titulos 4 6 3" xfId="8816"/>
    <cellStyle name="titulos 4 6 4" xfId="8817"/>
    <cellStyle name="titulos 4 6 5" xfId="8818"/>
    <cellStyle name="titulos 4 6 6" xfId="8819"/>
    <cellStyle name="titulos 4 6 7" xfId="8820"/>
    <cellStyle name="titulos 4 6 8" xfId="8821"/>
    <cellStyle name="titulos 4 7" xfId="8822"/>
    <cellStyle name="titulos 4 8" xfId="8823"/>
    <cellStyle name="titulos 4 9" xfId="8824"/>
    <cellStyle name="titulos 4_Itemização Instalações" xfId="8825"/>
    <cellStyle name="titulos 5" xfId="8826"/>
    <cellStyle name="titulos 5 10" xfId="8827"/>
    <cellStyle name="titulos 5 11" xfId="8828"/>
    <cellStyle name="titulos 5 12" xfId="8829"/>
    <cellStyle name="titulos 5 13" xfId="8830"/>
    <cellStyle name="titulos 5 2" xfId="8831"/>
    <cellStyle name="titulos 5 2 10" xfId="8832"/>
    <cellStyle name="titulos 5 2 2" xfId="8833"/>
    <cellStyle name="titulos 5 2 2 2" xfId="8834"/>
    <cellStyle name="titulos 5 2 2 2 2" xfId="8835"/>
    <cellStyle name="titulos 5 2 2 2 3" xfId="8836"/>
    <cellStyle name="titulos 5 2 2 2 4" xfId="8837"/>
    <cellStyle name="titulos 5 2 2 2 5" xfId="8838"/>
    <cellStyle name="titulos 5 2 2 2 6" xfId="8839"/>
    <cellStyle name="titulos 5 2 2 2 7" xfId="8840"/>
    <cellStyle name="titulos 5 2 2 2 8" xfId="8841"/>
    <cellStyle name="titulos 5 2 2 3" xfId="8842"/>
    <cellStyle name="titulos 5 2 2 4" xfId="8843"/>
    <cellStyle name="titulos 5 2 2 5" xfId="8844"/>
    <cellStyle name="titulos 5 2 2 6" xfId="8845"/>
    <cellStyle name="titulos 5 2 2 7" xfId="8846"/>
    <cellStyle name="titulos 5 2 2 8" xfId="8847"/>
    <cellStyle name="titulos 5 2 2 9" xfId="8848"/>
    <cellStyle name="titulos 5 2 3" xfId="8849"/>
    <cellStyle name="titulos 5 2 3 2" xfId="8850"/>
    <cellStyle name="titulos 5 2 3 3" xfId="8851"/>
    <cellStyle name="titulos 5 2 3 4" xfId="8852"/>
    <cellStyle name="titulos 5 2 3 5" xfId="8853"/>
    <cellStyle name="titulos 5 2 3 6" xfId="8854"/>
    <cellStyle name="titulos 5 2 3 7" xfId="8855"/>
    <cellStyle name="titulos 5 2 3 8" xfId="8856"/>
    <cellStyle name="titulos 5 2 4" xfId="8857"/>
    <cellStyle name="titulos 5 2 5" xfId="8858"/>
    <cellStyle name="titulos 5 2 6" xfId="8859"/>
    <cellStyle name="titulos 5 2 7" xfId="8860"/>
    <cellStyle name="titulos 5 2 8" xfId="8861"/>
    <cellStyle name="titulos 5 2 9" xfId="8862"/>
    <cellStyle name="titulos 5 3" xfId="8863"/>
    <cellStyle name="titulos 5 3 10" xfId="8864"/>
    <cellStyle name="titulos 5 3 2" xfId="8865"/>
    <cellStyle name="titulos 5 3 2 2" xfId="8866"/>
    <cellStyle name="titulos 5 3 2 2 2" xfId="8867"/>
    <cellStyle name="titulos 5 3 2 2 3" xfId="8868"/>
    <cellStyle name="titulos 5 3 2 2 4" xfId="8869"/>
    <cellStyle name="titulos 5 3 2 2 5" xfId="8870"/>
    <cellStyle name="titulos 5 3 2 2 6" xfId="8871"/>
    <cellStyle name="titulos 5 3 2 2 7" xfId="8872"/>
    <cellStyle name="titulos 5 3 2 2 8" xfId="8873"/>
    <cellStyle name="titulos 5 3 2 3" xfId="8874"/>
    <cellStyle name="titulos 5 3 2 4" xfId="8875"/>
    <cellStyle name="titulos 5 3 2 5" xfId="8876"/>
    <cellStyle name="titulos 5 3 2 6" xfId="8877"/>
    <cellStyle name="titulos 5 3 2 7" xfId="8878"/>
    <cellStyle name="titulos 5 3 2 8" xfId="8879"/>
    <cellStyle name="titulos 5 3 2 9" xfId="8880"/>
    <cellStyle name="titulos 5 3 3" xfId="8881"/>
    <cellStyle name="titulos 5 3 3 2" xfId="8882"/>
    <cellStyle name="titulos 5 3 3 3" xfId="8883"/>
    <cellStyle name="titulos 5 3 3 4" xfId="8884"/>
    <cellStyle name="titulos 5 3 3 5" xfId="8885"/>
    <cellStyle name="titulos 5 3 3 6" xfId="8886"/>
    <cellStyle name="titulos 5 3 3 7" xfId="8887"/>
    <cellStyle name="titulos 5 3 3 8" xfId="8888"/>
    <cellStyle name="titulos 5 3 4" xfId="8889"/>
    <cellStyle name="titulos 5 3 5" xfId="8890"/>
    <cellStyle name="titulos 5 3 6" xfId="8891"/>
    <cellStyle name="titulos 5 3 7" xfId="8892"/>
    <cellStyle name="titulos 5 3 8" xfId="8893"/>
    <cellStyle name="titulos 5 3 9" xfId="8894"/>
    <cellStyle name="titulos 5 4" xfId="8895"/>
    <cellStyle name="titulos 5 4 10" xfId="8896"/>
    <cellStyle name="titulos 5 4 2" xfId="8897"/>
    <cellStyle name="titulos 5 4 2 2" xfId="8898"/>
    <cellStyle name="titulos 5 4 2 2 2" xfId="8899"/>
    <cellStyle name="titulos 5 4 2 2 3" xfId="8900"/>
    <cellStyle name="titulos 5 4 2 2 4" xfId="8901"/>
    <cellStyle name="titulos 5 4 2 2 5" xfId="8902"/>
    <cellStyle name="titulos 5 4 2 2 6" xfId="8903"/>
    <cellStyle name="titulos 5 4 2 2 7" xfId="8904"/>
    <cellStyle name="titulos 5 4 2 2 8" xfId="8905"/>
    <cellStyle name="titulos 5 4 2 3" xfId="8906"/>
    <cellStyle name="titulos 5 4 2 4" xfId="8907"/>
    <cellStyle name="titulos 5 4 2 5" xfId="8908"/>
    <cellStyle name="titulos 5 4 2 6" xfId="8909"/>
    <cellStyle name="titulos 5 4 2 7" xfId="8910"/>
    <cellStyle name="titulos 5 4 2 8" xfId="8911"/>
    <cellStyle name="titulos 5 4 2 9" xfId="8912"/>
    <cellStyle name="titulos 5 4 3" xfId="8913"/>
    <cellStyle name="titulos 5 4 3 2" xfId="8914"/>
    <cellStyle name="titulos 5 4 3 3" xfId="8915"/>
    <cellStyle name="titulos 5 4 3 4" xfId="8916"/>
    <cellStyle name="titulos 5 4 3 5" xfId="8917"/>
    <cellStyle name="titulos 5 4 3 6" xfId="8918"/>
    <cellStyle name="titulos 5 4 3 7" xfId="8919"/>
    <cellStyle name="titulos 5 4 3 8" xfId="8920"/>
    <cellStyle name="titulos 5 4 4" xfId="8921"/>
    <cellStyle name="titulos 5 4 5" xfId="8922"/>
    <cellStyle name="titulos 5 4 6" xfId="8923"/>
    <cellStyle name="titulos 5 4 7" xfId="8924"/>
    <cellStyle name="titulos 5 4 8" xfId="8925"/>
    <cellStyle name="titulos 5 4 9" xfId="8926"/>
    <cellStyle name="titulos 5 5" xfId="8927"/>
    <cellStyle name="titulos 5 5 2" xfId="8928"/>
    <cellStyle name="titulos 5 5 2 2" xfId="8929"/>
    <cellStyle name="titulos 5 5 2 3" xfId="8930"/>
    <cellStyle name="titulos 5 5 2 4" xfId="8931"/>
    <cellStyle name="titulos 5 5 2 5" xfId="8932"/>
    <cellStyle name="titulos 5 5 2 6" xfId="8933"/>
    <cellStyle name="titulos 5 5 2 7" xfId="8934"/>
    <cellStyle name="titulos 5 5 2 8" xfId="8935"/>
    <cellStyle name="titulos 5 5 3" xfId="8936"/>
    <cellStyle name="titulos 5 5 4" xfId="8937"/>
    <cellStyle name="titulos 5 5 5" xfId="8938"/>
    <cellStyle name="titulos 5 5 6" xfId="8939"/>
    <cellStyle name="titulos 5 5 7" xfId="8940"/>
    <cellStyle name="titulos 5 5 8" xfId="8941"/>
    <cellStyle name="titulos 5 5 9" xfId="8942"/>
    <cellStyle name="titulos 5 6" xfId="8943"/>
    <cellStyle name="titulos 5 6 2" xfId="8944"/>
    <cellStyle name="titulos 5 6 3" xfId="8945"/>
    <cellStyle name="titulos 5 6 4" xfId="8946"/>
    <cellStyle name="titulos 5 6 5" xfId="8947"/>
    <cellStyle name="titulos 5 6 6" xfId="8948"/>
    <cellStyle name="titulos 5 6 7" xfId="8949"/>
    <cellStyle name="titulos 5 6 8" xfId="8950"/>
    <cellStyle name="titulos 5 7" xfId="8951"/>
    <cellStyle name="titulos 5 8" xfId="8952"/>
    <cellStyle name="titulos 5 9" xfId="8953"/>
    <cellStyle name="titulos 5_Itemização Instalações" xfId="8954"/>
    <cellStyle name="titulos 6" xfId="8955"/>
    <cellStyle name="titulos 6 10" xfId="8956"/>
    <cellStyle name="titulos 6 11" xfId="8957"/>
    <cellStyle name="titulos 6 12" xfId="8958"/>
    <cellStyle name="titulos 6 13" xfId="8959"/>
    <cellStyle name="titulos 6 2" xfId="8960"/>
    <cellStyle name="titulos 6 2 10" xfId="8961"/>
    <cellStyle name="titulos 6 2 2" xfId="8962"/>
    <cellStyle name="titulos 6 2 2 2" xfId="8963"/>
    <cellStyle name="titulos 6 2 2 2 2" xfId="8964"/>
    <cellStyle name="titulos 6 2 2 2 3" xfId="8965"/>
    <cellStyle name="titulos 6 2 2 2 4" xfId="8966"/>
    <cellStyle name="titulos 6 2 2 2 5" xfId="8967"/>
    <cellStyle name="titulos 6 2 2 2 6" xfId="8968"/>
    <cellStyle name="titulos 6 2 2 2 7" xfId="8969"/>
    <cellStyle name="titulos 6 2 2 2 8" xfId="8970"/>
    <cellStyle name="titulos 6 2 2 3" xfId="8971"/>
    <cellStyle name="titulos 6 2 2 4" xfId="8972"/>
    <cellStyle name="titulos 6 2 2 5" xfId="8973"/>
    <cellStyle name="titulos 6 2 2 6" xfId="8974"/>
    <cellStyle name="titulos 6 2 2 7" xfId="8975"/>
    <cellStyle name="titulos 6 2 2 8" xfId="8976"/>
    <cellStyle name="titulos 6 2 2 9" xfId="8977"/>
    <cellStyle name="titulos 6 2 3" xfId="8978"/>
    <cellStyle name="titulos 6 2 3 2" xfId="8979"/>
    <cellStyle name="titulos 6 2 3 3" xfId="8980"/>
    <cellStyle name="titulos 6 2 3 4" xfId="8981"/>
    <cellStyle name="titulos 6 2 3 5" xfId="8982"/>
    <cellStyle name="titulos 6 2 3 6" xfId="8983"/>
    <cellStyle name="titulos 6 2 3 7" xfId="8984"/>
    <cellStyle name="titulos 6 2 3 8" xfId="8985"/>
    <cellStyle name="titulos 6 2 4" xfId="8986"/>
    <cellStyle name="titulos 6 2 5" xfId="8987"/>
    <cellStyle name="titulos 6 2 6" xfId="8988"/>
    <cellStyle name="titulos 6 2 7" xfId="8989"/>
    <cellStyle name="titulos 6 2 8" xfId="8990"/>
    <cellStyle name="titulos 6 2 9" xfId="8991"/>
    <cellStyle name="titulos 6 3" xfId="8992"/>
    <cellStyle name="titulos 6 3 10" xfId="8993"/>
    <cellStyle name="titulos 6 3 2" xfId="8994"/>
    <cellStyle name="titulos 6 3 2 2" xfId="8995"/>
    <cellStyle name="titulos 6 3 2 2 2" xfId="8996"/>
    <cellStyle name="titulos 6 3 2 2 3" xfId="8997"/>
    <cellStyle name="titulos 6 3 2 2 4" xfId="8998"/>
    <cellStyle name="titulos 6 3 2 2 5" xfId="8999"/>
    <cellStyle name="titulos 6 3 2 2 6" xfId="9000"/>
    <cellStyle name="titulos 6 3 2 2 7" xfId="9001"/>
    <cellStyle name="titulos 6 3 2 2 8" xfId="9002"/>
    <cellStyle name="titulos 6 3 2 3" xfId="9003"/>
    <cellStyle name="titulos 6 3 2 4" xfId="9004"/>
    <cellStyle name="titulos 6 3 2 5" xfId="9005"/>
    <cellStyle name="titulos 6 3 2 6" xfId="9006"/>
    <cellStyle name="titulos 6 3 2 7" xfId="9007"/>
    <cellStyle name="titulos 6 3 2 8" xfId="9008"/>
    <cellStyle name="titulos 6 3 2 9" xfId="9009"/>
    <cellStyle name="titulos 6 3 3" xfId="9010"/>
    <cellStyle name="titulos 6 3 3 2" xfId="9011"/>
    <cellStyle name="titulos 6 3 3 3" xfId="9012"/>
    <cellStyle name="titulos 6 3 3 4" xfId="9013"/>
    <cellStyle name="titulos 6 3 3 5" xfId="9014"/>
    <cellStyle name="titulos 6 3 3 6" xfId="9015"/>
    <cellStyle name="titulos 6 3 3 7" xfId="9016"/>
    <cellStyle name="titulos 6 3 3 8" xfId="9017"/>
    <cellStyle name="titulos 6 3 4" xfId="9018"/>
    <cellStyle name="titulos 6 3 5" xfId="9019"/>
    <cellStyle name="titulos 6 3 6" xfId="9020"/>
    <cellStyle name="titulos 6 3 7" xfId="9021"/>
    <cellStyle name="titulos 6 3 8" xfId="9022"/>
    <cellStyle name="titulos 6 3 9" xfId="9023"/>
    <cellStyle name="titulos 6 4" xfId="9024"/>
    <cellStyle name="titulos 6 4 10" xfId="9025"/>
    <cellStyle name="titulos 6 4 2" xfId="9026"/>
    <cellStyle name="titulos 6 4 2 2" xfId="9027"/>
    <cellStyle name="titulos 6 4 2 2 2" xfId="9028"/>
    <cellStyle name="titulos 6 4 2 2 3" xfId="9029"/>
    <cellStyle name="titulos 6 4 2 2 4" xfId="9030"/>
    <cellStyle name="titulos 6 4 2 2 5" xfId="9031"/>
    <cellStyle name="titulos 6 4 2 2 6" xfId="9032"/>
    <cellStyle name="titulos 6 4 2 2 7" xfId="9033"/>
    <cellStyle name="titulos 6 4 2 2 8" xfId="9034"/>
    <cellStyle name="titulos 6 4 2 3" xfId="9035"/>
    <cellStyle name="titulos 6 4 2 4" xfId="9036"/>
    <cellStyle name="titulos 6 4 2 5" xfId="9037"/>
    <cellStyle name="titulos 6 4 2 6" xfId="9038"/>
    <cellStyle name="titulos 6 4 2 7" xfId="9039"/>
    <cellStyle name="titulos 6 4 2 8" xfId="9040"/>
    <cellStyle name="titulos 6 4 2 9" xfId="9041"/>
    <cellStyle name="titulos 6 4 3" xfId="9042"/>
    <cellStyle name="titulos 6 4 3 2" xfId="9043"/>
    <cellStyle name="titulos 6 4 3 3" xfId="9044"/>
    <cellStyle name="titulos 6 4 3 4" xfId="9045"/>
    <cellStyle name="titulos 6 4 3 5" xfId="9046"/>
    <cellStyle name="titulos 6 4 3 6" xfId="9047"/>
    <cellStyle name="titulos 6 4 3 7" xfId="9048"/>
    <cellStyle name="titulos 6 4 3 8" xfId="9049"/>
    <cellStyle name="titulos 6 4 4" xfId="9050"/>
    <cellStyle name="titulos 6 4 5" xfId="9051"/>
    <cellStyle name="titulos 6 4 6" xfId="9052"/>
    <cellStyle name="titulos 6 4 7" xfId="9053"/>
    <cellStyle name="titulos 6 4 8" xfId="9054"/>
    <cellStyle name="titulos 6 4 9" xfId="9055"/>
    <cellStyle name="titulos 6 5" xfId="9056"/>
    <cellStyle name="titulos 6 5 2" xfId="9057"/>
    <cellStyle name="titulos 6 5 2 2" xfId="9058"/>
    <cellStyle name="titulos 6 5 2 3" xfId="9059"/>
    <cellStyle name="titulos 6 5 2 4" xfId="9060"/>
    <cellStyle name="titulos 6 5 2 5" xfId="9061"/>
    <cellStyle name="titulos 6 5 2 6" xfId="9062"/>
    <cellStyle name="titulos 6 5 2 7" xfId="9063"/>
    <cellStyle name="titulos 6 5 2 8" xfId="9064"/>
    <cellStyle name="titulos 6 5 3" xfId="9065"/>
    <cellStyle name="titulos 6 5 4" xfId="9066"/>
    <cellStyle name="titulos 6 5 5" xfId="9067"/>
    <cellStyle name="titulos 6 5 6" xfId="9068"/>
    <cellStyle name="titulos 6 5 7" xfId="9069"/>
    <cellStyle name="titulos 6 5 8" xfId="9070"/>
    <cellStyle name="titulos 6 5 9" xfId="9071"/>
    <cellStyle name="titulos 6 6" xfId="9072"/>
    <cellStyle name="titulos 6 6 2" xfId="9073"/>
    <cellStyle name="titulos 6 6 3" xfId="9074"/>
    <cellStyle name="titulos 6 6 4" xfId="9075"/>
    <cellStyle name="titulos 6 6 5" xfId="9076"/>
    <cellStyle name="titulos 6 6 6" xfId="9077"/>
    <cellStyle name="titulos 6 6 7" xfId="9078"/>
    <cellStyle name="titulos 6 6 8" xfId="9079"/>
    <cellStyle name="titulos 6 7" xfId="9080"/>
    <cellStyle name="titulos 6 8" xfId="9081"/>
    <cellStyle name="titulos 6 9" xfId="9082"/>
    <cellStyle name="titulos 6_Itemização Instalações" xfId="9083"/>
    <cellStyle name="titulos 7" xfId="9084"/>
    <cellStyle name="titulos 7 10" xfId="9085"/>
    <cellStyle name="titulos 7 11" xfId="9086"/>
    <cellStyle name="titulos 7 12" xfId="9087"/>
    <cellStyle name="titulos 7 13" xfId="9088"/>
    <cellStyle name="titulos 7 2" xfId="9089"/>
    <cellStyle name="titulos 7 2 10" xfId="9090"/>
    <cellStyle name="titulos 7 2 2" xfId="9091"/>
    <cellStyle name="titulos 7 2 2 2" xfId="9092"/>
    <cellStyle name="titulos 7 2 2 2 2" xfId="9093"/>
    <cellStyle name="titulos 7 2 2 2 3" xfId="9094"/>
    <cellStyle name="titulos 7 2 2 2 4" xfId="9095"/>
    <cellStyle name="titulos 7 2 2 2 5" xfId="9096"/>
    <cellStyle name="titulos 7 2 2 2 6" xfId="9097"/>
    <cellStyle name="titulos 7 2 2 2 7" xfId="9098"/>
    <cellStyle name="titulos 7 2 2 2 8" xfId="9099"/>
    <cellStyle name="titulos 7 2 2 3" xfId="9100"/>
    <cellStyle name="titulos 7 2 2 4" xfId="9101"/>
    <cellStyle name="titulos 7 2 2 5" xfId="9102"/>
    <cellStyle name="titulos 7 2 2 6" xfId="9103"/>
    <cellStyle name="titulos 7 2 2 7" xfId="9104"/>
    <cellStyle name="titulos 7 2 2 8" xfId="9105"/>
    <cellStyle name="titulos 7 2 2 9" xfId="9106"/>
    <cellStyle name="titulos 7 2 3" xfId="9107"/>
    <cellStyle name="titulos 7 2 3 2" xfId="9108"/>
    <cellStyle name="titulos 7 2 3 3" xfId="9109"/>
    <cellStyle name="titulos 7 2 3 4" xfId="9110"/>
    <cellStyle name="titulos 7 2 3 5" xfId="9111"/>
    <cellStyle name="titulos 7 2 3 6" xfId="9112"/>
    <cellStyle name="titulos 7 2 3 7" xfId="9113"/>
    <cellStyle name="titulos 7 2 3 8" xfId="9114"/>
    <cellStyle name="titulos 7 2 4" xfId="9115"/>
    <cellStyle name="titulos 7 2 5" xfId="9116"/>
    <cellStyle name="titulos 7 2 6" xfId="9117"/>
    <cellStyle name="titulos 7 2 7" xfId="9118"/>
    <cellStyle name="titulos 7 2 8" xfId="9119"/>
    <cellStyle name="titulos 7 2 9" xfId="9120"/>
    <cellStyle name="titulos 7 3" xfId="9121"/>
    <cellStyle name="titulos 7 3 10" xfId="9122"/>
    <cellStyle name="titulos 7 3 2" xfId="9123"/>
    <cellStyle name="titulos 7 3 2 2" xfId="9124"/>
    <cellStyle name="titulos 7 3 2 2 2" xfId="9125"/>
    <cellStyle name="titulos 7 3 2 2 3" xfId="9126"/>
    <cellStyle name="titulos 7 3 2 2 4" xfId="9127"/>
    <cellStyle name="titulos 7 3 2 2 5" xfId="9128"/>
    <cellStyle name="titulos 7 3 2 2 6" xfId="9129"/>
    <cellStyle name="titulos 7 3 2 2 7" xfId="9130"/>
    <cellStyle name="titulos 7 3 2 2 8" xfId="9131"/>
    <cellStyle name="titulos 7 3 2 3" xfId="9132"/>
    <cellStyle name="titulos 7 3 2 4" xfId="9133"/>
    <cellStyle name="titulos 7 3 2 5" xfId="9134"/>
    <cellStyle name="titulos 7 3 2 6" xfId="9135"/>
    <cellStyle name="titulos 7 3 2 7" xfId="9136"/>
    <cellStyle name="titulos 7 3 2 8" xfId="9137"/>
    <cellStyle name="titulos 7 3 2 9" xfId="9138"/>
    <cellStyle name="titulos 7 3 3" xfId="9139"/>
    <cellStyle name="titulos 7 3 3 2" xfId="9140"/>
    <cellStyle name="titulos 7 3 3 3" xfId="9141"/>
    <cellStyle name="titulos 7 3 3 4" xfId="9142"/>
    <cellStyle name="titulos 7 3 3 5" xfId="9143"/>
    <cellStyle name="titulos 7 3 3 6" xfId="9144"/>
    <cellStyle name="titulos 7 3 3 7" xfId="9145"/>
    <cellStyle name="titulos 7 3 3 8" xfId="9146"/>
    <cellStyle name="titulos 7 3 4" xfId="9147"/>
    <cellStyle name="titulos 7 3 5" xfId="9148"/>
    <cellStyle name="titulos 7 3 6" xfId="9149"/>
    <cellStyle name="titulos 7 3 7" xfId="9150"/>
    <cellStyle name="titulos 7 3 8" xfId="9151"/>
    <cellStyle name="titulos 7 3 9" xfId="9152"/>
    <cellStyle name="titulos 7 4" xfId="9153"/>
    <cellStyle name="titulos 7 4 10" xfId="9154"/>
    <cellStyle name="titulos 7 4 2" xfId="9155"/>
    <cellStyle name="titulos 7 4 2 2" xfId="9156"/>
    <cellStyle name="titulos 7 4 2 2 2" xfId="9157"/>
    <cellStyle name="titulos 7 4 2 2 3" xfId="9158"/>
    <cellStyle name="titulos 7 4 2 2 4" xfId="9159"/>
    <cellStyle name="titulos 7 4 2 2 5" xfId="9160"/>
    <cellStyle name="titulos 7 4 2 2 6" xfId="9161"/>
    <cellStyle name="titulos 7 4 2 2 7" xfId="9162"/>
    <cellStyle name="titulos 7 4 2 2 8" xfId="9163"/>
    <cellStyle name="titulos 7 4 2 3" xfId="9164"/>
    <cellStyle name="titulos 7 4 2 4" xfId="9165"/>
    <cellStyle name="titulos 7 4 2 5" xfId="9166"/>
    <cellStyle name="titulos 7 4 2 6" xfId="9167"/>
    <cellStyle name="titulos 7 4 2 7" xfId="9168"/>
    <cellStyle name="titulos 7 4 2 8" xfId="9169"/>
    <cellStyle name="titulos 7 4 2 9" xfId="9170"/>
    <cellStyle name="titulos 7 4 3" xfId="9171"/>
    <cellStyle name="titulos 7 4 3 2" xfId="9172"/>
    <cellStyle name="titulos 7 4 3 3" xfId="9173"/>
    <cellStyle name="titulos 7 4 3 4" xfId="9174"/>
    <cellStyle name="titulos 7 4 3 5" xfId="9175"/>
    <cellStyle name="titulos 7 4 3 6" xfId="9176"/>
    <cellStyle name="titulos 7 4 3 7" xfId="9177"/>
    <cellStyle name="titulos 7 4 3 8" xfId="9178"/>
    <cellStyle name="titulos 7 4 4" xfId="9179"/>
    <cellStyle name="titulos 7 4 5" xfId="9180"/>
    <cellStyle name="titulos 7 4 6" xfId="9181"/>
    <cellStyle name="titulos 7 4 7" xfId="9182"/>
    <cellStyle name="titulos 7 4 8" xfId="9183"/>
    <cellStyle name="titulos 7 4 9" xfId="9184"/>
    <cellStyle name="titulos 7 5" xfId="9185"/>
    <cellStyle name="titulos 7 5 2" xfId="9186"/>
    <cellStyle name="titulos 7 5 2 2" xfId="9187"/>
    <cellStyle name="titulos 7 5 2 3" xfId="9188"/>
    <cellStyle name="titulos 7 5 2 4" xfId="9189"/>
    <cellStyle name="titulos 7 5 2 5" xfId="9190"/>
    <cellStyle name="titulos 7 5 2 6" xfId="9191"/>
    <cellStyle name="titulos 7 5 2 7" xfId="9192"/>
    <cellStyle name="titulos 7 5 2 8" xfId="9193"/>
    <cellStyle name="titulos 7 5 3" xfId="9194"/>
    <cellStyle name="titulos 7 5 4" xfId="9195"/>
    <cellStyle name="titulos 7 5 5" xfId="9196"/>
    <cellStyle name="titulos 7 5 6" xfId="9197"/>
    <cellStyle name="titulos 7 5 7" xfId="9198"/>
    <cellStyle name="titulos 7 5 8" xfId="9199"/>
    <cellStyle name="titulos 7 5 9" xfId="9200"/>
    <cellStyle name="titulos 7 6" xfId="9201"/>
    <cellStyle name="titulos 7 6 2" xfId="9202"/>
    <cellStyle name="titulos 7 6 3" xfId="9203"/>
    <cellStyle name="titulos 7 6 4" xfId="9204"/>
    <cellStyle name="titulos 7 6 5" xfId="9205"/>
    <cellStyle name="titulos 7 6 6" xfId="9206"/>
    <cellStyle name="titulos 7 6 7" xfId="9207"/>
    <cellStyle name="titulos 7 6 8" xfId="9208"/>
    <cellStyle name="titulos 7 7" xfId="9209"/>
    <cellStyle name="titulos 7 8" xfId="9210"/>
    <cellStyle name="titulos 7 9" xfId="9211"/>
    <cellStyle name="titulos 7_Itemização Instalações" xfId="9212"/>
    <cellStyle name="titulos 8" xfId="9213"/>
    <cellStyle name="titulos 8 10" xfId="9214"/>
    <cellStyle name="titulos 8 11" xfId="9215"/>
    <cellStyle name="titulos 8 12" xfId="9216"/>
    <cellStyle name="titulos 8 13" xfId="9217"/>
    <cellStyle name="titulos 8 2" xfId="9218"/>
    <cellStyle name="titulos 8 2 10" xfId="9219"/>
    <cellStyle name="titulos 8 2 2" xfId="9220"/>
    <cellStyle name="titulos 8 2 2 2" xfId="9221"/>
    <cellStyle name="titulos 8 2 2 2 2" xfId="9222"/>
    <cellStyle name="titulos 8 2 2 2 3" xfId="9223"/>
    <cellStyle name="titulos 8 2 2 2 4" xfId="9224"/>
    <cellStyle name="titulos 8 2 2 2 5" xfId="9225"/>
    <cellStyle name="titulos 8 2 2 2 6" xfId="9226"/>
    <cellStyle name="titulos 8 2 2 2 7" xfId="9227"/>
    <cellStyle name="titulos 8 2 2 2 8" xfId="9228"/>
    <cellStyle name="titulos 8 2 2 3" xfId="9229"/>
    <cellStyle name="titulos 8 2 2 4" xfId="9230"/>
    <cellStyle name="titulos 8 2 2 5" xfId="9231"/>
    <cellStyle name="titulos 8 2 2 6" xfId="9232"/>
    <cellStyle name="titulos 8 2 2 7" xfId="9233"/>
    <cellStyle name="titulos 8 2 2 8" xfId="9234"/>
    <cellStyle name="titulos 8 2 2 9" xfId="9235"/>
    <cellStyle name="titulos 8 2 3" xfId="9236"/>
    <cellStyle name="titulos 8 2 3 2" xfId="9237"/>
    <cellStyle name="titulos 8 2 3 3" xfId="9238"/>
    <cellStyle name="titulos 8 2 3 4" xfId="9239"/>
    <cellStyle name="titulos 8 2 3 5" xfId="9240"/>
    <cellStyle name="titulos 8 2 3 6" xfId="9241"/>
    <cellStyle name="titulos 8 2 3 7" xfId="9242"/>
    <cellStyle name="titulos 8 2 3 8" xfId="9243"/>
    <cellStyle name="titulos 8 2 4" xfId="9244"/>
    <cellStyle name="titulos 8 2 5" xfId="9245"/>
    <cellStyle name="titulos 8 2 6" xfId="9246"/>
    <cellStyle name="titulos 8 2 7" xfId="9247"/>
    <cellStyle name="titulos 8 2 8" xfId="9248"/>
    <cellStyle name="titulos 8 2 9" xfId="9249"/>
    <cellStyle name="titulos 8 3" xfId="9250"/>
    <cellStyle name="titulos 8 3 10" xfId="9251"/>
    <cellStyle name="titulos 8 3 2" xfId="9252"/>
    <cellStyle name="titulos 8 3 2 2" xfId="9253"/>
    <cellStyle name="titulos 8 3 2 2 2" xfId="9254"/>
    <cellStyle name="titulos 8 3 2 2 3" xfId="9255"/>
    <cellStyle name="titulos 8 3 2 2 4" xfId="9256"/>
    <cellStyle name="titulos 8 3 2 2 5" xfId="9257"/>
    <cellStyle name="titulos 8 3 2 2 6" xfId="9258"/>
    <cellStyle name="titulos 8 3 2 2 7" xfId="9259"/>
    <cellStyle name="titulos 8 3 2 2 8" xfId="9260"/>
    <cellStyle name="titulos 8 3 2 3" xfId="9261"/>
    <cellStyle name="titulos 8 3 2 4" xfId="9262"/>
    <cellStyle name="titulos 8 3 2 5" xfId="9263"/>
    <cellStyle name="titulos 8 3 2 6" xfId="9264"/>
    <cellStyle name="titulos 8 3 2 7" xfId="9265"/>
    <cellStyle name="titulos 8 3 2 8" xfId="9266"/>
    <cellStyle name="titulos 8 3 2 9" xfId="9267"/>
    <cellStyle name="titulos 8 3 3" xfId="9268"/>
    <cellStyle name="titulos 8 3 3 2" xfId="9269"/>
    <cellStyle name="titulos 8 3 3 3" xfId="9270"/>
    <cellStyle name="titulos 8 3 3 4" xfId="9271"/>
    <cellStyle name="titulos 8 3 3 5" xfId="9272"/>
    <cellStyle name="titulos 8 3 3 6" xfId="9273"/>
    <cellStyle name="titulos 8 3 3 7" xfId="9274"/>
    <cellStyle name="titulos 8 3 3 8" xfId="9275"/>
    <cellStyle name="titulos 8 3 4" xfId="9276"/>
    <cellStyle name="titulos 8 3 5" xfId="9277"/>
    <cellStyle name="titulos 8 3 6" xfId="9278"/>
    <cellStyle name="titulos 8 3 7" xfId="9279"/>
    <cellStyle name="titulos 8 3 8" xfId="9280"/>
    <cellStyle name="titulos 8 3 9" xfId="9281"/>
    <cellStyle name="titulos 8 4" xfId="9282"/>
    <cellStyle name="titulos 8 4 10" xfId="9283"/>
    <cellStyle name="titulos 8 4 2" xfId="9284"/>
    <cellStyle name="titulos 8 4 2 2" xfId="9285"/>
    <cellStyle name="titulos 8 4 2 2 2" xfId="9286"/>
    <cellStyle name="titulos 8 4 2 2 3" xfId="9287"/>
    <cellStyle name="titulos 8 4 2 2 4" xfId="9288"/>
    <cellStyle name="titulos 8 4 2 2 5" xfId="9289"/>
    <cellStyle name="titulos 8 4 2 2 6" xfId="9290"/>
    <cellStyle name="titulos 8 4 2 2 7" xfId="9291"/>
    <cellStyle name="titulos 8 4 2 2 8" xfId="9292"/>
    <cellStyle name="titulos 8 4 2 3" xfId="9293"/>
    <cellStyle name="titulos 8 4 2 4" xfId="9294"/>
    <cellStyle name="titulos 8 4 2 5" xfId="9295"/>
    <cellStyle name="titulos 8 4 2 6" xfId="9296"/>
    <cellStyle name="titulos 8 4 2 7" xfId="9297"/>
    <cellStyle name="titulos 8 4 2 8" xfId="9298"/>
    <cellStyle name="titulos 8 4 2 9" xfId="9299"/>
    <cellStyle name="titulos 8 4 3" xfId="9300"/>
    <cellStyle name="titulos 8 4 3 2" xfId="9301"/>
    <cellStyle name="titulos 8 4 3 3" xfId="9302"/>
    <cellStyle name="titulos 8 4 3 4" xfId="9303"/>
    <cellStyle name="titulos 8 4 3 5" xfId="9304"/>
    <cellStyle name="titulos 8 4 3 6" xfId="9305"/>
    <cellStyle name="titulos 8 4 3 7" xfId="9306"/>
    <cellStyle name="titulos 8 4 3 8" xfId="9307"/>
    <cellStyle name="titulos 8 4 4" xfId="9308"/>
    <cellStyle name="titulos 8 4 5" xfId="9309"/>
    <cellStyle name="titulos 8 4 6" xfId="9310"/>
    <cellStyle name="titulos 8 4 7" xfId="9311"/>
    <cellStyle name="titulos 8 4 8" xfId="9312"/>
    <cellStyle name="titulos 8 4 9" xfId="9313"/>
    <cellStyle name="titulos 8 5" xfId="9314"/>
    <cellStyle name="titulos 8 5 2" xfId="9315"/>
    <cellStyle name="titulos 8 5 2 2" xfId="9316"/>
    <cellStyle name="titulos 8 5 2 3" xfId="9317"/>
    <cellStyle name="titulos 8 5 2 4" xfId="9318"/>
    <cellStyle name="titulos 8 5 2 5" xfId="9319"/>
    <cellStyle name="titulos 8 5 2 6" xfId="9320"/>
    <cellStyle name="titulos 8 5 2 7" xfId="9321"/>
    <cellStyle name="titulos 8 5 2 8" xfId="9322"/>
    <cellStyle name="titulos 8 5 3" xfId="9323"/>
    <cellStyle name="titulos 8 5 4" xfId="9324"/>
    <cellStyle name="titulos 8 5 5" xfId="9325"/>
    <cellStyle name="titulos 8 5 6" xfId="9326"/>
    <cellStyle name="titulos 8 5 7" xfId="9327"/>
    <cellStyle name="titulos 8 5 8" xfId="9328"/>
    <cellStyle name="titulos 8 5 9" xfId="9329"/>
    <cellStyle name="titulos 8 6" xfId="9330"/>
    <cellStyle name="titulos 8 6 2" xfId="9331"/>
    <cellStyle name="titulos 8 6 3" xfId="9332"/>
    <cellStyle name="titulos 8 6 4" xfId="9333"/>
    <cellStyle name="titulos 8 6 5" xfId="9334"/>
    <cellStyle name="titulos 8 6 6" xfId="9335"/>
    <cellStyle name="titulos 8 6 7" xfId="9336"/>
    <cellStyle name="titulos 8 6 8" xfId="9337"/>
    <cellStyle name="titulos 8 7" xfId="9338"/>
    <cellStyle name="titulos 8 8" xfId="9339"/>
    <cellStyle name="titulos 8 9" xfId="9340"/>
    <cellStyle name="titulos 8_Itemização Instalações" xfId="9341"/>
    <cellStyle name="titulos 9" xfId="9342"/>
    <cellStyle name="titulos 9 10" xfId="9343"/>
    <cellStyle name="titulos 9 11" xfId="9344"/>
    <cellStyle name="titulos 9 12" xfId="9345"/>
    <cellStyle name="titulos 9 13" xfId="9346"/>
    <cellStyle name="titulos 9 2" xfId="9347"/>
    <cellStyle name="titulos 9 2 10" xfId="9348"/>
    <cellStyle name="titulos 9 2 2" xfId="9349"/>
    <cellStyle name="titulos 9 2 2 2" xfId="9350"/>
    <cellStyle name="titulos 9 2 2 2 2" xfId="9351"/>
    <cellStyle name="titulos 9 2 2 2 3" xfId="9352"/>
    <cellStyle name="titulos 9 2 2 2 4" xfId="9353"/>
    <cellStyle name="titulos 9 2 2 2 5" xfId="9354"/>
    <cellStyle name="titulos 9 2 2 2 6" xfId="9355"/>
    <cellStyle name="titulos 9 2 2 2 7" xfId="9356"/>
    <cellStyle name="titulos 9 2 2 2 8" xfId="9357"/>
    <cellStyle name="titulos 9 2 2 3" xfId="9358"/>
    <cellStyle name="titulos 9 2 2 4" xfId="9359"/>
    <cellStyle name="titulos 9 2 2 5" xfId="9360"/>
    <cellStyle name="titulos 9 2 2 6" xfId="9361"/>
    <cellStyle name="titulos 9 2 2 7" xfId="9362"/>
    <cellStyle name="titulos 9 2 2 8" xfId="9363"/>
    <cellStyle name="titulos 9 2 2 9" xfId="9364"/>
    <cellStyle name="titulos 9 2 3" xfId="9365"/>
    <cellStyle name="titulos 9 2 3 2" xfId="9366"/>
    <cellStyle name="titulos 9 2 3 3" xfId="9367"/>
    <cellStyle name="titulos 9 2 3 4" xfId="9368"/>
    <cellStyle name="titulos 9 2 3 5" xfId="9369"/>
    <cellStyle name="titulos 9 2 3 6" xfId="9370"/>
    <cellStyle name="titulos 9 2 3 7" xfId="9371"/>
    <cellStyle name="titulos 9 2 3 8" xfId="9372"/>
    <cellStyle name="titulos 9 2 4" xfId="9373"/>
    <cellStyle name="titulos 9 2 5" xfId="9374"/>
    <cellStyle name="titulos 9 2 6" xfId="9375"/>
    <cellStyle name="titulos 9 2 7" xfId="9376"/>
    <cellStyle name="titulos 9 2 8" xfId="9377"/>
    <cellStyle name="titulos 9 2 9" xfId="9378"/>
    <cellStyle name="titulos 9 3" xfId="9379"/>
    <cellStyle name="titulos 9 3 10" xfId="9380"/>
    <cellStyle name="titulos 9 3 2" xfId="9381"/>
    <cellStyle name="titulos 9 3 2 2" xfId="9382"/>
    <cellStyle name="titulos 9 3 2 2 2" xfId="9383"/>
    <cellStyle name="titulos 9 3 2 2 3" xfId="9384"/>
    <cellStyle name="titulos 9 3 2 2 4" xfId="9385"/>
    <cellStyle name="titulos 9 3 2 2 5" xfId="9386"/>
    <cellStyle name="titulos 9 3 2 2 6" xfId="9387"/>
    <cellStyle name="titulos 9 3 2 2 7" xfId="9388"/>
    <cellStyle name="titulos 9 3 2 2 8" xfId="9389"/>
    <cellStyle name="titulos 9 3 2 3" xfId="9390"/>
    <cellStyle name="titulos 9 3 2 4" xfId="9391"/>
    <cellStyle name="titulos 9 3 2 5" xfId="9392"/>
    <cellStyle name="titulos 9 3 2 6" xfId="9393"/>
    <cellStyle name="titulos 9 3 2 7" xfId="9394"/>
    <cellStyle name="titulos 9 3 2 8" xfId="9395"/>
    <cellStyle name="titulos 9 3 2 9" xfId="9396"/>
    <cellStyle name="titulos 9 3 3" xfId="9397"/>
    <cellStyle name="titulos 9 3 3 2" xfId="9398"/>
    <cellStyle name="titulos 9 3 3 3" xfId="9399"/>
    <cellStyle name="titulos 9 3 3 4" xfId="9400"/>
    <cellStyle name="titulos 9 3 3 5" xfId="9401"/>
    <cellStyle name="titulos 9 3 3 6" xfId="9402"/>
    <cellStyle name="titulos 9 3 3 7" xfId="9403"/>
    <cellStyle name="titulos 9 3 3 8" xfId="9404"/>
    <cellStyle name="titulos 9 3 4" xfId="9405"/>
    <cellStyle name="titulos 9 3 5" xfId="9406"/>
    <cellStyle name="titulos 9 3 6" xfId="9407"/>
    <cellStyle name="titulos 9 3 7" xfId="9408"/>
    <cellStyle name="titulos 9 3 8" xfId="9409"/>
    <cellStyle name="titulos 9 3 9" xfId="9410"/>
    <cellStyle name="titulos 9 4" xfId="9411"/>
    <cellStyle name="titulos 9 4 10" xfId="9412"/>
    <cellStyle name="titulos 9 4 2" xfId="9413"/>
    <cellStyle name="titulos 9 4 2 2" xfId="9414"/>
    <cellStyle name="titulos 9 4 2 2 2" xfId="9415"/>
    <cellStyle name="titulos 9 4 2 2 3" xfId="9416"/>
    <cellStyle name="titulos 9 4 2 2 4" xfId="9417"/>
    <cellStyle name="titulos 9 4 2 2 5" xfId="9418"/>
    <cellStyle name="titulos 9 4 2 2 6" xfId="9419"/>
    <cellStyle name="titulos 9 4 2 2 7" xfId="9420"/>
    <cellStyle name="titulos 9 4 2 2 8" xfId="9421"/>
    <cellStyle name="titulos 9 4 2 3" xfId="9422"/>
    <cellStyle name="titulos 9 4 2 4" xfId="9423"/>
    <cellStyle name="titulos 9 4 2 5" xfId="9424"/>
    <cellStyle name="titulos 9 4 2 6" xfId="9425"/>
    <cellStyle name="titulos 9 4 2 7" xfId="9426"/>
    <cellStyle name="titulos 9 4 2 8" xfId="9427"/>
    <cellStyle name="titulos 9 4 2 9" xfId="9428"/>
    <cellStyle name="titulos 9 4 3" xfId="9429"/>
    <cellStyle name="titulos 9 4 3 2" xfId="9430"/>
    <cellStyle name="titulos 9 4 3 3" xfId="9431"/>
    <cellStyle name="titulos 9 4 3 4" xfId="9432"/>
    <cellStyle name="titulos 9 4 3 5" xfId="9433"/>
    <cellStyle name="titulos 9 4 3 6" xfId="9434"/>
    <cellStyle name="titulos 9 4 3 7" xfId="9435"/>
    <cellStyle name="titulos 9 4 3 8" xfId="9436"/>
    <cellStyle name="titulos 9 4 4" xfId="9437"/>
    <cellStyle name="titulos 9 4 5" xfId="9438"/>
    <cellStyle name="titulos 9 4 6" xfId="9439"/>
    <cellStyle name="titulos 9 4 7" xfId="9440"/>
    <cellStyle name="titulos 9 4 8" xfId="9441"/>
    <cellStyle name="titulos 9 4 9" xfId="9442"/>
    <cellStyle name="titulos 9 5" xfId="9443"/>
    <cellStyle name="titulos 9 5 2" xfId="9444"/>
    <cellStyle name="titulos 9 5 2 2" xfId="9445"/>
    <cellStyle name="titulos 9 5 2 3" xfId="9446"/>
    <cellStyle name="titulos 9 5 2 4" xfId="9447"/>
    <cellStyle name="titulos 9 5 2 5" xfId="9448"/>
    <cellStyle name="titulos 9 5 2 6" xfId="9449"/>
    <cellStyle name="titulos 9 5 2 7" xfId="9450"/>
    <cellStyle name="titulos 9 5 2 8" xfId="9451"/>
    <cellStyle name="titulos 9 5 3" xfId="9452"/>
    <cellStyle name="titulos 9 5 4" xfId="9453"/>
    <cellStyle name="titulos 9 5 5" xfId="9454"/>
    <cellStyle name="titulos 9 5 6" xfId="9455"/>
    <cellStyle name="titulos 9 5 7" xfId="9456"/>
    <cellStyle name="titulos 9 5 8" xfId="9457"/>
    <cellStyle name="titulos 9 5 9" xfId="9458"/>
    <cellStyle name="titulos 9 6" xfId="9459"/>
    <cellStyle name="titulos 9 6 2" xfId="9460"/>
    <cellStyle name="titulos 9 6 3" xfId="9461"/>
    <cellStyle name="titulos 9 6 4" xfId="9462"/>
    <cellStyle name="titulos 9 6 5" xfId="9463"/>
    <cellStyle name="titulos 9 6 6" xfId="9464"/>
    <cellStyle name="titulos 9 6 7" xfId="9465"/>
    <cellStyle name="titulos 9 6 8" xfId="9466"/>
    <cellStyle name="titulos 9 7" xfId="9467"/>
    <cellStyle name="titulos 9 8" xfId="9468"/>
    <cellStyle name="titulos 9 9" xfId="9469"/>
    <cellStyle name="titulos 9_Itemização Instalações" xfId="9470"/>
    <cellStyle name="titulos_Itemização Instalações" xfId="9471"/>
    <cellStyle name="Vírgula 2" xfId="9497"/>
  </cellStyles>
  <dxfs count="216"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B9311"/>
      </font>
    </dxf>
    <dxf>
      <font>
        <color rgb="FF0B9311"/>
      </font>
    </dxf>
    <dxf>
      <font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B931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FF0000"/>
      </font>
    </dxf>
    <dxf>
      <font>
        <color rgb="FF0000FF"/>
      </font>
    </dxf>
    <dxf>
      <font>
        <color rgb="FF0B9311"/>
      </font>
    </dxf>
    <dxf>
      <font>
        <color rgb="FF0B9311"/>
      </font>
    </dxf>
    <dxf>
      <font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color rgb="FF0B9311"/>
      </font>
    </dxf>
    <dxf>
      <font>
        <color rgb="FFFF0000"/>
      </font>
    </dxf>
    <dxf>
      <font>
        <color rgb="FF0B9311"/>
      </font>
    </dxf>
    <dxf>
      <font>
        <color rgb="FF0B9311"/>
      </font>
    </dxf>
    <dxf>
      <font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/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auto="1"/>
      </font>
    </dxf>
    <dxf>
      <fill>
        <gradientFill degree="90">
          <stop position="0">
            <color theme="0"/>
          </stop>
          <stop position="0.5">
            <color theme="0" tint="-0.25098422193060094"/>
          </stop>
          <stop position="1">
            <color theme="0"/>
          </stop>
        </gradientFill>
      </fill>
    </dxf>
    <dxf>
      <font>
        <b/>
        <i val="0"/>
      </font>
    </dxf>
    <dxf>
      <fill>
        <gradientFill degree="90">
          <stop position="0">
            <color theme="0"/>
          </stop>
          <stop position="0.5">
            <color theme="0" tint="-0.34900967436750391"/>
          </stop>
          <stop position="1">
            <color theme="0"/>
          </stop>
        </gradientFill>
      </fill>
    </dxf>
    <dxf>
      <fill>
        <gradientFill degree="90">
          <stop position="0">
            <color theme="0" tint="-0.1490218817712943"/>
          </stop>
          <stop position="0.5">
            <color theme="4"/>
          </stop>
          <stop position="1">
            <color theme="0" tint="-0.1490218817712943"/>
          </stop>
        </gradientFill>
      </fill>
    </dxf>
    <dxf>
      <fill>
        <gradientFill degree="90">
          <stop position="0">
            <color theme="2" tint="-0.25098422193060094"/>
          </stop>
          <stop position="0.5">
            <color theme="4"/>
          </stop>
          <stop position="1">
            <color theme="2" tint="-0.25098422193060094"/>
          </stop>
        </gradientFill>
      </fill>
    </dxf>
    <dxf>
      <fill>
        <patternFill>
          <bgColor theme="6" tint="-0.24994659260841701"/>
        </patternFill>
      </fill>
    </dxf>
  </dxfs>
  <tableStyles count="7" defaultTableStyle="TableStyleMedium9" defaultPivotStyle="Estilo de Tabela Dinâmica 5">
    <tableStyle name="Estilo de Segmentação de Dados 1" pivot="0" table="0" count="1">
      <tableStyleElement type="headerRow" dxfId="215"/>
    </tableStyle>
    <tableStyle name="Estilo de Tabela Dinâmica 1" table="0" count="1">
      <tableStyleElement type="pageFieldLabels" dxfId="214"/>
    </tableStyle>
    <tableStyle name="Estilo de Tabela Dinâmica 2" table="0" count="1">
      <tableStyleElement type="pageFieldLabels" dxfId="213"/>
    </tableStyle>
    <tableStyle name="Estilo de Tabela Dinâmica 3" table="0" count="1">
      <tableStyleElement type="headerRow" dxfId="212"/>
    </tableStyle>
    <tableStyle name="Estilo de Tabela Dinâmica 4" table="0" count="1">
      <tableStyleElement type="headerRow" dxfId="211"/>
    </tableStyle>
    <tableStyle name="Estilo de Tabela Dinâmica 5" table="0" count="1">
      <tableStyleElement type="pageFieldValues" dxfId="210"/>
    </tableStyle>
    <tableStyle name="Estilo de Tabela Dinâmica 6" table="0" count="1">
      <tableStyleElement type="wholeTable" dxfId="20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8E5FF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8080FF"/>
      <rgbColor rgb="00802060"/>
      <rgbColor rgb="00FFFFC0"/>
      <rgbColor rgb="00A0E0E0"/>
      <rgbColor rgb="00600080"/>
      <rgbColor rgb="00FFE7E7"/>
      <rgbColor rgb="000080C0"/>
      <rgbColor rgb="00C0C0FF"/>
      <rgbColor rgb="00000080"/>
      <rgbColor rgb="00FFE3FF"/>
      <rgbColor rgb="00FFFF00"/>
      <rgbColor rgb="0000FFFF"/>
      <rgbColor rgb="00800080"/>
      <rgbColor rgb="00FF9933"/>
      <rgbColor rgb="00008080"/>
      <rgbColor rgb="000000FF"/>
      <rgbColor rgb="0000CCFF"/>
      <rgbColor rgb="00BFFFFF"/>
      <rgbColor rgb="00CFFFE7"/>
      <rgbColor rgb="00FFFF99"/>
      <rgbColor rgb="00A6CAF0"/>
      <rgbColor rgb="00FFE3E3"/>
      <rgbColor rgb="00CCCC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99FF99"/>
      <color rgb="FF54FF25"/>
      <color rgb="FFF6BB00"/>
      <color rgb="FFFFCC00"/>
      <color rgb="FF9D9259"/>
      <color rgb="FFFFFF85"/>
      <color rgb="FFB0DD7F"/>
      <color rgb="FFFF928F"/>
      <color rgb="FFFF7C79"/>
      <color rgb="FFFF5B57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DESPESAS DIRETAS PREVISTAS X REALIZADAS</a:t>
            </a:r>
          </a:p>
        </c:rich>
      </c:tx>
      <c:layout>
        <c:manualLayout>
          <c:xMode val="edge"/>
          <c:yMode val="edge"/>
          <c:x val="0.24641334068172904"/>
          <c:y val="3.80137200415503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006220284820908E-2"/>
          <c:y val="9.7186822134278761E-2"/>
          <c:w val="0.88923485340932873"/>
          <c:h val="0.75447664551611138"/>
        </c:manualLayout>
      </c:layout>
      <c:lineChart>
        <c:grouping val="standard"/>
        <c:varyColors val="0"/>
        <c:ser>
          <c:idx val="2"/>
          <c:order val="0"/>
          <c:tx>
            <c:strRef>
              <c:f>DADOS!$A$20</c:f>
              <c:strCache>
                <c:ptCount val="1"/>
                <c:pt idx="0">
                  <c:v>% EXEC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901570505843786E-2"/>
                  <c:y val="-0.1305099408606640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8099885069186594E-2"/>
                  <c:y val="-0.143620499745510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5979282812184244E-2"/>
                  <c:y val="-0.1377955981928859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968719046778853E-2"/>
                  <c:y val="-0.137926782571150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102850534220051E-2"/>
                  <c:y val="-0.133972735710357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7702094204423736E-2"/>
                  <c:y val="-0.1166799010318045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9655730025385579E-2"/>
                  <c:y val="-0.1290862259213220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2.3417204979656311E-2"/>
                  <c:y val="-0.1226664544605052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8908329823332199E-2"/>
                  <c:y val="-0.132931595651935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7869795026157764E-2"/>
                  <c:y val="-0.139603381545557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2664645856566971E-2"/>
                  <c:y val="-0.137574200365379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1737441857014362E-2"/>
                  <c:y val="-0.1450440145104699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8265379960075101E-2"/>
                  <c:y val="0.134267460041075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2182350562029943E-2"/>
                  <c:y val="-0.134949671071158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2.2993747320869611E-2"/>
                  <c:y val="0.130998003342834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2.2682468731837765E-2"/>
                  <c:y val="0.138234993142192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1.6345991675071274E-2"/>
                  <c:y val="-0.137873599715097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DADOS!$E$16:$W$16</c:f>
              <c:numCache>
                <c:formatCode>mmm\-yy</c:formatCode>
                <c:ptCount val="19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</c:numCache>
            </c:numRef>
          </c:cat>
          <c:val>
            <c:numRef>
              <c:f>DADOS!$E$20:$W$20</c:f>
              <c:numCache>
                <c:formatCode>0.00%</c:formatCode>
                <c:ptCount val="19"/>
                <c:pt idx="0">
                  <c:v>0.12010130790427991</c:v>
                </c:pt>
                <c:pt idx="1">
                  <c:v>0.14399697171847575</c:v>
                </c:pt>
                <c:pt idx="2">
                  <c:v>0.20141172199906596</c:v>
                </c:pt>
                <c:pt idx="3">
                  <c:v>0.23306954418043074</c:v>
                </c:pt>
                <c:pt idx="4">
                  <c:v>0.2670285351481102</c:v>
                </c:pt>
                <c:pt idx="5">
                  <c:v>0.29743969459578429</c:v>
                </c:pt>
                <c:pt idx="6">
                  <c:v>0.34688169283743558</c:v>
                </c:pt>
                <c:pt idx="7">
                  <c:v>0.37033159111726272</c:v>
                </c:pt>
                <c:pt idx="8">
                  <c:v>0.39561458997736887</c:v>
                </c:pt>
                <c:pt idx="9">
                  <c:v>0.4277585609256821</c:v>
                </c:pt>
                <c:pt idx="10">
                  <c:v>0.48587357959154887</c:v>
                </c:pt>
                <c:pt idx="11">
                  <c:v>0.56853214268674179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DADOS!$F$9</c:f>
              <c:strCache>
                <c:ptCount val="1"/>
                <c:pt idx="0">
                  <c:v>31</c:v>
                </c:pt>
              </c:strCache>
            </c:strRef>
          </c:tx>
          <c:spPr>
            <a:ln w="34925" cap="rnd">
              <a:solidFill>
                <a:srgbClr val="0000FF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8320373223347742E-2"/>
                  <c:y val="7.1577427147366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0136944936788862E-2"/>
                  <c:y val="0.118400007563783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2545433936475161E-2"/>
                  <c:y val="0.109214343455672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1790239715323307E-2"/>
                  <c:y val="0.113958648162709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3178997393626524E-2"/>
                  <c:y val="0.11793081658926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8150070101927818E-2"/>
                  <c:y val="0.123689222731588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8408377447712863E-2"/>
                  <c:y val="0.130815948190038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2.192296555401918E-2"/>
                  <c:y val="0.14504282460751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9062103933226722E-2"/>
                  <c:y val="0.1360586606293634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8218957587276756E-2"/>
                  <c:y val="0.137978370737271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1.7361055558544457E-2"/>
                  <c:y val="0.1282957337219292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1.8995040183952046E-2"/>
                  <c:y val="0.1292690743427571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9020986974462549E-2"/>
                  <c:y val="0.134115945730905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1.7217560688340995E-2"/>
                  <c:y val="0.133837111804075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2.0196716462674878E-2"/>
                  <c:y val="0.1242655323982811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2.0489260308398743E-2"/>
                  <c:y val="0.135552158602958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1.7664707614902211E-2"/>
                  <c:y val="0.12704554234586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1.7511928270139237E-2"/>
                  <c:y val="0.143643498727200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-1.5310927519837482E-2"/>
                  <c:y val="0.150343842291848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-1.8717469491917379E-2"/>
                  <c:y val="-9.579825782697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8.9291000000746718E-3"/>
                  <c:y val="-7.1513083722932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DADOS!$E$16:$W$16</c:f>
              <c:numCache>
                <c:formatCode>mmm\-yy</c:formatCode>
                <c:ptCount val="19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</c:numCache>
            </c:numRef>
          </c:cat>
          <c:val>
            <c:numRef>
              <c:f>DADOS!$E$26:$W$26</c:f>
              <c:numCache>
                <c:formatCode>0.00%</c:formatCode>
                <c:ptCount val="19"/>
                <c:pt idx="0">
                  <c:v>0.12859999999999999</c:v>
                </c:pt>
                <c:pt idx="1">
                  <c:v>0.1454</c:v>
                </c:pt>
                <c:pt idx="2">
                  <c:v>0.1794</c:v>
                </c:pt>
                <c:pt idx="3">
                  <c:v>0.20809999999999998</c:v>
                </c:pt>
                <c:pt idx="4">
                  <c:v>0.23620000000000002</c:v>
                </c:pt>
                <c:pt idx="5">
                  <c:v>0.28489999999999999</c:v>
                </c:pt>
                <c:pt idx="6">
                  <c:v>0.33590000000000003</c:v>
                </c:pt>
                <c:pt idx="7">
                  <c:v>0.37280000000000002</c:v>
                </c:pt>
                <c:pt idx="8">
                  <c:v>0.38640000000000002</c:v>
                </c:pt>
                <c:pt idx="9">
                  <c:v>0.40380000000000005</c:v>
                </c:pt>
                <c:pt idx="10">
                  <c:v>0.44479999999999997</c:v>
                </c:pt>
                <c:pt idx="11">
                  <c:v>0.48420000000000002</c:v>
                </c:pt>
                <c:pt idx="12">
                  <c:v>0.54170000000000007</c:v>
                </c:pt>
                <c:pt idx="13">
                  <c:v>0.65629999999999999</c:v>
                </c:pt>
                <c:pt idx="14">
                  <c:v>0.74360000000000004</c:v>
                </c:pt>
                <c:pt idx="15">
                  <c:v>0.80349999999999999</c:v>
                </c:pt>
                <c:pt idx="16">
                  <c:v>0.85309999999999997</c:v>
                </c:pt>
                <c:pt idx="17">
                  <c:v>0.94330000000000003</c:v>
                </c:pt>
                <c:pt idx="18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57620320"/>
        <c:axId val="2057626304"/>
      </c:lineChart>
      <c:catAx>
        <c:axId val="20576203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7626304"/>
        <c:crossesAt val="0"/>
        <c:auto val="0"/>
        <c:lblAlgn val="ctr"/>
        <c:lblOffset val="100"/>
        <c:tickMarkSkip val="1"/>
        <c:noMultiLvlLbl val="0"/>
      </c:catAx>
      <c:valAx>
        <c:axId val="2057626304"/>
        <c:scaling>
          <c:orientation val="minMax"/>
          <c:max val="1.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7620320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44000">
          <a:srgbClr val="CCFFCC"/>
        </a:gs>
        <a:gs pos="5000">
          <a:srgbClr xmlns:mc="http://schemas.openxmlformats.org/markup-compatibility/2006" xmlns:a14="http://schemas.microsoft.com/office/drawing/2010/main" val="EAEAEA" mc:Ignorable="a14" a14:legacySpreadsheetColorIndex="22"/>
        </a:gs>
      </a:gsLst>
      <a:lin ang="3000000" scaled="0"/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5" orientation="landscape" horizontalDpi="300" verticalDpi="300"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2800D0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rgbClr val="2800D0"/>
                </a:solidFill>
              </a:rPr>
              <a:t>EVOLUÇÃO ACUMULADA DAS DESPESAS TOTAIS</a:t>
            </a:r>
          </a:p>
        </c:rich>
      </c:tx>
      <c:layout>
        <c:manualLayout>
          <c:xMode val="edge"/>
          <c:yMode val="edge"/>
          <c:x val="0.31911699791886755"/>
          <c:y val="8.21114532421662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2800D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006220284820908E-2"/>
          <c:y val="9.7186822134278761E-2"/>
          <c:w val="0.88923485340932873"/>
          <c:h val="0.75447664551611138"/>
        </c:manualLayout>
      </c:layout>
      <c:lineChart>
        <c:grouping val="standard"/>
        <c:varyColors val="0"/>
        <c:ser>
          <c:idx val="2"/>
          <c:order val="0"/>
          <c:tx>
            <c:strRef>
              <c:f>'Dados Finan'!$A$24</c:f>
              <c:strCache>
                <c:ptCount val="1"/>
                <c:pt idx="0">
                  <c:v>%F.ACUM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2524312080320796E-2"/>
                  <c:y val="7.471176963237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1748069351221793E-2"/>
                  <c:y val="-7.5092673997252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8339101332610498E-2"/>
                  <c:y val="-8.2912151022851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0738728878644322E-2"/>
                  <c:y val="-7.5420800364445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1277817706512058E-2"/>
                  <c:y val="8.092325384689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9807695793416808E-2"/>
                  <c:y val="8.17583267708059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9901199876428285E-2"/>
                  <c:y val="8.76187678559770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9522367705829748E-2"/>
                  <c:y val="-7.8398243326013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2.1506120908642765E-2"/>
                  <c:y val="-8.02079730887767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8431587906737296E-2"/>
                  <c:y val="8.7803143624209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1611820607042125E-2"/>
                  <c:y val="8.16406179470192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0203713256880706E-2"/>
                  <c:y val="7.85805357522322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2.1185254097798086E-2"/>
                  <c:y val="8.4327434697644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1250730885920385E-2"/>
                  <c:y val="8.0330890267598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1.916657315264329E-2"/>
                  <c:y val="7.4068711397408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'Dados Finan'!$G$6:$AA$6</c:f>
              <c:numCache>
                <c:formatCode>mmm\-yy</c:formatCode>
                <c:ptCount val="2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  <c:pt idx="11">
                  <c:v>44105</c:v>
                </c:pt>
                <c:pt idx="12">
                  <c:v>44136</c:v>
                </c:pt>
                <c:pt idx="13">
                  <c:v>44166</c:v>
                </c:pt>
                <c:pt idx="14">
                  <c:v>44197</c:v>
                </c:pt>
                <c:pt idx="15">
                  <c:v>44228</c:v>
                </c:pt>
                <c:pt idx="16">
                  <c:v>44256</c:v>
                </c:pt>
                <c:pt idx="17">
                  <c:v>44287</c:v>
                </c:pt>
                <c:pt idx="18">
                  <c:v>44317</c:v>
                </c:pt>
                <c:pt idx="19">
                  <c:v>44348</c:v>
                </c:pt>
                <c:pt idx="20">
                  <c:v>44378</c:v>
                </c:pt>
              </c:numCache>
            </c:numRef>
          </c:cat>
          <c:val>
            <c:numRef>
              <c:f>'Dados Finan'!$G$24:$AA$24</c:f>
              <c:numCache>
                <c:formatCode>0.00%</c:formatCode>
                <c:ptCount val="21"/>
                <c:pt idx="0">
                  <c:v>0.13690410565038677</c:v>
                </c:pt>
                <c:pt idx="1">
                  <c:v>0.20241941981741382</c:v>
                </c:pt>
                <c:pt idx="2">
                  <c:v>0.2393160822845358</c:v>
                </c:pt>
                <c:pt idx="3">
                  <c:v>0.27853069422022153</c:v>
                </c:pt>
                <c:pt idx="4">
                  <c:v>0.31169227042755632</c:v>
                </c:pt>
                <c:pt idx="5">
                  <c:v>0.36869914296782214</c:v>
                </c:pt>
                <c:pt idx="6">
                  <c:v>0.40167351622145864</c:v>
                </c:pt>
                <c:pt idx="7">
                  <c:v>0.46068993434435679</c:v>
                </c:pt>
                <c:pt idx="8">
                  <c:v>0.50528519001427386</c:v>
                </c:pt>
                <c:pt idx="9">
                  <c:v>0.54941556154508153</c:v>
                </c:pt>
                <c:pt idx="10">
                  <c:v>0.60533608606404776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'Dados Finan'!$B$20</c:f>
              <c:strCache>
                <c:ptCount val="1"/>
                <c:pt idx="0">
                  <c:v>% PREV.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4715031648384091E-2"/>
                  <c:y val="-8.47996588874675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0635371273754682E-2"/>
                  <c:y val="7.80624780381029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7281595197852908E-2"/>
                  <c:y val="7.98499854860505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9706069301121332E-2"/>
                  <c:y val="8.7917380211306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0024437764099717E-2"/>
                  <c:y val="-8.69930708044616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0255633378035282E-2"/>
                  <c:y val="-8.04138767244864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9461215881050618E-2"/>
                  <c:y val="-8.7771546270331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8043182909153091E-2"/>
                  <c:y val="7.90558849550762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9389784847143682E-2"/>
                  <c:y val="8.38940995587481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2.2430085582202892E-2"/>
                  <c:y val="-8.3763543459208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1.9466650287759978E-2"/>
                  <c:y val="-8.3999308330451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0855150336325342E-2"/>
                  <c:y val="-8.3026040386279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9020991663898305E-2"/>
                  <c:y val="-7.86867861949424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1428752164015432E-2"/>
                  <c:y val="-8.4693408444757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2.2302316526997035E-2"/>
                  <c:y val="-8.8537174460449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2.1542105353372192E-2"/>
                  <c:y val="-8.6697583462153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1.8717458146043801E-2"/>
                  <c:y val="-8.9539609192816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1.8565946457299618E-2"/>
                  <c:y val="-8.62007063918321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-1.8717469491917379E-2"/>
                  <c:y val="-9.579825782697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8.9291000000746718E-3"/>
                  <c:y val="-7.1513083722932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800D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'Dados Finan'!$G$6:$AA$6</c:f>
              <c:numCache>
                <c:formatCode>mmm\-yy</c:formatCode>
                <c:ptCount val="2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  <c:pt idx="11">
                  <c:v>44105</c:v>
                </c:pt>
                <c:pt idx="12">
                  <c:v>44136</c:v>
                </c:pt>
                <c:pt idx="13">
                  <c:v>44166</c:v>
                </c:pt>
                <c:pt idx="14">
                  <c:v>44197</c:v>
                </c:pt>
                <c:pt idx="15">
                  <c:v>44228</c:v>
                </c:pt>
                <c:pt idx="16">
                  <c:v>44256</c:v>
                </c:pt>
                <c:pt idx="17">
                  <c:v>44287</c:v>
                </c:pt>
                <c:pt idx="18">
                  <c:v>44317</c:v>
                </c:pt>
                <c:pt idx="19">
                  <c:v>44348</c:v>
                </c:pt>
                <c:pt idx="20">
                  <c:v>44378</c:v>
                </c:pt>
              </c:numCache>
            </c:numRef>
          </c:cat>
          <c:val>
            <c:numRef>
              <c:f>'Dados Finan'!$G$20:$AA$20</c:f>
              <c:numCache>
                <c:formatCode>0.00%</c:formatCode>
                <c:ptCount val="21"/>
                <c:pt idx="0">
                  <c:v>0.1502</c:v>
                </c:pt>
                <c:pt idx="1">
                  <c:v>0.1855</c:v>
                </c:pt>
                <c:pt idx="2">
                  <c:v>0.22</c:v>
                </c:pt>
                <c:pt idx="3">
                  <c:v>0.254</c:v>
                </c:pt>
                <c:pt idx="4">
                  <c:v>0.30329999999999996</c:v>
                </c:pt>
                <c:pt idx="5">
                  <c:v>0.35399999999999998</c:v>
                </c:pt>
                <c:pt idx="6">
                  <c:v>0.39529999999999998</c:v>
                </c:pt>
                <c:pt idx="7">
                  <c:v>0.42149999999999999</c:v>
                </c:pt>
                <c:pt idx="8">
                  <c:v>0.44990000000000002</c:v>
                </c:pt>
                <c:pt idx="9">
                  <c:v>0.49340000000000006</c:v>
                </c:pt>
                <c:pt idx="10">
                  <c:v>0.53649999999999998</c:v>
                </c:pt>
                <c:pt idx="11">
                  <c:v>0.59140000000000004</c:v>
                </c:pt>
                <c:pt idx="12">
                  <c:v>0.68379999999999996</c:v>
                </c:pt>
                <c:pt idx="13">
                  <c:v>0.75890000000000002</c:v>
                </c:pt>
                <c:pt idx="14">
                  <c:v>0.81579999999999997</c:v>
                </c:pt>
                <c:pt idx="15">
                  <c:v>0.86480000000000001</c:v>
                </c:pt>
                <c:pt idx="16">
                  <c:v>0.94330000000000003</c:v>
                </c:pt>
                <c:pt idx="17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85335616"/>
        <c:axId val="2085348128"/>
      </c:lineChart>
      <c:catAx>
        <c:axId val="20853356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5348128"/>
        <c:crossesAt val="0"/>
        <c:auto val="0"/>
        <c:lblAlgn val="ctr"/>
        <c:lblOffset val="100"/>
        <c:tickMarkSkip val="1"/>
        <c:noMultiLvlLbl val="0"/>
      </c:catAx>
      <c:valAx>
        <c:axId val="2085348128"/>
        <c:scaling>
          <c:orientation val="minMax"/>
          <c:max val="1.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5335616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5" orientation="landscape" horizontalDpi="300" verticalDpi="300"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2800D0"/>
                </a:solidFill>
                <a:latin typeface="+mn-lt"/>
                <a:ea typeface="+mn-ea"/>
                <a:cs typeface="+mn-cs"/>
              </a:defRPr>
            </a:pPr>
            <a:r>
              <a:rPr lang="pt-BR" sz="1400">
                <a:solidFill>
                  <a:srgbClr val="2800D0"/>
                </a:solidFill>
              </a:rPr>
              <a:t>EVOLUÇÃO</a:t>
            </a:r>
            <a:r>
              <a:rPr lang="pt-BR" sz="1400" baseline="0">
                <a:solidFill>
                  <a:srgbClr val="2800D0"/>
                </a:solidFill>
              </a:rPr>
              <a:t> MENSAL DAS DESPESAS TOTAIS</a:t>
            </a:r>
            <a:endParaRPr lang="pt-BR" sz="1400">
              <a:solidFill>
                <a:srgbClr val="2800D0"/>
              </a:solidFill>
            </a:endParaRPr>
          </a:p>
        </c:rich>
      </c:tx>
      <c:layout>
        <c:manualLayout>
          <c:xMode val="edge"/>
          <c:yMode val="edge"/>
          <c:x val="0.32062385282927813"/>
          <c:y val="6.2782525849749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rgbClr val="2800D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'Dados Finan'!$A$23</c:f>
              <c:strCache>
                <c:ptCount val="1"/>
                <c:pt idx="0">
                  <c:v>%F.MÊS</c:v>
                </c:pt>
              </c:strCache>
            </c:strRef>
          </c:tx>
          <c:spPr>
            <a:gradFill rotWithShape="1">
              <a:gsLst>
                <a:gs pos="6000">
                  <a:schemeClr val="accent6">
                    <a:lumMod val="75000"/>
                  </a:schemeClr>
                </a:gs>
                <a:gs pos="68000">
                  <a:srgbClr val="FF0000"/>
                </a:gs>
                <a:gs pos="0">
                  <a:srgbClr val="FA8606"/>
                </a:gs>
                <a:gs pos="100000">
                  <a:srgbClr val="FF0000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'Dados Finan'!$G$6:$AA$6</c:f>
              <c:numCache>
                <c:formatCode>mmm\-yy</c:formatCode>
                <c:ptCount val="2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  <c:pt idx="11">
                  <c:v>44105</c:v>
                </c:pt>
                <c:pt idx="12">
                  <c:v>44136</c:v>
                </c:pt>
                <c:pt idx="13">
                  <c:v>44166</c:v>
                </c:pt>
                <c:pt idx="14">
                  <c:v>44197</c:v>
                </c:pt>
                <c:pt idx="15">
                  <c:v>44228</c:v>
                </c:pt>
                <c:pt idx="16">
                  <c:v>44256</c:v>
                </c:pt>
                <c:pt idx="17">
                  <c:v>44287</c:v>
                </c:pt>
                <c:pt idx="18">
                  <c:v>44317</c:v>
                </c:pt>
                <c:pt idx="19">
                  <c:v>44348</c:v>
                </c:pt>
                <c:pt idx="20">
                  <c:v>44378</c:v>
                </c:pt>
              </c:numCache>
            </c:numRef>
          </c:cat>
          <c:val>
            <c:numRef>
              <c:f>'Dados Finan'!$G$23:$AA$23</c:f>
              <c:numCache>
                <c:formatCode>0.00%</c:formatCode>
                <c:ptCount val="21"/>
                <c:pt idx="0">
                  <c:v>2.6284549368769158E-2</c:v>
                </c:pt>
                <c:pt idx="1">
                  <c:v>6.551531416702705E-2</c:v>
                </c:pt>
                <c:pt idx="2">
                  <c:v>3.6896662467121977E-2</c:v>
                </c:pt>
                <c:pt idx="3">
                  <c:v>3.9214611935685734E-2</c:v>
                </c:pt>
                <c:pt idx="4">
                  <c:v>3.3161576207334786E-2</c:v>
                </c:pt>
                <c:pt idx="5">
                  <c:v>5.7006872540265818E-2</c:v>
                </c:pt>
                <c:pt idx="6">
                  <c:v>3.2974373253636502E-2</c:v>
                </c:pt>
                <c:pt idx="7">
                  <c:v>5.9016418122898151E-2</c:v>
                </c:pt>
                <c:pt idx="8">
                  <c:v>4.4595255669917067E-2</c:v>
                </c:pt>
                <c:pt idx="9">
                  <c:v>4.4130371530807677E-2</c:v>
                </c:pt>
                <c:pt idx="10">
                  <c:v>5.592052451896623E-2</c:v>
                </c:pt>
              </c:numCache>
            </c:numRef>
          </c:val>
        </c:ser>
        <c:ser>
          <c:idx val="3"/>
          <c:order val="1"/>
          <c:tx>
            <c:strRef>
              <c:f>'Dados Finan'!$B$19</c:f>
              <c:strCache>
                <c:ptCount val="1"/>
                <c:pt idx="0">
                  <c:v>%  PREV.mes</c:v>
                </c:pt>
              </c:strCache>
            </c:strRef>
          </c:tx>
          <c:spPr>
            <a:gradFill rotWithShape="1">
              <a:gsLst>
                <a:gs pos="16000">
                  <a:srgbClr val="0000FF"/>
                </a:gs>
                <a:gs pos="68000">
                  <a:srgbClr val="0000FF"/>
                </a:gs>
                <a:gs pos="7000">
                  <a:schemeClr val="accent1">
                    <a:lumMod val="75000"/>
                  </a:schemeClr>
                </a:gs>
                <a:gs pos="100000">
                  <a:srgbClr val="0000FF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1.90027923131957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800D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'Dados Finan'!$G$6:$AA$6</c:f>
              <c:numCache>
                <c:formatCode>mmm\-yy</c:formatCode>
                <c:ptCount val="2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  <c:pt idx="11">
                  <c:v>44105</c:v>
                </c:pt>
                <c:pt idx="12">
                  <c:v>44136</c:v>
                </c:pt>
                <c:pt idx="13">
                  <c:v>44166</c:v>
                </c:pt>
                <c:pt idx="14">
                  <c:v>44197</c:v>
                </c:pt>
                <c:pt idx="15">
                  <c:v>44228</c:v>
                </c:pt>
                <c:pt idx="16">
                  <c:v>44256</c:v>
                </c:pt>
                <c:pt idx="17">
                  <c:v>44287</c:v>
                </c:pt>
                <c:pt idx="18">
                  <c:v>44317</c:v>
                </c:pt>
                <c:pt idx="19">
                  <c:v>44348</c:v>
                </c:pt>
                <c:pt idx="20">
                  <c:v>44378</c:v>
                </c:pt>
              </c:numCache>
            </c:numRef>
          </c:cat>
          <c:val>
            <c:numRef>
              <c:f>'Dados Finan'!$G$19:$AA$19</c:f>
              <c:numCache>
                <c:formatCode>0.00%</c:formatCode>
                <c:ptCount val="21"/>
                <c:pt idx="0">
                  <c:v>2.3699999999999999E-2</c:v>
                </c:pt>
                <c:pt idx="1">
                  <c:v>3.5299999999999998E-2</c:v>
                </c:pt>
                <c:pt idx="2">
                  <c:v>3.4500000000000003E-2</c:v>
                </c:pt>
                <c:pt idx="3">
                  <c:v>3.4000000000000002E-2</c:v>
                </c:pt>
                <c:pt idx="4">
                  <c:v>4.9299999999999955E-2</c:v>
                </c:pt>
                <c:pt idx="5">
                  <c:v>5.0700000000000023E-2</c:v>
                </c:pt>
                <c:pt idx="6">
                  <c:v>4.1300000000000003E-2</c:v>
                </c:pt>
                <c:pt idx="7">
                  <c:v>2.6200000000000001E-2</c:v>
                </c:pt>
                <c:pt idx="8">
                  <c:v>2.8400000000000036E-2</c:v>
                </c:pt>
                <c:pt idx="9">
                  <c:v>4.3500000000000039E-2</c:v>
                </c:pt>
                <c:pt idx="10">
                  <c:v>4.3099999999999916E-2</c:v>
                </c:pt>
                <c:pt idx="11">
                  <c:v>5.490000000000006E-2</c:v>
                </c:pt>
                <c:pt idx="12">
                  <c:v>9.2399999999999927E-2</c:v>
                </c:pt>
                <c:pt idx="13">
                  <c:v>7.5100000000000056E-2</c:v>
                </c:pt>
                <c:pt idx="14">
                  <c:v>5.6899999999999951E-2</c:v>
                </c:pt>
                <c:pt idx="15">
                  <c:v>4.9000000000000044E-2</c:v>
                </c:pt>
                <c:pt idx="16">
                  <c:v>7.8500000000000014E-2</c:v>
                </c:pt>
                <c:pt idx="17">
                  <c:v>5.6699999999999973E-2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85336160"/>
        <c:axId val="2085333984"/>
      </c:barChart>
      <c:catAx>
        <c:axId val="20853361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5333984"/>
        <c:crosses val="autoZero"/>
        <c:auto val="0"/>
        <c:lblAlgn val="ctr"/>
        <c:lblOffset val="100"/>
        <c:tickMarkSkip val="1"/>
        <c:noMultiLvlLbl val="0"/>
      </c:catAx>
      <c:valAx>
        <c:axId val="2085333984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5336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DESPESAS DIRETAS PREVISTAS X REALIZADAS</a:t>
            </a:r>
          </a:p>
        </c:rich>
      </c:tx>
      <c:layout>
        <c:manualLayout>
          <c:xMode val="edge"/>
          <c:yMode val="edge"/>
          <c:x val="0.2480942480942481"/>
          <c:y val="3.4312803545348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DADOS!$A$19</c:f>
              <c:strCache>
                <c:ptCount val="1"/>
                <c:pt idx="0">
                  <c:v>%  EXEC</c:v>
                </c:pt>
              </c:strCache>
            </c:strRef>
          </c:tx>
          <c:spPr>
            <a:gradFill rotWithShape="1">
              <a:gsLst>
                <a:gs pos="0">
                  <a:srgbClr val="FF0000"/>
                </a:gs>
                <a:gs pos="100000">
                  <a:srgbClr xmlns:mc="http://schemas.openxmlformats.org/markup-compatibility/2006" xmlns:a14="http://schemas.microsoft.com/office/drawing/2010/main" val="FFFFFF" mc:Ignorable="a14" a14:legacySpreadsheetColorIndex="9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2.108870348726774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DADOS!$E$16:$W$16</c:f>
              <c:numCache>
                <c:formatCode>mmm\-yy</c:formatCode>
                <c:ptCount val="19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</c:numCache>
            </c:numRef>
          </c:cat>
          <c:val>
            <c:numRef>
              <c:f>DADOS!$E$19:$W$19</c:f>
              <c:numCache>
                <c:formatCode>0.00%</c:formatCode>
                <c:ptCount val="19"/>
                <c:pt idx="0">
                  <c:v>0</c:v>
                </c:pt>
                <c:pt idx="1">
                  <c:v>2.3895663814195847E-2</c:v>
                </c:pt>
                <c:pt idx="2">
                  <c:v>5.7414750280590204E-2</c:v>
                </c:pt>
                <c:pt idx="3">
                  <c:v>3.1657822181364786E-2</c:v>
                </c:pt>
                <c:pt idx="4">
                  <c:v>3.3958990967679459E-2</c:v>
                </c:pt>
                <c:pt idx="5">
                  <c:v>3.0411159447674085E-2</c:v>
                </c:pt>
                <c:pt idx="6">
                  <c:v>4.9441998241651297E-2</c:v>
                </c:pt>
                <c:pt idx="7">
                  <c:v>2.344989827982713E-2</c:v>
                </c:pt>
                <c:pt idx="8">
                  <c:v>2.5282998860106154E-2</c:v>
                </c:pt>
                <c:pt idx="9">
                  <c:v>3.2143970948313227E-2</c:v>
                </c:pt>
                <c:pt idx="10">
                  <c:v>5.8115018665866769E-2</c:v>
                </c:pt>
                <c:pt idx="11">
                  <c:v>8.2658563095192927E-2</c:v>
                </c:pt>
              </c:numCache>
            </c:numRef>
          </c:val>
        </c:ser>
        <c:ser>
          <c:idx val="3"/>
          <c:order val="1"/>
          <c:tx>
            <c:strRef>
              <c:f>DADOS!$B$25</c:f>
              <c:strCache>
                <c:ptCount val="1"/>
                <c:pt idx="0">
                  <c:v>%  PREV.mes</c:v>
                </c:pt>
              </c:strCache>
            </c:strRef>
          </c:tx>
          <c:spPr>
            <a:gradFill rotWithShape="1">
              <a:gsLst>
                <a:gs pos="0">
                  <a:srgbClr val="0000FF"/>
                </a:gs>
                <a:gs pos="100000">
                  <a:srgbClr xmlns:mc="http://schemas.openxmlformats.org/markup-compatibility/2006" xmlns:a14="http://schemas.microsoft.com/office/drawing/2010/main" val="FFFFFF" mc:Ignorable="a14" a14:legacySpreadsheetColorIndex="9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2.079500667134338E-3"/>
                  <c:y val="-4.854700519246147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2.0654522336221127E-3"/>
                  <c:y val="-2.196678806442116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1.9096070086894592E-5"/>
                  <c:y val="-4.76190476190477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1.90027923131957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DADOS!$E$16:$W$16</c:f>
              <c:numCache>
                <c:formatCode>mmm\-yy</c:formatCode>
                <c:ptCount val="19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</c:numCache>
            </c:numRef>
          </c:cat>
          <c:val>
            <c:numRef>
              <c:f>DADOS!$E$25:$W$25</c:f>
              <c:numCache>
                <c:formatCode>0.00%</c:formatCode>
                <c:ptCount val="19"/>
                <c:pt idx="0">
                  <c:v>2.8799999999999992E-2</c:v>
                </c:pt>
                <c:pt idx="1">
                  <c:v>1.6800000000000009E-2</c:v>
                </c:pt>
                <c:pt idx="2">
                  <c:v>3.4000000000000002E-2</c:v>
                </c:pt>
                <c:pt idx="3">
                  <c:v>2.8699999999999976E-2</c:v>
                </c:pt>
                <c:pt idx="4">
                  <c:v>2.8100000000000042E-2</c:v>
                </c:pt>
                <c:pt idx="5">
                  <c:v>4.8699999999999966E-2</c:v>
                </c:pt>
                <c:pt idx="6">
                  <c:v>5.1000000000000045E-2</c:v>
                </c:pt>
                <c:pt idx="7">
                  <c:v>3.6899999999999988E-2</c:v>
                </c:pt>
                <c:pt idx="8">
                  <c:v>1.3600000000000001E-2</c:v>
                </c:pt>
                <c:pt idx="9">
                  <c:v>1.7400000000000027E-2</c:v>
                </c:pt>
                <c:pt idx="10">
                  <c:v>4.0999999999999925E-2</c:v>
                </c:pt>
                <c:pt idx="11">
                  <c:v>3.9400000000000046E-2</c:v>
                </c:pt>
                <c:pt idx="12">
                  <c:v>5.7500000000000051E-2</c:v>
                </c:pt>
                <c:pt idx="13">
                  <c:v>0.11459999999999992</c:v>
                </c:pt>
                <c:pt idx="14">
                  <c:v>8.7300000000000044E-2</c:v>
                </c:pt>
                <c:pt idx="15">
                  <c:v>5.9899999999999953E-2</c:v>
                </c:pt>
                <c:pt idx="16">
                  <c:v>4.9599999999999977E-2</c:v>
                </c:pt>
                <c:pt idx="17">
                  <c:v>9.0200000000000058E-2</c:v>
                </c:pt>
                <c:pt idx="18">
                  <c:v>5.6699999999999973E-2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57619232"/>
        <c:axId val="2057631200"/>
      </c:barChart>
      <c:catAx>
        <c:axId val="205761923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7631200"/>
        <c:crosses val="autoZero"/>
        <c:auto val="0"/>
        <c:lblAlgn val="ctr"/>
        <c:lblOffset val="100"/>
        <c:tickMarkSkip val="1"/>
        <c:noMultiLvlLbl val="0"/>
      </c:catAx>
      <c:valAx>
        <c:axId val="2057631200"/>
        <c:scaling>
          <c:orientation val="minMax"/>
          <c:max val="0.18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7619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70734">
          <a:srgbClr val="CDFFCD"/>
        </a:gs>
        <a:gs pos="70468">
          <a:srgbClr val="CDFFCD"/>
        </a:gs>
        <a:gs pos="88000">
          <a:srgbClr val="CDFFCD"/>
        </a:gs>
        <a:gs pos="44000">
          <a:srgbClr val="CDFFCD"/>
        </a:gs>
        <a:gs pos="5000">
          <a:srgbClr xmlns:mc="http://schemas.openxmlformats.org/markup-compatibility/2006" xmlns:a14="http://schemas.microsoft.com/office/drawing/2010/main" val="EAEAEA" mc:Ignorable="a14" a14:legacySpreadsheetColorIndex="22"/>
        </a:gs>
      </a:gsLst>
      <a:lin ang="3000000" scaled="0"/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DESPESAS TOTAIS (DD+DI) PREVISTAS X REALIZADAS</a:t>
            </a:r>
            <a:endParaRPr lang="pt-BR" sz="1600">
              <a:effectLst/>
            </a:endParaRPr>
          </a:p>
        </c:rich>
      </c:tx>
      <c:layout>
        <c:manualLayout>
          <c:xMode val="edge"/>
          <c:yMode val="edge"/>
          <c:x val="0.16047638168827635"/>
          <c:y val="2.7933922678725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006220284820908E-2"/>
          <c:y val="9.7186822134278761E-2"/>
          <c:w val="0.88923485340932873"/>
          <c:h val="0.75447664551611138"/>
        </c:manualLayout>
      </c:layout>
      <c:lineChart>
        <c:grouping val="standard"/>
        <c:varyColors val="0"/>
        <c:ser>
          <c:idx val="2"/>
          <c:order val="0"/>
          <c:tx>
            <c:strRef>
              <c:f>DADOS!$A$7</c:f>
              <c:strCache>
                <c:ptCount val="1"/>
                <c:pt idx="0">
                  <c:v>% EXEC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1668942624097105E-2"/>
                  <c:y val="-0.144539196751349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8099885069186614E-2"/>
                  <c:y val="0.106536024018916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5979282812184244E-2"/>
                  <c:y val="-0.134237012826226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6532616596486405E-2"/>
                  <c:y val="-0.149706928143416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721924313244714E-2"/>
                  <c:y val="0.1308909027880947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0859185038609621E-2"/>
                  <c:y val="0.129860842866339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3860602235784373E-2"/>
                  <c:y val="-0.1308318548788996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921239636516137E-2"/>
                  <c:y val="-0.1544997508222864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2.3120745669310726E-2"/>
                  <c:y val="0.147151599720920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7869795026157841E-2"/>
                  <c:y val="0.143836539419914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16118527591759E-2"/>
                  <c:y val="-0.132641084421409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2790234954405356E-2"/>
                  <c:y val="-0.140111232931326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6990173958723459E-2"/>
                  <c:y val="0.1389729891358516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1436774096050708E-2"/>
                  <c:y val="0.13540237217183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2.2777800390262941E-2"/>
                  <c:y val="0.1375429084022725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DADOS!$E$4:$W$4</c:f>
              <c:numCache>
                <c:formatCode>mmm\-yy</c:formatCode>
                <c:ptCount val="19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</c:numCache>
            </c:numRef>
          </c:cat>
          <c:val>
            <c:numRef>
              <c:f>DADOS!$E$7:$W$7</c:f>
              <c:numCache>
                <c:formatCode>0.00%</c:formatCode>
                <c:ptCount val="19"/>
                <c:pt idx="0">
                  <c:v>0.1106195562816176</c:v>
                </c:pt>
                <c:pt idx="1">
                  <c:v>0.13702644110449166</c:v>
                </c:pt>
                <c:pt idx="2">
                  <c:v>0.19462719669529296</c:v>
                </c:pt>
                <c:pt idx="3">
                  <c:v>0.2291522487053145</c:v>
                </c:pt>
                <c:pt idx="4">
                  <c:v>0.2659835145493934</c:v>
                </c:pt>
                <c:pt idx="5">
                  <c:v>0.29669823071900847</c:v>
                </c:pt>
                <c:pt idx="6">
                  <c:v>0.35134776663170492</c:v>
                </c:pt>
                <c:pt idx="7">
                  <c:v>0.38186550113129131</c:v>
                </c:pt>
                <c:pt idx="8">
                  <c:v>0.41983486150531224</c:v>
                </c:pt>
                <c:pt idx="9">
                  <c:v>0.46308539730453613</c:v>
                </c:pt>
                <c:pt idx="10">
                  <c:v>0.50724703930697901</c:v>
                </c:pt>
                <c:pt idx="11">
                  <c:v>0.58966461980070373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DADOS!$B$13</c:f>
              <c:strCache>
                <c:ptCount val="1"/>
                <c:pt idx="0">
                  <c:v>% PREV.</c:v>
                </c:pt>
              </c:strCache>
            </c:strRef>
          </c:tx>
          <c:spPr>
            <a:ln w="34925" cap="rnd">
              <a:solidFill>
                <a:srgbClr val="0000FF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6730003499838244E-2"/>
                  <c:y val="6.0000198088446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8031361462914886E-2"/>
                  <c:y val="-0.126873318050433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4644674512144323E-2"/>
                  <c:y val="0.105358490566037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4428242593520114E-2"/>
                  <c:y val="0.1156190759173971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5818325027254811E-2"/>
                  <c:y val="-0.131929282424602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0255676142338717E-2"/>
                  <c:y val="-0.148020799286881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0508906919743837E-2"/>
                  <c:y val="0.147638393302103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7713036620869062E-2"/>
                  <c:y val="0.145094388517890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2.1163876861671933E-2"/>
                  <c:y val="-0.139055516794577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2.1377336879449968E-2"/>
                  <c:y val="-0.135387222166849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051943485071767E-2"/>
                  <c:y val="0.143512010365792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1100626378734111E-2"/>
                  <c:y val="0.1444848001594736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902097469308766E-2"/>
                  <c:y val="-0.122784041852359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1428749760883999E-2"/>
                  <c:y val="-0.119971256918766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2.2302314361588488E-2"/>
                  <c:y val="-0.132634664930191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2.1542066131046821E-2"/>
                  <c:y val="-0.126385222268076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1.871750835499451E-2"/>
                  <c:y val="-0.124817417837162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1.8565951006537795E-2"/>
                  <c:y val="-0.134707789043203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layout>
                <c:manualLayout>
                  <c:x val="-7.9337946849321744E-3"/>
                  <c:y val="-6.64531273213489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-1.8717469491917379E-2"/>
                  <c:y val="-9.579825782697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8.9291000000746718E-3"/>
                  <c:y val="-7.1513083722932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DADOS!$E$4:$W$4</c:f>
              <c:numCache>
                <c:formatCode>mmm\-yy</c:formatCode>
                <c:ptCount val="19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</c:numCache>
            </c:numRef>
          </c:cat>
          <c:val>
            <c:numRef>
              <c:f>DADOS!$E$13:$W$13</c:f>
              <c:numCache>
                <c:formatCode>0.00%</c:formatCode>
                <c:ptCount val="19"/>
                <c:pt idx="0">
                  <c:v>0.1265</c:v>
                </c:pt>
                <c:pt idx="1">
                  <c:v>0.1502</c:v>
                </c:pt>
                <c:pt idx="2">
                  <c:v>0.1855</c:v>
                </c:pt>
                <c:pt idx="3">
                  <c:v>0.22</c:v>
                </c:pt>
                <c:pt idx="4">
                  <c:v>0.254</c:v>
                </c:pt>
                <c:pt idx="5">
                  <c:v>0.30329999999999996</c:v>
                </c:pt>
                <c:pt idx="6">
                  <c:v>0.35399999999999998</c:v>
                </c:pt>
                <c:pt idx="7">
                  <c:v>0.39529999999999998</c:v>
                </c:pt>
                <c:pt idx="8">
                  <c:v>0.42149999999999999</c:v>
                </c:pt>
                <c:pt idx="9">
                  <c:v>0.44990000000000002</c:v>
                </c:pt>
                <c:pt idx="10">
                  <c:v>0.49340000000000006</c:v>
                </c:pt>
                <c:pt idx="11">
                  <c:v>0.53649999999999998</c:v>
                </c:pt>
                <c:pt idx="12">
                  <c:v>0.59140000000000004</c:v>
                </c:pt>
                <c:pt idx="13">
                  <c:v>0.68379999999999996</c:v>
                </c:pt>
                <c:pt idx="14">
                  <c:v>0.75890000000000002</c:v>
                </c:pt>
                <c:pt idx="15">
                  <c:v>0.81579999999999997</c:v>
                </c:pt>
                <c:pt idx="16">
                  <c:v>0.86480000000000001</c:v>
                </c:pt>
                <c:pt idx="17">
                  <c:v>0.94330000000000003</c:v>
                </c:pt>
                <c:pt idx="18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57617056"/>
        <c:axId val="2057623040"/>
      </c:lineChart>
      <c:catAx>
        <c:axId val="20576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7623040"/>
        <c:crossesAt val="0"/>
        <c:auto val="0"/>
        <c:lblAlgn val="ctr"/>
        <c:lblOffset val="100"/>
        <c:tickMarkSkip val="1"/>
        <c:noMultiLvlLbl val="0"/>
      </c:catAx>
      <c:valAx>
        <c:axId val="2057623040"/>
        <c:scaling>
          <c:orientation val="minMax"/>
          <c:max val="1.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7617056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29000">
          <a:srgbClr val="99FF99"/>
        </a:gs>
        <a:gs pos="5000">
          <a:srgbClr val="99FF99"/>
        </a:gs>
      </a:gsLst>
      <a:lin ang="3000000" scaled="0"/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5" orientation="landscape" horizontalDpi="300" verticalDpi="300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DESPESAS TOTAIS</a:t>
            </a:r>
            <a:r>
              <a:rPr lang="pt-BR" baseline="0">
                <a:solidFill>
                  <a:schemeClr val="tx1"/>
                </a:solidFill>
              </a:rPr>
              <a:t> (DD+DI)</a:t>
            </a:r>
            <a:r>
              <a:rPr lang="pt-BR">
                <a:solidFill>
                  <a:schemeClr val="tx1"/>
                </a:solidFill>
              </a:rPr>
              <a:t> PREVISTAS X REALIZADAS</a:t>
            </a:r>
          </a:p>
        </c:rich>
      </c:tx>
      <c:layout>
        <c:manualLayout>
          <c:xMode val="edge"/>
          <c:yMode val="edge"/>
          <c:x val="0.2480942480942481"/>
          <c:y val="3.4312803545348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DADOS!$A$6</c:f>
              <c:strCache>
                <c:ptCount val="1"/>
                <c:pt idx="0">
                  <c:v>%  EXEC</c:v>
                </c:pt>
              </c:strCache>
            </c:strRef>
          </c:tx>
          <c:spPr>
            <a:gradFill rotWithShape="1">
              <a:gsLst>
                <a:gs pos="0">
                  <a:srgbClr val="FF0000"/>
                </a:gs>
                <a:gs pos="100000">
                  <a:srgbClr xmlns:mc="http://schemas.openxmlformats.org/markup-compatibility/2006" xmlns:a14="http://schemas.microsoft.com/office/drawing/2010/main" val="FFFFFF" mc:Ignorable="a14" a14:legacySpreadsheetColorIndex="9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DADOS!$E$4:$W$4</c:f>
              <c:numCache>
                <c:formatCode>mmm\-yy</c:formatCode>
                <c:ptCount val="19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</c:numCache>
            </c:numRef>
          </c:cat>
          <c:val>
            <c:numRef>
              <c:f>DADOS!$E$6:$W$6</c:f>
              <c:numCache>
                <c:formatCode>0.00%</c:formatCode>
                <c:ptCount val="19"/>
                <c:pt idx="0">
                  <c:v>0</c:v>
                </c:pt>
                <c:pt idx="1">
                  <c:v>2.6406884822874066E-2</c:v>
                </c:pt>
                <c:pt idx="2">
                  <c:v>5.76007555908013E-2</c:v>
                </c:pt>
                <c:pt idx="3">
                  <c:v>3.452505201002154E-2</c:v>
                </c:pt>
                <c:pt idx="4">
                  <c:v>3.6831265844078892E-2</c:v>
                </c:pt>
                <c:pt idx="5">
                  <c:v>3.0714716169615075E-2</c:v>
                </c:pt>
                <c:pt idx="6">
                  <c:v>5.4649535912696445E-2</c:v>
                </c:pt>
                <c:pt idx="7">
                  <c:v>3.0517734499586391E-2</c:v>
                </c:pt>
                <c:pt idx="8">
                  <c:v>3.7969360374020933E-2</c:v>
                </c:pt>
                <c:pt idx="9">
                  <c:v>4.3250535799223888E-2</c:v>
                </c:pt>
                <c:pt idx="10">
                  <c:v>4.416164200244288E-2</c:v>
                </c:pt>
                <c:pt idx="11">
                  <c:v>8.2417580493724718E-2</c:v>
                </c:pt>
              </c:numCache>
            </c:numRef>
          </c:val>
        </c:ser>
        <c:ser>
          <c:idx val="3"/>
          <c:order val="1"/>
          <c:tx>
            <c:strRef>
              <c:f>DADOS!$B$12</c:f>
              <c:strCache>
                <c:ptCount val="1"/>
                <c:pt idx="0">
                  <c:v>%  PREV.mes</c:v>
                </c:pt>
              </c:strCache>
            </c:strRef>
          </c:tx>
          <c:spPr>
            <a:gradFill rotWithShape="1">
              <a:gsLst>
                <a:gs pos="0">
                  <a:srgbClr val="0000FF"/>
                </a:gs>
                <a:gs pos="100000">
                  <a:srgbClr xmlns:mc="http://schemas.openxmlformats.org/markup-compatibility/2006" xmlns:a14="http://schemas.microsoft.com/office/drawing/2010/main" val="FFFFFF" mc:Ignorable="a14" a14:legacySpreadsheetColorIndex="9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5.246632719333662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2.1088703487266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1.0697120304328258E-3"/>
                  <c:y val="-4.761904761904739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-2.1114213681330376E-3"/>
                  <c:y val="4.79281093455280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DADOS!$E$4:$W$4</c:f>
              <c:numCache>
                <c:formatCode>mmm\-yy</c:formatCode>
                <c:ptCount val="19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</c:numCache>
            </c:numRef>
          </c:cat>
          <c:val>
            <c:numRef>
              <c:f>DADOS!$E$12:$W$12</c:f>
              <c:numCache>
                <c:formatCode>0.00%</c:formatCode>
                <c:ptCount val="19"/>
                <c:pt idx="0">
                  <c:v>3.2200000000000006E-2</c:v>
                </c:pt>
                <c:pt idx="1">
                  <c:v>2.3699999999999999E-2</c:v>
                </c:pt>
                <c:pt idx="2">
                  <c:v>3.5299999999999998E-2</c:v>
                </c:pt>
                <c:pt idx="3">
                  <c:v>3.4500000000000003E-2</c:v>
                </c:pt>
                <c:pt idx="4">
                  <c:v>3.4000000000000002E-2</c:v>
                </c:pt>
                <c:pt idx="5">
                  <c:v>4.9299999999999955E-2</c:v>
                </c:pt>
                <c:pt idx="6">
                  <c:v>5.0700000000000023E-2</c:v>
                </c:pt>
                <c:pt idx="7">
                  <c:v>4.1300000000000003E-2</c:v>
                </c:pt>
                <c:pt idx="8">
                  <c:v>2.6200000000000001E-2</c:v>
                </c:pt>
                <c:pt idx="9">
                  <c:v>2.8400000000000036E-2</c:v>
                </c:pt>
                <c:pt idx="10">
                  <c:v>4.3500000000000039E-2</c:v>
                </c:pt>
                <c:pt idx="11">
                  <c:v>4.3099999999999916E-2</c:v>
                </c:pt>
                <c:pt idx="12">
                  <c:v>5.490000000000006E-2</c:v>
                </c:pt>
                <c:pt idx="13">
                  <c:v>9.2399999999999927E-2</c:v>
                </c:pt>
                <c:pt idx="14">
                  <c:v>7.5100000000000056E-2</c:v>
                </c:pt>
                <c:pt idx="15">
                  <c:v>5.6899999999999951E-2</c:v>
                </c:pt>
                <c:pt idx="16">
                  <c:v>4.9000000000000044E-2</c:v>
                </c:pt>
                <c:pt idx="17">
                  <c:v>7.8500000000000014E-2</c:v>
                </c:pt>
                <c:pt idx="18">
                  <c:v>5.6699999999999973E-2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57621952"/>
        <c:axId val="2057622496"/>
      </c:barChart>
      <c:catAx>
        <c:axId val="205762195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7622496"/>
        <c:crosses val="autoZero"/>
        <c:auto val="0"/>
        <c:lblAlgn val="ctr"/>
        <c:lblOffset val="100"/>
        <c:tickMarkSkip val="1"/>
        <c:noMultiLvlLbl val="0"/>
      </c:catAx>
      <c:valAx>
        <c:axId val="2057622496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7621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70734">
          <a:srgbClr val="99FF99"/>
        </a:gs>
        <a:gs pos="88000">
          <a:srgbClr val="99FF99"/>
        </a:gs>
        <a:gs pos="44000">
          <a:srgbClr val="99FF99"/>
        </a:gs>
        <a:gs pos="5000">
          <a:srgbClr val="99FF99"/>
        </a:gs>
      </a:gsLst>
      <a:lin ang="3000000" scaled="0"/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FFC000"/>
                </a:solidFill>
              </a:rPr>
              <a:t>ÍNDICE DE DESEMPENHO FÍSICO</a:t>
            </a:r>
          </a:p>
        </c:rich>
      </c:tx>
      <c:layout>
        <c:manualLayout>
          <c:xMode val="edge"/>
          <c:yMode val="edge"/>
          <c:x val="0.36323904732982198"/>
          <c:y val="1.74305911621176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DADOS!$B$18</c:f>
              <c:strCache>
                <c:ptCount val="1"/>
                <c:pt idx="0">
                  <c:v>IDF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Lbls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DADOS!$E$16:$Z$16</c:f>
              <c:numCache>
                <c:formatCode>mmm\-yy</c:formatCode>
                <c:ptCount val="2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  <c:pt idx="19">
                  <c:v>44317</c:v>
                </c:pt>
                <c:pt idx="20">
                  <c:v>44348</c:v>
                </c:pt>
                <c:pt idx="21">
                  <c:v>44378</c:v>
                </c:pt>
              </c:numCache>
            </c:numRef>
          </c:cat>
          <c:val>
            <c:numRef>
              <c:f>DADOS!$E$18:$Z$18</c:f>
              <c:numCache>
                <c:formatCode>_(* #,##0.0000_);_(* \(#,##0.0000\);_(* "-"??_);_(@_)</c:formatCode>
                <c:ptCount val="22"/>
                <c:pt idx="0">
                  <c:v>1.2242738578628143</c:v>
                </c:pt>
                <c:pt idx="1">
                  <c:v>1.2853906620961617</c:v>
                </c:pt>
                <c:pt idx="2">
                  <c:v>1.1356299237200482</c:v>
                </c:pt>
                <c:pt idx="3">
                  <c:v>1.1394634827690484</c:v>
                </c:pt>
                <c:pt idx="4">
                  <c:v>1.1585233316800041</c:v>
                </c:pt>
                <c:pt idx="5">
                  <c:v>1.0454997822143337</c:v>
                </c:pt>
                <c:pt idx="6">
                  <c:v>1.028712019090853</c:v>
                </c:pt>
                <c:pt idx="7">
                  <c:v>0.98886940218227681</c:v>
                </c:pt>
                <c:pt idx="8">
                  <c:v>1.0146565529042546</c:v>
                </c:pt>
                <c:pt idx="9">
                  <c:v>1.051003835198236</c:v>
                </c:pt>
                <c:pt idx="10">
                  <c:v>1.0920961555215754</c:v>
                </c:pt>
                <c:pt idx="11">
                  <c:v>1.1741679939833576</c:v>
                </c:pt>
              </c:numCache>
            </c:numRef>
          </c:val>
          <c:extLst/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57624128"/>
        <c:axId val="2057629024"/>
      </c:barChart>
      <c:catAx>
        <c:axId val="20576241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7629024"/>
        <c:crossesAt val="1"/>
        <c:auto val="0"/>
        <c:lblAlgn val="ctr"/>
        <c:lblOffset val="100"/>
        <c:tickMarkSkip val="1"/>
        <c:noMultiLvlLbl val="0"/>
      </c:catAx>
      <c:valAx>
        <c:axId val="205762902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7624128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92D050"/>
                </a:solidFill>
              </a:rPr>
              <a:t>ÍNDICE ECONÔMICO GLOBAL</a:t>
            </a:r>
          </a:p>
        </c:rich>
      </c:tx>
      <c:layout>
        <c:manualLayout>
          <c:xMode val="edge"/>
          <c:yMode val="edge"/>
          <c:x val="0.35856086908908713"/>
          <c:y val="1.6915286032788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'Dados Finan'!$A$10</c:f>
              <c:strCache>
                <c:ptCount val="1"/>
                <c:pt idx="0">
                  <c:v>IDE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8000"/>
                    <a:shade val="51000"/>
                    <a:satMod val="130000"/>
                  </a:schemeClr>
                </a:gs>
                <a:gs pos="80000">
                  <a:schemeClr val="accent3">
                    <a:shade val="58000"/>
                    <a:shade val="93000"/>
                    <a:satMod val="130000"/>
                  </a:schemeClr>
                </a:gs>
                <a:gs pos="100000">
                  <a:schemeClr val="accent3">
                    <a:shade val="58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Lbls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layout>
                <c:manualLayout>
                  <c:x val="0"/>
                  <c:y val="-1.16372693179158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0"/>
                  <c:y val="-7.370433473696935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'Dados Finan'!$G$6:$AA$6</c:f>
              <c:numCache>
                <c:formatCode>mmm\-yy</c:formatCode>
                <c:ptCount val="2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  <c:pt idx="11">
                  <c:v>44105</c:v>
                </c:pt>
                <c:pt idx="12">
                  <c:v>44136</c:v>
                </c:pt>
                <c:pt idx="13">
                  <c:v>44166</c:v>
                </c:pt>
                <c:pt idx="14">
                  <c:v>44197</c:v>
                </c:pt>
                <c:pt idx="15">
                  <c:v>44228</c:v>
                </c:pt>
                <c:pt idx="16">
                  <c:v>44256</c:v>
                </c:pt>
                <c:pt idx="17">
                  <c:v>44287</c:v>
                </c:pt>
                <c:pt idx="18">
                  <c:v>44317</c:v>
                </c:pt>
                <c:pt idx="19">
                  <c:v>44348</c:v>
                </c:pt>
                <c:pt idx="20">
                  <c:v>44378</c:v>
                </c:pt>
              </c:numCache>
            </c:numRef>
          </c:cat>
          <c:val>
            <c:numRef>
              <c:f>'Dados Finan'!$G$10:$AA$10</c:f>
              <c:numCache>
                <c:formatCode>#,##0.0000</c:formatCode>
                <c:ptCount val="21"/>
                <c:pt idx="0">
                  <c:v>0.97461893213537731</c:v>
                </c:pt>
                <c:pt idx="1">
                  <c:v>0.89531462580071119</c:v>
                </c:pt>
                <c:pt idx="2">
                  <c:v>0.87550275577398773</c:v>
                </c:pt>
                <c:pt idx="3">
                  <c:v>0.88558558817454303</c:v>
                </c:pt>
                <c:pt idx="4">
                  <c:v>0.9050766976069593</c:v>
                </c:pt>
                <c:pt idx="5">
                  <c:v>0.90185573442919242</c:v>
                </c:pt>
                <c:pt idx="6">
                  <c:v>0.92223165996245859</c:v>
                </c:pt>
                <c:pt idx="7">
                  <c:v>0.9173949673316335</c:v>
                </c:pt>
                <c:pt idx="8">
                  <c:v>0.92515181176446859</c:v>
                </c:pt>
                <c:pt idx="9">
                  <c:v>0.92605526781889613</c:v>
                </c:pt>
                <c:pt idx="10">
                  <c:v>0.92998206755701263</c:v>
                </c:pt>
              </c:numCache>
            </c:numRef>
          </c:val>
          <c:extLst/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57627936"/>
        <c:axId val="2057621408"/>
      </c:barChart>
      <c:catAx>
        <c:axId val="20576279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7621408"/>
        <c:crossesAt val="1"/>
        <c:auto val="0"/>
        <c:lblAlgn val="ctr"/>
        <c:lblOffset val="100"/>
        <c:tickMarkSkip val="1"/>
        <c:noMultiLvlLbl val="0"/>
      </c:catAx>
      <c:valAx>
        <c:axId val="205762140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7627936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7030A0"/>
                </a:solidFill>
              </a:rPr>
              <a:t>ÍNDICE ECONÔMICO DESPESAS DIRETAS</a:t>
            </a:r>
          </a:p>
        </c:rich>
      </c:tx>
      <c:layout>
        <c:manualLayout>
          <c:xMode val="edge"/>
          <c:yMode val="edge"/>
          <c:x val="0.29226474349124115"/>
          <c:y val="5.670343661094242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'Dados Finan'!$A$8</c:f>
              <c:strCache>
                <c:ptCount val="1"/>
                <c:pt idx="0">
                  <c:v>IDE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Lbls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'Dados Finan'!$G$6:$AA$6</c:f>
              <c:numCache>
                <c:formatCode>mmm\-yy</c:formatCode>
                <c:ptCount val="2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  <c:pt idx="11">
                  <c:v>44105</c:v>
                </c:pt>
                <c:pt idx="12">
                  <c:v>44136</c:v>
                </c:pt>
                <c:pt idx="13">
                  <c:v>44166</c:v>
                </c:pt>
                <c:pt idx="14">
                  <c:v>44197</c:v>
                </c:pt>
                <c:pt idx="15">
                  <c:v>44228</c:v>
                </c:pt>
                <c:pt idx="16">
                  <c:v>44256</c:v>
                </c:pt>
                <c:pt idx="17">
                  <c:v>44287</c:v>
                </c:pt>
                <c:pt idx="18">
                  <c:v>44317</c:v>
                </c:pt>
                <c:pt idx="19">
                  <c:v>44348</c:v>
                </c:pt>
                <c:pt idx="20">
                  <c:v>44378</c:v>
                </c:pt>
              </c:numCache>
            </c:numRef>
          </c:cat>
          <c:val>
            <c:numRef>
              <c:f>'Dados Finan'!$G$8:$AA$8</c:f>
              <c:numCache>
                <c:formatCode>#,##0.0000</c:formatCode>
                <c:ptCount val="21"/>
                <c:pt idx="0">
                  <c:v>0.97020164561056765</c:v>
                </c:pt>
                <c:pt idx="1">
                  <c:v>0.90259918920924664</c:v>
                </c:pt>
                <c:pt idx="2">
                  <c:v>0.88181606847385063</c:v>
                </c:pt>
                <c:pt idx="3">
                  <c:v>0.89547061047652876</c:v>
                </c:pt>
                <c:pt idx="4">
                  <c:v>0.90721704815507598</c:v>
                </c:pt>
                <c:pt idx="5">
                  <c:v>0.93775522784807974</c:v>
                </c:pt>
                <c:pt idx="6">
                  <c:v>0.92910793317151652</c:v>
                </c:pt>
                <c:pt idx="7">
                  <c:v>0.9113627465371591</c:v>
                </c:pt>
                <c:pt idx="8">
                  <c:v>0.93285638921626091</c:v>
                </c:pt>
                <c:pt idx="9">
                  <c:v>0.93525814344663216</c:v>
                </c:pt>
                <c:pt idx="10">
                  <c:v>0.94785279567760172</c:v>
                </c:pt>
              </c:numCache>
            </c:numRef>
          </c:val>
          <c:extLst/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57630112"/>
        <c:axId val="2057619776"/>
      </c:barChart>
      <c:catAx>
        <c:axId val="20576301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7619776"/>
        <c:crossesAt val="1"/>
        <c:auto val="0"/>
        <c:lblAlgn val="ctr"/>
        <c:lblOffset val="100"/>
        <c:tickMarkSkip val="1"/>
        <c:noMultiLvlLbl val="0"/>
      </c:catAx>
      <c:valAx>
        <c:axId val="2057619776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7630112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ÍNDICE ECONÔMICO DESPESAS INDIRETAS</a:t>
            </a:r>
          </a:p>
        </c:rich>
      </c:tx>
      <c:layout>
        <c:manualLayout>
          <c:xMode val="edge"/>
          <c:yMode val="edge"/>
          <c:x val="0.29226474349124115"/>
          <c:y val="5.670343661094242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'Dados Finan'!$A$9</c:f>
              <c:strCache>
                <c:ptCount val="1"/>
                <c:pt idx="0">
                  <c:v>IDE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8000"/>
                    <a:shade val="51000"/>
                    <a:satMod val="130000"/>
                  </a:schemeClr>
                </a:gs>
                <a:gs pos="80000">
                  <a:schemeClr val="accent5">
                    <a:tint val="58000"/>
                    <a:shade val="93000"/>
                    <a:satMod val="130000"/>
                  </a:schemeClr>
                </a:gs>
                <a:gs pos="100000">
                  <a:schemeClr val="accent5">
                    <a:tint val="58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Lbls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'Dados Finan'!$G$6:$AA$6</c:f>
              <c:numCache>
                <c:formatCode>mmm\-yy</c:formatCode>
                <c:ptCount val="2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  <c:pt idx="11">
                  <c:v>44105</c:v>
                </c:pt>
                <c:pt idx="12">
                  <c:v>44136</c:v>
                </c:pt>
                <c:pt idx="13">
                  <c:v>44166</c:v>
                </c:pt>
                <c:pt idx="14">
                  <c:v>44197</c:v>
                </c:pt>
                <c:pt idx="15">
                  <c:v>44228</c:v>
                </c:pt>
                <c:pt idx="16">
                  <c:v>44256</c:v>
                </c:pt>
                <c:pt idx="17">
                  <c:v>44287</c:v>
                </c:pt>
                <c:pt idx="18">
                  <c:v>44317</c:v>
                </c:pt>
                <c:pt idx="19">
                  <c:v>44348</c:v>
                </c:pt>
                <c:pt idx="20">
                  <c:v>44378</c:v>
                </c:pt>
              </c:numCache>
            </c:numRef>
          </c:cat>
          <c:val>
            <c:numRef>
              <c:f>'Dados Finan'!$G$9:$AA$9</c:f>
              <c:numCache>
                <c:formatCode>#,##0.0000</c:formatCode>
                <c:ptCount val="21"/>
                <c:pt idx="0">
                  <c:v>0.98404503154828271</c:v>
                </c:pt>
                <c:pt idx="1">
                  <c:v>0.87833863811314783</c:v>
                </c:pt>
                <c:pt idx="2">
                  <c:v>0.86147157049023326</c:v>
                </c:pt>
                <c:pt idx="3">
                  <c:v>0.86436995120115501</c:v>
                </c:pt>
                <c:pt idx="4">
                  <c:v>0.90048060791816831</c:v>
                </c:pt>
                <c:pt idx="5">
                  <c:v>0.82820637246544981</c:v>
                </c:pt>
                <c:pt idx="6">
                  <c:v>0.90876163790383035</c:v>
                </c:pt>
                <c:pt idx="7">
                  <c:v>0.92907591469429296</c:v>
                </c:pt>
                <c:pt idx="8">
                  <c:v>0.91105917455172025</c:v>
                </c:pt>
                <c:pt idx="9">
                  <c:v>0.90888202781510208</c:v>
                </c:pt>
                <c:pt idx="10">
                  <c:v>0.89673166527093273</c:v>
                </c:pt>
              </c:numCache>
            </c:numRef>
          </c:val>
          <c:extLst/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57630656"/>
        <c:axId val="2057616512"/>
      </c:barChart>
      <c:catAx>
        <c:axId val="20576306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7616512"/>
        <c:crossesAt val="1"/>
        <c:auto val="0"/>
        <c:lblAlgn val="ctr"/>
        <c:lblOffset val="100"/>
        <c:tickMarkSkip val="1"/>
        <c:noMultiLvlLbl val="0"/>
      </c:catAx>
      <c:valAx>
        <c:axId val="2057616512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7630656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671189472982655E-2"/>
          <c:y val="4.5945000184174661E-2"/>
          <c:w val="0.91510767975420382"/>
          <c:h val="0.46174955403421442"/>
        </c:manualLayout>
      </c:layout>
      <c:barChart>
        <c:barDir val="col"/>
        <c:grouping val="clustered"/>
        <c:varyColors val="0"/>
        <c:ser>
          <c:idx val="0"/>
          <c:order val="0"/>
          <c:tx>
            <c:v>CUSTO ORÇADO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5"/>
              <c:layout>
                <c:manualLayout>
                  <c:x val="-1.431592422318783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6.2442084487997641E-3"/>
                  <c:y val="6.81783148422042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layout>
                <c:manualLayout>
                  <c:x val="-1.852567027005540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('Econômico Macro'!$C$18:$C$37,'Econômico Macro'!$C$41:$C$46)</c:f>
              <c:strCache>
                <c:ptCount val="26"/>
                <c:pt idx="0">
                  <c:v>PROJETOS</c:v>
                </c:pt>
                <c:pt idx="1">
                  <c:v>LAUDOS E ESTUDOS</c:v>
                </c:pt>
                <c:pt idx="2">
                  <c:v>SERVIÇOS PRELIMINARES</c:v>
                </c:pt>
                <c:pt idx="3">
                  <c:v>TERRAPLENAGEM</c:v>
                </c:pt>
                <c:pt idx="4">
                  <c:v>FUNDAÇÃO</c:v>
                </c:pt>
                <c:pt idx="5">
                  <c:v>SUPER-ESTRUTURA</c:v>
                </c:pt>
                <c:pt idx="6">
                  <c:v>ALVENARIA / FECHAMENTO</c:v>
                </c:pt>
                <c:pt idx="7">
                  <c:v>IMPERMEABILIZAÇÃO / ISOLAMENTO</c:v>
                </c:pt>
                <c:pt idx="8">
                  <c:v>REVESTIMENTO DE PISO</c:v>
                </c:pt>
                <c:pt idx="9">
                  <c:v>REVESTIMENTO DE PAREDE</c:v>
                </c:pt>
                <c:pt idx="10">
                  <c:v>REVESTIMENTO DE TETO</c:v>
                </c:pt>
                <c:pt idx="11">
                  <c:v>REVESTIMENTO EXTERNO</c:v>
                </c:pt>
                <c:pt idx="12">
                  <c:v>ESQUADRIAS DE ALUMÍNIO</c:v>
                </c:pt>
                <c:pt idx="13">
                  <c:v>ESQUADRIAS EM METALON</c:v>
                </c:pt>
                <c:pt idx="14">
                  <c:v>ESQUADRIAS EM MADEIRA</c:v>
                </c:pt>
                <c:pt idx="15">
                  <c:v>INSTALAÇÕES</c:v>
                </c:pt>
                <c:pt idx="16">
                  <c:v>BANCADAS</c:v>
                </c:pt>
                <c:pt idx="17">
                  <c:v>LOUÇAS E METAIS</c:v>
                </c:pt>
                <c:pt idx="18">
                  <c:v>PINTURA</c:v>
                </c:pt>
                <c:pt idx="19">
                  <c:v>DIVERSOS</c:v>
                </c:pt>
                <c:pt idx="20">
                  <c:v>LICENÇAS, TAXAS E EMOLUMENTOS</c:v>
                </c:pt>
                <c:pt idx="21">
                  <c:v>SEGURANÇA DO TRABALHO</c:v>
                </c:pt>
                <c:pt idx="22">
                  <c:v>CUSTOS INDIRETOS - PESSOAL</c:v>
                </c:pt>
                <c:pt idx="23">
                  <c:v>CUSTOS INDIRETOS - EQUIPAMENTOS</c:v>
                </c:pt>
                <c:pt idx="24">
                  <c:v>CUSTOS INDIRETOS - OUTROS</c:v>
                </c:pt>
                <c:pt idx="25">
                  <c:v>ADMINISTRAÇÃO</c:v>
                </c:pt>
              </c:strCache>
            </c:strRef>
          </c:cat>
          <c:val>
            <c:numRef>
              <c:f>('Econômico Macro'!$D$18:$D$37,'Econômico Macro'!$D$41:$D$46)</c:f>
              <c:numCache>
                <c:formatCode>#,##0.00</c:formatCode>
                <c:ptCount val="26"/>
                <c:pt idx="0">
                  <c:v>292608.86994262337</c:v>
                </c:pt>
                <c:pt idx="1">
                  <c:v>55821.980103001602</c:v>
                </c:pt>
                <c:pt idx="2">
                  <c:v>65086.797763010632</c:v>
                </c:pt>
                <c:pt idx="3">
                  <c:v>143143.61208291791</c:v>
                </c:pt>
                <c:pt idx="4">
                  <c:v>531854.80738066311</c:v>
                </c:pt>
                <c:pt idx="5">
                  <c:v>1072268.5623638765</c:v>
                </c:pt>
                <c:pt idx="6">
                  <c:v>257506.07790717791</c:v>
                </c:pt>
                <c:pt idx="7">
                  <c:v>86343.267547345487</c:v>
                </c:pt>
                <c:pt idx="8">
                  <c:v>481167.66998789657</c:v>
                </c:pt>
                <c:pt idx="9">
                  <c:v>383285.49366535165</c:v>
                </c:pt>
                <c:pt idx="10">
                  <c:v>116674.85327383559</c:v>
                </c:pt>
                <c:pt idx="11">
                  <c:v>354221.42187646806</c:v>
                </c:pt>
                <c:pt idx="12">
                  <c:v>759260.13723670063</c:v>
                </c:pt>
                <c:pt idx="13">
                  <c:v>67062.061479256139</c:v>
                </c:pt>
                <c:pt idx="14">
                  <c:v>103816.23709922987</c:v>
                </c:pt>
                <c:pt idx="15">
                  <c:v>1289294.9460309565</c:v>
                </c:pt>
                <c:pt idx="16">
                  <c:v>101697.49661469787</c:v>
                </c:pt>
                <c:pt idx="17">
                  <c:v>99217.96814201065</c:v>
                </c:pt>
                <c:pt idx="18">
                  <c:v>222426.31961481075</c:v>
                </c:pt>
                <c:pt idx="19">
                  <c:v>187354.28540745864</c:v>
                </c:pt>
                <c:pt idx="20">
                  <c:v>153772.67404914892</c:v>
                </c:pt>
                <c:pt idx="21">
                  <c:v>77424.664249605456</c:v>
                </c:pt>
                <c:pt idx="22">
                  <c:v>1305389.3175404617</c:v>
                </c:pt>
                <c:pt idx="23">
                  <c:v>224148.78962368326</c:v>
                </c:pt>
                <c:pt idx="24">
                  <c:v>292549.27959654352</c:v>
                </c:pt>
                <c:pt idx="25">
                  <c:v>1308519.8469957265</c:v>
                </c:pt>
              </c:numCache>
            </c:numRef>
          </c:val>
        </c:ser>
        <c:ser>
          <c:idx val="1"/>
          <c:order val="1"/>
          <c:tx>
            <c:v>CUSTO PROJETADO</c:v>
          </c:tx>
          <c:spPr>
            <a:gradFill rotWithShape="1">
              <a:gsLst>
                <a:gs pos="0">
                  <a:srgbClr val="B0DD7F"/>
                </a:gs>
                <a:gs pos="15000">
                  <a:srgbClr val="FFC000"/>
                </a:gs>
                <a:gs pos="2000">
                  <a:srgbClr val="FFC000"/>
                </a:gs>
                <a:gs pos="100000">
                  <a:srgbClr val="FFC000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5"/>
              <c:layout>
                <c:manualLayout>
                  <c:x val="1.1928982426415571E-2"/>
                  <c:y val="4.05839342127796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7.7293618380674077E-4"/>
                  <c:y val="7.43637048339695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layout>
                <c:manualLayout>
                  <c:x val="2.08413790538123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1.542772599950185E-3"/>
                  <c:y val="-3.71245351201376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A77E09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('Econômico Macro'!$C$18:$C$37,'Econômico Macro'!$C$41:$C$46)</c:f>
              <c:strCache>
                <c:ptCount val="26"/>
                <c:pt idx="0">
                  <c:v>PROJETOS</c:v>
                </c:pt>
                <c:pt idx="1">
                  <c:v>LAUDOS E ESTUDOS</c:v>
                </c:pt>
                <c:pt idx="2">
                  <c:v>SERVIÇOS PRELIMINARES</c:v>
                </c:pt>
                <c:pt idx="3">
                  <c:v>TERRAPLENAGEM</c:v>
                </c:pt>
                <c:pt idx="4">
                  <c:v>FUNDAÇÃO</c:v>
                </c:pt>
                <c:pt idx="5">
                  <c:v>SUPER-ESTRUTURA</c:v>
                </c:pt>
                <c:pt idx="6">
                  <c:v>ALVENARIA / FECHAMENTO</c:v>
                </c:pt>
                <c:pt idx="7">
                  <c:v>IMPERMEABILIZAÇÃO / ISOLAMENTO</c:v>
                </c:pt>
                <c:pt idx="8">
                  <c:v>REVESTIMENTO DE PISO</c:v>
                </c:pt>
                <c:pt idx="9">
                  <c:v>REVESTIMENTO DE PAREDE</c:v>
                </c:pt>
                <c:pt idx="10">
                  <c:v>REVESTIMENTO DE TETO</c:v>
                </c:pt>
                <c:pt idx="11">
                  <c:v>REVESTIMENTO EXTERNO</c:v>
                </c:pt>
                <c:pt idx="12">
                  <c:v>ESQUADRIAS DE ALUMÍNIO</c:v>
                </c:pt>
                <c:pt idx="13">
                  <c:v>ESQUADRIAS EM METALON</c:v>
                </c:pt>
                <c:pt idx="14">
                  <c:v>ESQUADRIAS EM MADEIRA</c:v>
                </c:pt>
                <c:pt idx="15">
                  <c:v>INSTALAÇÕES</c:v>
                </c:pt>
                <c:pt idx="16">
                  <c:v>BANCADAS</c:v>
                </c:pt>
                <c:pt idx="17">
                  <c:v>LOUÇAS E METAIS</c:v>
                </c:pt>
                <c:pt idx="18">
                  <c:v>PINTURA</c:v>
                </c:pt>
                <c:pt idx="19">
                  <c:v>DIVERSOS</c:v>
                </c:pt>
                <c:pt idx="20">
                  <c:v>LICENÇAS, TAXAS E EMOLUMENTOS</c:v>
                </c:pt>
                <c:pt idx="21">
                  <c:v>SEGURANÇA DO TRABALHO</c:v>
                </c:pt>
                <c:pt idx="22">
                  <c:v>CUSTOS INDIRETOS - PESSOAL</c:v>
                </c:pt>
                <c:pt idx="23">
                  <c:v>CUSTOS INDIRETOS - EQUIPAMENTOS</c:v>
                </c:pt>
                <c:pt idx="24">
                  <c:v>CUSTOS INDIRETOS - OUTROS</c:v>
                </c:pt>
                <c:pt idx="25">
                  <c:v>ADMINISTRAÇÃO</c:v>
                </c:pt>
              </c:strCache>
            </c:strRef>
          </c:cat>
          <c:val>
            <c:numRef>
              <c:f>('Econômico Macro'!$R$18:$R$37,'Econômico Macro'!$R$41:$R$46)</c:f>
              <c:numCache>
                <c:formatCode>#,##0.00</c:formatCode>
                <c:ptCount val="26"/>
                <c:pt idx="0">
                  <c:v>309836.91838482843</c:v>
                </c:pt>
                <c:pt idx="1">
                  <c:v>42044.18</c:v>
                </c:pt>
                <c:pt idx="2">
                  <c:v>45576.149999999994</c:v>
                </c:pt>
                <c:pt idx="3">
                  <c:v>131492.75</c:v>
                </c:pt>
                <c:pt idx="4">
                  <c:v>514294.9700000002</c:v>
                </c:pt>
                <c:pt idx="5">
                  <c:v>1111773.3099999998</c:v>
                </c:pt>
                <c:pt idx="6">
                  <c:v>233945.14311238434</c:v>
                </c:pt>
                <c:pt idx="7">
                  <c:v>78120.238782244618</c:v>
                </c:pt>
                <c:pt idx="8">
                  <c:v>481167.66998789657</c:v>
                </c:pt>
                <c:pt idx="9">
                  <c:v>539474.79389673972</c:v>
                </c:pt>
                <c:pt idx="10">
                  <c:v>116674.85327383559</c:v>
                </c:pt>
                <c:pt idx="11">
                  <c:v>294019.41675407818</c:v>
                </c:pt>
                <c:pt idx="12">
                  <c:v>753427.15071019041</c:v>
                </c:pt>
                <c:pt idx="13">
                  <c:v>67062.061479256139</c:v>
                </c:pt>
                <c:pt idx="14">
                  <c:v>103816.23709922987</c:v>
                </c:pt>
                <c:pt idx="15">
                  <c:v>988542.96868199669</c:v>
                </c:pt>
                <c:pt idx="16">
                  <c:v>101697.49661469787</c:v>
                </c:pt>
                <c:pt idx="17">
                  <c:v>99217.96814201065</c:v>
                </c:pt>
                <c:pt idx="18">
                  <c:v>222426.31961481075</c:v>
                </c:pt>
                <c:pt idx="19">
                  <c:v>187354.28540745864</c:v>
                </c:pt>
                <c:pt idx="20">
                  <c:v>144555.16349693076</c:v>
                </c:pt>
                <c:pt idx="21">
                  <c:v>68344.030056310177</c:v>
                </c:pt>
                <c:pt idx="22">
                  <c:v>1222127.6686914258</c:v>
                </c:pt>
                <c:pt idx="23">
                  <c:v>137101.131462316</c:v>
                </c:pt>
                <c:pt idx="24">
                  <c:v>237410.47435779395</c:v>
                </c:pt>
                <c:pt idx="25">
                  <c:v>1276174.7876739779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57625760"/>
        <c:axId val="2006493552"/>
      </c:barChart>
      <c:catAx>
        <c:axId val="205762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6493552"/>
        <c:crosses val="autoZero"/>
        <c:auto val="1"/>
        <c:lblAlgn val="ctr"/>
        <c:lblOffset val="100"/>
        <c:noMultiLvlLbl val="0"/>
      </c:catAx>
      <c:valAx>
        <c:axId val="20064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76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113196162885529"/>
          <c:y val="0.89423153631744923"/>
          <c:w val="0.29800423262055792"/>
          <c:h val="8.3660980850186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3.png"/><Relationship Id="rId6" Type="http://schemas.openxmlformats.org/officeDocument/2006/relationships/image" Target="../media/image1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3.png"/><Relationship Id="rId5" Type="http://schemas.openxmlformats.org/officeDocument/2006/relationships/image" Target="../media/image1.png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147032</xdr:colOff>
      <xdr:row>42</xdr:row>
      <xdr:rowOff>130969</xdr:rowOff>
    </xdr:from>
    <xdr:to>
      <xdr:col>14</xdr:col>
      <xdr:colOff>568514</xdr:colOff>
      <xdr:row>55</xdr:row>
      <xdr:rowOff>38100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178594</xdr:colOff>
      <xdr:row>29</xdr:row>
      <xdr:rowOff>35719</xdr:rowOff>
    </xdr:from>
    <xdr:to>
      <xdr:col>14</xdr:col>
      <xdr:colOff>566738</xdr:colOff>
      <xdr:row>42</xdr:row>
      <xdr:rowOff>71438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133350</xdr:colOff>
      <xdr:row>69</xdr:row>
      <xdr:rowOff>0</xdr:rowOff>
    </xdr:from>
    <xdr:to>
      <xdr:col>14</xdr:col>
      <xdr:colOff>554832</xdr:colOff>
      <xdr:row>81</xdr:row>
      <xdr:rowOff>95250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145862</xdr:colOff>
      <xdr:row>55</xdr:row>
      <xdr:rowOff>114300</xdr:rowOff>
    </xdr:from>
    <xdr:to>
      <xdr:col>14</xdr:col>
      <xdr:colOff>534006</xdr:colOff>
      <xdr:row>68</xdr:row>
      <xdr:rowOff>150019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52917</xdr:colOff>
      <xdr:row>1</xdr:row>
      <xdr:rowOff>63500</xdr:rowOff>
    </xdr:from>
    <xdr:to>
      <xdr:col>1</xdr:col>
      <xdr:colOff>814917</xdr:colOff>
      <xdr:row>2</xdr:row>
      <xdr:rowOff>200829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917" y="232833"/>
          <a:ext cx="762000" cy="465413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0.50915</cdr:x>
      <cdr:y>0.45688</cdr:y>
    </cdr:from>
    <cdr:to>
      <cdr:x>0.51955</cdr:x>
      <cdr:y>0.5078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92830" y="1709069"/>
          <a:ext cx="95712" cy="1901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0.49678</cdr:x>
      <cdr:y>0.49367</cdr:y>
    </cdr:from>
    <cdr:to>
      <cdr:x>0.50841</cdr:x>
      <cdr:y>0.5229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8887" y="1846424"/>
          <a:ext cx="107107" cy="109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54429</xdr:colOff>
      <xdr:row>1</xdr:row>
      <xdr:rowOff>27215</xdr:rowOff>
    </xdr:from>
    <xdr:to>
      <xdr:col>1</xdr:col>
      <xdr:colOff>1006929</xdr:colOff>
      <xdr:row>1</xdr:row>
      <xdr:rowOff>608981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108" y="204108"/>
          <a:ext cx="952500" cy="5817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</xdr:row>
      <xdr:rowOff>0</xdr:rowOff>
    </xdr:from>
    <xdr:to>
      <xdr:col>18</xdr:col>
      <xdr:colOff>0</xdr:colOff>
      <xdr:row>5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920750"/>
          <a:ext cx="20932775" cy="476250"/>
        </a:xfrm>
        <a:prstGeom prst="roundRect">
          <a:avLst>
            <a:gd name="adj" fmla="val 20000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276225</xdr:colOff>
      <xdr:row>13</xdr:row>
      <xdr:rowOff>0</xdr:rowOff>
    </xdr:from>
    <xdr:to>
      <xdr:col>18</xdr:col>
      <xdr:colOff>0</xdr:colOff>
      <xdr:row>15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56857"/>
          <a:ext cx="21481596" cy="880382"/>
        </a:xfrm>
        <a:prstGeom prst="roundRect">
          <a:avLst>
            <a:gd name="adj" fmla="val 12903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1609725</xdr:colOff>
      <xdr:row>47</xdr:row>
      <xdr:rowOff>123825</xdr:rowOff>
    </xdr:from>
    <xdr:to>
      <xdr:col>2</xdr:col>
      <xdr:colOff>1876425</xdr:colOff>
      <xdr:row>47</xdr:row>
      <xdr:rowOff>209550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2314575" y="17221200"/>
          <a:ext cx="266700" cy="85725"/>
        </a:xfrm>
        <a:prstGeom prst="notchedRightArrow">
          <a:avLst>
            <a:gd name="adj1" fmla="val 50000"/>
            <a:gd name="adj2" fmla="val 77778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18</xdr:col>
      <xdr:colOff>0</xdr:colOff>
      <xdr:row>12</xdr:row>
      <xdr:rowOff>9525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295275" y="1524000"/>
          <a:ext cx="20913725" cy="1581150"/>
        </a:xfrm>
        <a:prstGeom prst="roundRect">
          <a:avLst>
            <a:gd name="adj" fmla="val 11000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276225</xdr:colOff>
      <xdr:row>1</xdr:row>
      <xdr:rowOff>9525</xdr:rowOff>
    </xdr:from>
    <xdr:to>
      <xdr:col>16</xdr:col>
      <xdr:colOff>0</xdr:colOff>
      <xdr:row>2</xdr:row>
      <xdr:rowOff>0</xdr:rowOff>
    </xdr:to>
    <xdr:sp macro="" textlink="">
      <xdr:nvSpPr>
        <xdr:cNvPr id="10" name="AutoShape 12"/>
        <xdr:cNvSpPr>
          <a:spLocks noChangeArrowheads="1"/>
        </xdr:cNvSpPr>
      </xdr:nvSpPr>
      <xdr:spPr bwMode="auto">
        <a:xfrm>
          <a:off x="276225" y="171450"/>
          <a:ext cx="16106775" cy="1247775"/>
        </a:xfrm>
        <a:prstGeom prst="roundRect">
          <a:avLst>
            <a:gd name="adj" fmla="val 16667"/>
          </a:avLst>
        </a:prstGeom>
        <a:noFill/>
        <a:ln w="19050">
          <a:solidFill>
            <a:srgbClr xmlns:mc="http://schemas.openxmlformats.org/markup-compatibility/2006" xmlns:a14="http://schemas.microsoft.com/office/drawing/2010/main" val="D8E5FF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276225</xdr:colOff>
      <xdr:row>3</xdr:row>
      <xdr:rowOff>0</xdr:rowOff>
    </xdr:from>
    <xdr:to>
      <xdr:col>18</xdr:col>
      <xdr:colOff>0</xdr:colOff>
      <xdr:row>5</xdr:row>
      <xdr:rowOff>0</xdr:rowOff>
    </xdr:to>
    <xdr:sp macro="" textlink="">
      <xdr:nvSpPr>
        <xdr:cNvPr id="12" name="AutoShape 18"/>
        <xdr:cNvSpPr>
          <a:spLocks noChangeArrowheads="1"/>
        </xdr:cNvSpPr>
      </xdr:nvSpPr>
      <xdr:spPr bwMode="auto">
        <a:xfrm>
          <a:off x="276225" y="920750"/>
          <a:ext cx="20932775" cy="476250"/>
        </a:xfrm>
        <a:prstGeom prst="roundRect">
          <a:avLst>
            <a:gd name="adj" fmla="val 20000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0</xdr:colOff>
      <xdr:row>16</xdr:row>
      <xdr:rowOff>1</xdr:rowOff>
    </xdr:from>
    <xdr:to>
      <xdr:col>18</xdr:col>
      <xdr:colOff>0</xdr:colOff>
      <xdr:row>48</xdr:row>
      <xdr:rowOff>47626</xdr:rowOff>
    </xdr:to>
    <xdr:sp macro="" textlink="">
      <xdr:nvSpPr>
        <xdr:cNvPr id="13" name="AutoShape 20"/>
        <xdr:cNvSpPr>
          <a:spLocks noChangeArrowheads="1"/>
        </xdr:cNvSpPr>
      </xdr:nvSpPr>
      <xdr:spPr bwMode="auto">
        <a:xfrm>
          <a:off x="294409" y="4121728"/>
          <a:ext cx="22963909" cy="11910580"/>
        </a:xfrm>
        <a:prstGeom prst="roundRect">
          <a:avLst>
            <a:gd name="adj" fmla="val 1648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1609725</xdr:colOff>
      <xdr:row>47</xdr:row>
      <xdr:rowOff>123825</xdr:rowOff>
    </xdr:from>
    <xdr:to>
      <xdr:col>2</xdr:col>
      <xdr:colOff>1876425</xdr:colOff>
      <xdr:row>47</xdr:row>
      <xdr:rowOff>209550</xdr:rowOff>
    </xdr:to>
    <xdr:sp macro="" textlink="">
      <xdr:nvSpPr>
        <xdr:cNvPr id="14" name="AutoShape 21"/>
        <xdr:cNvSpPr>
          <a:spLocks noChangeArrowheads="1"/>
        </xdr:cNvSpPr>
      </xdr:nvSpPr>
      <xdr:spPr bwMode="auto">
        <a:xfrm>
          <a:off x="2314575" y="17221200"/>
          <a:ext cx="266700" cy="85725"/>
        </a:xfrm>
        <a:prstGeom prst="notchedRightArrow">
          <a:avLst>
            <a:gd name="adj1" fmla="val 50000"/>
            <a:gd name="adj2" fmla="val 77778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276225</xdr:colOff>
      <xdr:row>1</xdr:row>
      <xdr:rowOff>9525</xdr:rowOff>
    </xdr:from>
    <xdr:to>
      <xdr:col>18</xdr:col>
      <xdr:colOff>0</xdr:colOff>
      <xdr:row>2</xdr:row>
      <xdr:rowOff>0</xdr:rowOff>
    </xdr:to>
    <xdr:sp macro="" textlink="">
      <xdr:nvSpPr>
        <xdr:cNvPr id="20" name="AutoShape 29"/>
        <xdr:cNvSpPr>
          <a:spLocks noChangeArrowheads="1"/>
        </xdr:cNvSpPr>
      </xdr:nvSpPr>
      <xdr:spPr bwMode="auto">
        <a:xfrm>
          <a:off x="276225" y="168275"/>
          <a:ext cx="20932775" cy="625475"/>
        </a:xfrm>
        <a:prstGeom prst="roundRect">
          <a:avLst>
            <a:gd name="adj" fmla="val 16667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276225</xdr:colOff>
      <xdr:row>3</xdr:row>
      <xdr:rowOff>0</xdr:rowOff>
    </xdr:from>
    <xdr:to>
      <xdr:col>18</xdr:col>
      <xdr:colOff>0</xdr:colOff>
      <xdr:row>5</xdr:row>
      <xdr:rowOff>0</xdr:rowOff>
    </xdr:to>
    <xdr:sp macro="" textlink="">
      <xdr:nvSpPr>
        <xdr:cNvPr id="11" name="AutoShape 1"/>
        <xdr:cNvSpPr>
          <a:spLocks noChangeArrowheads="1"/>
        </xdr:cNvSpPr>
      </xdr:nvSpPr>
      <xdr:spPr bwMode="auto">
        <a:xfrm>
          <a:off x="276225" y="914400"/>
          <a:ext cx="22774275" cy="476250"/>
        </a:xfrm>
        <a:prstGeom prst="roundRect">
          <a:avLst>
            <a:gd name="adj" fmla="val 20000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276225</xdr:colOff>
      <xdr:row>3</xdr:row>
      <xdr:rowOff>0</xdr:rowOff>
    </xdr:from>
    <xdr:to>
      <xdr:col>18</xdr:col>
      <xdr:colOff>0</xdr:colOff>
      <xdr:row>5</xdr:row>
      <xdr:rowOff>0</xdr:rowOff>
    </xdr:to>
    <xdr:sp macro="" textlink="">
      <xdr:nvSpPr>
        <xdr:cNvPr id="15" name="AutoShape 18"/>
        <xdr:cNvSpPr>
          <a:spLocks noChangeArrowheads="1"/>
        </xdr:cNvSpPr>
      </xdr:nvSpPr>
      <xdr:spPr bwMode="auto">
        <a:xfrm>
          <a:off x="276225" y="914400"/>
          <a:ext cx="22774275" cy="476250"/>
        </a:xfrm>
        <a:prstGeom prst="roundRect">
          <a:avLst>
            <a:gd name="adj" fmla="val 20000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1609725</xdr:colOff>
      <xdr:row>53</xdr:row>
      <xdr:rowOff>123825</xdr:rowOff>
    </xdr:from>
    <xdr:to>
      <xdr:col>2</xdr:col>
      <xdr:colOff>1876425</xdr:colOff>
      <xdr:row>53</xdr:row>
      <xdr:rowOff>209550</xdr:rowOff>
    </xdr:to>
    <xdr:sp macro="" textlink="">
      <xdr:nvSpPr>
        <xdr:cNvPr id="16" name="AutoShape 4"/>
        <xdr:cNvSpPr>
          <a:spLocks noChangeArrowheads="1"/>
        </xdr:cNvSpPr>
      </xdr:nvSpPr>
      <xdr:spPr bwMode="auto">
        <a:xfrm>
          <a:off x="2724150" y="18011775"/>
          <a:ext cx="266700" cy="85725"/>
        </a:xfrm>
        <a:prstGeom prst="notchedRightArrow">
          <a:avLst>
            <a:gd name="adj1" fmla="val 50000"/>
            <a:gd name="adj2" fmla="val 77778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1609725</xdr:colOff>
      <xdr:row>53</xdr:row>
      <xdr:rowOff>123825</xdr:rowOff>
    </xdr:from>
    <xdr:to>
      <xdr:col>2</xdr:col>
      <xdr:colOff>1876425</xdr:colOff>
      <xdr:row>53</xdr:row>
      <xdr:rowOff>209550</xdr:rowOff>
    </xdr:to>
    <xdr:sp macro="" textlink="">
      <xdr:nvSpPr>
        <xdr:cNvPr id="17" name="AutoShape 21"/>
        <xdr:cNvSpPr>
          <a:spLocks noChangeArrowheads="1"/>
        </xdr:cNvSpPr>
      </xdr:nvSpPr>
      <xdr:spPr bwMode="auto">
        <a:xfrm>
          <a:off x="2724150" y="18011775"/>
          <a:ext cx="266700" cy="85725"/>
        </a:xfrm>
        <a:prstGeom prst="notchedRightArrow">
          <a:avLst>
            <a:gd name="adj1" fmla="val 50000"/>
            <a:gd name="adj2" fmla="val 77778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95250</xdr:colOff>
      <xdr:row>1</xdr:row>
      <xdr:rowOff>31750</xdr:rowOff>
    </xdr:from>
    <xdr:to>
      <xdr:col>2</xdr:col>
      <xdr:colOff>206375</xdr:colOff>
      <xdr:row>1</xdr:row>
      <xdr:rowOff>603820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90500"/>
          <a:ext cx="936625" cy="57207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0.50915</cdr:x>
      <cdr:y>0.45688</cdr:y>
    </cdr:from>
    <cdr:to>
      <cdr:x>0.51955</cdr:x>
      <cdr:y>0.5078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92830" y="1709069"/>
          <a:ext cx="95712" cy="1901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0.49678</cdr:x>
      <cdr:y>0.49367</cdr:y>
    </cdr:from>
    <cdr:to>
      <cdr:x>0.50841</cdr:x>
      <cdr:y>0.5229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8887" y="1846424"/>
          <a:ext cx="107107" cy="109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0.50915</cdr:x>
      <cdr:y>0.45688</cdr:y>
    </cdr:from>
    <cdr:to>
      <cdr:x>0.51955</cdr:x>
      <cdr:y>0.5078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92830" y="1709069"/>
          <a:ext cx="95712" cy="1901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0.49678</cdr:x>
      <cdr:y>0.49367</cdr:y>
    </cdr:from>
    <cdr:to>
      <cdr:x>0.50841</cdr:x>
      <cdr:y>0.5229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8887" y="1846424"/>
          <a:ext cx="107107" cy="109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63500</xdr:colOff>
      <xdr:row>10</xdr:row>
      <xdr:rowOff>47625</xdr:rowOff>
    </xdr:from>
    <xdr:to>
      <xdr:col>4</xdr:col>
      <xdr:colOff>1238250</xdr:colOff>
      <xdr:row>11</xdr:row>
      <xdr:rowOff>365125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7750" y="2270125"/>
          <a:ext cx="1174750" cy="7175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</xdr:colOff>
      <xdr:row>1</xdr:row>
      <xdr:rowOff>35718</xdr:rowOff>
    </xdr:from>
    <xdr:to>
      <xdr:col>1</xdr:col>
      <xdr:colOff>1226344</xdr:colOff>
      <xdr:row>3</xdr:row>
      <xdr:rowOff>226218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468" y="207168"/>
          <a:ext cx="1190626" cy="771525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190495</xdr:colOff>
      <xdr:row>1</xdr:row>
      <xdr:rowOff>35718</xdr:rowOff>
    </xdr:from>
    <xdr:to>
      <xdr:col>7</xdr:col>
      <xdr:colOff>940594</xdr:colOff>
      <xdr:row>3</xdr:row>
      <xdr:rowOff>226218</xdr:rowOff>
    </xdr:to>
    <xdr:pic>
      <xdr:nvPicPr>
        <xdr:cNvPr id="3" name="Imagem 2"/>
        <xdr:cNvPicPr/>
      </xdr:nvPicPr>
      <xdr:blipFill rotWithShape="1">
        <a:blip xmlns:r="http://schemas.openxmlformats.org/officeDocument/2006/relationships" r:embed="rId2"/>
        <a:srcRect l="41622" t="46603" r="53980" b="45612"/>
        <a:stretch/>
      </xdr:blipFill>
      <xdr:spPr bwMode="auto">
        <a:xfrm>
          <a:off x="12096745" y="207168"/>
          <a:ext cx="750099" cy="7715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873125</xdr:colOff>
      <xdr:row>1</xdr:row>
      <xdr:rowOff>9525</xdr:rowOff>
    </xdr:from>
    <xdr:to>
      <xdr:col>22</xdr:col>
      <xdr:colOff>17318</xdr:colOff>
      <xdr:row>3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873125" y="168275"/>
          <a:ext cx="21019943" cy="752475"/>
        </a:xfrm>
        <a:prstGeom prst="roundRect">
          <a:avLst>
            <a:gd name="adj" fmla="val 16667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4</xdr:row>
      <xdr:rowOff>0</xdr:rowOff>
    </xdr:from>
    <xdr:to>
      <xdr:col>22</xdr:col>
      <xdr:colOff>17318</xdr:colOff>
      <xdr:row>6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889000" y="1047750"/>
          <a:ext cx="21004068" cy="476250"/>
        </a:xfrm>
        <a:prstGeom prst="roundRect">
          <a:avLst>
            <a:gd name="adj" fmla="val 20000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0</xdr:colOff>
      <xdr:row>7</xdr:row>
      <xdr:rowOff>1236</xdr:rowOff>
    </xdr:from>
    <xdr:to>
      <xdr:col>22</xdr:col>
      <xdr:colOff>17317</xdr:colOff>
      <xdr:row>81</xdr:row>
      <xdr:rowOff>17318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730250" y="1652236"/>
          <a:ext cx="21083442" cy="28257707"/>
        </a:xfrm>
        <a:prstGeom prst="roundRect">
          <a:avLst>
            <a:gd name="adj" fmla="val 1648"/>
          </a:avLst>
        </a:prstGeom>
        <a:noFill/>
        <a:ln w="28575">
          <a:solidFill>
            <a:sysClr val="windowText" lastClr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171450</xdr:colOff>
      <xdr:row>1</xdr:row>
      <xdr:rowOff>57150</xdr:rowOff>
    </xdr:from>
    <xdr:to>
      <xdr:col>1</xdr:col>
      <xdr:colOff>1238250</xdr:colOff>
      <xdr:row>9</xdr:row>
      <xdr:rowOff>334078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228600"/>
          <a:ext cx="1066800" cy="6515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2209800</xdr:colOff>
      <xdr:row>0</xdr:row>
      <xdr:rowOff>57150</xdr:rowOff>
    </xdr:from>
    <xdr:to>
      <xdr:col>10</xdr:col>
      <xdr:colOff>3181350</xdr:colOff>
      <xdr:row>1</xdr:row>
      <xdr:rowOff>307652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0" y="57150"/>
          <a:ext cx="971550" cy="59340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266393</xdr:colOff>
      <xdr:row>1</xdr:row>
      <xdr:rowOff>31751</xdr:rowOff>
    </xdr:from>
    <xdr:to>
      <xdr:col>15</xdr:col>
      <xdr:colOff>12701</xdr:colOff>
      <xdr:row>2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6218" y="203201"/>
          <a:ext cx="1546533" cy="434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</xdr:colOff>
      <xdr:row>5</xdr:row>
      <xdr:rowOff>142875</xdr:rowOff>
    </xdr:from>
    <xdr:to>
      <xdr:col>13</xdr:col>
      <xdr:colOff>895350</xdr:colOff>
      <xdr:row>17</xdr:row>
      <xdr:rowOff>102053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20</xdr:row>
      <xdr:rowOff>142875</xdr:rowOff>
    </xdr:from>
    <xdr:to>
      <xdr:col>13</xdr:col>
      <xdr:colOff>914400</xdr:colOff>
      <xdr:row>32</xdr:row>
      <xdr:rowOff>102053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222250</xdr:colOff>
      <xdr:row>35</xdr:row>
      <xdr:rowOff>142875</xdr:rowOff>
    </xdr:from>
    <xdr:to>
      <xdr:col>13</xdr:col>
      <xdr:colOff>671285</xdr:colOff>
      <xdr:row>47</xdr:row>
      <xdr:rowOff>102053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222250</xdr:colOff>
      <xdr:row>50</xdr:row>
      <xdr:rowOff>142875</xdr:rowOff>
    </xdr:from>
    <xdr:to>
      <xdr:col>13</xdr:col>
      <xdr:colOff>671285</xdr:colOff>
      <xdr:row>62</xdr:row>
      <xdr:rowOff>102053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457200</xdr:colOff>
      <xdr:row>22</xdr:row>
      <xdr:rowOff>38101</xdr:rowOff>
    </xdr:from>
    <xdr:to>
      <xdr:col>13</xdr:col>
      <xdr:colOff>571500</xdr:colOff>
      <xdr:row>25</xdr:row>
      <xdr:rowOff>257176</xdr:rowOff>
    </xdr:to>
    <xdr:sp macro="" textlink="">
      <xdr:nvSpPr>
        <xdr:cNvPr id="2" name="Seta para baixo 1"/>
        <xdr:cNvSpPr/>
      </xdr:nvSpPr>
      <xdr:spPr bwMode="auto">
        <a:xfrm>
          <a:off x="10487025" y="6296026"/>
          <a:ext cx="114300" cy="1047750"/>
        </a:xfrm>
        <a:prstGeom prst="downArrow">
          <a:avLst/>
        </a:prstGeom>
        <a:solidFill>
          <a:srgbClr val="FF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323850</xdr:colOff>
      <xdr:row>21</xdr:row>
      <xdr:rowOff>209549</xdr:rowOff>
    </xdr:from>
    <xdr:to>
      <xdr:col>13</xdr:col>
      <xdr:colOff>476250</xdr:colOff>
      <xdr:row>25</xdr:row>
      <xdr:rowOff>266699</xdr:rowOff>
    </xdr:to>
    <xdr:sp macro="" textlink="">
      <xdr:nvSpPr>
        <xdr:cNvPr id="9" name="CaixaDeTexto 8"/>
        <xdr:cNvSpPr txBox="1"/>
      </xdr:nvSpPr>
      <xdr:spPr>
        <a:xfrm rot="16200000">
          <a:off x="9848850" y="6696074"/>
          <a:ext cx="116205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>
              <a:solidFill>
                <a:srgbClr val="FF0000"/>
              </a:solidFill>
            </a:rPr>
            <a:t>PROJEÇÃO</a:t>
          </a:r>
          <a:r>
            <a:rPr lang="pt-BR" sz="1100" baseline="0">
              <a:solidFill>
                <a:srgbClr val="FF0000"/>
              </a:solidFill>
            </a:rPr>
            <a:t> FINAL</a:t>
          </a:r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228600</xdr:colOff>
      <xdr:row>37</xdr:row>
      <xdr:rowOff>19051</xdr:rowOff>
    </xdr:from>
    <xdr:to>
      <xdr:col>13</xdr:col>
      <xdr:colOff>342900</xdr:colOff>
      <xdr:row>40</xdr:row>
      <xdr:rowOff>238126</xdr:rowOff>
    </xdr:to>
    <xdr:sp macro="" textlink="">
      <xdr:nvSpPr>
        <xdr:cNvPr id="10" name="Seta para baixo 9"/>
        <xdr:cNvSpPr/>
      </xdr:nvSpPr>
      <xdr:spPr bwMode="auto">
        <a:xfrm>
          <a:off x="10258425" y="10420351"/>
          <a:ext cx="114300" cy="1047750"/>
        </a:xfrm>
        <a:prstGeom prst="downArrow">
          <a:avLst/>
        </a:prstGeom>
        <a:solidFill>
          <a:srgbClr val="FF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95250</xdr:colOff>
      <xdr:row>36</xdr:row>
      <xdr:rowOff>190499</xdr:rowOff>
    </xdr:from>
    <xdr:to>
      <xdr:col>13</xdr:col>
      <xdr:colOff>247650</xdr:colOff>
      <xdr:row>40</xdr:row>
      <xdr:rowOff>247649</xdr:rowOff>
    </xdr:to>
    <xdr:sp macro="" textlink="">
      <xdr:nvSpPr>
        <xdr:cNvPr id="11" name="CaixaDeTexto 10"/>
        <xdr:cNvSpPr txBox="1"/>
      </xdr:nvSpPr>
      <xdr:spPr>
        <a:xfrm rot="16200000">
          <a:off x="9620250" y="10820399"/>
          <a:ext cx="116205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>
              <a:solidFill>
                <a:srgbClr val="FF0000"/>
              </a:solidFill>
            </a:rPr>
            <a:t>PROJEÇÃO</a:t>
          </a:r>
          <a:r>
            <a:rPr lang="pt-BR" sz="1100" baseline="0">
              <a:solidFill>
                <a:srgbClr val="FF0000"/>
              </a:solidFill>
            </a:rPr>
            <a:t> FINAL</a:t>
          </a:r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238125</xdr:colOff>
      <xdr:row>50</xdr:row>
      <xdr:rowOff>238126</xdr:rowOff>
    </xdr:from>
    <xdr:to>
      <xdr:col>13</xdr:col>
      <xdr:colOff>352425</xdr:colOff>
      <xdr:row>54</xdr:row>
      <xdr:rowOff>180976</xdr:rowOff>
    </xdr:to>
    <xdr:sp macro="" textlink="">
      <xdr:nvSpPr>
        <xdr:cNvPr id="12" name="Seta para baixo 11"/>
        <xdr:cNvSpPr/>
      </xdr:nvSpPr>
      <xdr:spPr bwMode="auto">
        <a:xfrm>
          <a:off x="10267950" y="14230351"/>
          <a:ext cx="114300" cy="1047750"/>
        </a:xfrm>
        <a:prstGeom prst="downArrow">
          <a:avLst/>
        </a:prstGeom>
        <a:solidFill>
          <a:srgbClr val="FF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104775</xdr:colOff>
      <xdr:row>50</xdr:row>
      <xdr:rowOff>133349</xdr:rowOff>
    </xdr:from>
    <xdr:to>
      <xdr:col>13</xdr:col>
      <xdr:colOff>257175</xdr:colOff>
      <xdr:row>54</xdr:row>
      <xdr:rowOff>190499</xdr:rowOff>
    </xdr:to>
    <xdr:sp macro="" textlink="">
      <xdr:nvSpPr>
        <xdr:cNvPr id="13" name="CaixaDeTexto 12"/>
        <xdr:cNvSpPr txBox="1"/>
      </xdr:nvSpPr>
      <xdr:spPr>
        <a:xfrm rot="16200000">
          <a:off x="9629775" y="14630399"/>
          <a:ext cx="116205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>
              <a:solidFill>
                <a:srgbClr val="FF0000"/>
              </a:solidFill>
            </a:rPr>
            <a:t>PROJEÇÃO</a:t>
          </a:r>
          <a:r>
            <a:rPr lang="pt-BR" sz="1100" baseline="0">
              <a:solidFill>
                <a:srgbClr val="FF0000"/>
              </a:solidFill>
            </a:rPr>
            <a:t> FINAL</a:t>
          </a:r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</xdr:col>
      <xdr:colOff>57150</xdr:colOff>
      <xdr:row>1</xdr:row>
      <xdr:rowOff>38099</xdr:rowOff>
    </xdr:from>
    <xdr:to>
      <xdr:col>1</xdr:col>
      <xdr:colOff>758918</xdr:colOff>
      <xdr:row>1</xdr:row>
      <xdr:rowOff>466724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209549"/>
          <a:ext cx="701768" cy="4286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75893</xdr:colOff>
      <xdr:row>1</xdr:row>
      <xdr:rowOff>31751</xdr:rowOff>
    </xdr:from>
    <xdr:to>
      <xdr:col>12</xdr:col>
      <xdr:colOff>575734</xdr:colOff>
      <xdr:row>1</xdr:row>
      <xdr:rowOff>438150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0943" y="203201"/>
          <a:ext cx="1538066" cy="434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98426</xdr:colOff>
      <xdr:row>39</xdr:row>
      <xdr:rowOff>70908</xdr:rowOff>
    </xdr:from>
    <xdr:to>
      <xdr:col>11</xdr:col>
      <xdr:colOff>982133</xdr:colOff>
      <xdr:row>50</xdr:row>
      <xdr:rowOff>84667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</xdr:colOff>
      <xdr:row>63</xdr:row>
      <xdr:rowOff>38365</xdr:rowOff>
    </xdr:from>
    <xdr:to>
      <xdr:col>12</xdr:col>
      <xdr:colOff>1</xdr:colOff>
      <xdr:row>73</xdr:row>
      <xdr:rowOff>156103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730062</xdr:colOff>
      <xdr:row>53</xdr:row>
      <xdr:rowOff>0</xdr:rowOff>
    </xdr:from>
    <xdr:to>
      <xdr:col>12</xdr:col>
      <xdr:colOff>10583</xdr:colOff>
      <xdr:row>62</xdr:row>
      <xdr:rowOff>190500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47625</xdr:colOff>
      <xdr:row>1</xdr:row>
      <xdr:rowOff>47625</xdr:rowOff>
    </xdr:from>
    <xdr:to>
      <xdr:col>2</xdr:col>
      <xdr:colOff>85725</xdr:colOff>
      <xdr:row>2</xdr:row>
      <xdr:rowOff>57949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219075"/>
          <a:ext cx="781050" cy="4770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lanejamento%20de%20obras\Controle\Controle\Palestra%20GC%20Tenorio\obra%20padrao\Controle\FisicoCaboJan07-val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eso"/>
      <sheetName val="Pond"/>
      <sheetName val="MEDIÇÃO FISICA"/>
      <sheetName val="DADOS"/>
      <sheetName val="GR-4"/>
      <sheetName val="ATIV. ATRASADAS"/>
      <sheetName val="ATIV. ADIANTADAS"/>
      <sheetName val="ITENS A INICIAREM"/>
      <sheetName val="GERENCIAL ATRAS"/>
      <sheetName val="GERENCIAL ADIANT"/>
      <sheetName val="SUPRIMENTOS"/>
    </sheetNames>
    <sheetDataSet>
      <sheetData sheetId="0" refreshError="1"/>
      <sheetData sheetId="1" refreshError="1"/>
      <sheetData sheetId="2"/>
      <sheetData sheetId="3">
        <row r="8">
          <cell r="E8">
            <v>38961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2565"/>
  <sheetViews>
    <sheetView topLeftCell="A12" zoomScale="110" zoomScaleNormal="110" workbookViewId="0">
      <pane xSplit="6" ySplit="4" topLeftCell="G16" activePane="bottomRight" state="frozen"/>
      <selection activeCell="A12" sqref="A12"/>
      <selection pane="topRight" activeCell="G12" sqref="G12"/>
      <selection pane="bottomLeft" activeCell="A16" sqref="A16"/>
      <selection pane="bottomRight" activeCell="C26" sqref="C26"/>
    </sheetView>
  </sheetViews>
  <sheetFormatPr defaultColWidth="9.140625" defaultRowHeight="12.75" x14ac:dyDescent="0.2"/>
  <cols>
    <col min="1" max="1" width="15.42578125" style="130" customWidth="1"/>
    <col min="2" max="2" width="10.7109375" customWidth="1"/>
    <col min="3" max="3" width="53.5703125" bestFit="1" customWidth="1"/>
    <col min="4" max="4" width="11.85546875" bestFit="1" customWidth="1"/>
    <col min="5" max="5" width="11" customWidth="1"/>
    <col min="6" max="6" width="11.5703125" bestFit="1" customWidth="1"/>
    <col min="7" max="7" width="11.28515625" bestFit="1" customWidth="1"/>
    <col min="8" max="8" width="9" customWidth="1"/>
    <col min="9" max="9" width="10.140625" bestFit="1" customWidth="1"/>
    <col min="10" max="10" width="13.5703125" bestFit="1" customWidth="1"/>
    <col min="11" max="11" width="8" bestFit="1" customWidth="1"/>
    <col min="12" max="14" width="9.7109375" bestFit="1" customWidth="1"/>
    <col min="15" max="15" width="10" bestFit="1" customWidth="1"/>
    <col min="16" max="16" width="9.140625" bestFit="1" customWidth="1"/>
    <col min="17" max="17" width="7.42578125" bestFit="1" customWidth="1"/>
    <col min="18" max="18" width="10" bestFit="1" customWidth="1"/>
    <col min="19" max="20" width="9.42578125" bestFit="1" customWidth="1"/>
    <col min="22" max="22" width="10" bestFit="1" customWidth="1"/>
    <col min="23" max="23" width="10.7109375" customWidth="1"/>
    <col min="24" max="24" width="10" bestFit="1" customWidth="1"/>
    <col min="26" max="26" width="10" bestFit="1" customWidth="1"/>
    <col min="28" max="28" width="10" bestFit="1" customWidth="1"/>
    <col min="30" max="30" width="9.85546875" bestFit="1" customWidth="1"/>
    <col min="32" max="32" width="10" bestFit="1" customWidth="1"/>
    <col min="33" max="33" width="9.85546875" bestFit="1" customWidth="1"/>
    <col min="34" max="34" width="10" bestFit="1" customWidth="1"/>
    <col min="36" max="36" width="10.28515625" bestFit="1" customWidth="1"/>
    <col min="38" max="38" width="10" bestFit="1" customWidth="1"/>
    <col min="39" max="39" width="12.28515625" customWidth="1"/>
    <col min="40" max="40" width="10.28515625" bestFit="1" customWidth="1"/>
    <col min="45" max="45" width="10.85546875" bestFit="1" customWidth="1"/>
    <col min="49" max="49" width="9.7109375" bestFit="1" customWidth="1"/>
    <col min="51" max="51" width="9.85546875" bestFit="1" customWidth="1"/>
    <col min="54" max="54" width="10.140625" bestFit="1" customWidth="1"/>
    <col min="55" max="55" width="9.42578125" bestFit="1" customWidth="1"/>
    <col min="57" max="57" width="10.140625" bestFit="1" customWidth="1"/>
    <col min="60" max="60" width="9.85546875" bestFit="1" customWidth="1"/>
    <col min="61" max="61" width="9.42578125" bestFit="1" customWidth="1"/>
    <col min="62" max="62" width="7.85546875" customWidth="1"/>
    <col min="64" max="64" width="9.42578125" bestFit="1" customWidth="1"/>
    <col min="75" max="75" width="10" bestFit="1" customWidth="1"/>
    <col min="76" max="76" width="9.42578125" bestFit="1" customWidth="1"/>
    <col min="82" max="82" width="9.7109375" bestFit="1" customWidth="1"/>
    <col min="84" max="84" width="10.5703125" bestFit="1" customWidth="1"/>
    <col min="88" max="88" width="9.42578125" bestFit="1" customWidth="1"/>
  </cols>
  <sheetData>
    <row r="1" spans="1:110" x14ac:dyDescent="0.2">
      <c r="C1" s="130" t="s">
        <v>203</v>
      </c>
    </row>
    <row r="2" spans="1:110" x14ac:dyDescent="0.2">
      <c r="C2" s="354" t="s">
        <v>204</v>
      </c>
    </row>
    <row r="3" spans="1:110" x14ac:dyDescent="0.2">
      <c r="C3" s="130" t="s">
        <v>205</v>
      </c>
    </row>
    <row r="4" spans="1:110" x14ac:dyDescent="0.2">
      <c r="C4" s="354" t="s">
        <v>206</v>
      </c>
    </row>
    <row r="5" spans="1:110" x14ac:dyDescent="0.2">
      <c r="C5" s="354" t="s">
        <v>207</v>
      </c>
    </row>
    <row r="6" spans="1:110" x14ac:dyDescent="0.2">
      <c r="C6" s="354" t="s">
        <v>208</v>
      </c>
    </row>
    <row r="7" spans="1:110" x14ac:dyDescent="0.2">
      <c r="C7" s="354" t="s">
        <v>209</v>
      </c>
    </row>
    <row r="8" spans="1:110" x14ac:dyDescent="0.2">
      <c r="C8" t="s">
        <v>210</v>
      </c>
    </row>
    <row r="9" spans="1:110" x14ac:dyDescent="0.2">
      <c r="C9" s="354" t="s">
        <v>213</v>
      </c>
      <c r="J9" s="154">
        <f>MONTH(J10)+YEAR(J10)</f>
        <v>2027</v>
      </c>
      <c r="K9" s="154"/>
      <c r="L9" s="154"/>
      <c r="M9" s="154">
        <f>MONTH(M10)+YEAR(M10)</f>
        <v>2028</v>
      </c>
      <c r="N9" s="154"/>
      <c r="O9" s="154"/>
      <c r="P9" s="154">
        <f>MONTH(P10)+YEAR(P10)</f>
        <v>2029</v>
      </c>
      <c r="Q9" s="154"/>
      <c r="R9" s="154"/>
      <c r="S9" s="154">
        <f>MONTH(S10)+YEAR(S10)</f>
        <v>2030</v>
      </c>
      <c r="T9" s="154"/>
      <c r="U9" s="154"/>
      <c r="V9" s="154">
        <f>MONTH(V10)+YEAR(V10)</f>
        <v>2031</v>
      </c>
      <c r="W9" s="154"/>
      <c r="X9" s="154"/>
      <c r="Y9" s="154">
        <f>MONTH(Y10)+YEAR(Y10)</f>
        <v>2021</v>
      </c>
      <c r="Z9" s="154"/>
      <c r="AA9" s="154"/>
      <c r="AB9" s="154">
        <f>MONTH(AB10)+YEAR(AB10)</f>
        <v>2022</v>
      </c>
      <c r="AC9" s="154"/>
      <c r="AD9" s="154"/>
      <c r="AE9" s="154">
        <f>MONTH(AE10)+YEAR(AE10)</f>
        <v>2023</v>
      </c>
      <c r="AF9" s="154"/>
      <c r="AG9" s="154"/>
      <c r="AH9" s="154">
        <f>MONTH(AH10)+YEAR(AH10)</f>
        <v>2024</v>
      </c>
      <c r="AI9" s="154"/>
      <c r="AJ9" s="154"/>
      <c r="AK9" s="154">
        <f>MONTH(AK10)+YEAR(AK10)</f>
        <v>2025</v>
      </c>
      <c r="AL9" s="154"/>
      <c r="AM9" s="154"/>
      <c r="AN9" s="154">
        <f>MONTH(AN10)+YEAR(AN10)</f>
        <v>2026</v>
      </c>
      <c r="AO9" s="154"/>
      <c r="AP9" s="154"/>
      <c r="AQ9" s="154">
        <f>MONTH(AQ10)+YEAR(AQ10)</f>
        <v>2027</v>
      </c>
      <c r="AR9" s="154"/>
      <c r="AS9" s="154"/>
      <c r="AT9" s="154">
        <f>MONTH(AT10)+YEAR(AT10)</f>
        <v>2028</v>
      </c>
      <c r="AU9" s="154"/>
      <c r="AV9" s="154"/>
      <c r="AW9" s="154">
        <f>MONTH(AW10)+YEAR(AW10)</f>
        <v>2029</v>
      </c>
      <c r="AX9" s="154"/>
      <c r="AY9" s="154"/>
      <c r="AZ9" s="154">
        <f>MONTH(AZ10)+YEAR(AZ10)</f>
        <v>2030</v>
      </c>
      <c r="BA9" s="154"/>
      <c r="BB9" s="154"/>
      <c r="BC9" s="154">
        <f>MONTH(BC10)+YEAR(BC10)</f>
        <v>2031</v>
      </c>
      <c r="BD9" s="154"/>
      <c r="BE9" s="154"/>
      <c r="BF9" s="154">
        <f>MONTH(BF10)+YEAR(BF10)</f>
        <v>2032</v>
      </c>
      <c r="BG9" s="154"/>
      <c r="BH9" s="154"/>
      <c r="BI9" s="154">
        <f>MONTH(BI10)+YEAR(BI10)</f>
        <v>2022</v>
      </c>
      <c r="BJ9" s="154"/>
      <c r="BK9" s="154"/>
      <c r="BL9" s="154">
        <f>MONTH(BL10)+YEAR(BL10)</f>
        <v>2023</v>
      </c>
      <c r="BM9" s="154"/>
      <c r="BN9" s="154"/>
      <c r="BO9" s="154">
        <f>MONTH(BO10)+YEAR(BO10)</f>
        <v>2024</v>
      </c>
      <c r="BP9" s="154"/>
      <c r="BQ9" s="154"/>
      <c r="BR9" s="154">
        <f>MONTH(BR10)+YEAR(BR10)</f>
        <v>2025</v>
      </c>
      <c r="BS9" s="154"/>
      <c r="BT9" s="154"/>
      <c r="BU9" s="154">
        <f>MONTH(BU10)+YEAR(BU10)</f>
        <v>2026</v>
      </c>
      <c r="BV9" s="154"/>
      <c r="BW9" s="154"/>
      <c r="BX9" s="154">
        <f>MONTH(BX10)+YEAR(BX10)</f>
        <v>2027</v>
      </c>
      <c r="BY9" s="154"/>
      <c r="BZ9" s="154"/>
      <c r="CA9" s="154">
        <f>MONTH(CA10)+YEAR(CA10)</f>
        <v>2028</v>
      </c>
      <c r="CB9" s="154"/>
      <c r="CC9" s="154"/>
      <c r="CD9" s="154"/>
      <c r="CE9" s="154"/>
      <c r="CF9" s="154"/>
      <c r="CG9" s="154"/>
      <c r="CH9" s="154"/>
    </row>
    <row r="10" spans="1:110" x14ac:dyDescent="0.2">
      <c r="J10">
        <v>43708</v>
      </c>
      <c r="M10">
        <v>43738</v>
      </c>
      <c r="P10">
        <v>43769</v>
      </c>
      <c r="S10">
        <v>43799</v>
      </c>
      <c r="V10">
        <v>43830</v>
      </c>
      <c r="Y10">
        <v>43861</v>
      </c>
      <c r="AB10">
        <v>43890</v>
      </c>
      <c r="AE10">
        <v>43921</v>
      </c>
      <c r="AH10">
        <v>43951</v>
      </c>
      <c r="AK10">
        <v>43982</v>
      </c>
      <c r="AN10">
        <v>44012</v>
      </c>
      <c r="AQ10">
        <v>44043</v>
      </c>
      <c r="AT10">
        <v>44074</v>
      </c>
      <c r="AW10">
        <v>44104</v>
      </c>
      <c r="AZ10">
        <v>44135</v>
      </c>
      <c r="BC10">
        <v>44165</v>
      </c>
      <c r="BF10">
        <v>44196</v>
      </c>
      <c r="BI10">
        <v>44227</v>
      </c>
      <c r="BL10">
        <v>44255</v>
      </c>
      <c r="BO10">
        <v>44286</v>
      </c>
      <c r="BR10">
        <v>44316</v>
      </c>
      <c r="BU10">
        <v>44347</v>
      </c>
      <c r="BX10">
        <v>44377</v>
      </c>
      <c r="CA10">
        <v>44408</v>
      </c>
      <c r="CD10">
        <v>44439</v>
      </c>
      <c r="CG10">
        <v>44469</v>
      </c>
      <c r="CJ10">
        <v>44500</v>
      </c>
      <c r="CM10">
        <v>44530</v>
      </c>
    </row>
    <row r="11" spans="1:110" x14ac:dyDescent="0.2">
      <c r="A11" s="481"/>
      <c r="B11" s="477"/>
      <c r="C11" s="477"/>
      <c r="D11" s="477"/>
      <c r="E11" s="477"/>
      <c r="F11" s="477"/>
      <c r="G11" s="477"/>
      <c r="H11" s="477"/>
      <c r="I11" s="477"/>
      <c r="J11" s="477">
        <v>1</v>
      </c>
      <c r="K11" s="477"/>
      <c r="L11" s="477"/>
      <c r="M11" s="477">
        <v>2</v>
      </c>
      <c r="N11" s="477"/>
      <c r="O11" s="477"/>
      <c r="P11" s="477">
        <v>3</v>
      </c>
      <c r="Q11" s="477"/>
      <c r="R11" s="477"/>
      <c r="S11" s="477">
        <v>4</v>
      </c>
      <c r="T11" s="477"/>
      <c r="U11" s="477"/>
      <c r="V11" s="477">
        <v>5</v>
      </c>
      <c r="W11" s="477"/>
      <c r="X11" s="477"/>
      <c r="Y11" s="477">
        <v>6</v>
      </c>
      <c r="Z11" s="477"/>
      <c r="AA11" s="477"/>
      <c r="AB11" s="477">
        <v>7</v>
      </c>
      <c r="AC11" s="477"/>
      <c r="AD11" s="477"/>
      <c r="AE11" s="477">
        <v>8</v>
      </c>
      <c r="AF11" s="477"/>
      <c r="AG11" s="477"/>
      <c r="AH11" s="477">
        <v>9</v>
      </c>
      <c r="AI11" s="477"/>
      <c r="AJ11" s="477"/>
      <c r="AK11" s="477">
        <v>10</v>
      </c>
      <c r="AL11" s="477"/>
      <c r="AM11" s="477"/>
      <c r="AN11" s="477">
        <v>11</v>
      </c>
      <c r="AO11" s="477"/>
      <c r="AP11" s="477"/>
      <c r="AQ11" s="477">
        <v>12</v>
      </c>
      <c r="AR11" s="477"/>
      <c r="AS11" s="477"/>
      <c r="AT11" s="477">
        <v>13</v>
      </c>
      <c r="AU11" s="477"/>
      <c r="AV11" s="477"/>
      <c r="AW11" s="477">
        <v>14</v>
      </c>
      <c r="AX11" s="477"/>
      <c r="AY11" s="477"/>
      <c r="AZ11" s="477">
        <v>15</v>
      </c>
      <c r="BA11" s="477"/>
      <c r="BB11" s="477"/>
      <c r="BC11" s="477">
        <v>16</v>
      </c>
      <c r="BD11" s="477"/>
      <c r="BE11" s="477"/>
      <c r="BF11" s="477">
        <v>17</v>
      </c>
      <c r="BG11" s="477"/>
      <c r="BH11" s="477"/>
      <c r="BI11" s="477">
        <v>18</v>
      </c>
      <c r="BJ11" s="477"/>
      <c r="BK11" s="477"/>
      <c r="BL11" s="477">
        <v>19</v>
      </c>
      <c r="BM11" s="477"/>
      <c r="BN11" s="477"/>
      <c r="BO11" s="477">
        <v>20</v>
      </c>
      <c r="BP11" s="477"/>
      <c r="BQ11" s="477"/>
      <c r="BR11" s="477">
        <v>21</v>
      </c>
      <c r="BS11" s="477"/>
      <c r="BT11" s="477"/>
      <c r="BU11" s="477">
        <v>22</v>
      </c>
      <c r="BV11" s="477"/>
      <c r="BW11" s="477"/>
      <c r="BX11" s="477">
        <v>23</v>
      </c>
      <c r="BY11" s="477"/>
      <c r="BZ11" s="477"/>
      <c r="CA11" s="477">
        <v>24</v>
      </c>
      <c r="CB11" s="477"/>
      <c r="CC11" s="477"/>
      <c r="CD11" s="477">
        <v>25</v>
      </c>
      <c r="CE11" s="477"/>
      <c r="CF11" s="477"/>
      <c r="CG11" s="477">
        <v>26</v>
      </c>
      <c r="CH11" s="477"/>
      <c r="CJ11" s="477">
        <v>27</v>
      </c>
      <c r="CM11" s="477">
        <v>28</v>
      </c>
    </row>
    <row r="12" spans="1:110" s="117" customFormat="1" ht="15" customHeight="1" x14ac:dyDescent="0.2">
      <c r="A12" s="535">
        <v>1</v>
      </c>
      <c r="B12" s="536">
        <v>2</v>
      </c>
      <c r="C12" s="535">
        <v>3</v>
      </c>
      <c r="D12" s="536">
        <v>4</v>
      </c>
      <c r="E12" s="535">
        <v>5</v>
      </c>
      <c r="F12" s="536">
        <v>6</v>
      </c>
      <c r="G12" s="535">
        <v>7</v>
      </c>
      <c r="H12" s="536">
        <v>8</v>
      </c>
      <c r="I12" s="535">
        <v>9</v>
      </c>
      <c r="J12" s="536">
        <v>10</v>
      </c>
      <c r="K12" s="535">
        <v>11</v>
      </c>
      <c r="L12" s="536">
        <v>12</v>
      </c>
      <c r="M12" s="535">
        <v>13</v>
      </c>
      <c r="N12" s="536">
        <v>14</v>
      </c>
      <c r="O12" s="535">
        <v>15</v>
      </c>
      <c r="P12" s="536">
        <v>16</v>
      </c>
      <c r="Q12" s="535">
        <v>17</v>
      </c>
      <c r="R12" s="536">
        <v>18</v>
      </c>
      <c r="S12" s="535">
        <v>19</v>
      </c>
      <c r="T12" s="536">
        <v>20</v>
      </c>
      <c r="U12" s="535">
        <v>21</v>
      </c>
      <c r="V12" s="536">
        <v>22</v>
      </c>
      <c r="W12" s="535">
        <v>23</v>
      </c>
      <c r="X12" s="536">
        <v>24</v>
      </c>
      <c r="Y12" s="535">
        <v>25</v>
      </c>
      <c r="Z12" s="536">
        <v>26</v>
      </c>
      <c r="AA12" s="535">
        <v>27</v>
      </c>
      <c r="AB12" s="536">
        <v>28</v>
      </c>
      <c r="AC12" s="535">
        <v>29</v>
      </c>
      <c r="AD12" s="536">
        <v>30</v>
      </c>
      <c r="AE12" s="535">
        <v>31</v>
      </c>
      <c r="AF12" s="536">
        <v>32</v>
      </c>
      <c r="AG12" s="535">
        <v>33</v>
      </c>
      <c r="AH12" s="536">
        <v>34</v>
      </c>
      <c r="AI12" s="535">
        <v>35</v>
      </c>
      <c r="AJ12" s="536">
        <v>36</v>
      </c>
      <c r="AK12" s="535">
        <v>37</v>
      </c>
      <c r="AL12" s="536">
        <v>38</v>
      </c>
      <c r="AM12" s="535">
        <v>39</v>
      </c>
      <c r="AN12" s="536">
        <v>40</v>
      </c>
      <c r="AO12" s="535">
        <v>41</v>
      </c>
      <c r="AP12" s="536">
        <v>42</v>
      </c>
      <c r="AQ12" s="535">
        <v>43</v>
      </c>
      <c r="AR12" s="536">
        <v>44</v>
      </c>
      <c r="AS12" s="535">
        <v>45</v>
      </c>
      <c r="AT12" s="536">
        <v>46</v>
      </c>
      <c r="AU12" s="535">
        <v>47</v>
      </c>
      <c r="AV12" s="536">
        <v>48</v>
      </c>
      <c r="AW12" s="535">
        <v>49</v>
      </c>
      <c r="AX12" s="536">
        <v>50</v>
      </c>
      <c r="AY12" s="535">
        <v>51</v>
      </c>
      <c r="AZ12" s="536">
        <v>52</v>
      </c>
      <c r="BA12" s="535">
        <v>53</v>
      </c>
      <c r="BB12" s="536">
        <v>54</v>
      </c>
      <c r="BC12" s="535">
        <v>55</v>
      </c>
      <c r="BD12" s="536">
        <v>56</v>
      </c>
      <c r="BE12" s="535">
        <v>57</v>
      </c>
      <c r="BF12" s="536">
        <v>58</v>
      </c>
      <c r="BG12" s="535">
        <v>59</v>
      </c>
      <c r="BH12" s="536">
        <v>60</v>
      </c>
      <c r="BI12" s="535">
        <v>61</v>
      </c>
      <c r="BJ12" s="536">
        <v>62</v>
      </c>
      <c r="BK12" s="535">
        <v>63</v>
      </c>
      <c r="BL12" s="536">
        <v>64</v>
      </c>
      <c r="BM12" s="535">
        <v>65</v>
      </c>
      <c r="BN12" s="536">
        <v>66</v>
      </c>
      <c r="BO12" s="535">
        <v>67</v>
      </c>
      <c r="BP12" s="536">
        <v>68</v>
      </c>
      <c r="BQ12" s="535">
        <v>69</v>
      </c>
      <c r="BR12" s="536">
        <v>70</v>
      </c>
      <c r="BS12" s="535">
        <v>71</v>
      </c>
      <c r="BT12" s="536">
        <v>72</v>
      </c>
      <c r="BU12" s="535">
        <v>73</v>
      </c>
      <c r="BV12" s="536">
        <v>74</v>
      </c>
      <c r="BW12" s="535">
        <v>75</v>
      </c>
      <c r="BX12" s="536">
        <v>76</v>
      </c>
      <c r="BY12" s="535">
        <v>77</v>
      </c>
      <c r="BZ12" s="536">
        <v>78</v>
      </c>
      <c r="CA12" s="535">
        <v>79</v>
      </c>
      <c r="CB12" s="536">
        <v>80</v>
      </c>
      <c r="CC12" s="535">
        <v>81</v>
      </c>
      <c r="CD12" s="536">
        <v>82</v>
      </c>
      <c r="CE12" s="535">
        <v>83</v>
      </c>
      <c r="CF12" s="536">
        <v>84</v>
      </c>
      <c r="CG12" s="535">
        <v>85</v>
      </c>
      <c r="CH12" s="536">
        <v>86</v>
      </c>
      <c r="CI12" s="535">
        <v>87</v>
      </c>
      <c r="CJ12" s="536">
        <v>88</v>
      </c>
      <c r="CK12" s="535">
        <v>89</v>
      </c>
      <c r="CL12" s="536">
        <v>90</v>
      </c>
      <c r="CM12" s="535">
        <v>91</v>
      </c>
      <c r="CN12" s="536">
        <v>92</v>
      </c>
    </row>
    <row r="13" spans="1:110" ht="8.4499999999999993" customHeight="1" x14ac:dyDescent="0.2">
      <c r="B13" s="83"/>
      <c r="C13" s="83"/>
      <c r="D13" s="83"/>
      <c r="E13" s="83"/>
      <c r="F13" s="83"/>
      <c r="G13" s="974"/>
      <c r="H13" s="974"/>
      <c r="I13" s="973" t="s">
        <v>50</v>
      </c>
      <c r="J13" s="973"/>
      <c r="K13" s="973"/>
      <c r="L13" s="973"/>
      <c r="M13" s="973"/>
      <c r="N13" s="973"/>
      <c r="O13" s="973"/>
      <c r="P13" s="973"/>
      <c r="Q13" s="973"/>
      <c r="R13" s="973"/>
      <c r="S13" s="973"/>
      <c r="T13" s="973"/>
      <c r="U13" s="973" t="s">
        <v>50</v>
      </c>
      <c r="V13" s="973"/>
      <c r="W13" s="973"/>
      <c r="X13" s="973"/>
      <c r="Y13" s="973"/>
      <c r="Z13" s="973"/>
      <c r="AA13" s="973"/>
      <c r="AB13" s="973"/>
      <c r="AC13" s="973"/>
      <c r="AD13" s="973"/>
      <c r="AE13" s="973"/>
      <c r="AF13" s="973"/>
      <c r="AG13" s="973" t="s">
        <v>50</v>
      </c>
      <c r="AH13" s="973"/>
      <c r="AI13" s="973"/>
      <c r="AJ13" s="973"/>
      <c r="AK13" s="973"/>
      <c r="AL13" s="973"/>
      <c r="AM13" s="973"/>
      <c r="AN13" s="973"/>
      <c r="AO13" s="973"/>
      <c r="AP13" s="973"/>
      <c r="AQ13" s="973"/>
      <c r="AR13" s="973"/>
      <c r="AS13" s="973" t="s">
        <v>50</v>
      </c>
      <c r="AT13" s="973"/>
      <c r="AU13" s="973"/>
      <c r="AV13" s="973"/>
      <c r="AW13" s="973"/>
      <c r="AX13" s="973"/>
      <c r="AY13" s="973"/>
      <c r="AZ13" s="973"/>
      <c r="BA13" s="973"/>
      <c r="BB13" s="973"/>
      <c r="BC13" s="973"/>
      <c r="BD13" s="973"/>
      <c r="BE13" s="973" t="s">
        <v>50</v>
      </c>
      <c r="BF13" s="973"/>
      <c r="BG13" s="973"/>
      <c r="BH13" s="973"/>
      <c r="BI13" s="973"/>
      <c r="BJ13" s="973"/>
      <c r="BK13" s="973"/>
      <c r="BL13" s="973"/>
      <c r="BM13" s="973"/>
      <c r="BN13" s="973"/>
      <c r="BO13" s="973"/>
      <c r="BP13" s="973"/>
      <c r="BQ13" s="973" t="s">
        <v>50</v>
      </c>
      <c r="BR13" s="973"/>
      <c r="BS13" s="973"/>
      <c r="BT13" s="973"/>
      <c r="BU13" s="973"/>
      <c r="BV13" s="973"/>
      <c r="BW13" s="973"/>
      <c r="BX13" s="973"/>
      <c r="BY13" s="973"/>
      <c r="BZ13" s="973"/>
      <c r="CA13" s="973"/>
      <c r="CB13" s="973"/>
      <c r="CC13" s="686"/>
      <c r="CD13" s="686"/>
      <c r="CE13" s="686"/>
      <c r="CF13" s="686"/>
      <c r="CG13" s="686"/>
      <c r="CH13" s="686"/>
      <c r="CI13" s="686"/>
      <c r="CJ13" s="686"/>
      <c r="CK13" s="686"/>
      <c r="CL13" s="686"/>
      <c r="CM13" s="686"/>
      <c r="CN13" s="686"/>
      <c r="CO13" s="459"/>
      <c r="CP13" s="459"/>
      <c r="CQ13" s="459"/>
      <c r="CR13" s="459"/>
      <c r="CS13" s="459"/>
      <c r="CT13" s="459"/>
      <c r="CU13" s="459"/>
      <c r="CV13" s="459"/>
      <c r="CW13" s="459"/>
      <c r="CX13" s="459"/>
      <c r="CY13" s="459"/>
      <c r="CZ13" s="459"/>
      <c r="DA13" s="459"/>
      <c r="DB13" s="459"/>
      <c r="DC13" s="459"/>
      <c r="DD13" s="459"/>
      <c r="DE13" s="459"/>
      <c r="DF13" s="459"/>
    </row>
    <row r="14" spans="1:110" ht="8.4499999999999993" customHeight="1" x14ac:dyDescent="0.2">
      <c r="B14" s="84"/>
      <c r="C14" s="84"/>
      <c r="D14" s="84"/>
      <c r="E14" s="84"/>
      <c r="F14" s="84"/>
      <c r="G14" s="975" t="s">
        <v>51</v>
      </c>
      <c r="H14" s="975"/>
      <c r="I14" s="973" t="s">
        <v>2477</v>
      </c>
      <c r="J14" s="973"/>
      <c r="K14" s="973"/>
      <c r="L14" s="973" t="s">
        <v>2478</v>
      </c>
      <c r="M14" s="973"/>
      <c r="N14" s="973"/>
      <c r="O14" s="973" t="s">
        <v>2479</v>
      </c>
      <c r="P14" s="973"/>
      <c r="Q14" s="973"/>
      <c r="R14" s="973" t="s">
        <v>2480</v>
      </c>
      <c r="S14" s="973"/>
      <c r="T14" s="973"/>
      <c r="U14" s="973" t="s">
        <v>2481</v>
      </c>
      <c r="V14" s="973"/>
      <c r="W14" s="973"/>
      <c r="X14" s="973" t="s">
        <v>2482</v>
      </c>
      <c r="Y14" s="973"/>
      <c r="Z14" s="973"/>
      <c r="AA14" s="973" t="s">
        <v>2483</v>
      </c>
      <c r="AB14" s="973"/>
      <c r="AC14" s="973"/>
      <c r="AD14" s="973" t="s">
        <v>2484</v>
      </c>
      <c r="AE14" s="973"/>
      <c r="AF14" s="973"/>
      <c r="AG14" s="973" t="s">
        <v>2485</v>
      </c>
      <c r="AH14" s="973"/>
      <c r="AI14" s="973"/>
      <c r="AJ14" s="973" t="s">
        <v>2486</v>
      </c>
      <c r="AK14" s="973"/>
      <c r="AL14" s="973"/>
      <c r="AM14" s="973" t="s">
        <v>2487</v>
      </c>
      <c r="AN14" s="973"/>
      <c r="AO14" s="973"/>
      <c r="AP14" s="973" t="s">
        <v>2488</v>
      </c>
      <c r="AQ14" s="973"/>
      <c r="AR14" s="973"/>
      <c r="AS14" s="973" t="s">
        <v>2489</v>
      </c>
      <c r="AT14" s="973"/>
      <c r="AU14" s="973"/>
      <c r="AV14" s="973" t="s">
        <v>2490</v>
      </c>
      <c r="AW14" s="973"/>
      <c r="AX14" s="973"/>
      <c r="AY14" s="973" t="s">
        <v>2491</v>
      </c>
      <c r="AZ14" s="973"/>
      <c r="BA14" s="973"/>
      <c r="BB14" s="973" t="s">
        <v>2492</v>
      </c>
      <c r="BC14" s="973"/>
      <c r="BD14" s="973"/>
      <c r="BE14" s="973" t="s">
        <v>2493</v>
      </c>
      <c r="BF14" s="973"/>
      <c r="BG14" s="973"/>
      <c r="BH14" s="973" t="s">
        <v>2494</v>
      </c>
      <c r="BI14" s="973"/>
      <c r="BJ14" s="973"/>
      <c r="BK14" s="973" t="s">
        <v>2495</v>
      </c>
      <c r="BL14" s="973"/>
      <c r="BM14" s="973"/>
      <c r="BN14" s="973" t="s">
        <v>2496</v>
      </c>
      <c r="BO14" s="973"/>
      <c r="BP14" s="973"/>
      <c r="BQ14" s="973" t="s">
        <v>2497</v>
      </c>
      <c r="BR14" s="973"/>
      <c r="BS14" s="973"/>
      <c r="BT14" s="973"/>
      <c r="BU14" s="973"/>
      <c r="BV14" s="973"/>
      <c r="BW14" s="973"/>
      <c r="BX14" s="973"/>
      <c r="BY14" s="973"/>
      <c r="BZ14" s="973"/>
      <c r="CA14" s="973"/>
      <c r="CB14" s="973"/>
      <c r="CC14" s="686"/>
      <c r="CD14" s="686"/>
      <c r="CE14" s="686"/>
      <c r="CF14" s="686"/>
      <c r="CG14" s="686"/>
      <c r="CH14" s="686"/>
      <c r="CI14" s="686"/>
      <c r="CJ14" s="686"/>
      <c r="CK14" s="686"/>
      <c r="CL14" s="686"/>
      <c r="CM14" s="686"/>
      <c r="CN14" s="686"/>
      <c r="CO14" s="459"/>
      <c r="CP14" s="459"/>
      <c r="CQ14" s="459"/>
      <c r="CR14" s="459"/>
      <c r="CS14" s="459"/>
      <c r="CT14" s="459"/>
      <c r="CU14" s="459"/>
      <c r="CV14" s="459"/>
      <c r="CW14" s="459"/>
      <c r="CX14" s="459"/>
      <c r="CY14" s="459"/>
      <c r="CZ14" s="459"/>
      <c r="DA14" s="459"/>
      <c r="DB14" s="459"/>
      <c r="DC14" s="459"/>
      <c r="DD14" s="459"/>
      <c r="DE14" s="459"/>
      <c r="DF14" s="459"/>
    </row>
    <row r="15" spans="1:110" ht="16.899999999999999" customHeight="1" x14ac:dyDescent="0.2">
      <c r="B15" s="85" t="s">
        <v>52</v>
      </c>
      <c r="C15" s="85" t="s">
        <v>39</v>
      </c>
      <c r="D15" s="85" t="s">
        <v>53</v>
      </c>
      <c r="E15" s="85" t="s">
        <v>54</v>
      </c>
      <c r="F15" s="85" t="s">
        <v>55</v>
      </c>
      <c r="G15" s="790" t="s">
        <v>3</v>
      </c>
      <c r="H15" s="790" t="s">
        <v>56</v>
      </c>
      <c r="I15" s="790" t="s">
        <v>3</v>
      </c>
      <c r="J15" s="790" t="s">
        <v>57</v>
      </c>
      <c r="K15" s="790" t="s">
        <v>58</v>
      </c>
      <c r="L15" s="790" t="s">
        <v>3</v>
      </c>
      <c r="M15" s="790" t="s">
        <v>57</v>
      </c>
      <c r="N15" s="790" t="s">
        <v>58</v>
      </c>
      <c r="O15" s="790" t="s">
        <v>3</v>
      </c>
      <c r="P15" s="790" t="s">
        <v>57</v>
      </c>
      <c r="Q15" s="790" t="s">
        <v>58</v>
      </c>
      <c r="R15" s="790" t="s">
        <v>3</v>
      </c>
      <c r="S15" s="790" t="s">
        <v>57</v>
      </c>
      <c r="T15" s="790" t="s">
        <v>58</v>
      </c>
      <c r="U15" s="790" t="s">
        <v>3</v>
      </c>
      <c r="V15" s="790" t="s">
        <v>57</v>
      </c>
      <c r="W15" s="790" t="s">
        <v>58</v>
      </c>
      <c r="X15" s="790" t="s">
        <v>3</v>
      </c>
      <c r="Y15" s="790" t="s">
        <v>57</v>
      </c>
      <c r="Z15" s="790" t="s">
        <v>58</v>
      </c>
      <c r="AA15" s="790" t="s">
        <v>3</v>
      </c>
      <c r="AB15" s="790" t="s">
        <v>57</v>
      </c>
      <c r="AC15" s="790" t="s">
        <v>58</v>
      </c>
      <c r="AD15" s="790" t="s">
        <v>3</v>
      </c>
      <c r="AE15" s="790" t="s">
        <v>57</v>
      </c>
      <c r="AF15" s="790" t="s">
        <v>58</v>
      </c>
      <c r="AG15" s="790" t="s">
        <v>3</v>
      </c>
      <c r="AH15" s="790" t="s">
        <v>57</v>
      </c>
      <c r="AI15" s="790" t="s">
        <v>58</v>
      </c>
      <c r="AJ15" s="790" t="s">
        <v>3</v>
      </c>
      <c r="AK15" s="790" t="s">
        <v>57</v>
      </c>
      <c r="AL15" s="790" t="s">
        <v>58</v>
      </c>
      <c r="AM15" s="790" t="s">
        <v>3</v>
      </c>
      <c r="AN15" s="790" t="s">
        <v>57</v>
      </c>
      <c r="AO15" s="790" t="s">
        <v>58</v>
      </c>
      <c r="AP15" s="790" t="s">
        <v>3</v>
      </c>
      <c r="AQ15" s="790" t="s">
        <v>57</v>
      </c>
      <c r="AR15" s="790" t="s">
        <v>58</v>
      </c>
      <c r="AS15" s="790" t="s">
        <v>3</v>
      </c>
      <c r="AT15" s="790" t="s">
        <v>57</v>
      </c>
      <c r="AU15" s="790" t="s">
        <v>58</v>
      </c>
      <c r="AV15" s="790" t="s">
        <v>3</v>
      </c>
      <c r="AW15" s="790" t="s">
        <v>57</v>
      </c>
      <c r="AX15" s="790" t="s">
        <v>58</v>
      </c>
      <c r="AY15" s="790" t="s">
        <v>3</v>
      </c>
      <c r="AZ15" s="790" t="s">
        <v>57</v>
      </c>
      <c r="BA15" s="790" t="s">
        <v>58</v>
      </c>
      <c r="BB15" s="790" t="s">
        <v>3</v>
      </c>
      <c r="BC15" s="790" t="s">
        <v>57</v>
      </c>
      <c r="BD15" s="790" t="s">
        <v>58</v>
      </c>
      <c r="BE15" s="790" t="s">
        <v>3</v>
      </c>
      <c r="BF15" s="790" t="s">
        <v>57</v>
      </c>
      <c r="BG15" s="790" t="s">
        <v>58</v>
      </c>
      <c r="BH15" s="790" t="s">
        <v>3</v>
      </c>
      <c r="BI15" s="790" t="s">
        <v>57</v>
      </c>
      <c r="BJ15" s="790" t="s">
        <v>58</v>
      </c>
      <c r="BK15" s="790" t="s">
        <v>3</v>
      </c>
      <c r="BL15" s="790" t="s">
        <v>57</v>
      </c>
      <c r="BM15" s="790" t="s">
        <v>58</v>
      </c>
      <c r="BN15" s="790" t="s">
        <v>3</v>
      </c>
      <c r="BO15" s="790" t="s">
        <v>57</v>
      </c>
      <c r="BP15" s="790" t="s">
        <v>58</v>
      </c>
      <c r="BQ15" s="790" t="s">
        <v>3</v>
      </c>
      <c r="BR15" s="790" t="s">
        <v>57</v>
      </c>
      <c r="BS15" s="790" t="s">
        <v>58</v>
      </c>
      <c r="BT15" s="790" t="s">
        <v>3</v>
      </c>
      <c r="BU15" s="790" t="s">
        <v>57</v>
      </c>
      <c r="BV15" s="790" t="s">
        <v>58</v>
      </c>
      <c r="BW15" s="790" t="s">
        <v>3</v>
      </c>
      <c r="BX15" s="790" t="s">
        <v>57</v>
      </c>
      <c r="BY15" s="790" t="s">
        <v>58</v>
      </c>
      <c r="BZ15" s="790" t="s">
        <v>3</v>
      </c>
      <c r="CA15" s="790" t="s">
        <v>57</v>
      </c>
      <c r="CB15" s="790" t="s">
        <v>58</v>
      </c>
      <c r="CC15" s="94"/>
      <c r="CD15" s="94"/>
      <c r="CE15" s="94"/>
      <c r="CF15" s="94"/>
      <c r="CG15" s="94"/>
      <c r="CH15" s="94"/>
      <c r="CI15" s="94"/>
      <c r="CJ15" s="94"/>
      <c r="CK15" s="94"/>
      <c r="CL15" s="94"/>
      <c r="CM15" s="94"/>
      <c r="CN15" s="94"/>
      <c r="CO15" s="459"/>
      <c r="CP15" s="459"/>
      <c r="CQ15" s="456"/>
      <c r="CR15" s="456"/>
      <c r="CS15" s="456"/>
      <c r="CT15" s="456"/>
      <c r="CU15" s="456"/>
      <c r="CV15" s="456"/>
      <c r="CW15" s="456"/>
      <c r="CX15" s="459"/>
      <c r="CY15" s="459"/>
      <c r="CZ15" s="456"/>
      <c r="DA15" s="456"/>
      <c r="DB15" s="459"/>
      <c r="DC15" s="459"/>
      <c r="DD15" s="459"/>
      <c r="DE15" s="459"/>
      <c r="DF15" s="456"/>
    </row>
    <row r="16" spans="1:110" ht="8.4499999999999993" customHeight="1" x14ac:dyDescent="0.2">
      <c r="A16" s="130" t="s">
        <v>75</v>
      </c>
      <c r="B16" s="86">
        <v>1</v>
      </c>
      <c r="C16" s="87" t="s">
        <v>404</v>
      </c>
      <c r="D16" s="103">
        <v>401</v>
      </c>
      <c r="E16" s="87" t="s">
        <v>2498</v>
      </c>
      <c r="F16" s="87" t="s">
        <v>1979</v>
      </c>
      <c r="G16" s="105">
        <v>292564.92</v>
      </c>
      <c r="H16" s="90">
        <v>2.98</v>
      </c>
      <c r="I16" s="105">
        <v>246759.14</v>
      </c>
      <c r="J16" s="91">
        <v>84.34</v>
      </c>
      <c r="K16" s="91">
        <v>84.34</v>
      </c>
      <c r="L16" s="94"/>
      <c r="M16" s="94"/>
      <c r="N16" s="91">
        <v>84.34</v>
      </c>
      <c r="O16" s="94"/>
      <c r="P16" s="94"/>
      <c r="Q16" s="91">
        <v>84.34</v>
      </c>
      <c r="R16" s="89">
        <v>15477.1</v>
      </c>
      <c r="S16" s="90">
        <v>5.29</v>
      </c>
      <c r="T16" s="91">
        <v>89.63</v>
      </c>
      <c r="U16" s="89">
        <v>29022.9</v>
      </c>
      <c r="V16" s="90">
        <v>9.92</v>
      </c>
      <c r="W16" s="91">
        <v>99.55</v>
      </c>
      <c r="X16" s="94"/>
      <c r="Y16" s="94"/>
      <c r="Z16" s="91">
        <v>99.55</v>
      </c>
      <c r="AA16" s="94"/>
      <c r="AB16" s="94"/>
      <c r="AC16" s="91">
        <v>99.55</v>
      </c>
      <c r="AD16" s="94"/>
      <c r="AE16" s="94"/>
      <c r="AF16" s="91">
        <v>99.55</v>
      </c>
      <c r="AG16" s="94"/>
      <c r="AH16" s="94"/>
      <c r="AI16" s="91">
        <v>99.55</v>
      </c>
      <c r="AJ16" s="94"/>
      <c r="AK16" s="94"/>
      <c r="AL16" s="91">
        <v>99.55</v>
      </c>
      <c r="AM16" s="94"/>
      <c r="AN16" s="94"/>
      <c r="AO16" s="91">
        <v>99.55</v>
      </c>
      <c r="AP16" s="94"/>
      <c r="AQ16" s="94"/>
      <c r="AR16" s="91">
        <v>99.55</v>
      </c>
      <c r="AS16" s="94"/>
      <c r="AT16" s="94"/>
      <c r="AU16" s="91">
        <v>99.55</v>
      </c>
      <c r="AV16" s="94"/>
      <c r="AW16" s="94"/>
      <c r="AX16" s="91">
        <v>99.55</v>
      </c>
      <c r="AY16" s="94"/>
      <c r="AZ16" s="94"/>
      <c r="BA16" s="91">
        <v>99.55</v>
      </c>
      <c r="BB16" s="94"/>
      <c r="BC16" s="94"/>
      <c r="BD16" s="91">
        <v>99.55</v>
      </c>
      <c r="BE16" s="94"/>
      <c r="BF16" s="94"/>
      <c r="BG16" s="91">
        <v>99.55</v>
      </c>
      <c r="BH16" s="94"/>
      <c r="BI16" s="94"/>
      <c r="BJ16" s="91">
        <v>99.55</v>
      </c>
      <c r="BK16" s="92">
        <v>1305.78</v>
      </c>
      <c r="BL16" s="90">
        <v>0.45</v>
      </c>
      <c r="BM16" s="93">
        <v>100</v>
      </c>
      <c r="BN16" s="94"/>
      <c r="BO16" s="94"/>
      <c r="BP16" s="93">
        <v>100</v>
      </c>
      <c r="BQ16" s="94"/>
      <c r="BR16" s="94"/>
      <c r="BS16" s="93">
        <v>100</v>
      </c>
      <c r="BT16" s="94"/>
      <c r="BU16" s="94"/>
      <c r="BV16" s="94"/>
      <c r="BW16" s="94"/>
      <c r="BX16" s="94"/>
      <c r="BY16" s="94"/>
      <c r="BZ16" s="94"/>
      <c r="CA16" s="94"/>
      <c r="CB16" s="94"/>
      <c r="CC16" s="92"/>
      <c r="CD16" s="90"/>
      <c r="CE16" s="91"/>
      <c r="CF16" s="92"/>
      <c r="CG16" s="90"/>
      <c r="CH16" s="93"/>
      <c r="CI16" s="94"/>
      <c r="CJ16" s="94"/>
      <c r="CK16" s="93"/>
      <c r="CL16" s="94"/>
      <c r="CM16" s="94"/>
      <c r="CN16" s="93"/>
      <c r="CO16" s="461"/>
      <c r="CP16" s="459"/>
      <c r="CQ16" s="399"/>
      <c r="CR16" s="398"/>
      <c r="CS16" s="458"/>
      <c r="CT16" s="399"/>
      <c r="CU16" s="398"/>
      <c r="CV16" s="458"/>
      <c r="CW16" s="399"/>
      <c r="CX16" s="460"/>
      <c r="CY16" s="459"/>
      <c r="CZ16" s="458"/>
      <c r="DA16" s="399"/>
      <c r="DB16" s="460"/>
      <c r="DC16" s="459"/>
      <c r="DD16" s="461"/>
      <c r="DE16" s="459"/>
      <c r="DF16" s="400"/>
    </row>
    <row r="17" spans="1:110" ht="8.4499999999999993" customHeight="1" x14ac:dyDescent="0.2">
      <c r="A17" s="130" t="s">
        <v>76</v>
      </c>
      <c r="B17" s="95">
        <v>2</v>
      </c>
      <c r="C17" s="82" t="s">
        <v>405</v>
      </c>
      <c r="D17" s="96">
        <v>11</v>
      </c>
      <c r="E17" s="82" t="s">
        <v>2498</v>
      </c>
      <c r="F17" s="82" t="s">
        <v>2499</v>
      </c>
      <c r="G17" s="97">
        <v>52002.53</v>
      </c>
      <c r="H17" s="98">
        <v>0.53</v>
      </c>
      <c r="I17" s="97">
        <v>52002.53</v>
      </c>
      <c r="J17" s="100">
        <v>100</v>
      </c>
      <c r="K17" s="100">
        <v>100</v>
      </c>
      <c r="L17" s="99"/>
      <c r="M17" s="99"/>
      <c r="N17" s="100">
        <v>100</v>
      </c>
      <c r="O17" s="99"/>
      <c r="P17" s="99"/>
      <c r="Q17" s="100">
        <v>100</v>
      </c>
      <c r="R17" s="99"/>
      <c r="S17" s="99"/>
      <c r="T17" s="100">
        <v>100</v>
      </c>
      <c r="U17" s="99"/>
      <c r="V17" s="99"/>
      <c r="W17" s="100">
        <v>100</v>
      </c>
      <c r="X17" s="99"/>
      <c r="Y17" s="99"/>
      <c r="Z17" s="100">
        <v>100</v>
      </c>
      <c r="AA17" s="99"/>
      <c r="AB17" s="99"/>
      <c r="AC17" s="100">
        <v>100</v>
      </c>
      <c r="AD17" s="99"/>
      <c r="AE17" s="99"/>
      <c r="AF17" s="100">
        <v>100</v>
      </c>
      <c r="AG17" s="99"/>
      <c r="AH17" s="99"/>
      <c r="AI17" s="100">
        <v>100</v>
      </c>
      <c r="AJ17" s="99"/>
      <c r="AK17" s="99"/>
      <c r="AL17" s="100">
        <v>100</v>
      </c>
      <c r="AM17" s="99"/>
      <c r="AN17" s="99"/>
      <c r="AO17" s="100">
        <v>100</v>
      </c>
      <c r="AP17" s="99"/>
      <c r="AQ17" s="99"/>
      <c r="AR17" s="100">
        <v>100</v>
      </c>
      <c r="AS17" s="99"/>
      <c r="AT17" s="99"/>
      <c r="AU17" s="100">
        <v>100</v>
      </c>
      <c r="AV17" s="99"/>
      <c r="AW17" s="99"/>
      <c r="AX17" s="100">
        <v>100</v>
      </c>
      <c r="AY17" s="99"/>
      <c r="AZ17" s="99"/>
      <c r="BA17" s="100">
        <v>100</v>
      </c>
      <c r="BB17" s="99"/>
      <c r="BC17" s="99"/>
      <c r="BD17" s="100">
        <v>100</v>
      </c>
      <c r="BE17" s="99"/>
      <c r="BF17" s="99"/>
      <c r="BG17" s="100">
        <v>100</v>
      </c>
      <c r="BH17" s="99"/>
      <c r="BI17" s="99"/>
      <c r="BJ17" s="100">
        <v>100</v>
      </c>
      <c r="BK17" s="99"/>
      <c r="BL17" s="99"/>
      <c r="BM17" s="100">
        <v>100</v>
      </c>
      <c r="BN17" s="99"/>
      <c r="BO17" s="99"/>
      <c r="BP17" s="100">
        <v>100</v>
      </c>
      <c r="BQ17" s="99"/>
      <c r="BR17" s="99"/>
      <c r="BS17" s="100">
        <v>100</v>
      </c>
      <c r="BT17" s="99"/>
      <c r="BU17" s="99"/>
      <c r="BV17" s="99"/>
      <c r="BW17" s="99"/>
      <c r="BX17" s="99"/>
      <c r="BY17" s="99"/>
      <c r="BZ17" s="99"/>
      <c r="CA17" s="99"/>
      <c r="CB17" s="99"/>
      <c r="CC17" s="99"/>
      <c r="CD17" s="99"/>
      <c r="CE17" s="100"/>
      <c r="CF17" s="99"/>
      <c r="CG17" s="99"/>
      <c r="CH17" s="100"/>
      <c r="CI17" s="99"/>
      <c r="CJ17" s="99"/>
      <c r="CK17" s="100"/>
      <c r="CL17" s="99"/>
      <c r="CM17" s="99"/>
      <c r="CN17" s="100"/>
      <c r="CO17" s="462"/>
      <c r="CP17" s="462"/>
      <c r="CQ17" s="402"/>
      <c r="CR17" s="401"/>
      <c r="CS17" s="401"/>
      <c r="CT17" s="402"/>
      <c r="CU17" s="401"/>
      <c r="CV17" s="401"/>
      <c r="CW17" s="402"/>
      <c r="CX17" s="462"/>
      <c r="CY17" s="462"/>
      <c r="CZ17" s="401"/>
      <c r="DA17" s="402"/>
      <c r="DB17" s="462"/>
      <c r="DC17" s="462"/>
      <c r="DD17" s="462"/>
      <c r="DE17" s="462"/>
      <c r="DF17" s="402"/>
    </row>
    <row r="18" spans="1:110" ht="8.4499999999999993" customHeight="1" x14ac:dyDescent="0.2">
      <c r="A18" s="130" t="s">
        <v>77</v>
      </c>
      <c r="B18" s="95">
        <v>3</v>
      </c>
      <c r="C18" s="82" t="s">
        <v>406</v>
      </c>
      <c r="D18" s="96">
        <v>11</v>
      </c>
      <c r="E18" s="82" t="s">
        <v>2498</v>
      </c>
      <c r="F18" s="82" t="s">
        <v>2499</v>
      </c>
      <c r="G18" s="97">
        <v>17921.78</v>
      </c>
      <c r="H18" s="98">
        <v>0.18</v>
      </c>
      <c r="I18" s="97">
        <v>17921.78</v>
      </c>
      <c r="J18" s="100">
        <v>100</v>
      </c>
      <c r="K18" s="100">
        <v>100</v>
      </c>
      <c r="L18" s="99"/>
      <c r="M18" s="99"/>
      <c r="N18" s="100">
        <v>100</v>
      </c>
      <c r="O18" s="99"/>
      <c r="P18" s="99"/>
      <c r="Q18" s="100">
        <v>100</v>
      </c>
      <c r="R18" s="99"/>
      <c r="S18" s="99"/>
      <c r="T18" s="100">
        <v>100</v>
      </c>
      <c r="U18" s="99"/>
      <c r="V18" s="99"/>
      <c r="W18" s="100">
        <v>100</v>
      </c>
      <c r="X18" s="99"/>
      <c r="Y18" s="99"/>
      <c r="Z18" s="100">
        <v>100</v>
      </c>
      <c r="AA18" s="99"/>
      <c r="AB18" s="99"/>
      <c r="AC18" s="100">
        <v>100</v>
      </c>
      <c r="AD18" s="99"/>
      <c r="AE18" s="99"/>
      <c r="AF18" s="100">
        <v>100</v>
      </c>
      <c r="AG18" s="99"/>
      <c r="AH18" s="99"/>
      <c r="AI18" s="100">
        <v>100</v>
      </c>
      <c r="AJ18" s="99"/>
      <c r="AK18" s="99"/>
      <c r="AL18" s="100">
        <v>100</v>
      </c>
      <c r="AM18" s="99"/>
      <c r="AN18" s="99"/>
      <c r="AO18" s="100">
        <v>100</v>
      </c>
      <c r="AP18" s="99"/>
      <c r="AQ18" s="99"/>
      <c r="AR18" s="100">
        <v>100</v>
      </c>
      <c r="AS18" s="99"/>
      <c r="AT18" s="99"/>
      <c r="AU18" s="100">
        <v>100</v>
      </c>
      <c r="AV18" s="99"/>
      <c r="AW18" s="99"/>
      <c r="AX18" s="100">
        <v>100</v>
      </c>
      <c r="AY18" s="99"/>
      <c r="AZ18" s="99"/>
      <c r="BA18" s="100">
        <v>100</v>
      </c>
      <c r="BB18" s="99"/>
      <c r="BC18" s="99"/>
      <c r="BD18" s="100">
        <v>100</v>
      </c>
      <c r="BE18" s="99"/>
      <c r="BF18" s="99"/>
      <c r="BG18" s="100">
        <v>100</v>
      </c>
      <c r="BH18" s="99"/>
      <c r="BI18" s="99"/>
      <c r="BJ18" s="100">
        <v>100</v>
      </c>
      <c r="BK18" s="99"/>
      <c r="BL18" s="99"/>
      <c r="BM18" s="100">
        <v>100</v>
      </c>
      <c r="BN18" s="99"/>
      <c r="BO18" s="99"/>
      <c r="BP18" s="100">
        <v>100</v>
      </c>
      <c r="BQ18" s="99"/>
      <c r="BR18" s="99"/>
      <c r="BS18" s="100">
        <v>100</v>
      </c>
      <c r="BT18" s="99"/>
      <c r="BU18" s="99"/>
      <c r="BV18" s="99"/>
      <c r="BW18" s="99"/>
      <c r="BX18" s="99"/>
      <c r="BY18" s="99"/>
      <c r="BZ18" s="99"/>
      <c r="CA18" s="99"/>
      <c r="CB18" s="99"/>
      <c r="CC18" s="99"/>
      <c r="CD18" s="99"/>
      <c r="CE18" s="100"/>
      <c r="CF18" s="99"/>
      <c r="CG18" s="99"/>
      <c r="CH18" s="100"/>
      <c r="CI18" s="99"/>
      <c r="CJ18" s="99"/>
      <c r="CK18" s="100"/>
      <c r="CL18" s="99"/>
      <c r="CM18" s="99"/>
      <c r="CN18" s="100"/>
      <c r="CO18" s="462"/>
      <c r="CP18" s="462"/>
      <c r="CQ18" s="402"/>
      <c r="CR18" s="401"/>
      <c r="CS18" s="401"/>
      <c r="CT18" s="402"/>
      <c r="CU18" s="401"/>
      <c r="CV18" s="401"/>
      <c r="CW18" s="402"/>
      <c r="CX18" s="462"/>
      <c r="CY18" s="462"/>
      <c r="CZ18" s="401"/>
      <c r="DA18" s="402"/>
      <c r="DB18" s="462"/>
      <c r="DC18" s="462"/>
      <c r="DD18" s="462"/>
      <c r="DE18" s="462"/>
      <c r="DF18" s="402"/>
    </row>
    <row r="19" spans="1:110" ht="8.4499999999999993" customHeight="1" x14ac:dyDescent="0.2">
      <c r="A19" s="130" t="s">
        <v>78</v>
      </c>
      <c r="B19" s="95">
        <v>4</v>
      </c>
      <c r="C19" s="82" t="s">
        <v>1068</v>
      </c>
      <c r="D19" s="96">
        <v>11</v>
      </c>
      <c r="E19" s="82" t="s">
        <v>2498</v>
      </c>
      <c r="F19" s="82" t="s">
        <v>2499</v>
      </c>
      <c r="G19" s="97">
        <v>10000</v>
      </c>
      <c r="H19" s="98">
        <v>0.1</v>
      </c>
      <c r="I19" s="97">
        <v>10000</v>
      </c>
      <c r="J19" s="100">
        <v>100</v>
      </c>
      <c r="K19" s="100">
        <v>100</v>
      </c>
      <c r="L19" s="99"/>
      <c r="M19" s="99"/>
      <c r="N19" s="100">
        <v>100</v>
      </c>
      <c r="O19" s="99"/>
      <c r="P19" s="99"/>
      <c r="Q19" s="100">
        <v>100</v>
      </c>
      <c r="R19" s="99"/>
      <c r="S19" s="99"/>
      <c r="T19" s="100">
        <v>100</v>
      </c>
      <c r="U19" s="99"/>
      <c r="V19" s="99"/>
      <c r="W19" s="100">
        <v>100</v>
      </c>
      <c r="X19" s="99"/>
      <c r="Y19" s="99"/>
      <c r="Z19" s="100">
        <v>100</v>
      </c>
      <c r="AA19" s="99"/>
      <c r="AB19" s="99"/>
      <c r="AC19" s="100">
        <v>100</v>
      </c>
      <c r="AD19" s="99"/>
      <c r="AE19" s="99"/>
      <c r="AF19" s="100">
        <v>100</v>
      </c>
      <c r="AG19" s="99"/>
      <c r="AH19" s="99"/>
      <c r="AI19" s="100">
        <v>100</v>
      </c>
      <c r="AJ19" s="99"/>
      <c r="AK19" s="99"/>
      <c r="AL19" s="100">
        <v>100</v>
      </c>
      <c r="AM19" s="99"/>
      <c r="AN19" s="99"/>
      <c r="AO19" s="100">
        <v>100</v>
      </c>
      <c r="AP19" s="99"/>
      <c r="AQ19" s="99"/>
      <c r="AR19" s="100">
        <v>100</v>
      </c>
      <c r="AS19" s="99"/>
      <c r="AT19" s="99"/>
      <c r="AU19" s="100">
        <v>100</v>
      </c>
      <c r="AV19" s="99"/>
      <c r="AW19" s="99"/>
      <c r="AX19" s="100">
        <v>100</v>
      </c>
      <c r="AY19" s="99"/>
      <c r="AZ19" s="99"/>
      <c r="BA19" s="100">
        <v>100</v>
      </c>
      <c r="BB19" s="99"/>
      <c r="BC19" s="99"/>
      <c r="BD19" s="100">
        <v>100</v>
      </c>
      <c r="BE19" s="99"/>
      <c r="BF19" s="99"/>
      <c r="BG19" s="100">
        <v>100</v>
      </c>
      <c r="BH19" s="99"/>
      <c r="BI19" s="99"/>
      <c r="BJ19" s="100">
        <v>100</v>
      </c>
      <c r="BK19" s="99"/>
      <c r="BL19" s="99"/>
      <c r="BM19" s="100">
        <v>100</v>
      </c>
      <c r="BN19" s="99"/>
      <c r="BO19" s="99"/>
      <c r="BP19" s="100">
        <v>100</v>
      </c>
      <c r="BQ19" s="99"/>
      <c r="BR19" s="99"/>
      <c r="BS19" s="100">
        <v>100</v>
      </c>
      <c r="BT19" s="99"/>
      <c r="BU19" s="99"/>
      <c r="BV19" s="99"/>
      <c r="BW19" s="99"/>
      <c r="BX19" s="99"/>
      <c r="BY19" s="99"/>
      <c r="BZ19" s="99"/>
      <c r="CA19" s="99"/>
      <c r="CB19" s="99"/>
      <c r="CC19" s="99"/>
      <c r="CD19" s="99"/>
      <c r="CE19" s="100"/>
      <c r="CF19" s="99"/>
      <c r="CG19" s="99"/>
      <c r="CH19" s="100"/>
      <c r="CI19" s="99"/>
      <c r="CJ19" s="99"/>
      <c r="CK19" s="100"/>
      <c r="CL19" s="99"/>
      <c r="CM19" s="99"/>
      <c r="CN19" s="100"/>
      <c r="CO19" s="462"/>
      <c r="CP19" s="462"/>
      <c r="CQ19" s="402"/>
      <c r="CR19" s="401"/>
      <c r="CS19" s="401"/>
      <c r="CT19" s="402"/>
      <c r="CU19" s="401"/>
      <c r="CV19" s="401"/>
      <c r="CW19" s="402"/>
      <c r="CX19" s="462"/>
      <c r="CY19" s="462"/>
      <c r="CZ19" s="401"/>
      <c r="DA19" s="402"/>
      <c r="DB19" s="462"/>
      <c r="DC19" s="462"/>
      <c r="DD19" s="462"/>
      <c r="DE19" s="462"/>
      <c r="DF19" s="402"/>
    </row>
    <row r="20" spans="1:110" ht="8.4499999999999993" customHeight="1" x14ac:dyDescent="0.2">
      <c r="A20" s="130" t="s">
        <v>79</v>
      </c>
      <c r="B20" s="95">
        <v>5</v>
      </c>
      <c r="C20" s="82" t="s">
        <v>407</v>
      </c>
      <c r="D20" s="96">
        <v>11</v>
      </c>
      <c r="E20" s="82" t="s">
        <v>2498</v>
      </c>
      <c r="F20" s="82" t="s">
        <v>2499</v>
      </c>
      <c r="G20" s="97">
        <v>59021.08</v>
      </c>
      <c r="H20" s="98">
        <v>0.6</v>
      </c>
      <c r="I20" s="97">
        <v>59021.08</v>
      </c>
      <c r="J20" s="100">
        <v>100</v>
      </c>
      <c r="K20" s="100">
        <v>100</v>
      </c>
      <c r="L20" s="99"/>
      <c r="M20" s="99"/>
      <c r="N20" s="100">
        <v>100</v>
      </c>
      <c r="O20" s="99"/>
      <c r="P20" s="99"/>
      <c r="Q20" s="100">
        <v>100</v>
      </c>
      <c r="R20" s="99"/>
      <c r="S20" s="99"/>
      <c r="T20" s="100">
        <v>100</v>
      </c>
      <c r="U20" s="99"/>
      <c r="V20" s="99"/>
      <c r="W20" s="100">
        <v>100</v>
      </c>
      <c r="X20" s="99"/>
      <c r="Y20" s="99"/>
      <c r="Z20" s="100">
        <v>100</v>
      </c>
      <c r="AA20" s="99"/>
      <c r="AB20" s="99"/>
      <c r="AC20" s="100">
        <v>100</v>
      </c>
      <c r="AD20" s="99"/>
      <c r="AE20" s="99"/>
      <c r="AF20" s="100">
        <v>100</v>
      </c>
      <c r="AG20" s="99"/>
      <c r="AH20" s="99"/>
      <c r="AI20" s="100">
        <v>100</v>
      </c>
      <c r="AJ20" s="99"/>
      <c r="AK20" s="99"/>
      <c r="AL20" s="100">
        <v>100</v>
      </c>
      <c r="AM20" s="99"/>
      <c r="AN20" s="99"/>
      <c r="AO20" s="100">
        <v>100</v>
      </c>
      <c r="AP20" s="99"/>
      <c r="AQ20" s="99"/>
      <c r="AR20" s="100">
        <v>100</v>
      </c>
      <c r="AS20" s="99"/>
      <c r="AT20" s="99"/>
      <c r="AU20" s="100">
        <v>100</v>
      </c>
      <c r="AV20" s="99"/>
      <c r="AW20" s="99"/>
      <c r="AX20" s="100">
        <v>100</v>
      </c>
      <c r="AY20" s="99"/>
      <c r="AZ20" s="99"/>
      <c r="BA20" s="100">
        <v>100</v>
      </c>
      <c r="BB20" s="99"/>
      <c r="BC20" s="99"/>
      <c r="BD20" s="100">
        <v>100</v>
      </c>
      <c r="BE20" s="99"/>
      <c r="BF20" s="99"/>
      <c r="BG20" s="100">
        <v>100</v>
      </c>
      <c r="BH20" s="99"/>
      <c r="BI20" s="99"/>
      <c r="BJ20" s="100">
        <v>100</v>
      </c>
      <c r="BK20" s="99"/>
      <c r="BL20" s="99"/>
      <c r="BM20" s="100">
        <v>100</v>
      </c>
      <c r="BN20" s="99"/>
      <c r="BO20" s="99"/>
      <c r="BP20" s="100">
        <v>100</v>
      </c>
      <c r="BQ20" s="99"/>
      <c r="BR20" s="99"/>
      <c r="BS20" s="100">
        <v>100</v>
      </c>
      <c r="BT20" s="99"/>
      <c r="BU20" s="99"/>
      <c r="BV20" s="99"/>
      <c r="BW20" s="99"/>
      <c r="BX20" s="99"/>
      <c r="BY20" s="99"/>
      <c r="BZ20" s="99"/>
      <c r="CA20" s="99"/>
      <c r="CB20" s="99"/>
      <c r="CC20" s="99"/>
      <c r="CD20" s="99"/>
      <c r="CE20" s="100"/>
      <c r="CF20" s="99"/>
      <c r="CG20" s="99"/>
      <c r="CH20" s="100"/>
      <c r="CI20" s="99"/>
      <c r="CJ20" s="99"/>
      <c r="CK20" s="100"/>
      <c r="CL20" s="99"/>
      <c r="CM20" s="99"/>
      <c r="CN20" s="100"/>
      <c r="CO20" s="462"/>
      <c r="CP20" s="462"/>
      <c r="CQ20" s="402"/>
      <c r="CR20" s="401"/>
      <c r="CS20" s="401"/>
      <c r="CT20" s="402"/>
      <c r="CU20" s="401"/>
      <c r="CV20" s="401"/>
      <c r="CW20" s="402"/>
      <c r="CX20" s="462"/>
      <c r="CY20" s="462"/>
      <c r="CZ20" s="401"/>
      <c r="DA20" s="402"/>
      <c r="DB20" s="462"/>
      <c r="DC20" s="462"/>
      <c r="DD20" s="462"/>
      <c r="DE20" s="462"/>
      <c r="DF20" s="402"/>
    </row>
    <row r="21" spans="1:110" ht="8.4499999999999993" customHeight="1" x14ac:dyDescent="0.2">
      <c r="A21" s="130" t="s">
        <v>80</v>
      </c>
      <c r="B21" s="95">
        <v>6</v>
      </c>
      <c r="C21" s="82" t="s">
        <v>1939</v>
      </c>
      <c r="D21" s="96">
        <v>11</v>
      </c>
      <c r="E21" s="82" t="s">
        <v>2498</v>
      </c>
      <c r="F21" s="82" t="s">
        <v>2499</v>
      </c>
      <c r="G21" s="97">
        <v>51023.199999999997</v>
      </c>
      <c r="H21" s="98">
        <v>0.52</v>
      </c>
      <c r="I21" s="97">
        <v>51023.199999999997</v>
      </c>
      <c r="J21" s="100">
        <v>100</v>
      </c>
      <c r="K21" s="100">
        <v>100</v>
      </c>
      <c r="L21" s="99"/>
      <c r="M21" s="99"/>
      <c r="N21" s="100">
        <v>100</v>
      </c>
      <c r="O21" s="99"/>
      <c r="P21" s="99"/>
      <c r="Q21" s="100">
        <v>100</v>
      </c>
      <c r="R21" s="99"/>
      <c r="S21" s="99"/>
      <c r="T21" s="100">
        <v>100</v>
      </c>
      <c r="U21" s="99"/>
      <c r="V21" s="99"/>
      <c r="W21" s="100">
        <v>100</v>
      </c>
      <c r="X21" s="99"/>
      <c r="Y21" s="99"/>
      <c r="Z21" s="100">
        <v>100</v>
      </c>
      <c r="AA21" s="99"/>
      <c r="AB21" s="99"/>
      <c r="AC21" s="100">
        <v>100</v>
      </c>
      <c r="AD21" s="99"/>
      <c r="AE21" s="99"/>
      <c r="AF21" s="100">
        <v>100</v>
      </c>
      <c r="AG21" s="99"/>
      <c r="AH21" s="99"/>
      <c r="AI21" s="100">
        <v>100</v>
      </c>
      <c r="AJ21" s="99"/>
      <c r="AK21" s="99"/>
      <c r="AL21" s="100">
        <v>100</v>
      </c>
      <c r="AM21" s="99"/>
      <c r="AN21" s="99"/>
      <c r="AO21" s="100">
        <v>100</v>
      </c>
      <c r="AP21" s="99"/>
      <c r="AQ21" s="99"/>
      <c r="AR21" s="100">
        <v>100</v>
      </c>
      <c r="AS21" s="99"/>
      <c r="AT21" s="99"/>
      <c r="AU21" s="100">
        <v>100</v>
      </c>
      <c r="AV21" s="99"/>
      <c r="AW21" s="99"/>
      <c r="AX21" s="100">
        <v>100</v>
      </c>
      <c r="AY21" s="99"/>
      <c r="AZ21" s="99"/>
      <c r="BA21" s="100">
        <v>100</v>
      </c>
      <c r="BB21" s="99"/>
      <c r="BC21" s="99"/>
      <c r="BD21" s="100">
        <v>100</v>
      </c>
      <c r="BE21" s="99"/>
      <c r="BF21" s="99"/>
      <c r="BG21" s="100">
        <v>100</v>
      </c>
      <c r="BH21" s="99"/>
      <c r="BI21" s="99"/>
      <c r="BJ21" s="100">
        <v>100</v>
      </c>
      <c r="BK21" s="99"/>
      <c r="BL21" s="99"/>
      <c r="BM21" s="100">
        <v>100</v>
      </c>
      <c r="BN21" s="99"/>
      <c r="BO21" s="99"/>
      <c r="BP21" s="100">
        <v>100</v>
      </c>
      <c r="BQ21" s="99"/>
      <c r="BR21" s="99"/>
      <c r="BS21" s="100">
        <v>100</v>
      </c>
      <c r="BT21" s="99"/>
      <c r="BU21" s="99"/>
      <c r="BV21" s="99"/>
      <c r="BW21" s="99"/>
      <c r="BX21" s="99"/>
      <c r="BY21" s="99"/>
      <c r="BZ21" s="99"/>
      <c r="CA21" s="99"/>
      <c r="CB21" s="99"/>
      <c r="CC21" s="100"/>
      <c r="CD21" s="98"/>
      <c r="CE21" s="102"/>
      <c r="CF21" s="100"/>
      <c r="CG21" s="98"/>
      <c r="CH21" s="100"/>
      <c r="CI21" s="99"/>
      <c r="CJ21" s="99"/>
      <c r="CK21" s="100"/>
      <c r="CL21" s="99"/>
      <c r="CM21" s="99"/>
      <c r="CN21" s="100"/>
      <c r="CO21" s="464"/>
      <c r="CP21" s="462"/>
      <c r="CQ21" s="404"/>
      <c r="CR21" s="402"/>
      <c r="CS21" s="403"/>
      <c r="CT21" s="404"/>
      <c r="CU21" s="402"/>
      <c r="CV21" s="403"/>
      <c r="CW21" s="404"/>
      <c r="CX21" s="463"/>
      <c r="CY21" s="462"/>
      <c r="CZ21" s="403"/>
      <c r="DA21" s="404"/>
      <c r="DB21" s="463"/>
      <c r="DC21" s="462"/>
      <c r="DD21" s="464"/>
      <c r="DE21" s="462"/>
      <c r="DF21" s="402"/>
    </row>
    <row r="22" spans="1:110" ht="8.4499999999999993" customHeight="1" x14ac:dyDescent="0.2">
      <c r="A22" s="130" t="s">
        <v>81</v>
      </c>
      <c r="B22" s="95">
        <v>7</v>
      </c>
      <c r="C22" s="82" t="s">
        <v>408</v>
      </c>
      <c r="D22" s="96">
        <v>20</v>
      </c>
      <c r="E22" s="82" t="s">
        <v>2500</v>
      </c>
      <c r="F22" s="82" t="s">
        <v>1979</v>
      </c>
      <c r="G22" s="101">
        <v>1305.78</v>
      </c>
      <c r="H22" s="98">
        <v>0.01</v>
      </c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101">
        <v>1305.78</v>
      </c>
      <c r="BL22" s="100">
        <v>100</v>
      </c>
      <c r="BM22" s="100">
        <v>100</v>
      </c>
      <c r="BN22" s="99"/>
      <c r="BO22" s="99"/>
      <c r="BP22" s="100">
        <v>100</v>
      </c>
      <c r="BQ22" s="99"/>
      <c r="BR22" s="99"/>
      <c r="BS22" s="100">
        <v>100</v>
      </c>
      <c r="BT22" s="99"/>
      <c r="BU22" s="99"/>
      <c r="BV22" s="99"/>
      <c r="BW22" s="99"/>
      <c r="BX22" s="99"/>
      <c r="BY22" s="99"/>
      <c r="BZ22" s="99"/>
      <c r="CA22" s="99"/>
      <c r="CB22" s="99"/>
      <c r="CC22" s="99"/>
      <c r="CD22" s="99"/>
      <c r="CE22" s="100"/>
      <c r="CF22" s="99"/>
      <c r="CG22" s="99"/>
      <c r="CH22" s="100"/>
      <c r="CI22" s="99"/>
      <c r="CJ22" s="99"/>
      <c r="CK22" s="100"/>
      <c r="CL22" s="99"/>
      <c r="CM22" s="99"/>
      <c r="CN22" s="100"/>
      <c r="CO22" s="462"/>
      <c r="CP22" s="462"/>
      <c r="CQ22" s="402"/>
      <c r="CR22" s="401"/>
      <c r="CS22" s="401"/>
      <c r="CT22" s="402"/>
      <c r="CU22" s="401"/>
      <c r="CV22" s="401"/>
      <c r="CW22" s="402"/>
      <c r="CX22" s="462"/>
      <c r="CY22" s="462"/>
      <c r="CZ22" s="401"/>
      <c r="DA22" s="402"/>
      <c r="DB22" s="462"/>
      <c r="DC22" s="462"/>
      <c r="DD22" s="462"/>
      <c r="DE22" s="462"/>
      <c r="DF22" s="402"/>
    </row>
    <row r="23" spans="1:110" ht="8.4499999999999993" customHeight="1" x14ac:dyDescent="0.2">
      <c r="A23" s="130" t="s">
        <v>156</v>
      </c>
      <c r="B23" s="95">
        <v>8</v>
      </c>
      <c r="C23" s="82" t="s">
        <v>1940</v>
      </c>
      <c r="D23" s="96">
        <v>23</v>
      </c>
      <c r="E23" s="82" t="s">
        <v>2501</v>
      </c>
      <c r="F23" s="82" t="s">
        <v>2502</v>
      </c>
      <c r="G23" s="97">
        <v>22000</v>
      </c>
      <c r="H23" s="98">
        <v>0.22</v>
      </c>
      <c r="I23" s="99"/>
      <c r="J23" s="99"/>
      <c r="K23" s="99"/>
      <c r="L23" s="99"/>
      <c r="M23" s="99"/>
      <c r="N23" s="99"/>
      <c r="O23" s="99"/>
      <c r="P23" s="99"/>
      <c r="Q23" s="99"/>
      <c r="R23" s="101">
        <v>7651.6</v>
      </c>
      <c r="S23" s="102">
        <v>34.78</v>
      </c>
      <c r="T23" s="102">
        <v>34.78</v>
      </c>
      <c r="U23" s="97">
        <v>14348.4</v>
      </c>
      <c r="V23" s="102">
        <v>65.22</v>
      </c>
      <c r="W23" s="100">
        <v>100</v>
      </c>
      <c r="X23" s="99"/>
      <c r="Y23" s="99"/>
      <c r="Z23" s="100">
        <v>100</v>
      </c>
      <c r="AA23" s="99"/>
      <c r="AB23" s="99"/>
      <c r="AC23" s="100">
        <v>100</v>
      </c>
      <c r="AD23" s="99"/>
      <c r="AE23" s="99"/>
      <c r="AF23" s="100">
        <v>100</v>
      </c>
      <c r="AG23" s="99"/>
      <c r="AH23" s="99"/>
      <c r="AI23" s="100">
        <v>100</v>
      </c>
      <c r="AJ23" s="99"/>
      <c r="AK23" s="99"/>
      <c r="AL23" s="100">
        <v>100</v>
      </c>
      <c r="AM23" s="99"/>
      <c r="AN23" s="99"/>
      <c r="AO23" s="100">
        <v>100</v>
      </c>
      <c r="AP23" s="99"/>
      <c r="AQ23" s="99"/>
      <c r="AR23" s="100">
        <v>100</v>
      </c>
      <c r="AS23" s="99"/>
      <c r="AT23" s="99"/>
      <c r="AU23" s="100">
        <v>100</v>
      </c>
      <c r="AV23" s="99"/>
      <c r="AW23" s="99"/>
      <c r="AX23" s="100">
        <v>100</v>
      </c>
      <c r="AY23" s="99"/>
      <c r="AZ23" s="99"/>
      <c r="BA23" s="100">
        <v>100</v>
      </c>
      <c r="BB23" s="99"/>
      <c r="BC23" s="99"/>
      <c r="BD23" s="100">
        <v>100</v>
      </c>
      <c r="BE23" s="99"/>
      <c r="BF23" s="99"/>
      <c r="BG23" s="100">
        <v>100</v>
      </c>
      <c r="BH23" s="99"/>
      <c r="BI23" s="99"/>
      <c r="BJ23" s="100">
        <v>100</v>
      </c>
      <c r="BK23" s="99"/>
      <c r="BL23" s="99"/>
      <c r="BM23" s="100">
        <v>100</v>
      </c>
      <c r="BN23" s="99"/>
      <c r="BO23" s="99"/>
      <c r="BP23" s="100">
        <v>100</v>
      </c>
      <c r="BQ23" s="99"/>
      <c r="BR23" s="99"/>
      <c r="BS23" s="100">
        <v>100</v>
      </c>
      <c r="BT23" s="99"/>
      <c r="BU23" s="99"/>
      <c r="BV23" s="99"/>
      <c r="BW23" s="99"/>
      <c r="BX23" s="99"/>
      <c r="BY23" s="99"/>
      <c r="BZ23" s="99"/>
      <c r="CA23" s="99"/>
      <c r="CB23" s="99"/>
      <c r="CC23" s="99"/>
      <c r="CD23" s="99"/>
      <c r="CE23" s="100"/>
      <c r="CF23" s="99"/>
      <c r="CG23" s="99"/>
      <c r="CH23" s="100"/>
      <c r="CI23" s="99"/>
      <c r="CJ23" s="99"/>
      <c r="CK23" s="100"/>
      <c r="CL23" s="99"/>
      <c r="CM23" s="99"/>
      <c r="CN23" s="100"/>
      <c r="CO23" s="462"/>
      <c r="CP23" s="462"/>
      <c r="CQ23" s="402"/>
      <c r="CR23" s="401"/>
      <c r="CS23" s="401"/>
      <c r="CT23" s="402"/>
      <c r="CU23" s="401"/>
      <c r="CV23" s="401"/>
      <c r="CW23" s="402"/>
      <c r="CX23" s="462"/>
      <c r="CY23" s="462"/>
      <c r="CZ23" s="401"/>
      <c r="DA23" s="402"/>
      <c r="DB23" s="462"/>
      <c r="DC23" s="462"/>
      <c r="DD23" s="462"/>
      <c r="DE23" s="462"/>
      <c r="DF23" s="402"/>
    </row>
    <row r="24" spans="1:110" ht="8.4499999999999993" customHeight="1" x14ac:dyDescent="0.2">
      <c r="A24" s="130" t="s">
        <v>267</v>
      </c>
      <c r="B24" s="95">
        <v>9</v>
      </c>
      <c r="C24" s="82" t="s">
        <v>1941</v>
      </c>
      <c r="D24" s="96">
        <v>23</v>
      </c>
      <c r="E24" s="82" t="s">
        <v>2501</v>
      </c>
      <c r="F24" s="82" t="s">
        <v>2502</v>
      </c>
      <c r="G24" s="97">
        <v>22500</v>
      </c>
      <c r="H24" s="98">
        <v>0.23</v>
      </c>
      <c r="I24" s="99"/>
      <c r="J24" s="99"/>
      <c r="K24" s="99"/>
      <c r="L24" s="99"/>
      <c r="M24" s="99"/>
      <c r="N24" s="99"/>
      <c r="O24" s="99"/>
      <c r="P24" s="99"/>
      <c r="Q24" s="99"/>
      <c r="R24" s="101">
        <v>7825.5</v>
      </c>
      <c r="S24" s="102">
        <v>34.78</v>
      </c>
      <c r="T24" s="102">
        <v>34.78</v>
      </c>
      <c r="U24" s="97">
        <v>14674.5</v>
      </c>
      <c r="V24" s="102">
        <v>65.22</v>
      </c>
      <c r="W24" s="100">
        <v>100</v>
      </c>
      <c r="X24" s="99"/>
      <c r="Y24" s="99"/>
      <c r="Z24" s="100">
        <v>100</v>
      </c>
      <c r="AA24" s="99"/>
      <c r="AB24" s="99"/>
      <c r="AC24" s="100">
        <v>100</v>
      </c>
      <c r="AD24" s="99"/>
      <c r="AE24" s="99"/>
      <c r="AF24" s="100">
        <v>100</v>
      </c>
      <c r="AG24" s="99"/>
      <c r="AH24" s="99"/>
      <c r="AI24" s="100">
        <v>100</v>
      </c>
      <c r="AJ24" s="99"/>
      <c r="AK24" s="99"/>
      <c r="AL24" s="100">
        <v>100</v>
      </c>
      <c r="AM24" s="99"/>
      <c r="AN24" s="99"/>
      <c r="AO24" s="100">
        <v>100</v>
      </c>
      <c r="AP24" s="99"/>
      <c r="AQ24" s="99"/>
      <c r="AR24" s="100">
        <v>100</v>
      </c>
      <c r="AS24" s="99"/>
      <c r="AT24" s="99"/>
      <c r="AU24" s="100">
        <v>100</v>
      </c>
      <c r="AV24" s="99"/>
      <c r="AW24" s="99"/>
      <c r="AX24" s="100">
        <v>100</v>
      </c>
      <c r="AY24" s="99"/>
      <c r="AZ24" s="99"/>
      <c r="BA24" s="100">
        <v>100</v>
      </c>
      <c r="BB24" s="99"/>
      <c r="BC24" s="99"/>
      <c r="BD24" s="100">
        <v>100</v>
      </c>
      <c r="BE24" s="99"/>
      <c r="BF24" s="99"/>
      <c r="BG24" s="100">
        <v>100</v>
      </c>
      <c r="BH24" s="99"/>
      <c r="BI24" s="99"/>
      <c r="BJ24" s="100">
        <v>100</v>
      </c>
      <c r="BK24" s="99"/>
      <c r="BL24" s="99"/>
      <c r="BM24" s="100">
        <v>100</v>
      </c>
      <c r="BN24" s="99"/>
      <c r="BO24" s="99"/>
      <c r="BP24" s="100">
        <v>100</v>
      </c>
      <c r="BQ24" s="99"/>
      <c r="BR24" s="99"/>
      <c r="BS24" s="100">
        <v>100</v>
      </c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100"/>
      <c r="CF24" s="99"/>
      <c r="CG24" s="99"/>
      <c r="CH24" s="100"/>
      <c r="CI24" s="99"/>
      <c r="CJ24" s="99"/>
      <c r="CK24" s="100"/>
      <c r="CL24" s="99"/>
      <c r="CM24" s="99"/>
      <c r="CN24" s="100"/>
      <c r="CO24" s="462"/>
      <c r="CP24" s="462"/>
      <c r="CQ24" s="401"/>
      <c r="CR24" s="401"/>
      <c r="CS24" s="401"/>
      <c r="CT24" s="401"/>
      <c r="CU24" s="405"/>
      <c r="CV24" s="402"/>
      <c r="CW24" s="402"/>
      <c r="CX24" s="462"/>
      <c r="CY24" s="462"/>
      <c r="CZ24" s="401"/>
      <c r="DA24" s="402"/>
      <c r="DB24" s="462"/>
      <c r="DC24" s="462"/>
      <c r="DD24" s="462"/>
      <c r="DE24" s="462"/>
      <c r="DF24" s="402"/>
    </row>
    <row r="25" spans="1:110" ht="8.4499999999999993" customHeight="1" x14ac:dyDescent="0.2">
      <c r="A25" s="130" t="s">
        <v>268</v>
      </c>
      <c r="B25" s="96">
        <v>10</v>
      </c>
      <c r="C25" s="82" t="s">
        <v>1069</v>
      </c>
      <c r="D25" s="96">
        <v>11</v>
      </c>
      <c r="E25" s="82" t="s">
        <v>2498</v>
      </c>
      <c r="F25" s="82" t="s">
        <v>2499</v>
      </c>
      <c r="G25" s="97">
        <v>50990.55</v>
      </c>
      <c r="H25" s="98">
        <v>0.52</v>
      </c>
      <c r="I25" s="97">
        <v>50990.55</v>
      </c>
      <c r="J25" s="100">
        <v>100</v>
      </c>
      <c r="K25" s="100">
        <v>100</v>
      </c>
      <c r="L25" s="99"/>
      <c r="M25" s="99"/>
      <c r="N25" s="100">
        <v>100</v>
      </c>
      <c r="O25" s="99"/>
      <c r="P25" s="99"/>
      <c r="Q25" s="100">
        <v>100</v>
      </c>
      <c r="R25" s="99"/>
      <c r="S25" s="99"/>
      <c r="T25" s="100">
        <v>100</v>
      </c>
      <c r="U25" s="99"/>
      <c r="V25" s="99"/>
      <c r="W25" s="100">
        <v>100</v>
      </c>
      <c r="X25" s="99"/>
      <c r="Y25" s="99"/>
      <c r="Z25" s="100">
        <v>100</v>
      </c>
      <c r="AA25" s="99"/>
      <c r="AB25" s="99"/>
      <c r="AC25" s="100">
        <v>100</v>
      </c>
      <c r="AD25" s="99"/>
      <c r="AE25" s="99"/>
      <c r="AF25" s="100">
        <v>100</v>
      </c>
      <c r="AG25" s="99"/>
      <c r="AH25" s="99"/>
      <c r="AI25" s="100">
        <v>100</v>
      </c>
      <c r="AJ25" s="99"/>
      <c r="AK25" s="99"/>
      <c r="AL25" s="100">
        <v>100</v>
      </c>
      <c r="AM25" s="99"/>
      <c r="AN25" s="99"/>
      <c r="AO25" s="100">
        <v>100</v>
      </c>
      <c r="AP25" s="99"/>
      <c r="AQ25" s="99"/>
      <c r="AR25" s="100">
        <v>100</v>
      </c>
      <c r="AS25" s="99"/>
      <c r="AT25" s="99"/>
      <c r="AU25" s="100">
        <v>100</v>
      </c>
      <c r="AV25" s="99"/>
      <c r="AW25" s="99"/>
      <c r="AX25" s="100">
        <v>100</v>
      </c>
      <c r="AY25" s="99"/>
      <c r="AZ25" s="99"/>
      <c r="BA25" s="100">
        <v>100</v>
      </c>
      <c r="BB25" s="99"/>
      <c r="BC25" s="99"/>
      <c r="BD25" s="100">
        <v>100</v>
      </c>
      <c r="BE25" s="99"/>
      <c r="BF25" s="99"/>
      <c r="BG25" s="100">
        <v>100</v>
      </c>
      <c r="BH25" s="99"/>
      <c r="BI25" s="99"/>
      <c r="BJ25" s="100">
        <v>100</v>
      </c>
      <c r="BK25" s="99"/>
      <c r="BL25" s="99"/>
      <c r="BM25" s="100">
        <v>100</v>
      </c>
      <c r="BN25" s="99"/>
      <c r="BO25" s="99"/>
      <c r="BP25" s="100">
        <v>100</v>
      </c>
      <c r="BQ25" s="99"/>
      <c r="BR25" s="99"/>
      <c r="BS25" s="100">
        <v>100</v>
      </c>
      <c r="BT25" s="99"/>
      <c r="BU25" s="99"/>
      <c r="BV25" s="99"/>
      <c r="BW25" s="99"/>
      <c r="BX25" s="99"/>
      <c r="BY25" s="99"/>
      <c r="BZ25" s="99"/>
      <c r="CA25" s="99"/>
      <c r="CB25" s="99"/>
      <c r="CC25" s="101"/>
      <c r="CD25" s="98"/>
      <c r="CE25" s="102"/>
      <c r="CF25" s="101"/>
      <c r="CG25" s="98"/>
      <c r="CH25" s="100"/>
      <c r="CI25" s="99"/>
      <c r="CJ25" s="99"/>
      <c r="CK25" s="100"/>
      <c r="CL25" s="99"/>
      <c r="CM25" s="99"/>
      <c r="CN25" s="100"/>
      <c r="CO25" s="464"/>
      <c r="CP25" s="462"/>
      <c r="CQ25" s="404"/>
      <c r="CR25" s="405"/>
      <c r="CS25" s="403"/>
      <c r="CT25" s="404"/>
      <c r="CU25" s="405"/>
      <c r="CV25" s="403"/>
      <c r="CW25" s="404"/>
      <c r="CX25" s="465"/>
      <c r="CY25" s="462"/>
      <c r="CZ25" s="403"/>
      <c r="DA25" s="404"/>
      <c r="DB25" s="465"/>
      <c r="DC25" s="462"/>
      <c r="DD25" s="464"/>
      <c r="DE25" s="462"/>
      <c r="DF25" s="402"/>
    </row>
    <row r="26" spans="1:110" ht="8.4499999999999993" customHeight="1" x14ac:dyDescent="0.2">
      <c r="A26" s="130" t="s">
        <v>966</v>
      </c>
      <c r="B26" s="96">
        <v>11</v>
      </c>
      <c r="C26" s="82" t="s">
        <v>1070</v>
      </c>
      <c r="D26" s="96">
        <v>11</v>
      </c>
      <c r="E26" s="82" t="s">
        <v>2498</v>
      </c>
      <c r="F26" s="82" t="s">
        <v>2499</v>
      </c>
      <c r="G26" s="101">
        <v>3000</v>
      </c>
      <c r="H26" s="98">
        <v>0.03</v>
      </c>
      <c r="I26" s="101">
        <v>3000</v>
      </c>
      <c r="J26" s="100">
        <v>100</v>
      </c>
      <c r="K26" s="100">
        <v>100</v>
      </c>
      <c r="L26" s="99"/>
      <c r="M26" s="99"/>
      <c r="N26" s="100">
        <v>100</v>
      </c>
      <c r="O26" s="99"/>
      <c r="P26" s="99"/>
      <c r="Q26" s="100">
        <v>100</v>
      </c>
      <c r="R26" s="99"/>
      <c r="S26" s="99"/>
      <c r="T26" s="100">
        <v>100</v>
      </c>
      <c r="U26" s="99"/>
      <c r="V26" s="99"/>
      <c r="W26" s="100">
        <v>100</v>
      </c>
      <c r="X26" s="99"/>
      <c r="Y26" s="99"/>
      <c r="Z26" s="100">
        <v>100</v>
      </c>
      <c r="AA26" s="99"/>
      <c r="AB26" s="99"/>
      <c r="AC26" s="100">
        <v>100</v>
      </c>
      <c r="AD26" s="99"/>
      <c r="AE26" s="99"/>
      <c r="AF26" s="100">
        <v>100</v>
      </c>
      <c r="AG26" s="99"/>
      <c r="AH26" s="99"/>
      <c r="AI26" s="100">
        <v>100</v>
      </c>
      <c r="AJ26" s="99"/>
      <c r="AK26" s="99"/>
      <c r="AL26" s="100">
        <v>100</v>
      </c>
      <c r="AM26" s="99"/>
      <c r="AN26" s="99"/>
      <c r="AO26" s="100">
        <v>100</v>
      </c>
      <c r="AP26" s="99"/>
      <c r="AQ26" s="99"/>
      <c r="AR26" s="100">
        <v>100</v>
      </c>
      <c r="AS26" s="99"/>
      <c r="AT26" s="99"/>
      <c r="AU26" s="100">
        <v>100</v>
      </c>
      <c r="AV26" s="99"/>
      <c r="AW26" s="99"/>
      <c r="AX26" s="100">
        <v>100</v>
      </c>
      <c r="AY26" s="99"/>
      <c r="AZ26" s="99"/>
      <c r="BA26" s="100">
        <v>100</v>
      </c>
      <c r="BB26" s="99"/>
      <c r="BC26" s="99"/>
      <c r="BD26" s="100">
        <v>100</v>
      </c>
      <c r="BE26" s="99"/>
      <c r="BF26" s="99"/>
      <c r="BG26" s="100">
        <v>100</v>
      </c>
      <c r="BH26" s="99"/>
      <c r="BI26" s="99"/>
      <c r="BJ26" s="100">
        <v>100</v>
      </c>
      <c r="BK26" s="99"/>
      <c r="BL26" s="99"/>
      <c r="BM26" s="100">
        <v>100</v>
      </c>
      <c r="BN26" s="99"/>
      <c r="BO26" s="99"/>
      <c r="BP26" s="100">
        <v>100</v>
      </c>
      <c r="BQ26" s="99"/>
      <c r="BR26" s="99"/>
      <c r="BS26" s="100">
        <v>100</v>
      </c>
      <c r="BT26" s="99"/>
      <c r="BU26" s="99"/>
      <c r="BV26" s="99"/>
      <c r="BW26" s="99"/>
      <c r="BX26" s="99"/>
      <c r="BY26" s="99"/>
      <c r="BZ26" s="99"/>
      <c r="CA26" s="99"/>
      <c r="CB26" s="99"/>
      <c r="CC26" s="92"/>
      <c r="CD26" s="90"/>
      <c r="CE26" s="91"/>
      <c r="CF26" s="92"/>
      <c r="CG26" s="90"/>
      <c r="CH26" s="93"/>
      <c r="CI26" s="94"/>
      <c r="CJ26" s="94"/>
      <c r="CK26" s="93"/>
      <c r="CL26" s="94"/>
      <c r="CM26" s="94"/>
      <c r="CN26" s="93"/>
      <c r="CO26" s="461"/>
      <c r="CP26" s="459"/>
      <c r="CQ26" s="399"/>
      <c r="CR26" s="398"/>
      <c r="CS26" s="458"/>
      <c r="CT26" s="399"/>
      <c r="CU26" s="398"/>
      <c r="CV26" s="458"/>
      <c r="CW26" s="399"/>
      <c r="CX26" s="460"/>
      <c r="CY26" s="459"/>
      <c r="CZ26" s="458"/>
      <c r="DA26" s="399"/>
      <c r="DB26" s="466"/>
      <c r="DC26" s="459"/>
      <c r="DD26" s="461"/>
      <c r="DE26" s="459"/>
      <c r="DF26" s="400"/>
    </row>
    <row r="27" spans="1:110" ht="16.899999999999999" customHeight="1" x14ac:dyDescent="0.2">
      <c r="A27" s="130" t="s">
        <v>968</v>
      </c>
      <c r="B27" s="96">
        <v>12</v>
      </c>
      <c r="C27" s="82" t="s">
        <v>1942</v>
      </c>
      <c r="D27" s="96">
        <v>11</v>
      </c>
      <c r="E27" s="82" t="s">
        <v>2498</v>
      </c>
      <c r="F27" s="82" t="s">
        <v>2499</v>
      </c>
      <c r="G27" s="101">
        <v>2800</v>
      </c>
      <c r="H27" s="98">
        <v>0.03</v>
      </c>
      <c r="I27" s="101">
        <v>2800</v>
      </c>
      <c r="J27" s="100">
        <v>100</v>
      </c>
      <c r="K27" s="100">
        <v>100</v>
      </c>
      <c r="L27" s="99"/>
      <c r="M27" s="99"/>
      <c r="N27" s="100">
        <v>100</v>
      </c>
      <c r="O27" s="99"/>
      <c r="P27" s="99"/>
      <c r="Q27" s="100">
        <v>100</v>
      </c>
      <c r="R27" s="99"/>
      <c r="S27" s="99"/>
      <c r="T27" s="100">
        <v>100</v>
      </c>
      <c r="U27" s="99"/>
      <c r="V27" s="99"/>
      <c r="W27" s="100">
        <v>100</v>
      </c>
      <c r="X27" s="99"/>
      <c r="Y27" s="99"/>
      <c r="Z27" s="100">
        <v>100</v>
      </c>
      <c r="AA27" s="99"/>
      <c r="AB27" s="99"/>
      <c r="AC27" s="100">
        <v>100</v>
      </c>
      <c r="AD27" s="99"/>
      <c r="AE27" s="99"/>
      <c r="AF27" s="100">
        <v>100</v>
      </c>
      <c r="AG27" s="99"/>
      <c r="AH27" s="99"/>
      <c r="AI27" s="100">
        <v>100</v>
      </c>
      <c r="AJ27" s="99"/>
      <c r="AK27" s="99"/>
      <c r="AL27" s="100">
        <v>100</v>
      </c>
      <c r="AM27" s="99"/>
      <c r="AN27" s="99"/>
      <c r="AO27" s="100">
        <v>100</v>
      </c>
      <c r="AP27" s="99"/>
      <c r="AQ27" s="99"/>
      <c r="AR27" s="100">
        <v>100</v>
      </c>
      <c r="AS27" s="99"/>
      <c r="AT27" s="99"/>
      <c r="AU27" s="100">
        <v>100</v>
      </c>
      <c r="AV27" s="99"/>
      <c r="AW27" s="99"/>
      <c r="AX27" s="100">
        <v>100</v>
      </c>
      <c r="AY27" s="99"/>
      <c r="AZ27" s="99"/>
      <c r="BA27" s="100">
        <v>100</v>
      </c>
      <c r="BB27" s="99"/>
      <c r="BC27" s="99"/>
      <c r="BD27" s="100">
        <v>100</v>
      </c>
      <c r="BE27" s="99"/>
      <c r="BF27" s="99"/>
      <c r="BG27" s="100">
        <v>100</v>
      </c>
      <c r="BH27" s="99"/>
      <c r="BI27" s="99"/>
      <c r="BJ27" s="100">
        <v>100</v>
      </c>
      <c r="BK27" s="99"/>
      <c r="BL27" s="99"/>
      <c r="BM27" s="100">
        <v>100</v>
      </c>
      <c r="BN27" s="99"/>
      <c r="BO27" s="99"/>
      <c r="BP27" s="100">
        <v>100</v>
      </c>
      <c r="BQ27" s="99"/>
      <c r="BR27" s="99"/>
      <c r="BS27" s="100">
        <v>100</v>
      </c>
      <c r="BT27" s="99"/>
      <c r="BU27" s="99"/>
      <c r="BV27" s="99"/>
      <c r="BW27" s="99"/>
      <c r="BX27" s="99"/>
      <c r="BY27" s="99"/>
      <c r="BZ27" s="99"/>
      <c r="CA27" s="99"/>
      <c r="CB27" s="99"/>
      <c r="CC27" s="100"/>
      <c r="CD27" s="98"/>
      <c r="CE27" s="100"/>
      <c r="CF27" s="99"/>
      <c r="CG27" s="99"/>
      <c r="CH27" s="100"/>
      <c r="CI27" s="99"/>
      <c r="CJ27" s="99"/>
      <c r="CK27" s="100"/>
      <c r="CL27" s="99"/>
      <c r="CM27" s="99"/>
      <c r="CN27" s="100"/>
      <c r="CO27" s="464"/>
      <c r="CP27" s="462"/>
      <c r="CQ27" s="404"/>
      <c r="CR27" s="402"/>
      <c r="CS27" s="403"/>
      <c r="CT27" s="404"/>
      <c r="CU27" s="402"/>
      <c r="CV27" s="403"/>
      <c r="CW27" s="404"/>
      <c r="CX27" s="463"/>
      <c r="CY27" s="462"/>
      <c r="CZ27" s="403"/>
      <c r="DA27" s="402"/>
      <c r="DB27" s="462"/>
      <c r="DC27" s="462"/>
      <c r="DD27" s="462"/>
      <c r="DE27" s="462"/>
      <c r="DF27" s="402"/>
    </row>
    <row r="28" spans="1:110" ht="8.4499999999999993" customHeight="1" x14ac:dyDescent="0.2">
      <c r="A28" s="130" t="s">
        <v>82</v>
      </c>
      <c r="B28" s="88">
        <v>13</v>
      </c>
      <c r="C28" s="87" t="s">
        <v>409</v>
      </c>
      <c r="D28" s="103">
        <v>211</v>
      </c>
      <c r="E28" s="87" t="s">
        <v>1127</v>
      </c>
      <c r="F28" s="87" t="s">
        <v>1943</v>
      </c>
      <c r="G28" s="89">
        <v>55781.84</v>
      </c>
      <c r="H28" s="90">
        <v>0.56999999999999995</v>
      </c>
      <c r="I28" s="89">
        <v>49208.02</v>
      </c>
      <c r="J28" s="91">
        <v>88.22</v>
      </c>
      <c r="K28" s="91">
        <v>88.22</v>
      </c>
      <c r="L28" s="93">
        <v>176.18</v>
      </c>
      <c r="M28" s="90">
        <v>0.32</v>
      </c>
      <c r="N28" s="91">
        <v>88.53</v>
      </c>
      <c r="O28" s="93">
        <v>237.6</v>
      </c>
      <c r="P28" s="90">
        <v>0.43</v>
      </c>
      <c r="Q28" s="91">
        <v>88.96</v>
      </c>
      <c r="R28" s="93">
        <v>623.03</v>
      </c>
      <c r="S28" s="90">
        <v>1.1200000000000001</v>
      </c>
      <c r="T28" s="91">
        <v>90.07</v>
      </c>
      <c r="U28" s="93">
        <v>797.85</v>
      </c>
      <c r="V28" s="90">
        <v>1.43</v>
      </c>
      <c r="W28" s="91">
        <v>91.5</v>
      </c>
      <c r="X28" s="92">
        <v>1084.72</v>
      </c>
      <c r="Y28" s="90">
        <v>1.94</v>
      </c>
      <c r="Z28" s="91">
        <v>93.45</v>
      </c>
      <c r="AA28" s="93">
        <v>662.18</v>
      </c>
      <c r="AB28" s="90">
        <v>1.19</v>
      </c>
      <c r="AC28" s="91">
        <v>94.64</v>
      </c>
      <c r="AD28" s="92">
        <v>1084.72</v>
      </c>
      <c r="AE28" s="90">
        <v>1.94</v>
      </c>
      <c r="AF28" s="91">
        <v>96.58</v>
      </c>
      <c r="AG28" s="92">
        <v>1243.3499999999999</v>
      </c>
      <c r="AH28" s="90">
        <v>2.23</v>
      </c>
      <c r="AI28" s="91">
        <v>98.81</v>
      </c>
      <c r="AJ28" s="93">
        <v>664.2</v>
      </c>
      <c r="AK28" s="90">
        <v>1.19</v>
      </c>
      <c r="AL28" s="93">
        <v>100</v>
      </c>
      <c r="AM28" s="94"/>
      <c r="AN28" s="94"/>
      <c r="AO28" s="93">
        <v>100</v>
      </c>
      <c r="AP28" s="94"/>
      <c r="AQ28" s="94"/>
      <c r="AR28" s="93">
        <v>100</v>
      </c>
      <c r="AS28" s="94"/>
      <c r="AT28" s="94"/>
      <c r="AU28" s="93">
        <v>100</v>
      </c>
      <c r="AV28" s="94"/>
      <c r="AW28" s="94"/>
      <c r="AX28" s="93">
        <v>100</v>
      </c>
      <c r="AY28" s="94"/>
      <c r="AZ28" s="94"/>
      <c r="BA28" s="93">
        <v>100</v>
      </c>
      <c r="BB28" s="94"/>
      <c r="BC28" s="94"/>
      <c r="BD28" s="93">
        <v>100</v>
      </c>
      <c r="BE28" s="94"/>
      <c r="BF28" s="94"/>
      <c r="BG28" s="93">
        <v>100</v>
      </c>
      <c r="BH28" s="94"/>
      <c r="BI28" s="94"/>
      <c r="BJ28" s="93">
        <v>100</v>
      </c>
      <c r="BK28" s="94"/>
      <c r="BL28" s="94"/>
      <c r="BM28" s="93">
        <v>100</v>
      </c>
      <c r="BN28" s="94"/>
      <c r="BO28" s="94"/>
      <c r="BP28" s="93">
        <v>100</v>
      </c>
      <c r="BQ28" s="94"/>
      <c r="BR28" s="94"/>
      <c r="BS28" s="93">
        <v>100</v>
      </c>
      <c r="BT28" s="94"/>
      <c r="BU28" s="94"/>
      <c r="BV28" s="94"/>
      <c r="BW28" s="94"/>
      <c r="BX28" s="94"/>
      <c r="BY28" s="94"/>
      <c r="BZ28" s="94"/>
      <c r="CA28" s="94"/>
      <c r="CB28" s="94"/>
      <c r="CC28" s="100"/>
      <c r="CD28" s="98"/>
      <c r="CE28" s="102"/>
      <c r="CF28" s="100"/>
      <c r="CG28" s="98"/>
      <c r="CH28" s="100"/>
      <c r="CI28" s="99"/>
      <c r="CJ28" s="99"/>
      <c r="CK28" s="100"/>
      <c r="CL28" s="99"/>
      <c r="CM28" s="99"/>
      <c r="CN28" s="100"/>
      <c r="CO28" s="464"/>
      <c r="CP28" s="462"/>
      <c r="CQ28" s="404"/>
      <c r="CR28" s="402"/>
      <c r="CS28" s="403"/>
      <c r="CT28" s="404"/>
      <c r="CU28" s="402"/>
      <c r="CV28" s="403"/>
      <c r="CW28" s="404"/>
      <c r="CX28" s="463"/>
      <c r="CY28" s="462"/>
      <c r="CZ28" s="403"/>
      <c r="DA28" s="404"/>
      <c r="DB28" s="463"/>
      <c r="DC28" s="462"/>
      <c r="DD28" s="464"/>
      <c r="DE28" s="462"/>
      <c r="DF28" s="402"/>
    </row>
    <row r="29" spans="1:110" ht="8.4499999999999993" customHeight="1" x14ac:dyDescent="0.2">
      <c r="A29" s="130" t="s">
        <v>83</v>
      </c>
      <c r="B29" s="96">
        <v>14</v>
      </c>
      <c r="C29" s="82" t="s">
        <v>410</v>
      </c>
      <c r="D29" s="96">
        <v>21</v>
      </c>
      <c r="E29" s="82" t="s">
        <v>1127</v>
      </c>
      <c r="F29" s="82" t="s">
        <v>1126</v>
      </c>
      <c r="G29" s="97">
        <v>25871.84</v>
      </c>
      <c r="H29" s="98">
        <v>0.26</v>
      </c>
      <c r="I29" s="97">
        <v>25871.84</v>
      </c>
      <c r="J29" s="100">
        <v>100</v>
      </c>
      <c r="K29" s="100">
        <v>100</v>
      </c>
      <c r="L29" s="99"/>
      <c r="M29" s="99"/>
      <c r="N29" s="100">
        <v>100</v>
      </c>
      <c r="O29" s="99"/>
      <c r="P29" s="99"/>
      <c r="Q29" s="100">
        <v>100</v>
      </c>
      <c r="R29" s="99"/>
      <c r="S29" s="99"/>
      <c r="T29" s="100">
        <v>100</v>
      </c>
      <c r="U29" s="99"/>
      <c r="V29" s="99"/>
      <c r="W29" s="100">
        <v>100</v>
      </c>
      <c r="X29" s="99"/>
      <c r="Y29" s="99"/>
      <c r="Z29" s="100">
        <v>100</v>
      </c>
      <c r="AA29" s="99"/>
      <c r="AB29" s="99"/>
      <c r="AC29" s="100">
        <v>100</v>
      </c>
      <c r="AD29" s="99"/>
      <c r="AE29" s="99"/>
      <c r="AF29" s="100">
        <v>100</v>
      </c>
      <c r="AG29" s="99"/>
      <c r="AH29" s="99"/>
      <c r="AI29" s="100">
        <v>100</v>
      </c>
      <c r="AJ29" s="99"/>
      <c r="AK29" s="99"/>
      <c r="AL29" s="100">
        <v>100</v>
      </c>
      <c r="AM29" s="99"/>
      <c r="AN29" s="99"/>
      <c r="AO29" s="100">
        <v>100</v>
      </c>
      <c r="AP29" s="99"/>
      <c r="AQ29" s="99"/>
      <c r="AR29" s="100">
        <v>100</v>
      </c>
      <c r="AS29" s="99"/>
      <c r="AT29" s="99"/>
      <c r="AU29" s="100">
        <v>100</v>
      </c>
      <c r="AV29" s="99"/>
      <c r="AW29" s="99"/>
      <c r="AX29" s="100">
        <v>100</v>
      </c>
      <c r="AY29" s="99"/>
      <c r="AZ29" s="99"/>
      <c r="BA29" s="100">
        <v>100</v>
      </c>
      <c r="BB29" s="99"/>
      <c r="BC29" s="99"/>
      <c r="BD29" s="100">
        <v>100</v>
      </c>
      <c r="BE29" s="99"/>
      <c r="BF29" s="99"/>
      <c r="BG29" s="100">
        <v>100</v>
      </c>
      <c r="BH29" s="99"/>
      <c r="BI29" s="99"/>
      <c r="BJ29" s="100">
        <v>100</v>
      </c>
      <c r="BK29" s="99"/>
      <c r="BL29" s="99"/>
      <c r="BM29" s="100">
        <v>100</v>
      </c>
      <c r="BN29" s="99"/>
      <c r="BO29" s="99"/>
      <c r="BP29" s="100">
        <v>100</v>
      </c>
      <c r="BQ29" s="99"/>
      <c r="BR29" s="99"/>
      <c r="BS29" s="100">
        <v>100</v>
      </c>
      <c r="BT29" s="99"/>
      <c r="BU29" s="99"/>
      <c r="BV29" s="99"/>
      <c r="BW29" s="99"/>
      <c r="BX29" s="99"/>
      <c r="BY29" s="99"/>
      <c r="BZ29" s="99"/>
      <c r="CA29" s="99"/>
      <c r="CB29" s="99"/>
      <c r="CC29" s="99"/>
      <c r="CD29" s="99"/>
      <c r="CE29" s="100"/>
      <c r="CF29" s="99"/>
      <c r="CG29" s="99"/>
      <c r="CH29" s="100"/>
      <c r="CI29" s="99"/>
      <c r="CJ29" s="99"/>
      <c r="CK29" s="100"/>
      <c r="CL29" s="99"/>
      <c r="CM29" s="99"/>
      <c r="CN29" s="100"/>
      <c r="CO29" s="462"/>
      <c r="CP29" s="462"/>
      <c r="CQ29" s="402"/>
      <c r="CR29" s="401"/>
      <c r="CS29" s="401"/>
      <c r="CT29" s="402"/>
      <c r="CU29" s="401"/>
      <c r="CV29" s="401"/>
      <c r="CW29" s="402"/>
      <c r="CX29" s="462"/>
      <c r="CY29" s="462"/>
      <c r="CZ29" s="401"/>
      <c r="DA29" s="402"/>
      <c r="DB29" s="462"/>
      <c r="DC29" s="462"/>
      <c r="DD29" s="462"/>
      <c r="DE29" s="462"/>
      <c r="DF29" s="402"/>
    </row>
    <row r="30" spans="1:110" ht="10.5" customHeight="1" x14ac:dyDescent="0.2">
      <c r="A30" s="130" t="s">
        <v>84</v>
      </c>
      <c r="B30" s="96">
        <v>15</v>
      </c>
      <c r="C30" s="82" t="s">
        <v>411</v>
      </c>
      <c r="D30" s="96">
        <v>21</v>
      </c>
      <c r="E30" s="82" t="s">
        <v>1127</v>
      </c>
      <c r="F30" s="82" t="s">
        <v>1126</v>
      </c>
      <c r="G30" s="101">
        <v>1000</v>
      </c>
      <c r="H30" s="98">
        <v>0.01</v>
      </c>
      <c r="I30" s="101">
        <v>1000</v>
      </c>
      <c r="J30" s="100">
        <v>100</v>
      </c>
      <c r="K30" s="100">
        <v>100</v>
      </c>
      <c r="L30" s="99"/>
      <c r="M30" s="99"/>
      <c r="N30" s="100">
        <v>100</v>
      </c>
      <c r="O30" s="99"/>
      <c r="P30" s="99"/>
      <c r="Q30" s="100">
        <v>100</v>
      </c>
      <c r="R30" s="99"/>
      <c r="S30" s="99"/>
      <c r="T30" s="100">
        <v>100</v>
      </c>
      <c r="U30" s="99"/>
      <c r="V30" s="99"/>
      <c r="W30" s="100">
        <v>100</v>
      </c>
      <c r="X30" s="99"/>
      <c r="Y30" s="99"/>
      <c r="Z30" s="100">
        <v>100</v>
      </c>
      <c r="AA30" s="99"/>
      <c r="AB30" s="99"/>
      <c r="AC30" s="100">
        <v>100</v>
      </c>
      <c r="AD30" s="99"/>
      <c r="AE30" s="99"/>
      <c r="AF30" s="100">
        <v>100</v>
      </c>
      <c r="AG30" s="99"/>
      <c r="AH30" s="99"/>
      <c r="AI30" s="100">
        <v>100</v>
      </c>
      <c r="AJ30" s="99"/>
      <c r="AK30" s="99"/>
      <c r="AL30" s="100">
        <v>100</v>
      </c>
      <c r="AM30" s="99"/>
      <c r="AN30" s="99"/>
      <c r="AO30" s="100">
        <v>100</v>
      </c>
      <c r="AP30" s="99"/>
      <c r="AQ30" s="99"/>
      <c r="AR30" s="100">
        <v>100</v>
      </c>
      <c r="AS30" s="99"/>
      <c r="AT30" s="99"/>
      <c r="AU30" s="100">
        <v>100</v>
      </c>
      <c r="AV30" s="99"/>
      <c r="AW30" s="99"/>
      <c r="AX30" s="100">
        <v>100</v>
      </c>
      <c r="AY30" s="99"/>
      <c r="AZ30" s="99"/>
      <c r="BA30" s="100">
        <v>100</v>
      </c>
      <c r="BB30" s="99"/>
      <c r="BC30" s="99"/>
      <c r="BD30" s="100">
        <v>100</v>
      </c>
      <c r="BE30" s="99"/>
      <c r="BF30" s="99"/>
      <c r="BG30" s="100">
        <v>100</v>
      </c>
      <c r="BH30" s="99"/>
      <c r="BI30" s="99"/>
      <c r="BJ30" s="100">
        <v>100</v>
      </c>
      <c r="BK30" s="99"/>
      <c r="BL30" s="99"/>
      <c r="BM30" s="100">
        <v>100</v>
      </c>
      <c r="BN30" s="99"/>
      <c r="BO30" s="99"/>
      <c r="BP30" s="100">
        <v>100</v>
      </c>
      <c r="BQ30" s="99"/>
      <c r="BR30" s="99"/>
      <c r="BS30" s="100">
        <v>100</v>
      </c>
      <c r="BT30" s="99"/>
      <c r="BU30" s="99"/>
      <c r="BV30" s="99"/>
      <c r="BW30" s="99"/>
      <c r="BX30" s="99"/>
      <c r="BY30" s="99"/>
      <c r="BZ30" s="99"/>
      <c r="CA30" s="99"/>
      <c r="CB30" s="99"/>
      <c r="CC30" s="99"/>
      <c r="CD30" s="99"/>
      <c r="CE30" s="100"/>
      <c r="CF30" s="99"/>
      <c r="CG30" s="99"/>
      <c r="CH30" s="100"/>
      <c r="CI30" s="99"/>
      <c r="CJ30" s="99"/>
      <c r="CK30" s="100"/>
      <c r="CL30" s="99"/>
      <c r="CM30" s="99"/>
      <c r="CN30" s="100"/>
      <c r="CO30" s="462"/>
      <c r="CP30" s="462"/>
      <c r="CQ30" s="402"/>
      <c r="CR30" s="401"/>
      <c r="CS30" s="401"/>
      <c r="CT30" s="402"/>
      <c r="CU30" s="401"/>
      <c r="CV30" s="401"/>
      <c r="CW30" s="402"/>
      <c r="CX30" s="462"/>
      <c r="CY30" s="462"/>
      <c r="CZ30" s="401"/>
      <c r="DA30" s="402"/>
      <c r="DB30" s="462"/>
      <c r="DC30" s="462"/>
      <c r="DD30" s="462"/>
      <c r="DE30" s="462"/>
      <c r="DF30" s="402"/>
    </row>
    <row r="31" spans="1:110" ht="8.4499999999999993" customHeight="1" x14ac:dyDescent="0.2">
      <c r="A31" s="130" t="s">
        <v>85</v>
      </c>
      <c r="B31" s="96">
        <v>16</v>
      </c>
      <c r="C31" s="82" t="s">
        <v>412</v>
      </c>
      <c r="D31" s="96">
        <v>21</v>
      </c>
      <c r="E31" s="82" t="s">
        <v>1127</v>
      </c>
      <c r="F31" s="82" t="s">
        <v>1126</v>
      </c>
      <c r="G31" s="101">
        <v>6160</v>
      </c>
      <c r="H31" s="98">
        <v>0.06</v>
      </c>
      <c r="I31" s="101">
        <v>6160</v>
      </c>
      <c r="J31" s="100">
        <v>100</v>
      </c>
      <c r="K31" s="100">
        <v>100</v>
      </c>
      <c r="L31" s="99"/>
      <c r="M31" s="99"/>
      <c r="N31" s="100">
        <v>100</v>
      </c>
      <c r="O31" s="99"/>
      <c r="P31" s="99"/>
      <c r="Q31" s="100">
        <v>100</v>
      </c>
      <c r="R31" s="99"/>
      <c r="S31" s="99"/>
      <c r="T31" s="100">
        <v>100</v>
      </c>
      <c r="U31" s="99"/>
      <c r="V31" s="99"/>
      <c r="W31" s="100">
        <v>100</v>
      </c>
      <c r="X31" s="99"/>
      <c r="Y31" s="99"/>
      <c r="Z31" s="100">
        <v>100</v>
      </c>
      <c r="AA31" s="99"/>
      <c r="AB31" s="99"/>
      <c r="AC31" s="100">
        <v>100</v>
      </c>
      <c r="AD31" s="99"/>
      <c r="AE31" s="99"/>
      <c r="AF31" s="100">
        <v>100</v>
      </c>
      <c r="AG31" s="99"/>
      <c r="AH31" s="99"/>
      <c r="AI31" s="100">
        <v>100</v>
      </c>
      <c r="AJ31" s="99"/>
      <c r="AK31" s="99"/>
      <c r="AL31" s="100">
        <v>100</v>
      </c>
      <c r="AM31" s="99"/>
      <c r="AN31" s="99"/>
      <c r="AO31" s="100">
        <v>100</v>
      </c>
      <c r="AP31" s="99"/>
      <c r="AQ31" s="99"/>
      <c r="AR31" s="100">
        <v>100</v>
      </c>
      <c r="AS31" s="99"/>
      <c r="AT31" s="99"/>
      <c r="AU31" s="100">
        <v>100</v>
      </c>
      <c r="AV31" s="99"/>
      <c r="AW31" s="99"/>
      <c r="AX31" s="100">
        <v>100</v>
      </c>
      <c r="AY31" s="99"/>
      <c r="AZ31" s="99"/>
      <c r="BA31" s="100">
        <v>100</v>
      </c>
      <c r="BB31" s="99"/>
      <c r="BC31" s="99"/>
      <c r="BD31" s="100">
        <v>100</v>
      </c>
      <c r="BE31" s="99"/>
      <c r="BF31" s="99"/>
      <c r="BG31" s="100">
        <v>100</v>
      </c>
      <c r="BH31" s="99"/>
      <c r="BI31" s="99"/>
      <c r="BJ31" s="100">
        <v>100</v>
      </c>
      <c r="BK31" s="99"/>
      <c r="BL31" s="99"/>
      <c r="BM31" s="100">
        <v>100</v>
      </c>
      <c r="BN31" s="99"/>
      <c r="BO31" s="99"/>
      <c r="BP31" s="100">
        <v>100</v>
      </c>
      <c r="BQ31" s="99"/>
      <c r="BR31" s="99"/>
      <c r="BS31" s="100">
        <v>100</v>
      </c>
      <c r="BT31" s="99"/>
      <c r="BU31" s="99"/>
      <c r="BV31" s="99"/>
      <c r="BW31" s="99"/>
      <c r="BX31" s="99"/>
      <c r="BY31" s="99"/>
      <c r="BZ31" s="99"/>
      <c r="CA31" s="99"/>
      <c r="CB31" s="99"/>
      <c r="CC31" s="99"/>
      <c r="CD31" s="99"/>
      <c r="CE31" s="100"/>
      <c r="CF31" s="99"/>
      <c r="CG31" s="99"/>
      <c r="CH31" s="100"/>
      <c r="CI31" s="99"/>
      <c r="CJ31" s="99"/>
      <c r="CK31" s="100"/>
      <c r="CL31" s="99"/>
      <c r="CM31" s="99"/>
      <c r="CN31" s="100"/>
      <c r="CO31" s="462"/>
      <c r="CP31" s="462"/>
      <c r="CQ31" s="402"/>
      <c r="CR31" s="401"/>
      <c r="CS31" s="401"/>
      <c r="CT31" s="402"/>
      <c r="CU31" s="401"/>
      <c r="CV31" s="401"/>
      <c r="CW31" s="402"/>
      <c r="CX31" s="462"/>
      <c r="CY31" s="462"/>
      <c r="CZ31" s="401"/>
      <c r="DA31" s="402"/>
      <c r="DB31" s="462"/>
      <c r="DC31" s="462"/>
      <c r="DD31" s="462"/>
      <c r="DE31" s="462"/>
      <c r="DF31" s="402"/>
    </row>
    <row r="32" spans="1:110" ht="8.4499999999999993" customHeight="1" x14ac:dyDescent="0.2">
      <c r="A32" s="130" t="s">
        <v>161</v>
      </c>
      <c r="B32" s="96">
        <v>17</v>
      </c>
      <c r="C32" s="82" t="s">
        <v>413</v>
      </c>
      <c r="D32" s="104">
        <v>211</v>
      </c>
      <c r="E32" s="82" t="s">
        <v>1127</v>
      </c>
      <c r="F32" s="82" t="s">
        <v>1943</v>
      </c>
      <c r="G32" s="101">
        <v>6750</v>
      </c>
      <c r="H32" s="98">
        <v>7.0000000000000007E-2</v>
      </c>
      <c r="I32" s="100">
        <v>176.18</v>
      </c>
      <c r="J32" s="98">
        <v>2.61</v>
      </c>
      <c r="K32" s="98">
        <v>2.61</v>
      </c>
      <c r="L32" s="100">
        <v>176.18</v>
      </c>
      <c r="M32" s="98">
        <v>2.61</v>
      </c>
      <c r="N32" s="98">
        <v>5.22</v>
      </c>
      <c r="O32" s="100">
        <v>237.6</v>
      </c>
      <c r="P32" s="98">
        <v>3.52</v>
      </c>
      <c r="Q32" s="98">
        <v>8.74</v>
      </c>
      <c r="R32" s="100">
        <v>623.03</v>
      </c>
      <c r="S32" s="98">
        <v>9.23</v>
      </c>
      <c r="T32" s="102">
        <v>17.97</v>
      </c>
      <c r="U32" s="100">
        <v>797.85</v>
      </c>
      <c r="V32" s="102">
        <v>11.82</v>
      </c>
      <c r="W32" s="102">
        <v>29.79</v>
      </c>
      <c r="X32" s="101">
        <v>1084.72</v>
      </c>
      <c r="Y32" s="102">
        <v>16.07</v>
      </c>
      <c r="Z32" s="102">
        <v>45.86</v>
      </c>
      <c r="AA32" s="100">
        <v>662.18</v>
      </c>
      <c r="AB32" s="98">
        <v>9.81</v>
      </c>
      <c r="AC32" s="102">
        <v>55.67</v>
      </c>
      <c r="AD32" s="101">
        <v>1084.72</v>
      </c>
      <c r="AE32" s="102">
        <v>16.07</v>
      </c>
      <c r="AF32" s="102">
        <v>71.739999999999995</v>
      </c>
      <c r="AG32" s="101">
        <v>1243.3499999999999</v>
      </c>
      <c r="AH32" s="102">
        <v>18.420000000000002</v>
      </c>
      <c r="AI32" s="102">
        <v>90.16</v>
      </c>
      <c r="AJ32" s="100">
        <v>664.2</v>
      </c>
      <c r="AK32" s="98">
        <v>9.84</v>
      </c>
      <c r="AL32" s="100">
        <v>100</v>
      </c>
      <c r="AM32" s="99"/>
      <c r="AN32" s="99"/>
      <c r="AO32" s="100">
        <v>100</v>
      </c>
      <c r="AP32" s="99"/>
      <c r="AQ32" s="99"/>
      <c r="AR32" s="100">
        <v>100</v>
      </c>
      <c r="AS32" s="99"/>
      <c r="AT32" s="99"/>
      <c r="AU32" s="100">
        <v>100</v>
      </c>
      <c r="AV32" s="99"/>
      <c r="AW32" s="99"/>
      <c r="AX32" s="100">
        <v>100</v>
      </c>
      <c r="AY32" s="99"/>
      <c r="AZ32" s="99"/>
      <c r="BA32" s="100">
        <v>100</v>
      </c>
      <c r="BB32" s="99"/>
      <c r="BC32" s="99"/>
      <c r="BD32" s="100">
        <v>100</v>
      </c>
      <c r="BE32" s="99"/>
      <c r="BF32" s="99"/>
      <c r="BG32" s="100">
        <v>100</v>
      </c>
      <c r="BH32" s="99"/>
      <c r="BI32" s="99"/>
      <c r="BJ32" s="100">
        <v>100</v>
      </c>
      <c r="BK32" s="99"/>
      <c r="BL32" s="99"/>
      <c r="BM32" s="100">
        <v>100</v>
      </c>
      <c r="BN32" s="99"/>
      <c r="BO32" s="99"/>
      <c r="BP32" s="100">
        <v>100</v>
      </c>
      <c r="BQ32" s="99"/>
      <c r="BR32" s="99"/>
      <c r="BS32" s="100">
        <v>100</v>
      </c>
      <c r="BT32" s="99"/>
      <c r="BU32" s="99"/>
      <c r="BV32" s="99"/>
      <c r="BW32" s="99"/>
      <c r="BX32" s="99"/>
      <c r="BY32" s="99"/>
      <c r="BZ32" s="99"/>
      <c r="CA32" s="99"/>
      <c r="CB32" s="99"/>
      <c r="CC32" s="99"/>
      <c r="CD32" s="99"/>
      <c r="CE32" s="100"/>
      <c r="CF32" s="99"/>
      <c r="CG32" s="99"/>
      <c r="CH32" s="100"/>
      <c r="CI32" s="99"/>
      <c r="CJ32" s="99"/>
      <c r="CK32" s="100"/>
      <c r="CL32" s="99"/>
      <c r="CM32" s="99"/>
      <c r="CN32" s="100"/>
      <c r="CO32" s="462"/>
      <c r="CP32" s="462"/>
      <c r="CQ32" s="402"/>
      <c r="CR32" s="401"/>
      <c r="CS32" s="401"/>
      <c r="CT32" s="402"/>
      <c r="CU32" s="401"/>
      <c r="CV32" s="401"/>
      <c r="CW32" s="402"/>
      <c r="CX32" s="462"/>
      <c r="CY32" s="462"/>
      <c r="CZ32" s="401"/>
      <c r="DA32" s="402"/>
      <c r="DB32" s="462"/>
      <c r="DC32" s="462"/>
      <c r="DD32" s="462"/>
      <c r="DE32" s="462"/>
      <c r="DF32" s="402"/>
    </row>
    <row r="33" spans="1:110" ht="8.4499999999999993" customHeight="1" x14ac:dyDescent="0.2">
      <c r="A33" s="130" t="s">
        <v>162</v>
      </c>
      <c r="B33" s="96">
        <v>18</v>
      </c>
      <c r="C33" s="82" t="s">
        <v>414</v>
      </c>
      <c r="D33" s="96">
        <v>21</v>
      </c>
      <c r="E33" s="82" t="s">
        <v>1127</v>
      </c>
      <c r="F33" s="82" t="s">
        <v>1126</v>
      </c>
      <c r="G33" s="101">
        <v>3000</v>
      </c>
      <c r="H33" s="98">
        <v>0.03</v>
      </c>
      <c r="I33" s="101">
        <v>3000</v>
      </c>
      <c r="J33" s="100">
        <v>100</v>
      </c>
      <c r="K33" s="100">
        <v>100</v>
      </c>
      <c r="L33" s="99"/>
      <c r="M33" s="99"/>
      <c r="N33" s="100">
        <v>100</v>
      </c>
      <c r="O33" s="99"/>
      <c r="P33" s="99"/>
      <c r="Q33" s="100">
        <v>100</v>
      </c>
      <c r="R33" s="99"/>
      <c r="S33" s="99"/>
      <c r="T33" s="100">
        <v>100</v>
      </c>
      <c r="U33" s="99"/>
      <c r="V33" s="99"/>
      <c r="W33" s="100">
        <v>100</v>
      </c>
      <c r="X33" s="99"/>
      <c r="Y33" s="99"/>
      <c r="Z33" s="100">
        <v>100</v>
      </c>
      <c r="AA33" s="99"/>
      <c r="AB33" s="99"/>
      <c r="AC33" s="100">
        <v>100</v>
      </c>
      <c r="AD33" s="99"/>
      <c r="AE33" s="99"/>
      <c r="AF33" s="100">
        <v>100</v>
      </c>
      <c r="AG33" s="99"/>
      <c r="AH33" s="99"/>
      <c r="AI33" s="100">
        <v>100</v>
      </c>
      <c r="AJ33" s="99"/>
      <c r="AK33" s="99"/>
      <c r="AL33" s="100">
        <v>100</v>
      </c>
      <c r="AM33" s="99"/>
      <c r="AN33" s="99"/>
      <c r="AO33" s="100">
        <v>100</v>
      </c>
      <c r="AP33" s="99"/>
      <c r="AQ33" s="99"/>
      <c r="AR33" s="100">
        <v>100</v>
      </c>
      <c r="AS33" s="99"/>
      <c r="AT33" s="99"/>
      <c r="AU33" s="100">
        <v>100</v>
      </c>
      <c r="AV33" s="99"/>
      <c r="AW33" s="99"/>
      <c r="AX33" s="100">
        <v>100</v>
      </c>
      <c r="AY33" s="99"/>
      <c r="AZ33" s="99"/>
      <c r="BA33" s="100">
        <v>100</v>
      </c>
      <c r="BB33" s="99"/>
      <c r="BC33" s="99"/>
      <c r="BD33" s="100">
        <v>100</v>
      </c>
      <c r="BE33" s="99"/>
      <c r="BF33" s="99"/>
      <c r="BG33" s="100">
        <v>100</v>
      </c>
      <c r="BH33" s="99"/>
      <c r="BI33" s="99"/>
      <c r="BJ33" s="100">
        <v>100</v>
      </c>
      <c r="BK33" s="99"/>
      <c r="BL33" s="99"/>
      <c r="BM33" s="100">
        <v>100</v>
      </c>
      <c r="BN33" s="99"/>
      <c r="BO33" s="99"/>
      <c r="BP33" s="100">
        <v>100</v>
      </c>
      <c r="BQ33" s="99"/>
      <c r="BR33" s="99"/>
      <c r="BS33" s="100">
        <v>100</v>
      </c>
      <c r="BT33" s="99"/>
      <c r="BU33" s="99"/>
      <c r="BV33" s="99"/>
      <c r="BW33" s="99"/>
      <c r="BX33" s="99"/>
      <c r="BY33" s="99"/>
      <c r="BZ33" s="99"/>
      <c r="CA33" s="99"/>
      <c r="CB33" s="99"/>
      <c r="CC33" s="99"/>
      <c r="CD33" s="99"/>
      <c r="CE33" s="100"/>
      <c r="CF33" s="99"/>
      <c r="CG33" s="99"/>
      <c r="CH33" s="100"/>
      <c r="CI33" s="99"/>
      <c r="CJ33" s="99"/>
      <c r="CK33" s="100"/>
      <c r="CL33" s="99"/>
      <c r="CM33" s="99"/>
      <c r="CN33" s="100"/>
      <c r="CO33" s="462"/>
      <c r="CP33" s="462"/>
      <c r="CQ33" s="402"/>
      <c r="CR33" s="401"/>
      <c r="CS33" s="401"/>
      <c r="CT33" s="402"/>
      <c r="CU33" s="401"/>
      <c r="CV33" s="401"/>
      <c r="CW33" s="402"/>
      <c r="CX33" s="462"/>
      <c r="CY33" s="462"/>
      <c r="CZ33" s="401"/>
      <c r="DA33" s="402"/>
      <c r="DB33" s="462"/>
      <c r="DC33" s="462"/>
      <c r="DD33" s="462"/>
      <c r="DE33" s="462"/>
      <c r="DF33" s="402"/>
    </row>
    <row r="34" spans="1:110" ht="8.4499999999999993" customHeight="1" x14ac:dyDescent="0.2">
      <c r="A34" s="130" t="s">
        <v>687</v>
      </c>
      <c r="B34" s="96">
        <v>19</v>
      </c>
      <c r="C34" s="82" t="s">
        <v>1945</v>
      </c>
      <c r="D34" s="96">
        <v>21</v>
      </c>
      <c r="E34" s="82" t="s">
        <v>1127</v>
      </c>
      <c r="F34" s="82" t="s">
        <v>1126</v>
      </c>
      <c r="G34" s="97">
        <v>10000</v>
      </c>
      <c r="H34" s="98">
        <v>0.1</v>
      </c>
      <c r="I34" s="97">
        <v>10000</v>
      </c>
      <c r="J34" s="100">
        <v>100</v>
      </c>
      <c r="K34" s="100">
        <v>100</v>
      </c>
      <c r="L34" s="99"/>
      <c r="M34" s="99"/>
      <c r="N34" s="100">
        <v>100</v>
      </c>
      <c r="O34" s="99"/>
      <c r="P34" s="99"/>
      <c r="Q34" s="100">
        <v>100</v>
      </c>
      <c r="R34" s="99"/>
      <c r="S34" s="99"/>
      <c r="T34" s="100">
        <v>100</v>
      </c>
      <c r="U34" s="99"/>
      <c r="V34" s="99"/>
      <c r="W34" s="100">
        <v>100</v>
      </c>
      <c r="X34" s="99"/>
      <c r="Y34" s="99"/>
      <c r="Z34" s="100">
        <v>100</v>
      </c>
      <c r="AA34" s="99"/>
      <c r="AB34" s="99"/>
      <c r="AC34" s="100">
        <v>100</v>
      </c>
      <c r="AD34" s="99"/>
      <c r="AE34" s="99"/>
      <c r="AF34" s="100">
        <v>100</v>
      </c>
      <c r="AG34" s="99"/>
      <c r="AH34" s="99"/>
      <c r="AI34" s="100">
        <v>100</v>
      </c>
      <c r="AJ34" s="99"/>
      <c r="AK34" s="99"/>
      <c r="AL34" s="100">
        <v>100</v>
      </c>
      <c r="AM34" s="99"/>
      <c r="AN34" s="99"/>
      <c r="AO34" s="100">
        <v>100</v>
      </c>
      <c r="AP34" s="99"/>
      <c r="AQ34" s="99"/>
      <c r="AR34" s="100">
        <v>100</v>
      </c>
      <c r="AS34" s="99"/>
      <c r="AT34" s="99"/>
      <c r="AU34" s="100">
        <v>100</v>
      </c>
      <c r="AV34" s="99"/>
      <c r="AW34" s="99"/>
      <c r="AX34" s="100">
        <v>100</v>
      </c>
      <c r="AY34" s="99"/>
      <c r="AZ34" s="99"/>
      <c r="BA34" s="100">
        <v>100</v>
      </c>
      <c r="BB34" s="99"/>
      <c r="BC34" s="99"/>
      <c r="BD34" s="100">
        <v>100</v>
      </c>
      <c r="BE34" s="99"/>
      <c r="BF34" s="99"/>
      <c r="BG34" s="100">
        <v>100</v>
      </c>
      <c r="BH34" s="99"/>
      <c r="BI34" s="99"/>
      <c r="BJ34" s="100">
        <v>100</v>
      </c>
      <c r="BK34" s="99"/>
      <c r="BL34" s="99"/>
      <c r="BM34" s="100">
        <v>100</v>
      </c>
      <c r="BN34" s="99"/>
      <c r="BO34" s="99"/>
      <c r="BP34" s="100">
        <v>100</v>
      </c>
      <c r="BQ34" s="99"/>
      <c r="BR34" s="99"/>
      <c r="BS34" s="100">
        <v>100</v>
      </c>
      <c r="BT34" s="99"/>
      <c r="BU34" s="99"/>
      <c r="BV34" s="99"/>
      <c r="BW34" s="99"/>
      <c r="BX34" s="99"/>
      <c r="BY34" s="99"/>
      <c r="BZ34" s="99"/>
      <c r="CA34" s="99"/>
      <c r="CB34" s="99"/>
      <c r="CC34" s="99"/>
      <c r="CD34" s="99"/>
      <c r="CE34" s="100"/>
      <c r="CF34" s="99"/>
      <c r="CG34" s="99"/>
      <c r="CH34" s="100"/>
      <c r="CI34" s="99"/>
      <c r="CJ34" s="99"/>
      <c r="CK34" s="100"/>
      <c r="CL34" s="99"/>
      <c r="CM34" s="99"/>
      <c r="CN34" s="100"/>
      <c r="CO34" s="462"/>
      <c r="CP34" s="462"/>
      <c r="CQ34" s="402"/>
      <c r="CR34" s="401"/>
      <c r="CS34" s="401"/>
      <c r="CT34" s="402"/>
      <c r="CU34" s="401"/>
      <c r="CV34" s="401"/>
      <c r="CW34" s="402"/>
      <c r="CX34" s="462"/>
      <c r="CY34" s="462"/>
      <c r="CZ34" s="401"/>
      <c r="DA34" s="402"/>
      <c r="DB34" s="462"/>
      <c r="DC34" s="462"/>
      <c r="DD34" s="462"/>
      <c r="DE34" s="462"/>
      <c r="DF34" s="402"/>
    </row>
    <row r="35" spans="1:110" ht="8.4499999999999993" customHeight="1" x14ac:dyDescent="0.2">
      <c r="A35" s="130" t="s">
        <v>688</v>
      </c>
      <c r="B35" s="96">
        <v>20</v>
      </c>
      <c r="C35" s="82" t="s">
        <v>1946</v>
      </c>
      <c r="D35" s="96">
        <v>21</v>
      </c>
      <c r="E35" s="82" t="s">
        <v>1127</v>
      </c>
      <c r="F35" s="82" t="s">
        <v>1126</v>
      </c>
      <c r="G35" s="101">
        <v>3000</v>
      </c>
      <c r="H35" s="98">
        <v>0.03</v>
      </c>
      <c r="I35" s="101">
        <v>3000</v>
      </c>
      <c r="J35" s="100">
        <v>100</v>
      </c>
      <c r="K35" s="100">
        <v>100</v>
      </c>
      <c r="L35" s="99"/>
      <c r="M35" s="99"/>
      <c r="N35" s="100">
        <v>100</v>
      </c>
      <c r="O35" s="99"/>
      <c r="P35" s="99"/>
      <c r="Q35" s="100">
        <v>100</v>
      </c>
      <c r="R35" s="99"/>
      <c r="S35" s="99"/>
      <c r="T35" s="100">
        <v>100</v>
      </c>
      <c r="U35" s="99"/>
      <c r="V35" s="99"/>
      <c r="W35" s="100">
        <v>100</v>
      </c>
      <c r="X35" s="99"/>
      <c r="Y35" s="99"/>
      <c r="Z35" s="100">
        <v>100</v>
      </c>
      <c r="AA35" s="99"/>
      <c r="AB35" s="99"/>
      <c r="AC35" s="100">
        <v>100</v>
      </c>
      <c r="AD35" s="99"/>
      <c r="AE35" s="99"/>
      <c r="AF35" s="100">
        <v>100</v>
      </c>
      <c r="AG35" s="99"/>
      <c r="AH35" s="99"/>
      <c r="AI35" s="100">
        <v>100</v>
      </c>
      <c r="AJ35" s="99"/>
      <c r="AK35" s="99"/>
      <c r="AL35" s="100">
        <v>100</v>
      </c>
      <c r="AM35" s="99"/>
      <c r="AN35" s="99"/>
      <c r="AO35" s="100">
        <v>100</v>
      </c>
      <c r="AP35" s="99"/>
      <c r="AQ35" s="99"/>
      <c r="AR35" s="100">
        <v>100</v>
      </c>
      <c r="AS35" s="99"/>
      <c r="AT35" s="99"/>
      <c r="AU35" s="100">
        <v>100</v>
      </c>
      <c r="AV35" s="99"/>
      <c r="AW35" s="99"/>
      <c r="AX35" s="100">
        <v>100</v>
      </c>
      <c r="AY35" s="99"/>
      <c r="AZ35" s="99"/>
      <c r="BA35" s="100">
        <v>100</v>
      </c>
      <c r="BB35" s="99"/>
      <c r="BC35" s="99"/>
      <c r="BD35" s="100">
        <v>100</v>
      </c>
      <c r="BE35" s="99"/>
      <c r="BF35" s="99"/>
      <c r="BG35" s="100">
        <v>100</v>
      </c>
      <c r="BH35" s="99"/>
      <c r="BI35" s="99"/>
      <c r="BJ35" s="100">
        <v>100</v>
      </c>
      <c r="BK35" s="99"/>
      <c r="BL35" s="99"/>
      <c r="BM35" s="100">
        <v>100</v>
      </c>
      <c r="BN35" s="99"/>
      <c r="BO35" s="99"/>
      <c r="BP35" s="100">
        <v>100</v>
      </c>
      <c r="BQ35" s="99"/>
      <c r="BR35" s="99"/>
      <c r="BS35" s="100">
        <v>100</v>
      </c>
      <c r="BT35" s="99"/>
      <c r="BU35" s="99"/>
      <c r="BV35" s="99"/>
      <c r="BW35" s="99"/>
      <c r="BX35" s="99"/>
      <c r="BY35" s="99"/>
      <c r="BZ35" s="99"/>
      <c r="CA35" s="99"/>
      <c r="CB35" s="99"/>
      <c r="CC35" s="100"/>
      <c r="CD35" s="98"/>
      <c r="CE35" s="102"/>
      <c r="CF35" s="100"/>
      <c r="CG35" s="98"/>
      <c r="CH35" s="100"/>
      <c r="CI35" s="99"/>
      <c r="CJ35" s="99"/>
      <c r="CK35" s="100"/>
      <c r="CL35" s="99"/>
      <c r="CM35" s="99"/>
      <c r="CN35" s="100"/>
      <c r="CO35" s="464"/>
      <c r="CP35" s="462"/>
      <c r="CQ35" s="404"/>
      <c r="CR35" s="402"/>
      <c r="CS35" s="403"/>
      <c r="CT35" s="404"/>
      <c r="CU35" s="402"/>
      <c r="CV35" s="403"/>
      <c r="CW35" s="404"/>
      <c r="CX35" s="463"/>
      <c r="CY35" s="462"/>
      <c r="CZ35" s="403"/>
      <c r="DA35" s="404"/>
      <c r="DB35" s="463"/>
      <c r="DC35" s="462"/>
      <c r="DD35" s="464"/>
      <c r="DE35" s="462"/>
      <c r="DF35" s="402"/>
    </row>
    <row r="36" spans="1:110" ht="8.4499999999999993" customHeight="1" x14ac:dyDescent="0.2">
      <c r="A36" s="130" t="s">
        <v>86</v>
      </c>
      <c r="B36" s="88">
        <v>21</v>
      </c>
      <c r="C36" s="87" t="s">
        <v>415</v>
      </c>
      <c r="D36" s="103">
        <v>169</v>
      </c>
      <c r="E36" s="87" t="s">
        <v>1127</v>
      </c>
      <c r="F36" s="87" t="s">
        <v>1947</v>
      </c>
      <c r="G36" s="89">
        <v>64698.58</v>
      </c>
      <c r="H36" s="90">
        <v>0.66</v>
      </c>
      <c r="I36" s="89">
        <v>12519.57</v>
      </c>
      <c r="J36" s="91">
        <v>19.05</v>
      </c>
      <c r="K36" s="91">
        <v>19.05</v>
      </c>
      <c r="L36" s="89">
        <v>11420.65</v>
      </c>
      <c r="M36" s="91">
        <v>17.850000000000001</v>
      </c>
      <c r="N36" s="91">
        <v>36.9</v>
      </c>
      <c r="O36" s="92">
        <v>1637.25</v>
      </c>
      <c r="P36" s="90">
        <v>2.56</v>
      </c>
      <c r="Q36" s="91">
        <v>39.46</v>
      </c>
      <c r="R36" s="92">
        <v>1637.25</v>
      </c>
      <c r="S36" s="90">
        <v>2.56</v>
      </c>
      <c r="T36" s="91">
        <v>42.02</v>
      </c>
      <c r="U36" s="92">
        <v>1637.25</v>
      </c>
      <c r="V36" s="90">
        <v>2.56</v>
      </c>
      <c r="W36" s="91">
        <v>44.58</v>
      </c>
      <c r="X36" s="92">
        <v>1637.25</v>
      </c>
      <c r="Y36" s="90">
        <v>2.56</v>
      </c>
      <c r="Z36" s="91">
        <v>47.14</v>
      </c>
      <c r="AA36" s="92">
        <v>1637.25</v>
      </c>
      <c r="AB36" s="90">
        <v>2.56</v>
      </c>
      <c r="AC36" s="91">
        <v>49.69</v>
      </c>
      <c r="AD36" s="89">
        <v>32572.11</v>
      </c>
      <c r="AE36" s="91">
        <v>50.31</v>
      </c>
      <c r="AF36" s="93">
        <v>100</v>
      </c>
      <c r="AG36" s="94"/>
      <c r="AH36" s="94"/>
      <c r="AI36" s="93">
        <v>100</v>
      </c>
      <c r="AJ36" s="94"/>
      <c r="AK36" s="94"/>
      <c r="AL36" s="93">
        <v>100</v>
      </c>
      <c r="AM36" s="94"/>
      <c r="AN36" s="94"/>
      <c r="AO36" s="93">
        <v>100</v>
      </c>
      <c r="AP36" s="94"/>
      <c r="AQ36" s="94"/>
      <c r="AR36" s="93">
        <v>100</v>
      </c>
      <c r="AS36" s="94"/>
      <c r="AT36" s="94"/>
      <c r="AU36" s="93">
        <v>100</v>
      </c>
      <c r="AV36" s="94"/>
      <c r="AW36" s="94"/>
      <c r="AX36" s="93">
        <v>100</v>
      </c>
      <c r="AY36" s="94"/>
      <c r="AZ36" s="94"/>
      <c r="BA36" s="93">
        <v>100</v>
      </c>
      <c r="BB36" s="94"/>
      <c r="BC36" s="94"/>
      <c r="BD36" s="93">
        <v>100</v>
      </c>
      <c r="BE36" s="94"/>
      <c r="BF36" s="94"/>
      <c r="BG36" s="93">
        <v>100</v>
      </c>
      <c r="BH36" s="94"/>
      <c r="BI36" s="94"/>
      <c r="BJ36" s="93">
        <v>100</v>
      </c>
      <c r="BK36" s="94"/>
      <c r="BL36" s="94"/>
      <c r="BM36" s="93">
        <v>100</v>
      </c>
      <c r="BN36" s="94"/>
      <c r="BO36" s="94"/>
      <c r="BP36" s="93">
        <v>100</v>
      </c>
      <c r="BQ36" s="94"/>
      <c r="BR36" s="94"/>
      <c r="BS36" s="93">
        <v>100</v>
      </c>
      <c r="BT36" s="94"/>
      <c r="BU36" s="94"/>
      <c r="BV36" s="94"/>
      <c r="BW36" s="94"/>
      <c r="BX36" s="94"/>
      <c r="BY36" s="94"/>
      <c r="BZ36" s="94"/>
      <c r="CA36" s="94"/>
      <c r="CB36" s="94"/>
      <c r="CC36" s="100"/>
      <c r="CD36" s="98"/>
      <c r="CE36" s="102"/>
      <c r="CF36" s="100"/>
      <c r="CG36" s="98"/>
      <c r="CH36" s="100"/>
      <c r="CI36" s="99"/>
      <c r="CJ36" s="99"/>
      <c r="CK36" s="100"/>
      <c r="CL36" s="99"/>
      <c r="CM36" s="99"/>
      <c r="CN36" s="100"/>
      <c r="CO36" s="464"/>
      <c r="CP36" s="462"/>
      <c r="CQ36" s="404"/>
      <c r="CR36" s="402"/>
      <c r="CS36" s="403"/>
      <c r="CT36" s="404"/>
      <c r="CU36" s="402"/>
      <c r="CV36" s="403"/>
      <c r="CW36" s="404"/>
      <c r="CX36" s="463"/>
      <c r="CY36" s="462"/>
      <c r="CZ36" s="403"/>
      <c r="DA36" s="404"/>
      <c r="DB36" s="463"/>
      <c r="DC36" s="462"/>
      <c r="DD36" s="464"/>
      <c r="DE36" s="462"/>
      <c r="DF36" s="402"/>
    </row>
    <row r="37" spans="1:110" ht="8.4499999999999993" customHeight="1" x14ac:dyDescent="0.2">
      <c r="A37" s="130" t="s">
        <v>87</v>
      </c>
      <c r="B37" s="96">
        <v>22</v>
      </c>
      <c r="C37" s="82" t="s">
        <v>416</v>
      </c>
      <c r="D37" s="96">
        <v>16</v>
      </c>
      <c r="E37" s="82" t="s">
        <v>1129</v>
      </c>
      <c r="F37" s="82" t="s">
        <v>1948</v>
      </c>
      <c r="G37" s="101">
        <v>2500</v>
      </c>
      <c r="H37" s="98">
        <v>0.03</v>
      </c>
      <c r="I37" s="99"/>
      <c r="J37" s="99"/>
      <c r="K37" s="99"/>
      <c r="L37" s="101">
        <v>2500</v>
      </c>
      <c r="M37" s="100">
        <v>100</v>
      </c>
      <c r="N37" s="100">
        <v>100</v>
      </c>
      <c r="O37" s="99"/>
      <c r="P37" s="99"/>
      <c r="Q37" s="100">
        <v>100</v>
      </c>
      <c r="R37" s="99"/>
      <c r="S37" s="99"/>
      <c r="T37" s="100">
        <v>100</v>
      </c>
      <c r="U37" s="99"/>
      <c r="V37" s="99"/>
      <c r="W37" s="100">
        <v>100</v>
      </c>
      <c r="X37" s="99"/>
      <c r="Y37" s="99"/>
      <c r="Z37" s="100">
        <v>100</v>
      </c>
      <c r="AA37" s="99"/>
      <c r="AB37" s="99"/>
      <c r="AC37" s="100">
        <v>100</v>
      </c>
      <c r="AD37" s="99"/>
      <c r="AE37" s="99"/>
      <c r="AF37" s="100">
        <v>100</v>
      </c>
      <c r="AG37" s="99"/>
      <c r="AH37" s="99"/>
      <c r="AI37" s="100">
        <v>100</v>
      </c>
      <c r="AJ37" s="99"/>
      <c r="AK37" s="99"/>
      <c r="AL37" s="100">
        <v>100</v>
      </c>
      <c r="AM37" s="99"/>
      <c r="AN37" s="99"/>
      <c r="AO37" s="100">
        <v>100</v>
      </c>
      <c r="AP37" s="99"/>
      <c r="AQ37" s="99"/>
      <c r="AR37" s="100">
        <v>100</v>
      </c>
      <c r="AS37" s="99"/>
      <c r="AT37" s="99"/>
      <c r="AU37" s="100">
        <v>100</v>
      </c>
      <c r="AV37" s="99"/>
      <c r="AW37" s="99"/>
      <c r="AX37" s="100">
        <v>100</v>
      </c>
      <c r="AY37" s="99"/>
      <c r="AZ37" s="99"/>
      <c r="BA37" s="100">
        <v>100</v>
      </c>
      <c r="BB37" s="99"/>
      <c r="BC37" s="99"/>
      <c r="BD37" s="100">
        <v>100</v>
      </c>
      <c r="BE37" s="99"/>
      <c r="BF37" s="99"/>
      <c r="BG37" s="100">
        <v>100</v>
      </c>
      <c r="BH37" s="99"/>
      <c r="BI37" s="99"/>
      <c r="BJ37" s="100">
        <v>100</v>
      </c>
      <c r="BK37" s="99"/>
      <c r="BL37" s="99"/>
      <c r="BM37" s="100">
        <v>100</v>
      </c>
      <c r="BN37" s="99"/>
      <c r="BO37" s="99"/>
      <c r="BP37" s="100">
        <v>100</v>
      </c>
      <c r="BQ37" s="99"/>
      <c r="BR37" s="99"/>
      <c r="BS37" s="100">
        <v>100</v>
      </c>
      <c r="BT37" s="99"/>
      <c r="BU37" s="99"/>
      <c r="BV37" s="99"/>
      <c r="BW37" s="99"/>
      <c r="BX37" s="99"/>
      <c r="BY37" s="99"/>
      <c r="BZ37" s="99"/>
      <c r="CA37" s="99"/>
      <c r="CB37" s="99"/>
      <c r="CC37" s="99"/>
      <c r="CD37" s="99"/>
      <c r="CE37" s="100"/>
      <c r="CF37" s="99"/>
      <c r="CG37" s="99"/>
      <c r="CH37" s="100"/>
      <c r="CI37" s="99"/>
      <c r="CJ37" s="99"/>
      <c r="CK37" s="100"/>
      <c r="CL37" s="99"/>
      <c r="CM37" s="99"/>
      <c r="CN37" s="100"/>
      <c r="CO37" s="462"/>
      <c r="CP37" s="462"/>
      <c r="CQ37" s="402"/>
      <c r="CR37" s="401"/>
      <c r="CS37" s="401"/>
      <c r="CT37" s="402"/>
      <c r="CU37" s="401"/>
      <c r="CV37" s="401"/>
      <c r="CW37" s="402"/>
      <c r="CX37" s="462"/>
      <c r="CY37" s="462"/>
      <c r="CZ37" s="401"/>
      <c r="DA37" s="402"/>
      <c r="DB37" s="462"/>
      <c r="DC37" s="462"/>
      <c r="DD37" s="462"/>
      <c r="DE37" s="462"/>
      <c r="DF37" s="402"/>
    </row>
    <row r="38" spans="1:110" ht="8.4499999999999993" customHeight="1" x14ac:dyDescent="0.2">
      <c r="A38" s="130" t="s">
        <v>88</v>
      </c>
      <c r="B38" s="96">
        <v>23</v>
      </c>
      <c r="C38" s="82" t="s">
        <v>417</v>
      </c>
      <c r="D38" s="96">
        <v>16</v>
      </c>
      <c r="E38" s="82" t="s">
        <v>1129</v>
      </c>
      <c r="F38" s="82" t="s">
        <v>1948</v>
      </c>
      <c r="G38" s="101">
        <v>3000</v>
      </c>
      <c r="H38" s="98">
        <v>0.03</v>
      </c>
      <c r="I38" s="99"/>
      <c r="J38" s="99"/>
      <c r="K38" s="99"/>
      <c r="L38" s="101">
        <v>3000</v>
      </c>
      <c r="M38" s="100">
        <v>100</v>
      </c>
      <c r="N38" s="100">
        <v>100</v>
      </c>
      <c r="O38" s="99"/>
      <c r="P38" s="99"/>
      <c r="Q38" s="100">
        <v>100</v>
      </c>
      <c r="R38" s="99"/>
      <c r="S38" s="99"/>
      <c r="T38" s="100">
        <v>100</v>
      </c>
      <c r="U38" s="99"/>
      <c r="V38" s="99"/>
      <c r="W38" s="100">
        <v>100</v>
      </c>
      <c r="X38" s="99"/>
      <c r="Y38" s="99"/>
      <c r="Z38" s="100">
        <v>100</v>
      </c>
      <c r="AA38" s="99"/>
      <c r="AB38" s="99"/>
      <c r="AC38" s="100">
        <v>100</v>
      </c>
      <c r="AD38" s="99"/>
      <c r="AE38" s="99"/>
      <c r="AF38" s="100">
        <v>100</v>
      </c>
      <c r="AG38" s="99"/>
      <c r="AH38" s="99"/>
      <c r="AI38" s="100">
        <v>100</v>
      </c>
      <c r="AJ38" s="99"/>
      <c r="AK38" s="99"/>
      <c r="AL38" s="100">
        <v>100</v>
      </c>
      <c r="AM38" s="99"/>
      <c r="AN38" s="99"/>
      <c r="AO38" s="100">
        <v>100</v>
      </c>
      <c r="AP38" s="99"/>
      <c r="AQ38" s="99"/>
      <c r="AR38" s="100">
        <v>100</v>
      </c>
      <c r="AS38" s="99"/>
      <c r="AT38" s="99"/>
      <c r="AU38" s="100">
        <v>100</v>
      </c>
      <c r="AV38" s="99"/>
      <c r="AW38" s="99"/>
      <c r="AX38" s="100">
        <v>100</v>
      </c>
      <c r="AY38" s="99"/>
      <c r="AZ38" s="99"/>
      <c r="BA38" s="100">
        <v>100</v>
      </c>
      <c r="BB38" s="99"/>
      <c r="BC38" s="99"/>
      <c r="BD38" s="100">
        <v>100</v>
      </c>
      <c r="BE38" s="99"/>
      <c r="BF38" s="99"/>
      <c r="BG38" s="100">
        <v>100</v>
      </c>
      <c r="BH38" s="99"/>
      <c r="BI38" s="99"/>
      <c r="BJ38" s="100">
        <v>100</v>
      </c>
      <c r="BK38" s="99"/>
      <c r="BL38" s="99"/>
      <c r="BM38" s="100">
        <v>100</v>
      </c>
      <c r="BN38" s="99"/>
      <c r="BO38" s="99"/>
      <c r="BP38" s="100">
        <v>100</v>
      </c>
      <c r="BQ38" s="99"/>
      <c r="BR38" s="99"/>
      <c r="BS38" s="100">
        <v>100</v>
      </c>
      <c r="BT38" s="99"/>
      <c r="BU38" s="99"/>
      <c r="BV38" s="99"/>
      <c r="BW38" s="99"/>
      <c r="BX38" s="99"/>
      <c r="BY38" s="99"/>
      <c r="BZ38" s="99"/>
      <c r="CA38" s="99"/>
      <c r="CB38" s="99"/>
      <c r="CC38" s="89"/>
      <c r="CD38" s="90"/>
      <c r="CE38" s="91"/>
      <c r="CF38" s="89"/>
      <c r="CG38" s="90"/>
      <c r="CH38" s="93"/>
      <c r="CI38" s="94"/>
      <c r="CJ38" s="94"/>
      <c r="CK38" s="93"/>
      <c r="CL38" s="94"/>
      <c r="CM38" s="94"/>
      <c r="CN38" s="93"/>
      <c r="CO38" s="461"/>
      <c r="CP38" s="459"/>
      <c r="CQ38" s="399"/>
      <c r="CR38" s="406"/>
      <c r="CS38" s="458"/>
      <c r="CT38" s="399"/>
      <c r="CU38" s="406"/>
      <c r="CV38" s="458"/>
      <c r="CW38" s="399"/>
      <c r="CX38" s="467"/>
      <c r="CY38" s="459"/>
      <c r="CZ38" s="458"/>
      <c r="DA38" s="399"/>
      <c r="DB38" s="467"/>
      <c r="DC38" s="459"/>
      <c r="DD38" s="461"/>
      <c r="DE38" s="459"/>
      <c r="DF38" s="400"/>
    </row>
    <row r="39" spans="1:110" ht="8.4499999999999993" customHeight="1" x14ac:dyDescent="0.2">
      <c r="A39" s="130" t="s">
        <v>89</v>
      </c>
      <c r="B39" s="96">
        <v>24</v>
      </c>
      <c r="C39" s="82" t="s">
        <v>418</v>
      </c>
      <c r="D39" s="96">
        <v>16</v>
      </c>
      <c r="E39" s="82" t="s">
        <v>1129</v>
      </c>
      <c r="F39" s="82" t="s">
        <v>1948</v>
      </c>
      <c r="G39" s="100">
        <v>800</v>
      </c>
      <c r="H39" s="98">
        <v>0.01</v>
      </c>
      <c r="I39" s="99"/>
      <c r="J39" s="99"/>
      <c r="K39" s="99"/>
      <c r="L39" s="100">
        <v>800</v>
      </c>
      <c r="M39" s="100">
        <v>100</v>
      </c>
      <c r="N39" s="100">
        <v>100</v>
      </c>
      <c r="O39" s="99"/>
      <c r="P39" s="99"/>
      <c r="Q39" s="100">
        <v>100</v>
      </c>
      <c r="R39" s="99"/>
      <c r="S39" s="99"/>
      <c r="T39" s="100">
        <v>100</v>
      </c>
      <c r="U39" s="99"/>
      <c r="V39" s="99"/>
      <c r="W39" s="100">
        <v>100</v>
      </c>
      <c r="X39" s="99"/>
      <c r="Y39" s="99"/>
      <c r="Z39" s="100">
        <v>100</v>
      </c>
      <c r="AA39" s="99"/>
      <c r="AB39" s="99"/>
      <c r="AC39" s="100">
        <v>100</v>
      </c>
      <c r="AD39" s="99"/>
      <c r="AE39" s="99"/>
      <c r="AF39" s="100">
        <v>100</v>
      </c>
      <c r="AG39" s="99"/>
      <c r="AH39" s="99"/>
      <c r="AI39" s="100">
        <v>100</v>
      </c>
      <c r="AJ39" s="99"/>
      <c r="AK39" s="99"/>
      <c r="AL39" s="100">
        <v>100</v>
      </c>
      <c r="AM39" s="99"/>
      <c r="AN39" s="99"/>
      <c r="AO39" s="100">
        <v>100</v>
      </c>
      <c r="AP39" s="99"/>
      <c r="AQ39" s="99"/>
      <c r="AR39" s="100">
        <v>100</v>
      </c>
      <c r="AS39" s="99"/>
      <c r="AT39" s="99"/>
      <c r="AU39" s="100">
        <v>100</v>
      </c>
      <c r="AV39" s="99"/>
      <c r="AW39" s="99"/>
      <c r="AX39" s="100">
        <v>100</v>
      </c>
      <c r="AY39" s="99"/>
      <c r="AZ39" s="99"/>
      <c r="BA39" s="100">
        <v>100</v>
      </c>
      <c r="BB39" s="99"/>
      <c r="BC39" s="99"/>
      <c r="BD39" s="100">
        <v>100</v>
      </c>
      <c r="BE39" s="99"/>
      <c r="BF39" s="99"/>
      <c r="BG39" s="100">
        <v>100</v>
      </c>
      <c r="BH39" s="99"/>
      <c r="BI39" s="99"/>
      <c r="BJ39" s="100">
        <v>100</v>
      </c>
      <c r="BK39" s="99"/>
      <c r="BL39" s="99"/>
      <c r="BM39" s="100">
        <v>100</v>
      </c>
      <c r="BN39" s="99"/>
      <c r="BO39" s="99"/>
      <c r="BP39" s="100">
        <v>100</v>
      </c>
      <c r="BQ39" s="99"/>
      <c r="BR39" s="99"/>
      <c r="BS39" s="100">
        <v>100</v>
      </c>
      <c r="BT39" s="99"/>
      <c r="BU39" s="99"/>
      <c r="BV39" s="99"/>
      <c r="BW39" s="99"/>
      <c r="BX39" s="99"/>
      <c r="BY39" s="99"/>
      <c r="BZ39" s="99"/>
      <c r="CA39" s="99"/>
      <c r="CB39" s="99"/>
      <c r="CC39" s="89"/>
      <c r="CD39" s="90"/>
      <c r="CE39" s="91"/>
      <c r="CF39" s="89"/>
      <c r="CG39" s="90"/>
      <c r="CH39" s="93"/>
      <c r="CI39" s="94"/>
      <c r="CJ39" s="94"/>
      <c r="CK39" s="93"/>
      <c r="CL39" s="94"/>
      <c r="CM39" s="94"/>
      <c r="CN39" s="93"/>
      <c r="CO39" s="461"/>
      <c r="CP39" s="459"/>
      <c r="CQ39" s="399"/>
      <c r="CR39" s="406"/>
      <c r="CS39" s="458"/>
      <c r="CT39" s="399"/>
      <c r="CU39" s="406"/>
      <c r="CV39" s="458"/>
      <c r="CW39" s="399"/>
      <c r="CX39" s="467"/>
      <c r="CY39" s="459"/>
      <c r="CZ39" s="458"/>
      <c r="DA39" s="399"/>
      <c r="DB39" s="467"/>
      <c r="DC39" s="459"/>
      <c r="DD39" s="461"/>
      <c r="DE39" s="459"/>
      <c r="DF39" s="400"/>
    </row>
    <row r="40" spans="1:110" ht="8.4499999999999993" customHeight="1" x14ac:dyDescent="0.2">
      <c r="A40" s="130" t="s">
        <v>1667</v>
      </c>
      <c r="B40" s="96">
        <v>25</v>
      </c>
      <c r="C40" s="82" t="s">
        <v>1949</v>
      </c>
      <c r="D40" s="104">
        <v>169</v>
      </c>
      <c r="E40" s="82" t="s">
        <v>1127</v>
      </c>
      <c r="F40" s="82" t="s">
        <v>1947</v>
      </c>
      <c r="G40" s="97">
        <v>13098</v>
      </c>
      <c r="H40" s="98">
        <v>0.13</v>
      </c>
      <c r="I40" s="101">
        <v>1637.25</v>
      </c>
      <c r="J40" s="102">
        <v>12.5</v>
      </c>
      <c r="K40" s="102">
        <v>12.5</v>
      </c>
      <c r="L40" s="101">
        <v>1637.25</v>
      </c>
      <c r="M40" s="102">
        <v>12.5</v>
      </c>
      <c r="N40" s="102">
        <v>25</v>
      </c>
      <c r="O40" s="101">
        <v>1637.25</v>
      </c>
      <c r="P40" s="102">
        <v>12.5</v>
      </c>
      <c r="Q40" s="102">
        <v>37.5</v>
      </c>
      <c r="R40" s="101">
        <v>1637.25</v>
      </c>
      <c r="S40" s="102">
        <v>12.5</v>
      </c>
      <c r="T40" s="102">
        <v>50</v>
      </c>
      <c r="U40" s="101">
        <v>1637.25</v>
      </c>
      <c r="V40" s="102">
        <v>12.5</v>
      </c>
      <c r="W40" s="102">
        <v>62.5</v>
      </c>
      <c r="X40" s="101">
        <v>1637.25</v>
      </c>
      <c r="Y40" s="102">
        <v>12.5</v>
      </c>
      <c r="Z40" s="102">
        <v>75</v>
      </c>
      <c r="AA40" s="101">
        <v>1637.25</v>
      </c>
      <c r="AB40" s="102">
        <v>12.5</v>
      </c>
      <c r="AC40" s="102">
        <v>87.5</v>
      </c>
      <c r="AD40" s="101">
        <v>1637.25</v>
      </c>
      <c r="AE40" s="102">
        <v>12.5</v>
      </c>
      <c r="AF40" s="100">
        <v>100</v>
      </c>
      <c r="AG40" s="99"/>
      <c r="AH40" s="99"/>
      <c r="AI40" s="100">
        <v>100</v>
      </c>
      <c r="AJ40" s="99"/>
      <c r="AK40" s="99"/>
      <c r="AL40" s="100">
        <v>100</v>
      </c>
      <c r="AM40" s="99"/>
      <c r="AN40" s="99"/>
      <c r="AO40" s="100">
        <v>100</v>
      </c>
      <c r="AP40" s="99"/>
      <c r="AQ40" s="99"/>
      <c r="AR40" s="100">
        <v>100</v>
      </c>
      <c r="AS40" s="99"/>
      <c r="AT40" s="99"/>
      <c r="AU40" s="100">
        <v>100</v>
      </c>
      <c r="AV40" s="99"/>
      <c r="AW40" s="99"/>
      <c r="AX40" s="100">
        <v>100</v>
      </c>
      <c r="AY40" s="99"/>
      <c r="AZ40" s="99"/>
      <c r="BA40" s="100">
        <v>100</v>
      </c>
      <c r="BB40" s="99"/>
      <c r="BC40" s="99"/>
      <c r="BD40" s="100">
        <v>100</v>
      </c>
      <c r="BE40" s="99"/>
      <c r="BF40" s="99"/>
      <c r="BG40" s="100">
        <v>100</v>
      </c>
      <c r="BH40" s="99"/>
      <c r="BI40" s="99"/>
      <c r="BJ40" s="100">
        <v>100</v>
      </c>
      <c r="BK40" s="99"/>
      <c r="BL40" s="99"/>
      <c r="BM40" s="100">
        <v>100</v>
      </c>
      <c r="BN40" s="99"/>
      <c r="BO40" s="99"/>
      <c r="BP40" s="100">
        <v>100</v>
      </c>
      <c r="BQ40" s="99"/>
      <c r="BR40" s="99"/>
      <c r="BS40" s="100">
        <v>100</v>
      </c>
      <c r="BT40" s="99"/>
      <c r="BU40" s="99"/>
      <c r="BV40" s="99"/>
      <c r="BW40" s="99"/>
      <c r="BX40" s="99"/>
      <c r="BY40" s="99"/>
      <c r="BZ40" s="99"/>
      <c r="CA40" s="99"/>
      <c r="CB40" s="99"/>
      <c r="CC40" s="101"/>
      <c r="CD40" s="98"/>
      <c r="CE40" s="102"/>
      <c r="CF40" s="101"/>
      <c r="CG40" s="98"/>
      <c r="CH40" s="100"/>
      <c r="CI40" s="99"/>
      <c r="CJ40" s="99"/>
      <c r="CK40" s="100"/>
      <c r="CL40" s="99"/>
      <c r="CM40" s="99"/>
      <c r="CN40" s="100"/>
      <c r="CO40" s="464"/>
      <c r="CP40" s="462"/>
      <c r="CQ40" s="404"/>
      <c r="CR40" s="405"/>
      <c r="CS40" s="403"/>
      <c r="CT40" s="404"/>
      <c r="CU40" s="405"/>
      <c r="CV40" s="403"/>
      <c r="CW40" s="404"/>
      <c r="CX40" s="465"/>
      <c r="CY40" s="462"/>
      <c r="CZ40" s="403"/>
      <c r="DA40" s="404"/>
      <c r="DB40" s="465"/>
      <c r="DC40" s="462"/>
      <c r="DD40" s="464"/>
      <c r="DE40" s="462"/>
      <c r="DF40" s="402"/>
    </row>
    <row r="41" spans="1:110" ht="8.4499999999999993" customHeight="1" x14ac:dyDescent="0.2">
      <c r="A41" s="130" t="s">
        <v>1668</v>
      </c>
      <c r="B41" s="96">
        <v>26</v>
      </c>
      <c r="C41" s="82" t="s">
        <v>1950</v>
      </c>
      <c r="D41" s="104">
        <v>169</v>
      </c>
      <c r="E41" s="82" t="s">
        <v>1127</v>
      </c>
      <c r="F41" s="82" t="s">
        <v>1947</v>
      </c>
      <c r="G41" s="101">
        <v>2000</v>
      </c>
      <c r="H41" s="98">
        <v>0.02</v>
      </c>
      <c r="I41" s="101">
        <v>1000</v>
      </c>
      <c r="J41" s="102">
        <v>50</v>
      </c>
      <c r="K41" s="102">
        <v>50</v>
      </c>
      <c r="L41" s="99"/>
      <c r="M41" s="99"/>
      <c r="N41" s="102">
        <v>50</v>
      </c>
      <c r="O41" s="99"/>
      <c r="P41" s="99"/>
      <c r="Q41" s="102">
        <v>50</v>
      </c>
      <c r="R41" s="99"/>
      <c r="S41" s="99"/>
      <c r="T41" s="102">
        <v>50</v>
      </c>
      <c r="U41" s="99"/>
      <c r="V41" s="99"/>
      <c r="W41" s="102">
        <v>50</v>
      </c>
      <c r="X41" s="99"/>
      <c r="Y41" s="99"/>
      <c r="Z41" s="102">
        <v>50</v>
      </c>
      <c r="AA41" s="99"/>
      <c r="AB41" s="99"/>
      <c r="AC41" s="102">
        <v>50</v>
      </c>
      <c r="AD41" s="101">
        <v>1000</v>
      </c>
      <c r="AE41" s="102">
        <v>50</v>
      </c>
      <c r="AF41" s="100">
        <v>100</v>
      </c>
      <c r="AG41" s="99"/>
      <c r="AH41" s="99"/>
      <c r="AI41" s="100">
        <v>100</v>
      </c>
      <c r="AJ41" s="99"/>
      <c r="AK41" s="99"/>
      <c r="AL41" s="100">
        <v>100</v>
      </c>
      <c r="AM41" s="99"/>
      <c r="AN41" s="99"/>
      <c r="AO41" s="100">
        <v>100</v>
      </c>
      <c r="AP41" s="99"/>
      <c r="AQ41" s="99"/>
      <c r="AR41" s="100">
        <v>100</v>
      </c>
      <c r="AS41" s="99"/>
      <c r="AT41" s="99"/>
      <c r="AU41" s="100">
        <v>100</v>
      </c>
      <c r="AV41" s="99"/>
      <c r="AW41" s="99"/>
      <c r="AX41" s="100">
        <v>100</v>
      </c>
      <c r="AY41" s="99"/>
      <c r="AZ41" s="99"/>
      <c r="BA41" s="100">
        <v>100</v>
      </c>
      <c r="BB41" s="99"/>
      <c r="BC41" s="99"/>
      <c r="BD41" s="100">
        <v>100</v>
      </c>
      <c r="BE41" s="99"/>
      <c r="BF41" s="99"/>
      <c r="BG41" s="100">
        <v>100</v>
      </c>
      <c r="BH41" s="99"/>
      <c r="BI41" s="99"/>
      <c r="BJ41" s="100">
        <v>100</v>
      </c>
      <c r="BK41" s="99"/>
      <c r="BL41" s="99"/>
      <c r="BM41" s="100">
        <v>100</v>
      </c>
      <c r="BN41" s="99"/>
      <c r="BO41" s="99"/>
      <c r="BP41" s="100">
        <v>100</v>
      </c>
      <c r="BQ41" s="99"/>
      <c r="BR41" s="99"/>
      <c r="BS41" s="100">
        <v>100</v>
      </c>
      <c r="BT41" s="99"/>
      <c r="BU41" s="99"/>
      <c r="BV41" s="99"/>
      <c r="BW41" s="99"/>
      <c r="BX41" s="99"/>
      <c r="BY41" s="99"/>
      <c r="BZ41" s="99"/>
      <c r="CA41" s="99"/>
      <c r="CB41" s="99"/>
      <c r="CC41" s="101"/>
      <c r="CD41" s="98"/>
      <c r="CE41" s="102"/>
      <c r="CF41" s="101"/>
      <c r="CG41" s="98"/>
      <c r="CH41" s="100"/>
      <c r="CI41" s="99"/>
      <c r="CJ41" s="99"/>
      <c r="CK41" s="100"/>
      <c r="CL41" s="99"/>
      <c r="CM41" s="99"/>
      <c r="CN41" s="100"/>
      <c r="CO41" s="464"/>
      <c r="CP41" s="462"/>
      <c r="CQ41" s="404"/>
      <c r="CR41" s="405"/>
      <c r="CS41" s="403"/>
      <c r="CT41" s="404"/>
      <c r="CU41" s="405"/>
      <c r="CV41" s="403"/>
      <c r="CW41" s="404"/>
      <c r="CX41" s="465"/>
      <c r="CY41" s="462"/>
      <c r="CZ41" s="403"/>
      <c r="DA41" s="404"/>
      <c r="DB41" s="465"/>
      <c r="DC41" s="462"/>
      <c r="DD41" s="464"/>
      <c r="DE41" s="462"/>
      <c r="DF41" s="402"/>
    </row>
    <row r="42" spans="1:110" ht="8.4499999999999993" customHeight="1" x14ac:dyDescent="0.2">
      <c r="A42" s="130" t="s">
        <v>776</v>
      </c>
      <c r="B42" s="88">
        <v>27</v>
      </c>
      <c r="C42" s="87" t="s">
        <v>419</v>
      </c>
      <c r="D42" s="88">
        <v>15</v>
      </c>
      <c r="E42" s="87" t="s">
        <v>1951</v>
      </c>
      <c r="F42" s="87" t="s">
        <v>1952</v>
      </c>
      <c r="G42" s="89">
        <v>29934.86</v>
      </c>
      <c r="H42" s="90">
        <v>0.3</v>
      </c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89">
        <v>29934.86</v>
      </c>
      <c r="AE42" s="93">
        <v>100</v>
      </c>
      <c r="AF42" s="93">
        <v>100</v>
      </c>
      <c r="AG42" s="94"/>
      <c r="AH42" s="94"/>
      <c r="AI42" s="93">
        <v>100</v>
      </c>
      <c r="AJ42" s="94"/>
      <c r="AK42" s="94"/>
      <c r="AL42" s="93">
        <v>100</v>
      </c>
      <c r="AM42" s="94"/>
      <c r="AN42" s="94"/>
      <c r="AO42" s="93">
        <v>100</v>
      </c>
      <c r="AP42" s="94"/>
      <c r="AQ42" s="94"/>
      <c r="AR42" s="93">
        <v>100</v>
      </c>
      <c r="AS42" s="94"/>
      <c r="AT42" s="94"/>
      <c r="AU42" s="93">
        <v>100</v>
      </c>
      <c r="AV42" s="94"/>
      <c r="AW42" s="94"/>
      <c r="AX42" s="93">
        <v>100</v>
      </c>
      <c r="AY42" s="94"/>
      <c r="AZ42" s="94"/>
      <c r="BA42" s="93">
        <v>100</v>
      </c>
      <c r="BB42" s="94"/>
      <c r="BC42" s="94"/>
      <c r="BD42" s="93">
        <v>100</v>
      </c>
      <c r="BE42" s="94"/>
      <c r="BF42" s="94"/>
      <c r="BG42" s="93">
        <v>100</v>
      </c>
      <c r="BH42" s="94"/>
      <c r="BI42" s="94"/>
      <c r="BJ42" s="93">
        <v>100</v>
      </c>
      <c r="BK42" s="94"/>
      <c r="BL42" s="94"/>
      <c r="BM42" s="93">
        <v>100</v>
      </c>
      <c r="BN42" s="94"/>
      <c r="BO42" s="94"/>
      <c r="BP42" s="93">
        <v>100</v>
      </c>
      <c r="BQ42" s="94"/>
      <c r="BR42" s="94"/>
      <c r="BS42" s="93">
        <v>100</v>
      </c>
      <c r="BT42" s="94"/>
      <c r="BU42" s="94"/>
      <c r="BV42" s="94"/>
      <c r="BW42" s="94"/>
      <c r="BX42" s="94"/>
      <c r="BY42" s="94"/>
      <c r="BZ42" s="94"/>
      <c r="CA42" s="94"/>
      <c r="CB42" s="94"/>
      <c r="CC42" s="101"/>
      <c r="CD42" s="98"/>
      <c r="CE42" s="102"/>
      <c r="CF42" s="101"/>
      <c r="CG42" s="98"/>
      <c r="CH42" s="100"/>
      <c r="CI42" s="99"/>
      <c r="CJ42" s="99"/>
      <c r="CK42" s="100"/>
      <c r="CL42" s="99"/>
      <c r="CM42" s="99"/>
      <c r="CN42" s="100"/>
      <c r="CO42" s="464"/>
      <c r="CP42" s="462"/>
      <c r="CQ42" s="404"/>
      <c r="CR42" s="405"/>
      <c r="CS42" s="403"/>
      <c r="CT42" s="404"/>
      <c r="CU42" s="405"/>
      <c r="CV42" s="403"/>
      <c r="CW42" s="404"/>
      <c r="CX42" s="465"/>
      <c r="CY42" s="462"/>
      <c r="CZ42" s="403"/>
      <c r="DA42" s="404"/>
      <c r="DB42" s="465"/>
      <c r="DC42" s="462"/>
      <c r="DD42" s="464"/>
      <c r="DE42" s="462"/>
      <c r="DF42" s="402"/>
    </row>
    <row r="43" spans="1:110" ht="8.4499999999999993" customHeight="1" x14ac:dyDescent="0.2">
      <c r="A43" s="130" t="s">
        <v>777</v>
      </c>
      <c r="B43" s="96">
        <v>28</v>
      </c>
      <c r="C43" s="82" t="s">
        <v>1953</v>
      </c>
      <c r="D43" s="96">
        <v>15</v>
      </c>
      <c r="E43" s="82" t="s">
        <v>1951</v>
      </c>
      <c r="F43" s="82" t="s">
        <v>1952</v>
      </c>
      <c r="G43" s="101">
        <v>7545.08</v>
      </c>
      <c r="H43" s="98">
        <v>0.08</v>
      </c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101">
        <v>7545.08</v>
      </c>
      <c r="AE43" s="100">
        <v>100</v>
      </c>
      <c r="AF43" s="100">
        <v>100</v>
      </c>
      <c r="AG43" s="99"/>
      <c r="AH43" s="99"/>
      <c r="AI43" s="100">
        <v>100</v>
      </c>
      <c r="AJ43" s="99"/>
      <c r="AK43" s="99"/>
      <c r="AL43" s="100">
        <v>100</v>
      </c>
      <c r="AM43" s="99"/>
      <c r="AN43" s="99"/>
      <c r="AO43" s="100">
        <v>100</v>
      </c>
      <c r="AP43" s="99"/>
      <c r="AQ43" s="99"/>
      <c r="AR43" s="100">
        <v>100</v>
      </c>
      <c r="AS43" s="99"/>
      <c r="AT43" s="99"/>
      <c r="AU43" s="100">
        <v>100</v>
      </c>
      <c r="AV43" s="99"/>
      <c r="AW43" s="99"/>
      <c r="AX43" s="100">
        <v>100</v>
      </c>
      <c r="AY43" s="99"/>
      <c r="AZ43" s="99"/>
      <c r="BA43" s="100">
        <v>100</v>
      </c>
      <c r="BB43" s="99"/>
      <c r="BC43" s="99"/>
      <c r="BD43" s="100">
        <v>100</v>
      </c>
      <c r="BE43" s="99"/>
      <c r="BF43" s="99"/>
      <c r="BG43" s="100">
        <v>100</v>
      </c>
      <c r="BH43" s="99"/>
      <c r="BI43" s="99"/>
      <c r="BJ43" s="100">
        <v>100</v>
      </c>
      <c r="BK43" s="99"/>
      <c r="BL43" s="99"/>
      <c r="BM43" s="100">
        <v>100</v>
      </c>
      <c r="BN43" s="99"/>
      <c r="BO43" s="99"/>
      <c r="BP43" s="100">
        <v>100</v>
      </c>
      <c r="BQ43" s="99"/>
      <c r="BR43" s="99"/>
      <c r="BS43" s="100">
        <v>100</v>
      </c>
      <c r="BT43" s="99"/>
      <c r="BU43" s="99"/>
      <c r="BV43" s="99"/>
      <c r="BW43" s="99"/>
      <c r="BX43" s="99"/>
      <c r="BY43" s="99"/>
      <c r="BZ43" s="99"/>
      <c r="CA43" s="99"/>
      <c r="CB43" s="99"/>
      <c r="CC43" s="101"/>
      <c r="CD43" s="98"/>
      <c r="CE43" s="102"/>
      <c r="CF43" s="101"/>
      <c r="CG43" s="98"/>
      <c r="CH43" s="100"/>
      <c r="CI43" s="99"/>
      <c r="CJ43" s="99"/>
      <c r="CK43" s="100"/>
      <c r="CL43" s="99"/>
      <c r="CM43" s="99"/>
      <c r="CN43" s="100"/>
      <c r="CO43" s="464"/>
      <c r="CP43" s="462"/>
      <c r="CQ43" s="404"/>
      <c r="CR43" s="405"/>
      <c r="CS43" s="403"/>
      <c r="CT43" s="404"/>
      <c r="CU43" s="405"/>
      <c r="CV43" s="403"/>
      <c r="CW43" s="404"/>
      <c r="CX43" s="465"/>
      <c r="CY43" s="462"/>
      <c r="CZ43" s="403"/>
      <c r="DA43" s="404"/>
      <c r="DB43" s="465"/>
      <c r="DC43" s="462"/>
      <c r="DD43" s="464"/>
      <c r="DE43" s="462"/>
      <c r="DF43" s="402"/>
    </row>
    <row r="44" spans="1:110" ht="8.4499999999999993" customHeight="1" x14ac:dyDescent="0.2">
      <c r="A44" s="130" t="s">
        <v>971</v>
      </c>
      <c r="B44" s="96">
        <v>29</v>
      </c>
      <c r="C44" s="82" t="s">
        <v>1954</v>
      </c>
      <c r="D44" s="96">
        <v>15</v>
      </c>
      <c r="E44" s="82" t="s">
        <v>1951</v>
      </c>
      <c r="F44" s="82" t="s">
        <v>1952</v>
      </c>
      <c r="G44" s="101">
        <v>2783.53</v>
      </c>
      <c r="H44" s="98">
        <v>0.03</v>
      </c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101">
        <v>2783.53</v>
      </c>
      <c r="AE44" s="100">
        <v>100</v>
      </c>
      <c r="AF44" s="100">
        <v>100</v>
      </c>
      <c r="AG44" s="99"/>
      <c r="AH44" s="99"/>
      <c r="AI44" s="100">
        <v>100</v>
      </c>
      <c r="AJ44" s="99"/>
      <c r="AK44" s="99"/>
      <c r="AL44" s="100">
        <v>100</v>
      </c>
      <c r="AM44" s="99"/>
      <c r="AN44" s="99"/>
      <c r="AO44" s="100">
        <v>100</v>
      </c>
      <c r="AP44" s="99"/>
      <c r="AQ44" s="99"/>
      <c r="AR44" s="100">
        <v>100</v>
      </c>
      <c r="AS44" s="99"/>
      <c r="AT44" s="99"/>
      <c r="AU44" s="100">
        <v>100</v>
      </c>
      <c r="AV44" s="99"/>
      <c r="AW44" s="99"/>
      <c r="AX44" s="100">
        <v>100</v>
      </c>
      <c r="AY44" s="99"/>
      <c r="AZ44" s="99"/>
      <c r="BA44" s="100">
        <v>100</v>
      </c>
      <c r="BB44" s="99"/>
      <c r="BC44" s="99"/>
      <c r="BD44" s="100">
        <v>100</v>
      </c>
      <c r="BE44" s="99"/>
      <c r="BF44" s="99"/>
      <c r="BG44" s="100">
        <v>100</v>
      </c>
      <c r="BH44" s="99"/>
      <c r="BI44" s="99"/>
      <c r="BJ44" s="100">
        <v>100</v>
      </c>
      <c r="BK44" s="99"/>
      <c r="BL44" s="99"/>
      <c r="BM44" s="100">
        <v>100</v>
      </c>
      <c r="BN44" s="99"/>
      <c r="BO44" s="99"/>
      <c r="BP44" s="100">
        <v>100</v>
      </c>
      <c r="BQ44" s="99"/>
      <c r="BR44" s="99"/>
      <c r="BS44" s="100">
        <v>100</v>
      </c>
      <c r="BT44" s="99"/>
      <c r="BU44" s="99"/>
      <c r="BV44" s="99"/>
      <c r="BW44" s="99"/>
      <c r="BX44" s="99"/>
      <c r="BY44" s="99"/>
      <c r="BZ44" s="99"/>
      <c r="CA44" s="99"/>
      <c r="CB44" s="99"/>
      <c r="CC44" s="97"/>
      <c r="CD44" s="98"/>
      <c r="CE44" s="102"/>
      <c r="CF44" s="101"/>
      <c r="CG44" s="98"/>
      <c r="CH44" s="100"/>
      <c r="CI44" s="99"/>
      <c r="CJ44" s="99"/>
      <c r="CK44" s="100"/>
      <c r="CL44" s="99"/>
      <c r="CM44" s="99"/>
      <c r="CN44" s="100"/>
      <c r="CO44" s="464"/>
      <c r="CP44" s="462"/>
      <c r="CQ44" s="404"/>
      <c r="CR44" s="405"/>
      <c r="CS44" s="403"/>
      <c r="CT44" s="404"/>
      <c r="CU44" s="405"/>
      <c r="CV44" s="403"/>
      <c r="CW44" s="404"/>
      <c r="CX44" s="465"/>
      <c r="CY44" s="462"/>
      <c r="CZ44" s="403"/>
      <c r="DA44" s="404"/>
      <c r="DB44" s="465"/>
      <c r="DC44" s="462"/>
      <c r="DD44" s="464"/>
      <c r="DE44" s="462"/>
      <c r="DF44" s="402"/>
    </row>
    <row r="45" spans="1:110" ht="8.4499999999999993" customHeight="1" x14ac:dyDescent="0.2">
      <c r="A45" s="130" t="s">
        <v>972</v>
      </c>
      <c r="B45" s="96">
        <v>30</v>
      </c>
      <c r="C45" s="82" t="s">
        <v>1955</v>
      </c>
      <c r="D45" s="96">
        <v>15</v>
      </c>
      <c r="E45" s="82" t="s">
        <v>1951</v>
      </c>
      <c r="F45" s="82" t="s">
        <v>1952</v>
      </c>
      <c r="G45" s="101">
        <v>3506.67</v>
      </c>
      <c r="H45" s="98">
        <v>0.04</v>
      </c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101">
        <v>3506.67</v>
      </c>
      <c r="AE45" s="100">
        <v>100</v>
      </c>
      <c r="AF45" s="100">
        <v>100</v>
      </c>
      <c r="AG45" s="99"/>
      <c r="AH45" s="99"/>
      <c r="AI45" s="100">
        <v>100</v>
      </c>
      <c r="AJ45" s="99"/>
      <c r="AK45" s="99"/>
      <c r="AL45" s="100">
        <v>100</v>
      </c>
      <c r="AM45" s="99"/>
      <c r="AN45" s="99"/>
      <c r="AO45" s="100">
        <v>100</v>
      </c>
      <c r="AP45" s="99"/>
      <c r="AQ45" s="99"/>
      <c r="AR45" s="100">
        <v>100</v>
      </c>
      <c r="AS45" s="99"/>
      <c r="AT45" s="99"/>
      <c r="AU45" s="100">
        <v>100</v>
      </c>
      <c r="AV45" s="99"/>
      <c r="AW45" s="99"/>
      <c r="AX45" s="100">
        <v>100</v>
      </c>
      <c r="AY45" s="99"/>
      <c r="AZ45" s="99"/>
      <c r="BA45" s="100">
        <v>100</v>
      </c>
      <c r="BB45" s="99"/>
      <c r="BC45" s="99"/>
      <c r="BD45" s="100">
        <v>100</v>
      </c>
      <c r="BE45" s="99"/>
      <c r="BF45" s="99"/>
      <c r="BG45" s="100">
        <v>100</v>
      </c>
      <c r="BH45" s="99"/>
      <c r="BI45" s="99"/>
      <c r="BJ45" s="100">
        <v>100</v>
      </c>
      <c r="BK45" s="99"/>
      <c r="BL45" s="99"/>
      <c r="BM45" s="100">
        <v>100</v>
      </c>
      <c r="BN45" s="99"/>
      <c r="BO45" s="99"/>
      <c r="BP45" s="100">
        <v>100</v>
      </c>
      <c r="BQ45" s="99"/>
      <c r="BR45" s="99"/>
      <c r="BS45" s="100">
        <v>100</v>
      </c>
      <c r="BT45" s="99"/>
      <c r="BU45" s="99"/>
      <c r="BV45" s="99"/>
      <c r="BW45" s="99"/>
      <c r="BX45" s="99"/>
      <c r="BY45" s="99"/>
      <c r="BZ45" s="99"/>
      <c r="CA45" s="99"/>
      <c r="CB45" s="99"/>
      <c r="CC45" s="101"/>
      <c r="CD45" s="98"/>
      <c r="CE45" s="102"/>
      <c r="CF45" s="101"/>
      <c r="CG45" s="98"/>
      <c r="CH45" s="100"/>
      <c r="CI45" s="99"/>
      <c r="CJ45" s="99"/>
      <c r="CK45" s="100"/>
      <c r="CL45" s="99"/>
      <c r="CM45" s="99"/>
      <c r="CN45" s="100"/>
      <c r="CO45" s="464"/>
      <c r="CP45" s="462"/>
      <c r="CQ45" s="404"/>
      <c r="CR45" s="405"/>
      <c r="CS45" s="403"/>
      <c r="CT45" s="404"/>
      <c r="CU45" s="405"/>
      <c r="CV45" s="403"/>
      <c r="CW45" s="404"/>
      <c r="CX45" s="465"/>
      <c r="CY45" s="462"/>
      <c r="CZ45" s="403"/>
      <c r="DA45" s="404"/>
      <c r="DB45" s="465"/>
      <c r="DC45" s="462"/>
      <c r="DD45" s="464"/>
      <c r="DE45" s="462"/>
      <c r="DF45" s="402"/>
    </row>
    <row r="46" spans="1:110" ht="8.4499999999999993" customHeight="1" x14ac:dyDescent="0.2">
      <c r="A46" s="130" t="s">
        <v>1673</v>
      </c>
      <c r="B46" s="96">
        <v>31</v>
      </c>
      <c r="C46" s="82" t="s">
        <v>1956</v>
      </c>
      <c r="D46" s="96">
        <v>15</v>
      </c>
      <c r="E46" s="82" t="s">
        <v>1951</v>
      </c>
      <c r="F46" s="82" t="s">
        <v>1952</v>
      </c>
      <c r="G46" s="101">
        <v>3877.35</v>
      </c>
      <c r="H46" s="98">
        <v>0.04</v>
      </c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101">
        <v>3877.35</v>
      </c>
      <c r="AE46" s="100">
        <v>100</v>
      </c>
      <c r="AF46" s="100">
        <v>100</v>
      </c>
      <c r="AG46" s="99"/>
      <c r="AH46" s="99"/>
      <c r="AI46" s="100">
        <v>100</v>
      </c>
      <c r="AJ46" s="99"/>
      <c r="AK46" s="99"/>
      <c r="AL46" s="100">
        <v>100</v>
      </c>
      <c r="AM46" s="99"/>
      <c r="AN46" s="99"/>
      <c r="AO46" s="100">
        <v>100</v>
      </c>
      <c r="AP46" s="99"/>
      <c r="AQ46" s="99"/>
      <c r="AR46" s="100">
        <v>100</v>
      </c>
      <c r="AS46" s="99"/>
      <c r="AT46" s="99"/>
      <c r="AU46" s="100">
        <v>100</v>
      </c>
      <c r="AV46" s="99"/>
      <c r="AW46" s="99"/>
      <c r="AX46" s="100">
        <v>100</v>
      </c>
      <c r="AY46" s="99"/>
      <c r="AZ46" s="99"/>
      <c r="BA46" s="100">
        <v>100</v>
      </c>
      <c r="BB46" s="99"/>
      <c r="BC46" s="99"/>
      <c r="BD46" s="100">
        <v>100</v>
      </c>
      <c r="BE46" s="99"/>
      <c r="BF46" s="99"/>
      <c r="BG46" s="100">
        <v>100</v>
      </c>
      <c r="BH46" s="99"/>
      <c r="BI46" s="99"/>
      <c r="BJ46" s="100">
        <v>100</v>
      </c>
      <c r="BK46" s="99"/>
      <c r="BL46" s="99"/>
      <c r="BM46" s="100">
        <v>100</v>
      </c>
      <c r="BN46" s="99"/>
      <c r="BO46" s="99"/>
      <c r="BP46" s="100">
        <v>100</v>
      </c>
      <c r="BQ46" s="99"/>
      <c r="BR46" s="99"/>
      <c r="BS46" s="100">
        <v>100</v>
      </c>
      <c r="BT46" s="99"/>
      <c r="BU46" s="99"/>
      <c r="BV46" s="99"/>
      <c r="BW46" s="99"/>
      <c r="BX46" s="99"/>
      <c r="BY46" s="99"/>
      <c r="BZ46" s="99"/>
      <c r="CA46" s="99"/>
      <c r="CB46" s="99"/>
      <c r="CC46" s="101"/>
      <c r="CD46" s="98"/>
      <c r="CE46" s="102"/>
      <c r="CF46" s="101"/>
      <c r="CG46" s="98"/>
      <c r="CH46" s="100"/>
      <c r="CI46" s="99"/>
      <c r="CJ46" s="99"/>
      <c r="CK46" s="100"/>
      <c r="CL46" s="99"/>
      <c r="CM46" s="99"/>
      <c r="CN46" s="100"/>
      <c r="CO46" s="464"/>
      <c r="CP46" s="462"/>
      <c r="CQ46" s="404"/>
      <c r="CR46" s="405"/>
      <c r="CS46" s="403"/>
      <c r="CT46" s="404"/>
      <c r="CU46" s="405"/>
      <c r="CV46" s="403"/>
      <c r="CW46" s="404"/>
      <c r="CX46" s="465"/>
      <c r="CY46" s="462"/>
      <c r="CZ46" s="403"/>
      <c r="DA46" s="404"/>
      <c r="DB46" s="465"/>
      <c r="DC46" s="462"/>
      <c r="DD46" s="464"/>
      <c r="DE46" s="462"/>
      <c r="DF46" s="402"/>
    </row>
    <row r="47" spans="1:110" ht="16.899999999999999" customHeight="1" x14ac:dyDescent="0.2">
      <c r="A47" s="130" t="s">
        <v>1675</v>
      </c>
      <c r="B47" s="96">
        <v>32</v>
      </c>
      <c r="C47" s="82" t="s">
        <v>1957</v>
      </c>
      <c r="D47" s="96">
        <v>15</v>
      </c>
      <c r="E47" s="82" t="s">
        <v>1951</v>
      </c>
      <c r="F47" s="82" t="s">
        <v>1952</v>
      </c>
      <c r="G47" s="101">
        <v>8524</v>
      </c>
      <c r="H47" s="98">
        <v>0.09</v>
      </c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101">
        <v>8524</v>
      </c>
      <c r="AE47" s="100">
        <v>100</v>
      </c>
      <c r="AF47" s="100">
        <v>100</v>
      </c>
      <c r="AG47" s="99"/>
      <c r="AH47" s="99"/>
      <c r="AI47" s="100">
        <v>100</v>
      </c>
      <c r="AJ47" s="99"/>
      <c r="AK47" s="99"/>
      <c r="AL47" s="100">
        <v>100</v>
      </c>
      <c r="AM47" s="99"/>
      <c r="AN47" s="99"/>
      <c r="AO47" s="100">
        <v>100</v>
      </c>
      <c r="AP47" s="99"/>
      <c r="AQ47" s="99"/>
      <c r="AR47" s="100">
        <v>100</v>
      </c>
      <c r="AS47" s="99"/>
      <c r="AT47" s="99"/>
      <c r="AU47" s="100">
        <v>100</v>
      </c>
      <c r="AV47" s="99"/>
      <c r="AW47" s="99"/>
      <c r="AX47" s="100">
        <v>100</v>
      </c>
      <c r="AY47" s="99"/>
      <c r="AZ47" s="99"/>
      <c r="BA47" s="100">
        <v>100</v>
      </c>
      <c r="BB47" s="99"/>
      <c r="BC47" s="99"/>
      <c r="BD47" s="100">
        <v>100</v>
      </c>
      <c r="BE47" s="99"/>
      <c r="BF47" s="99"/>
      <c r="BG47" s="100">
        <v>100</v>
      </c>
      <c r="BH47" s="99"/>
      <c r="BI47" s="99"/>
      <c r="BJ47" s="100">
        <v>100</v>
      </c>
      <c r="BK47" s="99"/>
      <c r="BL47" s="99"/>
      <c r="BM47" s="100">
        <v>100</v>
      </c>
      <c r="BN47" s="99"/>
      <c r="BO47" s="99"/>
      <c r="BP47" s="100">
        <v>100</v>
      </c>
      <c r="BQ47" s="99"/>
      <c r="BR47" s="99"/>
      <c r="BS47" s="100">
        <v>100</v>
      </c>
      <c r="BT47" s="99"/>
      <c r="BU47" s="99"/>
      <c r="BV47" s="99"/>
      <c r="BW47" s="99"/>
      <c r="BX47" s="99"/>
      <c r="BY47" s="99"/>
      <c r="BZ47" s="99"/>
      <c r="CA47" s="99"/>
      <c r="CB47" s="99"/>
      <c r="CC47" s="101"/>
      <c r="CD47" s="98"/>
      <c r="CE47" s="102"/>
      <c r="CF47" s="101"/>
      <c r="CG47" s="98"/>
      <c r="CH47" s="100"/>
      <c r="CI47" s="99"/>
      <c r="CJ47" s="99"/>
      <c r="CK47" s="100"/>
      <c r="CL47" s="99"/>
      <c r="CM47" s="99"/>
      <c r="CN47" s="100"/>
      <c r="CO47" s="464"/>
      <c r="CP47" s="462"/>
      <c r="CQ47" s="404"/>
      <c r="CR47" s="405"/>
      <c r="CS47" s="403"/>
      <c r="CT47" s="404"/>
      <c r="CU47" s="405"/>
      <c r="CV47" s="403"/>
      <c r="CW47" s="404"/>
      <c r="CX47" s="465"/>
      <c r="CY47" s="462"/>
      <c r="CZ47" s="403"/>
      <c r="DA47" s="404"/>
      <c r="DB47" s="465"/>
      <c r="DC47" s="462"/>
      <c r="DD47" s="464"/>
      <c r="DE47" s="462"/>
      <c r="DF47" s="402"/>
    </row>
    <row r="48" spans="1:110" ht="8.4499999999999993" customHeight="1" x14ac:dyDescent="0.2">
      <c r="A48" s="130" t="s">
        <v>1677</v>
      </c>
      <c r="B48" s="96">
        <v>33</v>
      </c>
      <c r="C48" s="82" t="s">
        <v>1958</v>
      </c>
      <c r="D48" s="96">
        <v>15</v>
      </c>
      <c r="E48" s="82" t="s">
        <v>1951</v>
      </c>
      <c r="F48" s="82" t="s">
        <v>1952</v>
      </c>
      <c r="G48" s="101">
        <v>1539.29</v>
      </c>
      <c r="H48" s="98">
        <v>0.02</v>
      </c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101">
        <v>1539.29</v>
      </c>
      <c r="AE48" s="100">
        <v>100</v>
      </c>
      <c r="AF48" s="100">
        <v>100</v>
      </c>
      <c r="AG48" s="99"/>
      <c r="AH48" s="99"/>
      <c r="AI48" s="100">
        <v>100</v>
      </c>
      <c r="AJ48" s="99"/>
      <c r="AK48" s="99"/>
      <c r="AL48" s="100">
        <v>100</v>
      </c>
      <c r="AM48" s="99"/>
      <c r="AN48" s="99"/>
      <c r="AO48" s="100">
        <v>100</v>
      </c>
      <c r="AP48" s="99"/>
      <c r="AQ48" s="99"/>
      <c r="AR48" s="100">
        <v>100</v>
      </c>
      <c r="AS48" s="99"/>
      <c r="AT48" s="99"/>
      <c r="AU48" s="100">
        <v>100</v>
      </c>
      <c r="AV48" s="99"/>
      <c r="AW48" s="99"/>
      <c r="AX48" s="100">
        <v>100</v>
      </c>
      <c r="AY48" s="99"/>
      <c r="AZ48" s="99"/>
      <c r="BA48" s="100">
        <v>100</v>
      </c>
      <c r="BB48" s="99"/>
      <c r="BC48" s="99"/>
      <c r="BD48" s="100">
        <v>100</v>
      </c>
      <c r="BE48" s="99"/>
      <c r="BF48" s="99"/>
      <c r="BG48" s="100">
        <v>100</v>
      </c>
      <c r="BH48" s="99"/>
      <c r="BI48" s="99"/>
      <c r="BJ48" s="100">
        <v>100</v>
      </c>
      <c r="BK48" s="99"/>
      <c r="BL48" s="99"/>
      <c r="BM48" s="100">
        <v>100</v>
      </c>
      <c r="BN48" s="99"/>
      <c r="BO48" s="99"/>
      <c r="BP48" s="100">
        <v>100</v>
      </c>
      <c r="BQ48" s="99"/>
      <c r="BR48" s="99"/>
      <c r="BS48" s="100">
        <v>100</v>
      </c>
      <c r="BT48" s="99"/>
      <c r="BU48" s="99"/>
      <c r="BV48" s="99"/>
      <c r="BW48" s="99"/>
      <c r="BX48" s="99"/>
      <c r="BY48" s="99"/>
      <c r="BZ48" s="99"/>
      <c r="CA48" s="99"/>
      <c r="CB48" s="99"/>
      <c r="CC48" s="89"/>
      <c r="CD48" s="90"/>
      <c r="CE48" s="91"/>
      <c r="CF48" s="89"/>
      <c r="CG48" s="90"/>
      <c r="CH48" s="93"/>
      <c r="CI48" s="94"/>
      <c r="CJ48" s="94"/>
      <c r="CK48" s="93"/>
      <c r="CL48" s="94"/>
      <c r="CM48" s="94"/>
      <c r="CN48" s="93"/>
      <c r="CO48" s="461"/>
      <c r="CP48" s="459"/>
      <c r="CQ48" s="399"/>
      <c r="CR48" s="406"/>
      <c r="CS48" s="458"/>
      <c r="CT48" s="399"/>
      <c r="CU48" s="406"/>
      <c r="CV48" s="458"/>
      <c r="CW48" s="399"/>
      <c r="CX48" s="467"/>
      <c r="CY48" s="459"/>
      <c r="CZ48" s="458"/>
      <c r="DA48" s="399"/>
      <c r="DB48" s="467"/>
      <c r="DC48" s="459"/>
      <c r="DD48" s="461"/>
      <c r="DE48" s="459"/>
      <c r="DF48" s="400"/>
    </row>
    <row r="49" spans="1:110" ht="8.4499999999999993" customHeight="1" x14ac:dyDescent="0.2">
      <c r="A49" s="130" t="s">
        <v>1679</v>
      </c>
      <c r="B49" s="96">
        <v>34</v>
      </c>
      <c r="C49" s="82" t="s">
        <v>420</v>
      </c>
      <c r="D49" s="96">
        <v>15</v>
      </c>
      <c r="E49" s="82" t="s">
        <v>1951</v>
      </c>
      <c r="F49" s="82" t="s">
        <v>1952</v>
      </c>
      <c r="G49" s="101">
        <v>2158.94</v>
      </c>
      <c r="H49" s="98">
        <v>0.02</v>
      </c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101">
        <v>2158.94</v>
      </c>
      <c r="AE49" s="100">
        <v>100</v>
      </c>
      <c r="AF49" s="100">
        <v>100</v>
      </c>
      <c r="AG49" s="99"/>
      <c r="AH49" s="99"/>
      <c r="AI49" s="100">
        <v>100</v>
      </c>
      <c r="AJ49" s="99"/>
      <c r="AK49" s="99"/>
      <c r="AL49" s="100">
        <v>100</v>
      </c>
      <c r="AM49" s="99"/>
      <c r="AN49" s="99"/>
      <c r="AO49" s="100">
        <v>100</v>
      </c>
      <c r="AP49" s="99"/>
      <c r="AQ49" s="99"/>
      <c r="AR49" s="100">
        <v>100</v>
      </c>
      <c r="AS49" s="99"/>
      <c r="AT49" s="99"/>
      <c r="AU49" s="100">
        <v>100</v>
      </c>
      <c r="AV49" s="99"/>
      <c r="AW49" s="99"/>
      <c r="AX49" s="100">
        <v>100</v>
      </c>
      <c r="AY49" s="99"/>
      <c r="AZ49" s="99"/>
      <c r="BA49" s="100">
        <v>100</v>
      </c>
      <c r="BB49" s="99"/>
      <c r="BC49" s="99"/>
      <c r="BD49" s="100">
        <v>100</v>
      </c>
      <c r="BE49" s="99"/>
      <c r="BF49" s="99"/>
      <c r="BG49" s="100">
        <v>100</v>
      </c>
      <c r="BH49" s="99"/>
      <c r="BI49" s="99"/>
      <c r="BJ49" s="100">
        <v>100</v>
      </c>
      <c r="BK49" s="99"/>
      <c r="BL49" s="99"/>
      <c r="BM49" s="100">
        <v>100</v>
      </c>
      <c r="BN49" s="99"/>
      <c r="BO49" s="99"/>
      <c r="BP49" s="100">
        <v>100</v>
      </c>
      <c r="BQ49" s="99"/>
      <c r="BR49" s="99"/>
      <c r="BS49" s="100">
        <v>100</v>
      </c>
      <c r="BT49" s="99"/>
      <c r="BU49" s="99"/>
      <c r="BV49" s="99"/>
      <c r="BW49" s="99"/>
      <c r="BX49" s="99"/>
      <c r="BY49" s="99"/>
      <c r="BZ49" s="99"/>
      <c r="CA49" s="99"/>
      <c r="CB49" s="99"/>
      <c r="CC49" s="101"/>
      <c r="CD49" s="98"/>
      <c r="CE49" s="102"/>
      <c r="CF49" s="101"/>
      <c r="CG49" s="98"/>
      <c r="CH49" s="100"/>
      <c r="CI49" s="99"/>
      <c r="CJ49" s="99"/>
      <c r="CK49" s="100"/>
      <c r="CL49" s="99"/>
      <c r="CM49" s="99"/>
      <c r="CN49" s="100"/>
      <c r="CO49" s="464"/>
      <c r="CP49" s="462"/>
      <c r="CQ49" s="404"/>
      <c r="CR49" s="405"/>
      <c r="CS49" s="403"/>
      <c r="CT49" s="404"/>
      <c r="CU49" s="405"/>
      <c r="CV49" s="403"/>
      <c r="CW49" s="404"/>
      <c r="CX49" s="465"/>
      <c r="CY49" s="462"/>
      <c r="CZ49" s="403"/>
      <c r="DA49" s="404"/>
      <c r="DB49" s="465"/>
      <c r="DC49" s="462"/>
      <c r="DD49" s="464"/>
      <c r="DE49" s="462"/>
      <c r="DF49" s="402"/>
    </row>
    <row r="50" spans="1:110" ht="16.899999999999999" customHeight="1" x14ac:dyDescent="0.2">
      <c r="A50" s="130" t="s">
        <v>778</v>
      </c>
      <c r="B50" s="88">
        <v>35</v>
      </c>
      <c r="C50" s="87" t="s">
        <v>60</v>
      </c>
      <c r="D50" s="88">
        <v>42</v>
      </c>
      <c r="E50" s="87" t="s">
        <v>1127</v>
      </c>
      <c r="F50" s="87" t="s">
        <v>1128</v>
      </c>
      <c r="G50" s="89">
        <v>13365.72</v>
      </c>
      <c r="H50" s="90">
        <v>0.14000000000000001</v>
      </c>
      <c r="I50" s="92">
        <v>9882.32</v>
      </c>
      <c r="J50" s="91">
        <v>73.27</v>
      </c>
      <c r="K50" s="91">
        <v>73.27</v>
      </c>
      <c r="L50" s="92">
        <v>3483.4</v>
      </c>
      <c r="M50" s="91">
        <v>26.73</v>
      </c>
      <c r="N50" s="93">
        <v>100</v>
      </c>
      <c r="O50" s="94"/>
      <c r="P50" s="94"/>
      <c r="Q50" s="93">
        <v>100</v>
      </c>
      <c r="R50" s="94"/>
      <c r="S50" s="94"/>
      <c r="T50" s="93">
        <v>100</v>
      </c>
      <c r="U50" s="94"/>
      <c r="V50" s="94"/>
      <c r="W50" s="93">
        <v>100</v>
      </c>
      <c r="X50" s="94"/>
      <c r="Y50" s="94"/>
      <c r="Z50" s="93">
        <v>100</v>
      </c>
      <c r="AA50" s="94"/>
      <c r="AB50" s="94"/>
      <c r="AC50" s="93">
        <v>100</v>
      </c>
      <c r="AD50" s="94"/>
      <c r="AE50" s="94"/>
      <c r="AF50" s="93">
        <v>100</v>
      </c>
      <c r="AG50" s="94"/>
      <c r="AH50" s="94"/>
      <c r="AI50" s="93">
        <v>100</v>
      </c>
      <c r="AJ50" s="94"/>
      <c r="AK50" s="94"/>
      <c r="AL50" s="93">
        <v>100</v>
      </c>
      <c r="AM50" s="94"/>
      <c r="AN50" s="94"/>
      <c r="AO50" s="93">
        <v>100</v>
      </c>
      <c r="AP50" s="94"/>
      <c r="AQ50" s="94"/>
      <c r="AR50" s="93">
        <v>100</v>
      </c>
      <c r="AS50" s="94"/>
      <c r="AT50" s="94"/>
      <c r="AU50" s="93">
        <v>100</v>
      </c>
      <c r="AV50" s="94"/>
      <c r="AW50" s="94"/>
      <c r="AX50" s="93">
        <v>100</v>
      </c>
      <c r="AY50" s="94"/>
      <c r="AZ50" s="94"/>
      <c r="BA50" s="93">
        <v>100</v>
      </c>
      <c r="BB50" s="94"/>
      <c r="BC50" s="94"/>
      <c r="BD50" s="93">
        <v>100</v>
      </c>
      <c r="BE50" s="94"/>
      <c r="BF50" s="94"/>
      <c r="BG50" s="93">
        <v>100</v>
      </c>
      <c r="BH50" s="94"/>
      <c r="BI50" s="94"/>
      <c r="BJ50" s="93">
        <v>100</v>
      </c>
      <c r="BK50" s="94"/>
      <c r="BL50" s="94"/>
      <c r="BM50" s="93">
        <v>100</v>
      </c>
      <c r="BN50" s="94"/>
      <c r="BO50" s="94"/>
      <c r="BP50" s="93">
        <v>100</v>
      </c>
      <c r="BQ50" s="94"/>
      <c r="BR50" s="94"/>
      <c r="BS50" s="93">
        <v>100</v>
      </c>
      <c r="BT50" s="94"/>
      <c r="BU50" s="94"/>
      <c r="BV50" s="94"/>
      <c r="BW50" s="94"/>
      <c r="BX50" s="94"/>
      <c r="BY50" s="94"/>
      <c r="BZ50" s="94"/>
      <c r="CA50" s="94"/>
      <c r="CB50" s="94"/>
      <c r="CC50" s="101"/>
      <c r="CD50" s="98"/>
      <c r="CE50" s="102"/>
      <c r="CF50" s="101"/>
      <c r="CG50" s="98"/>
      <c r="CH50" s="100"/>
      <c r="CI50" s="99"/>
      <c r="CJ50" s="99"/>
      <c r="CK50" s="100"/>
      <c r="CL50" s="99"/>
      <c r="CM50" s="99"/>
      <c r="CN50" s="100"/>
      <c r="CO50" s="464"/>
      <c r="CP50" s="462"/>
      <c r="CQ50" s="404"/>
      <c r="CR50" s="405"/>
      <c r="CS50" s="403"/>
      <c r="CT50" s="404"/>
      <c r="CU50" s="405"/>
      <c r="CV50" s="403"/>
      <c r="CW50" s="404"/>
      <c r="CX50" s="465"/>
      <c r="CY50" s="462"/>
      <c r="CZ50" s="403"/>
      <c r="DA50" s="404"/>
      <c r="DB50" s="465"/>
      <c r="DC50" s="462"/>
      <c r="DD50" s="464"/>
      <c r="DE50" s="462"/>
      <c r="DF50" s="402"/>
    </row>
    <row r="51" spans="1:110" ht="8.4499999999999993" customHeight="1" x14ac:dyDescent="0.2">
      <c r="A51" s="130" t="s">
        <v>780</v>
      </c>
      <c r="B51" s="96">
        <v>36</v>
      </c>
      <c r="C51" s="82" t="s">
        <v>421</v>
      </c>
      <c r="D51" s="96">
        <v>21</v>
      </c>
      <c r="E51" s="82" t="s">
        <v>1127</v>
      </c>
      <c r="F51" s="82" t="s">
        <v>1126</v>
      </c>
      <c r="G51" s="100">
        <v>600</v>
      </c>
      <c r="H51" s="98">
        <v>0.01</v>
      </c>
      <c r="I51" s="100">
        <v>600</v>
      </c>
      <c r="J51" s="100">
        <v>100</v>
      </c>
      <c r="K51" s="100">
        <v>100</v>
      </c>
      <c r="L51" s="99"/>
      <c r="M51" s="99"/>
      <c r="N51" s="100">
        <v>100</v>
      </c>
      <c r="O51" s="99"/>
      <c r="P51" s="99"/>
      <c r="Q51" s="100">
        <v>100</v>
      </c>
      <c r="R51" s="99"/>
      <c r="S51" s="99"/>
      <c r="T51" s="100">
        <v>100</v>
      </c>
      <c r="U51" s="99"/>
      <c r="V51" s="99"/>
      <c r="W51" s="100">
        <v>100</v>
      </c>
      <c r="X51" s="99"/>
      <c r="Y51" s="99"/>
      <c r="Z51" s="100">
        <v>100</v>
      </c>
      <c r="AA51" s="99"/>
      <c r="AB51" s="99"/>
      <c r="AC51" s="100">
        <v>100</v>
      </c>
      <c r="AD51" s="99"/>
      <c r="AE51" s="99"/>
      <c r="AF51" s="100">
        <v>100</v>
      </c>
      <c r="AG51" s="99"/>
      <c r="AH51" s="99"/>
      <c r="AI51" s="100">
        <v>100</v>
      </c>
      <c r="AJ51" s="99"/>
      <c r="AK51" s="99"/>
      <c r="AL51" s="100">
        <v>100</v>
      </c>
      <c r="AM51" s="99"/>
      <c r="AN51" s="99"/>
      <c r="AO51" s="100">
        <v>100</v>
      </c>
      <c r="AP51" s="99"/>
      <c r="AQ51" s="99"/>
      <c r="AR51" s="100">
        <v>100</v>
      </c>
      <c r="AS51" s="99"/>
      <c r="AT51" s="99"/>
      <c r="AU51" s="100">
        <v>100</v>
      </c>
      <c r="AV51" s="99"/>
      <c r="AW51" s="99"/>
      <c r="AX51" s="100">
        <v>100</v>
      </c>
      <c r="AY51" s="99"/>
      <c r="AZ51" s="99"/>
      <c r="BA51" s="100">
        <v>100</v>
      </c>
      <c r="BB51" s="99"/>
      <c r="BC51" s="99"/>
      <c r="BD51" s="100">
        <v>100</v>
      </c>
      <c r="BE51" s="99"/>
      <c r="BF51" s="99"/>
      <c r="BG51" s="100">
        <v>100</v>
      </c>
      <c r="BH51" s="99"/>
      <c r="BI51" s="99"/>
      <c r="BJ51" s="100">
        <v>100</v>
      </c>
      <c r="BK51" s="99"/>
      <c r="BL51" s="99"/>
      <c r="BM51" s="100">
        <v>100</v>
      </c>
      <c r="BN51" s="99"/>
      <c r="BO51" s="99"/>
      <c r="BP51" s="100">
        <v>100</v>
      </c>
      <c r="BQ51" s="99"/>
      <c r="BR51" s="99"/>
      <c r="BS51" s="100">
        <v>100</v>
      </c>
      <c r="BT51" s="99"/>
      <c r="BU51" s="99"/>
      <c r="BV51" s="99"/>
      <c r="BW51" s="99"/>
      <c r="BX51" s="99"/>
      <c r="BY51" s="99"/>
      <c r="BZ51" s="99"/>
      <c r="CA51" s="99"/>
      <c r="CB51" s="99"/>
      <c r="CC51" s="101"/>
      <c r="CD51" s="98"/>
      <c r="CE51" s="102"/>
      <c r="CF51" s="101"/>
      <c r="CG51" s="98"/>
      <c r="CH51" s="100"/>
      <c r="CI51" s="99"/>
      <c r="CJ51" s="99"/>
      <c r="CK51" s="100"/>
      <c r="CL51" s="99"/>
      <c r="CM51" s="99"/>
      <c r="CN51" s="100"/>
      <c r="CO51" s="464"/>
      <c r="CP51" s="462"/>
      <c r="CQ51" s="404"/>
      <c r="CR51" s="405"/>
      <c r="CS51" s="403"/>
      <c r="CT51" s="404"/>
      <c r="CU51" s="405"/>
      <c r="CV51" s="403"/>
      <c r="CW51" s="404"/>
      <c r="CX51" s="465"/>
      <c r="CY51" s="462"/>
      <c r="CZ51" s="403"/>
      <c r="DA51" s="404"/>
      <c r="DB51" s="465"/>
      <c r="DC51" s="462"/>
      <c r="DD51" s="464"/>
      <c r="DE51" s="462"/>
      <c r="DF51" s="402"/>
    </row>
    <row r="52" spans="1:110" ht="8.4499999999999993" customHeight="1" x14ac:dyDescent="0.2">
      <c r="A52" s="130" t="s">
        <v>781</v>
      </c>
      <c r="B52" s="96">
        <v>37</v>
      </c>
      <c r="C52" s="82" t="s">
        <v>422</v>
      </c>
      <c r="D52" s="96">
        <v>42</v>
      </c>
      <c r="E52" s="82" t="s">
        <v>1127</v>
      </c>
      <c r="F52" s="82" t="s">
        <v>1128</v>
      </c>
      <c r="G52" s="101">
        <v>6966.8</v>
      </c>
      <c r="H52" s="98">
        <v>7.0000000000000007E-2</v>
      </c>
      <c r="I52" s="101">
        <v>3483.4</v>
      </c>
      <c r="J52" s="102">
        <v>50</v>
      </c>
      <c r="K52" s="102">
        <v>50</v>
      </c>
      <c r="L52" s="101">
        <v>3483.4</v>
      </c>
      <c r="M52" s="102">
        <v>50</v>
      </c>
      <c r="N52" s="100">
        <v>100</v>
      </c>
      <c r="O52" s="99"/>
      <c r="P52" s="99"/>
      <c r="Q52" s="100">
        <v>100</v>
      </c>
      <c r="R52" s="99"/>
      <c r="S52" s="99"/>
      <c r="T52" s="100">
        <v>100</v>
      </c>
      <c r="U52" s="99"/>
      <c r="V52" s="99"/>
      <c r="W52" s="100">
        <v>100</v>
      </c>
      <c r="X52" s="99"/>
      <c r="Y52" s="99"/>
      <c r="Z52" s="100">
        <v>100</v>
      </c>
      <c r="AA52" s="99"/>
      <c r="AB52" s="99"/>
      <c r="AC52" s="100">
        <v>100</v>
      </c>
      <c r="AD52" s="99"/>
      <c r="AE52" s="99"/>
      <c r="AF52" s="100">
        <v>100</v>
      </c>
      <c r="AG52" s="99"/>
      <c r="AH52" s="99"/>
      <c r="AI52" s="100">
        <v>100</v>
      </c>
      <c r="AJ52" s="99"/>
      <c r="AK52" s="99"/>
      <c r="AL52" s="100">
        <v>100</v>
      </c>
      <c r="AM52" s="99"/>
      <c r="AN52" s="99"/>
      <c r="AO52" s="100">
        <v>100</v>
      </c>
      <c r="AP52" s="99"/>
      <c r="AQ52" s="99"/>
      <c r="AR52" s="100">
        <v>100</v>
      </c>
      <c r="AS52" s="99"/>
      <c r="AT52" s="99"/>
      <c r="AU52" s="100">
        <v>100</v>
      </c>
      <c r="AV52" s="99"/>
      <c r="AW52" s="99"/>
      <c r="AX52" s="100">
        <v>100</v>
      </c>
      <c r="AY52" s="99"/>
      <c r="AZ52" s="99"/>
      <c r="BA52" s="100">
        <v>100</v>
      </c>
      <c r="BB52" s="99"/>
      <c r="BC52" s="99"/>
      <c r="BD52" s="100">
        <v>100</v>
      </c>
      <c r="BE52" s="99"/>
      <c r="BF52" s="99"/>
      <c r="BG52" s="100">
        <v>100</v>
      </c>
      <c r="BH52" s="99"/>
      <c r="BI52" s="99"/>
      <c r="BJ52" s="100">
        <v>100</v>
      </c>
      <c r="BK52" s="99"/>
      <c r="BL52" s="99"/>
      <c r="BM52" s="100">
        <v>100</v>
      </c>
      <c r="BN52" s="99"/>
      <c r="BO52" s="99"/>
      <c r="BP52" s="100">
        <v>100</v>
      </c>
      <c r="BQ52" s="99"/>
      <c r="BR52" s="99"/>
      <c r="BS52" s="100">
        <v>100</v>
      </c>
      <c r="BT52" s="99"/>
      <c r="BU52" s="99"/>
      <c r="BV52" s="99"/>
      <c r="BW52" s="99"/>
      <c r="BX52" s="99"/>
      <c r="BY52" s="99"/>
      <c r="BZ52" s="99"/>
      <c r="CA52" s="99"/>
      <c r="CB52" s="99"/>
      <c r="CC52" s="99"/>
      <c r="CD52" s="99"/>
      <c r="CE52" s="100"/>
      <c r="CF52" s="99"/>
      <c r="CG52" s="99"/>
      <c r="CH52" s="100"/>
      <c r="CI52" s="99"/>
      <c r="CJ52" s="99"/>
      <c r="CK52" s="100"/>
      <c r="CL52" s="99"/>
      <c r="CM52" s="99"/>
      <c r="CN52" s="100"/>
      <c r="CO52" s="464"/>
      <c r="CP52" s="462"/>
      <c r="CQ52" s="404"/>
      <c r="CR52" s="405"/>
      <c r="CS52" s="403"/>
      <c r="CT52" s="404"/>
      <c r="CU52" s="405"/>
      <c r="CV52" s="403"/>
      <c r="CW52" s="404"/>
      <c r="CX52" s="465"/>
      <c r="CY52" s="462"/>
      <c r="CZ52" s="403"/>
      <c r="DA52" s="404"/>
      <c r="DB52" s="465"/>
      <c r="DC52" s="462"/>
      <c r="DD52" s="464"/>
      <c r="DE52" s="462"/>
      <c r="DF52" s="402"/>
    </row>
    <row r="53" spans="1:110" ht="8.4499999999999993" customHeight="1" x14ac:dyDescent="0.2">
      <c r="A53" s="130" t="s">
        <v>782</v>
      </c>
      <c r="B53" s="96">
        <v>38</v>
      </c>
      <c r="C53" s="82" t="s">
        <v>423</v>
      </c>
      <c r="D53" s="95">
        <v>1</v>
      </c>
      <c r="E53" s="82" t="s">
        <v>1127</v>
      </c>
      <c r="F53" s="82" t="s">
        <v>1127</v>
      </c>
      <c r="G53" s="101">
        <v>3747.09</v>
      </c>
      <c r="H53" s="98">
        <v>0.04</v>
      </c>
      <c r="I53" s="101">
        <v>3747.09</v>
      </c>
      <c r="J53" s="100">
        <v>100</v>
      </c>
      <c r="K53" s="100">
        <v>100</v>
      </c>
      <c r="L53" s="99"/>
      <c r="M53" s="99"/>
      <c r="N53" s="100">
        <v>100</v>
      </c>
      <c r="O53" s="99"/>
      <c r="P53" s="99"/>
      <c r="Q53" s="100">
        <v>100</v>
      </c>
      <c r="R53" s="99"/>
      <c r="S53" s="99"/>
      <c r="T53" s="100">
        <v>100</v>
      </c>
      <c r="U53" s="99"/>
      <c r="V53" s="99"/>
      <c r="W53" s="100">
        <v>100</v>
      </c>
      <c r="X53" s="99"/>
      <c r="Y53" s="99"/>
      <c r="Z53" s="100">
        <v>100</v>
      </c>
      <c r="AA53" s="99"/>
      <c r="AB53" s="99"/>
      <c r="AC53" s="100">
        <v>100</v>
      </c>
      <c r="AD53" s="99"/>
      <c r="AE53" s="99"/>
      <c r="AF53" s="100">
        <v>100</v>
      </c>
      <c r="AG53" s="99"/>
      <c r="AH53" s="99"/>
      <c r="AI53" s="100">
        <v>100</v>
      </c>
      <c r="AJ53" s="99"/>
      <c r="AK53" s="99"/>
      <c r="AL53" s="100">
        <v>100</v>
      </c>
      <c r="AM53" s="99"/>
      <c r="AN53" s="99"/>
      <c r="AO53" s="100">
        <v>100</v>
      </c>
      <c r="AP53" s="99"/>
      <c r="AQ53" s="99"/>
      <c r="AR53" s="100">
        <v>100</v>
      </c>
      <c r="AS53" s="99"/>
      <c r="AT53" s="99"/>
      <c r="AU53" s="100">
        <v>100</v>
      </c>
      <c r="AV53" s="99"/>
      <c r="AW53" s="99"/>
      <c r="AX53" s="100">
        <v>100</v>
      </c>
      <c r="AY53" s="99"/>
      <c r="AZ53" s="99"/>
      <c r="BA53" s="100">
        <v>100</v>
      </c>
      <c r="BB53" s="99"/>
      <c r="BC53" s="99"/>
      <c r="BD53" s="100">
        <v>100</v>
      </c>
      <c r="BE53" s="99"/>
      <c r="BF53" s="99"/>
      <c r="BG53" s="100">
        <v>100</v>
      </c>
      <c r="BH53" s="99"/>
      <c r="BI53" s="99"/>
      <c r="BJ53" s="100">
        <v>100</v>
      </c>
      <c r="BK53" s="99"/>
      <c r="BL53" s="99"/>
      <c r="BM53" s="100">
        <v>100</v>
      </c>
      <c r="BN53" s="99"/>
      <c r="BO53" s="99"/>
      <c r="BP53" s="100">
        <v>100</v>
      </c>
      <c r="BQ53" s="99"/>
      <c r="BR53" s="99"/>
      <c r="BS53" s="100">
        <v>100</v>
      </c>
      <c r="BT53" s="99"/>
      <c r="BU53" s="99"/>
      <c r="BV53" s="99"/>
      <c r="BW53" s="99"/>
      <c r="BX53" s="99"/>
      <c r="BY53" s="99"/>
      <c r="BZ53" s="99"/>
      <c r="CA53" s="99"/>
      <c r="CB53" s="99"/>
      <c r="CC53" s="101"/>
      <c r="CD53" s="98"/>
      <c r="CE53" s="102"/>
      <c r="CF53" s="101"/>
      <c r="CG53" s="98"/>
      <c r="CH53" s="100"/>
      <c r="CI53" s="99"/>
      <c r="CJ53" s="99"/>
      <c r="CK53" s="100"/>
      <c r="CL53" s="99"/>
      <c r="CM53" s="99"/>
      <c r="CN53" s="100"/>
      <c r="CO53" s="464"/>
      <c r="CP53" s="462"/>
      <c r="CQ53" s="404"/>
      <c r="CR53" s="405"/>
      <c r="CS53" s="403"/>
      <c r="CT53" s="404"/>
      <c r="CU53" s="405"/>
      <c r="CV53" s="403"/>
      <c r="CW53" s="404"/>
      <c r="CX53" s="465"/>
      <c r="CY53" s="462"/>
      <c r="CZ53" s="403"/>
      <c r="DA53" s="404"/>
      <c r="DB53" s="465"/>
      <c r="DC53" s="462"/>
      <c r="DD53" s="464"/>
      <c r="DE53" s="462"/>
      <c r="DF53" s="402"/>
    </row>
    <row r="54" spans="1:110" ht="8.4499999999999993" customHeight="1" x14ac:dyDescent="0.2">
      <c r="A54" s="130" t="s">
        <v>783</v>
      </c>
      <c r="B54" s="96">
        <v>39</v>
      </c>
      <c r="C54" s="82" t="s">
        <v>424</v>
      </c>
      <c r="D54" s="96">
        <v>21</v>
      </c>
      <c r="E54" s="82" t="s">
        <v>1127</v>
      </c>
      <c r="F54" s="82" t="s">
        <v>1126</v>
      </c>
      <c r="G54" s="101">
        <v>2051.83</v>
      </c>
      <c r="H54" s="98">
        <v>0.02</v>
      </c>
      <c r="I54" s="101">
        <v>2051.83</v>
      </c>
      <c r="J54" s="100">
        <v>100</v>
      </c>
      <c r="K54" s="100">
        <v>100</v>
      </c>
      <c r="L54" s="99"/>
      <c r="M54" s="99"/>
      <c r="N54" s="100">
        <v>100</v>
      </c>
      <c r="O54" s="99"/>
      <c r="P54" s="99"/>
      <c r="Q54" s="100">
        <v>100</v>
      </c>
      <c r="R54" s="99"/>
      <c r="S54" s="99"/>
      <c r="T54" s="100">
        <v>100</v>
      </c>
      <c r="U54" s="99"/>
      <c r="V54" s="99"/>
      <c r="W54" s="100">
        <v>100</v>
      </c>
      <c r="X54" s="99"/>
      <c r="Y54" s="99"/>
      <c r="Z54" s="100">
        <v>100</v>
      </c>
      <c r="AA54" s="99"/>
      <c r="AB54" s="99"/>
      <c r="AC54" s="100">
        <v>100</v>
      </c>
      <c r="AD54" s="99"/>
      <c r="AE54" s="99"/>
      <c r="AF54" s="100">
        <v>100</v>
      </c>
      <c r="AG54" s="99"/>
      <c r="AH54" s="99"/>
      <c r="AI54" s="100">
        <v>100</v>
      </c>
      <c r="AJ54" s="99"/>
      <c r="AK54" s="99"/>
      <c r="AL54" s="100">
        <v>100</v>
      </c>
      <c r="AM54" s="99"/>
      <c r="AN54" s="99"/>
      <c r="AO54" s="100">
        <v>100</v>
      </c>
      <c r="AP54" s="99"/>
      <c r="AQ54" s="99"/>
      <c r="AR54" s="100">
        <v>100</v>
      </c>
      <c r="AS54" s="99"/>
      <c r="AT54" s="99"/>
      <c r="AU54" s="100">
        <v>100</v>
      </c>
      <c r="AV54" s="99"/>
      <c r="AW54" s="99"/>
      <c r="AX54" s="100">
        <v>100</v>
      </c>
      <c r="AY54" s="99"/>
      <c r="AZ54" s="99"/>
      <c r="BA54" s="100">
        <v>100</v>
      </c>
      <c r="BB54" s="99"/>
      <c r="BC54" s="99"/>
      <c r="BD54" s="100">
        <v>100</v>
      </c>
      <c r="BE54" s="99"/>
      <c r="BF54" s="99"/>
      <c r="BG54" s="100">
        <v>100</v>
      </c>
      <c r="BH54" s="99"/>
      <c r="BI54" s="99"/>
      <c r="BJ54" s="100">
        <v>100</v>
      </c>
      <c r="BK54" s="99"/>
      <c r="BL54" s="99"/>
      <c r="BM54" s="100">
        <v>100</v>
      </c>
      <c r="BN54" s="99"/>
      <c r="BO54" s="99"/>
      <c r="BP54" s="100">
        <v>100</v>
      </c>
      <c r="BQ54" s="99"/>
      <c r="BR54" s="99"/>
      <c r="BS54" s="100">
        <v>100</v>
      </c>
      <c r="BT54" s="99"/>
      <c r="BU54" s="99"/>
      <c r="BV54" s="99"/>
      <c r="BW54" s="99"/>
      <c r="BX54" s="99"/>
      <c r="BY54" s="99"/>
      <c r="BZ54" s="99"/>
      <c r="CA54" s="99"/>
      <c r="CB54" s="99"/>
      <c r="CC54" s="101"/>
      <c r="CD54" s="98"/>
      <c r="CE54" s="102"/>
      <c r="CF54" s="101"/>
      <c r="CG54" s="98"/>
      <c r="CH54" s="100"/>
      <c r="CI54" s="99"/>
      <c r="CJ54" s="99"/>
      <c r="CK54" s="100"/>
      <c r="CL54" s="99"/>
      <c r="CM54" s="99"/>
      <c r="CN54" s="100"/>
      <c r="CO54" s="462"/>
      <c r="CP54" s="462"/>
      <c r="CQ54" s="402"/>
      <c r="CR54" s="401"/>
      <c r="CS54" s="401"/>
      <c r="CT54" s="402"/>
      <c r="CU54" s="401"/>
      <c r="CV54" s="401"/>
      <c r="CW54" s="402"/>
      <c r="CX54" s="462"/>
      <c r="CY54" s="462"/>
      <c r="CZ54" s="401"/>
      <c r="DA54" s="402"/>
      <c r="DB54" s="462"/>
      <c r="DC54" s="462"/>
      <c r="DD54" s="462"/>
      <c r="DE54" s="462"/>
      <c r="DF54" s="402"/>
    </row>
    <row r="55" spans="1:110" ht="16.899999999999999" customHeight="1" x14ac:dyDescent="0.2">
      <c r="A55" s="130" t="s">
        <v>91</v>
      </c>
      <c r="B55" s="88">
        <v>40</v>
      </c>
      <c r="C55" s="87" t="s">
        <v>425</v>
      </c>
      <c r="D55" s="103">
        <v>191</v>
      </c>
      <c r="E55" s="87" t="s">
        <v>1127</v>
      </c>
      <c r="F55" s="87" t="s">
        <v>2695</v>
      </c>
      <c r="G55" s="105">
        <v>142872.14000000001</v>
      </c>
      <c r="H55" s="90">
        <v>1.45</v>
      </c>
      <c r="I55" s="105">
        <v>126126.46</v>
      </c>
      <c r="J55" s="91">
        <v>88.34</v>
      </c>
      <c r="K55" s="91">
        <v>88.34</v>
      </c>
      <c r="L55" s="94"/>
      <c r="M55" s="94"/>
      <c r="N55" s="91">
        <v>88.34</v>
      </c>
      <c r="O55" s="94"/>
      <c r="P55" s="94"/>
      <c r="Q55" s="91">
        <v>88.34</v>
      </c>
      <c r="R55" s="94"/>
      <c r="S55" s="94"/>
      <c r="T55" s="91">
        <v>88.34</v>
      </c>
      <c r="U55" s="94"/>
      <c r="V55" s="94"/>
      <c r="W55" s="91">
        <v>88.34</v>
      </c>
      <c r="X55" s="94"/>
      <c r="Y55" s="94"/>
      <c r="Z55" s="91">
        <v>88.34</v>
      </c>
      <c r="AA55" s="94"/>
      <c r="AB55" s="94"/>
      <c r="AC55" s="91">
        <v>88.34</v>
      </c>
      <c r="AD55" s="89"/>
      <c r="AE55" s="91"/>
      <c r="AF55" s="93">
        <v>88.34</v>
      </c>
      <c r="AG55" s="94">
        <v>16745.68</v>
      </c>
      <c r="AH55" s="94">
        <v>11.66</v>
      </c>
      <c r="AI55" s="93">
        <v>100</v>
      </c>
      <c r="AJ55" s="94"/>
      <c r="AK55" s="94"/>
      <c r="AL55" s="93">
        <v>100</v>
      </c>
      <c r="AM55" s="94"/>
      <c r="AN55" s="94"/>
      <c r="AO55" s="93">
        <v>100</v>
      </c>
      <c r="AP55" s="94"/>
      <c r="AQ55" s="94"/>
      <c r="AR55" s="93">
        <v>100</v>
      </c>
      <c r="AS55" s="94"/>
      <c r="AT55" s="94"/>
      <c r="AU55" s="93">
        <v>100</v>
      </c>
      <c r="AV55" s="94"/>
      <c r="AW55" s="94"/>
      <c r="AX55" s="93">
        <v>100</v>
      </c>
      <c r="AY55" s="94"/>
      <c r="AZ55" s="94"/>
      <c r="BA55" s="93">
        <v>100</v>
      </c>
      <c r="BB55" s="94"/>
      <c r="BC55" s="94"/>
      <c r="BD55" s="93">
        <v>100</v>
      </c>
      <c r="BE55" s="94"/>
      <c r="BF55" s="94"/>
      <c r="BG55" s="93">
        <v>100</v>
      </c>
      <c r="BH55" s="94"/>
      <c r="BI55" s="94"/>
      <c r="BJ55" s="93">
        <v>100</v>
      </c>
      <c r="BK55" s="94"/>
      <c r="BL55" s="94"/>
      <c r="BM55" s="93">
        <v>100</v>
      </c>
      <c r="BN55" s="94"/>
      <c r="BO55" s="94"/>
      <c r="BP55" s="93">
        <v>100</v>
      </c>
      <c r="BQ55" s="94"/>
      <c r="BR55" s="94"/>
      <c r="BS55" s="93">
        <v>100</v>
      </c>
      <c r="BT55" s="94"/>
      <c r="BU55" s="94"/>
      <c r="BV55" s="94"/>
      <c r="BW55" s="94"/>
      <c r="BX55" s="94"/>
      <c r="BY55" s="94"/>
      <c r="BZ55" s="94"/>
      <c r="CA55" s="94"/>
      <c r="CB55" s="94"/>
      <c r="CC55" s="99"/>
      <c r="CD55" s="99"/>
      <c r="CE55" s="100"/>
      <c r="CF55" s="99"/>
      <c r="CG55" s="99"/>
      <c r="CH55" s="100"/>
      <c r="CI55" s="99"/>
      <c r="CJ55" s="99"/>
      <c r="CK55" s="100"/>
      <c r="CL55" s="99"/>
      <c r="CM55" s="99"/>
      <c r="CN55" s="100"/>
      <c r="CO55" s="464"/>
      <c r="CP55" s="462"/>
      <c r="CQ55" s="404"/>
      <c r="CR55" s="402"/>
      <c r="CS55" s="403"/>
      <c r="CT55" s="404"/>
      <c r="CU55" s="402"/>
      <c r="CV55" s="403"/>
      <c r="CW55" s="404"/>
      <c r="CX55" s="463"/>
      <c r="CY55" s="462"/>
      <c r="CZ55" s="403"/>
      <c r="DA55" s="404"/>
      <c r="DB55" s="463"/>
      <c r="DC55" s="462"/>
      <c r="DD55" s="464"/>
      <c r="DE55" s="462"/>
      <c r="DF55" s="402"/>
    </row>
    <row r="56" spans="1:110" ht="16.899999999999999" customHeight="1" x14ac:dyDescent="0.2">
      <c r="A56" s="130" t="s">
        <v>92</v>
      </c>
      <c r="B56" s="96">
        <v>41</v>
      </c>
      <c r="C56" s="82" t="s">
        <v>426</v>
      </c>
      <c r="D56" s="104">
        <v>191</v>
      </c>
      <c r="E56" s="82" t="s">
        <v>1127</v>
      </c>
      <c r="F56" s="82" t="s">
        <v>2695</v>
      </c>
      <c r="G56" s="97">
        <v>83728.41</v>
      </c>
      <c r="H56" s="98">
        <v>0.85</v>
      </c>
      <c r="I56" s="97">
        <v>66982.73</v>
      </c>
      <c r="J56" s="102">
        <v>80</v>
      </c>
      <c r="K56" s="102">
        <v>80</v>
      </c>
      <c r="L56" s="99"/>
      <c r="M56" s="99"/>
      <c r="N56" s="102">
        <v>80</v>
      </c>
      <c r="O56" s="99"/>
      <c r="P56" s="99"/>
      <c r="Q56" s="102">
        <v>80</v>
      </c>
      <c r="R56" s="99"/>
      <c r="S56" s="99"/>
      <c r="T56" s="102">
        <v>80</v>
      </c>
      <c r="U56" s="99"/>
      <c r="V56" s="99"/>
      <c r="W56" s="102">
        <v>80</v>
      </c>
      <c r="X56" s="99"/>
      <c r="Y56" s="99"/>
      <c r="Z56" s="102">
        <v>80</v>
      </c>
      <c r="AA56" s="99"/>
      <c r="AB56" s="99"/>
      <c r="AC56" s="102">
        <v>80</v>
      </c>
      <c r="AD56" s="97"/>
      <c r="AE56" s="102"/>
      <c r="AF56" s="100">
        <v>80</v>
      </c>
      <c r="AG56" s="99">
        <v>16745.68</v>
      </c>
      <c r="AH56" s="99">
        <v>20</v>
      </c>
      <c r="AI56" s="100">
        <v>100</v>
      </c>
      <c r="AJ56" s="99"/>
      <c r="AK56" s="99"/>
      <c r="AL56" s="100">
        <v>100</v>
      </c>
      <c r="AM56" s="99"/>
      <c r="AN56" s="99"/>
      <c r="AO56" s="100">
        <v>100</v>
      </c>
      <c r="AP56" s="99"/>
      <c r="AQ56" s="99"/>
      <c r="AR56" s="100">
        <v>100</v>
      </c>
      <c r="AS56" s="99"/>
      <c r="AT56" s="99"/>
      <c r="AU56" s="100">
        <v>100</v>
      </c>
      <c r="AV56" s="99"/>
      <c r="AW56" s="99"/>
      <c r="AX56" s="100">
        <v>100</v>
      </c>
      <c r="AY56" s="99"/>
      <c r="AZ56" s="99"/>
      <c r="BA56" s="100">
        <v>100</v>
      </c>
      <c r="BB56" s="99"/>
      <c r="BC56" s="99"/>
      <c r="BD56" s="100">
        <v>100</v>
      </c>
      <c r="BE56" s="99"/>
      <c r="BF56" s="99"/>
      <c r="BG56" s="100">
        <v>100</v>
      </c>
      <c r="BH56" s="99"/>
      <c r="BI56" s="99"/>
      <c r="BJ56" s="100">
        <v>100</v>
      </c>
      <c r="BK56" s="99"/>
      <c r="BL56" s="99"/>
      <c r="BM56" s="100">
        <v>100</v>
      </c>
      <c r="BN56" s="99"/>
      <c r="BO56" s="99"/>
      <c r="BP56" s="100">
        <v>100</v>
      </c>
      <c r="BQ56" s="99"/>
      <c r="BR56" s="99"/>
      <c r="BS56" s="100">
        <v>100</v>
      </c>
      <c r="BT56" s="99"/>
      <c r="BU56" s="99"/>
      <c r="BV56" s="99"/>
      <c r="BW56" s="99"/>
      <c r="BX56" s="99"/>
      <c r="BY56" s="99"/>
      <c r="BZ56" s="99"/>
      <c r="CA56" s="99"/>
      <c r="CB56" s="99"/>
      <c r="CC56" s="100"/>
      <c r="CD56" s="98"/>
      <c r="CE56" s="102"/>
      <c r="CF56" s="100"/>
      <c r="CG56" s="98"/>
      <c r="CH56" s="100"/>
      <c r="CI56" s="99"/>
      <c r="CJ56" s="99"/>
      <c r="CK56" s="100"/>
      <c r="CL56" s="99"/>
      <c r="CM56" s="99"/>
      <c r="CN56" s="100"/>
      <c r="CO56" s="464"/>
      <c r="CP56" s="462"/>
      <c r="CQ56" s="404"/>
      <c r="CR56" s="405"/>
      <c r="CS56" s="403"/>
      <c r="CT56" s="404"/>
      <c r="CU56" s="405"/>
      <c r="CV56" s="403"/>
      <c r="CW56" s="404"/>
      <c r="CX56" s="465"/>
      <c r="CY56" s="462"/>
      <c r="CZ56" s="403"/>
      <c r="DA56" s="404"/>
      <c r="DB56" s="465"/>
      <c r="DC56" s="462"/>
      <c r="DD56" s="464"/>
      <c r="DE56" s="462"/>
      <c r="DF56" s="402"/>
    </row>
    <row r="57" spans="1:110" ht="8.4499999999999993" customHeight="1" x14ac:dyDescent="0.2">
      <c r="A57" s="130" t="s">
        <v>93</v>
      </c>
      <c r="B57" s="96">
        <v>42</v>
      </c>
      <c r="C57" s="82" t="s">
        <v>427</v>
      </c>
      <c r="D57" s="96">
        <v>21</v>
      </c>
      <c r="E57" s="82" t="s">
        <v>1127</v>
      </c>
      <c r="F57" s="82" t="s">
        <v>1126</v>
      </c>
      <c r="G57" s="97">
        <v>59143.73</v>
      </c>
      <c r="H57" s="98">
        <v>0.6</v>
      </c>
      <c r="I57" s="97">
        <v>59143.73</v>
      </c>
      <c r="J57" s="100">
        <v>100</v>
      </c>
      <c r="K57" s="100">
        <v>100</v>
      </c>
      <c r="L57" s="99"/>
      <c r="M57" s="99"/>
      <c r="N57" s="100">
        <v>100</v>
      </c>
      <c r="O57" s="99"/>
      <c r="P57" s="99"/>
      <c r="Q57" s="100">
        <v>100</v>
      </c>
      <c r="R57" s="99"/>
      <c r="S57" s="99"/>
      <c r="T57" s="100">
        <v>100</v>
      </c>
      <c r="U57" s="99"/>
      <c r="V57" s="99"/>
      <c r="W57" s="100">
        <v>100</v>
      </c>
      <c r="X57" s="99"/>
      <c r="Y57" s="99"/>
      <c r="Z57" s="100">
        <v>100</v>
      </c>
      <c r="AA57" s="99"/>
      <c r="AB57" s="99"/>
      <c r="AC57" s="100">
        <v>100</v>
      </c>
      <c r="AD57" s="99"/>
      <c r="AE57" s="99"/>
      <c r="AF57" s="100">
        <v>100</v>
      </c>
      <c r="AG57" s="99"/>
      <c r="AH57" s="99"/>
      <c r="AI57" s="100">
        <v>100</v>
      </c>
      <c r="AJ57" s="99"/>
      <c r="AK57" s="99"/>
      <c r="AL57" s="100">
        <v>100</v>
      </c>
      <c r="AM57" s="99"/>
      <c r="AN57" s="99"/>
      <c r="AO57" s="100">
        <v>100</v>
      </c>
      <c r="AP57" s="99"/>
      <c r="AQ57" s="99"/>
      <c r="AR57" s="100">
        <v>100</v>
      </c>
      <c r="AS57" s="99"/>
      <c r="AT57" s="99"/>
      <c r="AU57" s="100">
        <v>100</v>
      </c>
      <c r="AV57" s="99"/>
      <c r="AW57" s="99"/>
      <c r="AX57" s="100">
        <v>100</v>
      </c>
      <c r="AY57" s="99"/>
      <c r="AZ57" s="99"/>
      <c r="BA57" s="100">
        <v>100</v>
      </c>
      <c r="BB57" s="99"/>
      <c r="BC57" s="99"/>
      <c r="BD57" s="100">
        <v>100</v>
      </c>
      <c r="BE57" s="99"/>
      <c r="BF57" s="99"/>
      <c r="BG57" s="100">
        <v>100</v>
      </c>
      <c r="BH57" s="99"/>
      <c r="BI57" s="99"/>
      <c r="BJ57" s="100">
        <v>100</v>
      </c>
      <c r="BK57" s="99"/>
      <c r="BL57" s="99"/>
      <c r="BM57" s="100">
        <v>100</v>
      </c>
      <c r="BN57" s="99"/>
      <c r="BO57" s="99"/>
      <c r="BP57" s="100">
        <v>100</v>
      </c>
      <c r="BQ57" s="99"/>
      <c r="BR57" s="99"/>
      <c r="BS57" s="100">
        <v>100</v>
      </c>
      <c r="BT57" s="99"/>
      <c r="BU57" s="99"/>
      <c r="BV57" s="99"/>
      <c r="BW57" s="99"/>
      <c r="BX57" s="99"/>
      <c r="BY57" s="99"/>
      <c r="BZ57" s="99"/>
      <c r="CA57" s="99"/>
      <c r="CB57" s="99"/>
      <c r="CC57" s="101"/>
      <c r="CD57" s="98"/>
      <c r="CE57" s="102"/>
      <c r="CF57" s="101"/>
      <c r="CG57" s="98"/>
      <c r="CH57" s="100"/>
      <c r="CI57" s="99"/>
      <c r="CJ57" s="99"/>
      <c r="CK57" s="100"/>
      <c r="CL57" s="99"/>
      <c r="CM57" s="99"/>
      <c r="CN57" s="100"/>
      <c r="CO57" s="464"/>
      <c r="CP57" s="462"/>
      <c r="CQ57" s="404"/>
      <c r="CR57" s="401"/>
      <c r="CS57" s="403"/>
      <c r="CT57" s="404"/>
      <c r="CU57" s="401"/>
      <c r="CV57" s="403"/>
      <c r="CW57" s="404"/>
      <c r="CX57" s="462"/>
      <c r="CY57" s="462"/>
      <c r="CZ57" s="403"/>
      <c r="DA57" s="404"/>
      <c r="DB57" s="462"/>
      <c r="DC57" s="462"/>
      <c r="DD57" s="464"/>
      <c r="DE57" s="462"/>
      <c r="DF57" s="402"/>
    </row>
    <row r="58" spans="1:110" ht="16.899999999999999" customHeight="1" x14ac:dyDescent="0.2">
      <c r="A58" s="130" t="s">
        <v>95</v>
      </c>
      <c r="B58" s="88">
        <v>43</v>
      </c>
      <c r="C58" s="87" t="s">
        <v>428</v>
      </c>
      <c r="D58" s="103">
        <v>177</v>
      </c>
      <c r="E58" s="87" t="s">
        <v>1959</v>
      </c>
      <c r="F58" s="87" t="s">
        <v>1960</v>
      </c>
      <c r="G58" s="105">
        <v>531012.86</v>
      </c>
      <c r="H58" s="90">
        <v>5.41</v>
      </c>
      <c r="I58" s="89">
        <v>21220.34</v>
      </c>
      <c r="J58" s="90">
        <v>3.97</v>
      </c>
      <c r="K58" s="90">
        <v>3.97</v>
      </c>
      <c r="L58" s="105">
        <v>184097.84</v>
      </c>
      <c r="M58" s="91">
        <v>34.83</v>
      </c>
      <c r="N58" s="91">
        <v>38.799999999999997</v>
      </c>
      <c r="O58" s="105">
        <v>185262.48</v>
      </c>
      <c r="P58" s="91">
        <v>35.03</v>
      </c>
      <c r="Q58" s="91">
        <v>73.819999999999993</v>
      </c>
      <c r="R58" s="89">
        <v>89543</v>
      </c>
      <c r="S58" s="91">
        <v>16.690000000000001</v>
      </c>
      <c r="T58" s="91">
        <v>90.52</v>
      </c>
      <c r="U58" s="94"/>
      <c r="V58" s="94"/>
      <c r="W58" s="91">
        <v>90.52</v>
      </c>
      <c r="X58" s="94"/>
      <c r="Y58" s="94"/>
      <c r="Z58" s="91">
        <v>90.52</v>
      </c>
      <c r="AA58" s="94"/>
      <c r="AB58" s="94"/>
      <c r="AC58" s="91">
        <v>90.52</v>
      </c>
      <c r="AD58" s="89">
        <v>12416.61</v>
      </c>
      <c r="AE58" s="90">
        <v>2.31</v>
      </c>
      <c r="AF58" s="91">
        <v>92.83</v>
      </c>
      <c r="AG58" s="89">
        <v>38472.589999999997</v>
      </c>
      <c r="AH58" s="90">
        <v>7.17</v>
      </c>
      <c r="AI58" s="93">
        <v>100</v>
      </c>
      <c r="AJ58" s="94"/>
      <c r="AK58" s="94"/>
      <c r="AL58" s="93">
        <v>100</v>
      </c>
      <c r="AM58" s="94"/>
      <c r="AN58" s="94"/>
      <c r="AO58" s="93">
        <v>100</v>
      </c>
      <c r="AP58" s="94"/>
      <c r="AQ58" s="94"/>
      <c r="AR58" s="93">
        <v>100</v>
      </c>
      <c r="AS58" s="94"/>
      <c r="AT58" s="94"/>
      <c r="AU58" s="93">
        <v>100</v>
      </c>
      <c r="AV58" s="94"/>
      <c r="AW58" s="94"/>
      <c r="AX58" s="93">
        <v>100</v>
      </c>
      <c r="AY58" s="94"/>
      <c r="AZ58" s="94"/>
      <c r="BA58" s="93">
        <v>100</v>
      </c>
      <c r="BB58" s="94"/>
      <c r="BC58" s="94"/>
      <c r="BD58" s="93">
        <v>100</v>
      </c>
      <c r="BE58" s="94"/>
      <c r="BF58" s="94"/>
      <c r="BG58" s="93">
        <v>100</v>
      </c>
      <c r="BH58" s="94"/>
      <c r="BI58" s="94"/>
      <c r="BJ58" s="93">
        <v>100</v>
      </c>
      <c r="BK58" s="94"/>
      <c r="BL58" s="94"/>
      <c r="BM58" s="93">
        <v>100</v>
      </c>
      <c r="BN58" s="94"/>
      <c r="BO58" s="94"/>
      <c r="BP58" s="93">
        <v>100</v>
      </c>
      <c r="BQ58" s="94"/>
      <c r="BR58" s="94"/>
      <c r="BS58" s="93">
        <v>100</v>
      </c>
      <c r="BT58" s="94"/>
      <c r="BU58" s="94"/>
      <c r="BV58" s="94"/>
      <c r="BW58" s="94"/>
      <c r="BX58" s="94"/>
      <c r="BY58" s="94"/>
      <c r="BZ58" s="94"/>
      <c r="CA58" s="94"/>
      <c r="CB58" s="94"/>
      <c r="CC58" s="99"/>
      <c r="CD58" s="98"/>
      <c r="CE58" s="102"/>
      <c r="CF58" s="99"/>
      <c r="CG58" s="98"/>
      <c r="CH58" s="100"/>
      <c r="CI58" s="99"/>
      <c r="CJ58" s="99"/>
      <c r="CK58" s="100"/>
      <c r="CL58" s="99"/>
      <c r="CM58" s="99"/>
      <c r="CN58" s="100"/>
      <c r="CO58" s="464"/>
      <c r="CP58" s="462"/>
      <c r="CQ58" s="404"/>
      <c r="CR58" s="401"/>
      <c r="CS58" s="403"/>
      <c r="CT58" s="404"/>
      <c r="CU58" s="401"/>
      <c r="CV58" s="403"/>
      <c r="CW58" s="404"/>
      <c r="CX58" s="462"/>
      <c r="CY58" s="462"/>
      <c r="CZ58" s="403"/>
      <c r="DA58" s="404"/>
      <c r="DB58" s="462"/>
      <c r="DC58" s="462"/>
      <c r="DD58" s="464"/>
      <c r="DE58" s="462"/>
      <c r="DF58" s="402"/>
    </row>
    <row r="59" spans="1:110" ht="8.4499999999999993" customHeight="1" x14ac:dyDescent="0.2">
      <c r="A59" s="130" t="s">
        <v>96</v>
      </c>
      <c r="B59" s="88">
        <v>44</v>
      </c>
      <c r="C59" s="87" t="s">
        <v>429</v>
      </c>
      <c r="D59" s="103">
        <v>124</v>
      </c>
      <c r="E59" s="87" t="s">
        <v>1961</v>
      </c>
      <c r="F59" s="87" t="s">
        <v>1962</v>
      </c>
      <c r="G59" s="105">
        <v>119358.59</v>
      </c>
      <c r="H59" s="90">
        <v>1.22</v>
      </c>
      <c r="I59" s="94"/>
      <c r="J59" s="94"/>
      <c r="K59" s="94"/>
      <c r="L59" s="94"/>
      <c r="M59" s="94"/>
      <c r="N59" s="94"/>
      <c r="O59" s="89">
        <v>22384.98</v>
      </c>
      <c r="P59" s="91">
        <v>18.75</v>
      </c>
      <c r="Q59" s="91">
        <v>18.75</v>
      </c>
      <c r="R59" s="89">
        <v>89543</v>
      </c>
      <c r="S59" s="91">
        <v>75.02</v>
      </c>
      <c r="T59" s="91">
        <v>93.77</v>
      </c>
      <c r="U59" s="94"/>
      <c r="V59" s="94"/>
      <c r="W59" s="91">
        <v>93.77</v>
      </c>
      <c r="X59" s="94"/>
      <c r="Y59" s="94"/>
      <c r="Z59" s="91">
        <v>93.77</v>
      </c>
      <c r="AA59" s="94"/>
      <c r="AB59" s="94"/>
      <c r="AC59" s="91">
        <v>93.77</v>
      </c>
      <c r="AD59" s="94"/>
      <c r="AE59" s="94"/>
      <c r="AF59" s="91">
        <v>93.77</v>
      </c>
      <c r="AG59" s="92">
        <v>7430.61</v>
      </c>
      <c r="AH59" s="90">
        <v>6.23</v>
      </c>
      <c r="AI59" s="93">
        <v>100</v>
      </c>
      <c r="AJ59" s="94"/>
      <c r="AK59" s="94"/>
      <c r="AL59" s="93">
        <v>100</v>
      </c>
      <c r="AM59" s="94"/>
      <c r="AN59" s="94"/>
      <c r="AO59" s="93">
        <v>100</v>
      </c>
      <c r="AP59" s="94"/>
      <c r="AQ59" s="94"/>
      <c r="AR59" s="93">
        <v>100</v>
      </c>
      <c r="AS59" s="94"/>
      <c r="AT59" s="94"/>
      <c r="AU59" s="93">
        <v>100</v>
      </c>
      <c r="AV59" s="94"/>
      <c r="AW59" s="94"/>
      <c r="AX59" s="93">
        <v>100</v>
      </c>
      <c r="AY59" s="94"/>
      <c r="AZ59" s="94"/>
      <c r="BA59" s="93">
        <v>100</v>
      </c>
      <c r="BB59" s="94"/>
      <c r="BC59" s="94"/>
      <c r="BD59" s="93">
        <v>100</v>
      </c>
      <c r="BE59" s="94"/>
      <c r="BF59" s="94"/>
      <c r="BG59" s="93">
        <v>100</v>
      </c>
      <c r="BH59" s="94"/>
      <c r="BI59" s="94"/>
      <c r="BJ59" s="93">
        <v>100</v>
      </c>
      <c r="BK59" s="94"/>
      <c r="BL59" s="94"/>
      <c r="BM59" s="93">
        <v>100</v>
      </c>
      <c r="BN59" s="94"/>
      <c r="BO59" s="94"/>
      <c r="BP59" s="93">
        <v>100</v>
      </c>
      <c r="BQ59" s="94"/>
      <c r="BR59" s="94"/>
      <c r="BS59" s="93">
        <v>100</v>
      </c>
      <c r="BT59" s="94"/>
      <c r="BU59" s="94"/>
      <c r="BV59" s="94"/>
      <c r="BW59" s="94"/>
      <c r="BX59" s="94"/>
      <c r="BY59" s="94"/>
      <c r="BZ59" s="94"/>
      <c r="CA59" s="94"/>
      <c r="CB59" s="94"/>
      <c r="CC59" s="99"/>
      <c r="CD59" s="98"/>
      <c r="CE59" s="102"/>
      <c r="CF59" s="99"/>
      <c r="CG59" s="98"/>
      <c r="CH59" s="100"/>
      <c r="CI59" s="99"/>
      <c r="CJ59" s="99"/>
      <c r="CK59" s="100"/>
      <c r="CL59" s="99"/>
      <c r="CM59" s="99"/>
      <c r="CN59" s="100"/>
      <c r="CO59" s="461"/>
      <c r="CP59" s="459"/>
      <c r="CQ59" s="399"/>
      <c r="CR59" s="398"/>
      <c r="CS59" s="458"/>
      <c r="CT59" s="399"/>
      <c r="CU59" s="398"/>
      <c r="CV59" s="458"/>
      <c r="CW59" s="399"/>
      <c r="CX59" s="460"/>
      <c r="CY59" s="459"/>
      <c r="CZ59" s="458"/>
      <c r="DA59" s="399"/>
      <c r="DB59" s="460"/>
      <c r="DC59" s="459"/>
      <c r="DD59" s="461"/>
      <c r="DE59" s="459"/>
      <c r="DF59" s="400"/>
    </row>
    <row r="60" spans="1:110" ht="8.4499999999999993" customHeight="1" x14ac:dyDescent="0.2">
      <c r="A60" s="130" t="s">
        <v>97</v>
      </c>
      <c r="B60" s="96">
        <v>45</v>
      </c>
      <c r="C60" s="82" t="s">
        <v>430</v>
      </c>
      <c r="D60" s="104">
        <v>124</v>
      </c>
      <c r="E60" s="82" t="s">
        <v>1961</v>
      </c>
      <c r="F60" s="82" t="s">
        <v>1962</v>
      </c>
      <c r="G60" s="97">
        <v>15022.4</v>
      </c>
      <c r="H60" s="98">
        <v>0.15</v>
      </c>
      <c r="I60" s="99"/>
      <c r="J60" s="99"/>
      <c r="K60" s="99"/>
      <c r="L60" s="99"/>
      <c r="M60" s="99"/>
      <c r="N60" s="99"/>
      <c r="O60" s="101">
        <v>2837.73</v>
      </c>
      <c r="P60" s="102">
        <v>18.89</v>
      </c>
      <c r="Q60" s="102">
        <v>18.89</v>
      </c>
      <c r="R60" s="97">
        <v>11352.43</v>
      </c>
      <c r="S60" s="102">
        <v>75.569999999999993</v>
      </c>
      <c r="T60" s="102">
        <v>94.46</v>
      </c>
      <c r="U60" s="99"/>
      <c r="V60" s="99"/>
      <c r="W60" s="102">
        <v>94.46</v>
      </c>
      <c r="X60" s="99"/>
      <c r="Y60" s="99"/>
      <c r="Z60" s="102">
        <v>94.46</v>
      </c>
      <c r="AA60" s="99"/>
      <c r="AB60" s="99"/>
      <c r="AC60" s="102">
        <v>94.46</v>
      </c>
      <c r="AD60" s="99"/>
      <c r="AE60" s="99"/>
      <c r="AF60" s="102">
        <v>94.46</v>
      </c>
      <c r="AG60" s="100">
        <v>832.24</v>
      </c>
      <c r="AH60" s="98">
        <v>5.54</v>
      </c>
      <c r="AI60" s="100">
        <v>100</v>
      </c>
      <c r="AJ60" s="99"/>
      <c r="AK60" s="99"/>
      <c r="AL60" s="100">
        <v>100</v>
      </c>
      <c r="AM60" s="99"/>
      <c r="AN60" s="99"/>
      <c r="AO60" s="100">
        <v>100</v>
      </c>
      <c r="AP60" s="99"/>
      <c r="AQ60" s="99"/>
      <c r="AR60" s="100">
        <v>100</v>
      </c>
      <c r="AS60" s="99"/>
      <c r="AT60" s="99"/>
      <c r="AU60" s="100">
        <v>100</v>
      </c>
      <c r="AV60" s="99"/>
      <c r="AW60" s="99"/>
      <c r="AX60" s="100">
        <v>100</v>
      </c>
      <c r="AY60" s="99"/>
      <c r="AZ60" s="99"/>
      <c r="BA60" s="100">
        <v>100</v>
      </c>
      <c r="BB60" s="99"/>
      <c r="BC60" s="99"/>
      <c r="BD60" s="100">
        <v>100</v>
      </c>
      <c r="BE60" s="99"/>
      <c r="BF60" s="99"/>
      <c r="BG60" s="100">
        <v>100</v>
      </c>
      <c r="BH60" s="99"/>
      <c r="BI60" s="99"/>
      <c r="BJ60" s="100">
        <v>100</v>
      </c>
      <c r="BK60" s="99"/>
      <c r="BL60" s="99"/>
      <c r="BM60" s="100">
        <v>100</v>
      </c>
      <c r="BN60" s="99"/>
      <c r="BO60" s="99"/>
      <c r="BP60" s="100">
        <v>100</v>
      </c>
      <c r="BQ60" s="99"/>
      <c r="BR60" s="99"/>
      <c r="BS60" s="100">
        <v>100</v>
      </c>
      <c r="BT60" s="99"/>
      <c r="BU60" s="99"/>
      <c r="BV60" s="99"/>
      <c r="BW60" s="99"/>
      <c r="BX60" s="99"/>
      <c r="BY60" s="99"/>
      <c r="BZ60" s="99"/>
      <c r="CA60" s="99"/>
      <c r="CB60" s="99"/>
      <c r="CC60" s="92"/>
      <c r="CD60" s="90"/>
      <c r="CE60" s="91"/>
      <c r="CF60" s="92"/>
      <c r="CG60" s="90"/>
      <c r="CH60" s="93"/>
      <c r="CI60" s="94"/>
      <c r="CJ60" s="94"/>
      <c r="CK60" s="93"/>
      <c r="CL60" s="94"/>
      <c r="CM60" s="94"/>
      <c r="CN60" s="93"/>
      <c r="CO60" s="464"/>
      <c r="CP60" s="462"/>
      <c r="CQ60" s="404"/>
      <c r="CR60" s="402"/>
      <c r="CS60" s="403"/>
      <c r="CT60" s="404"/>
      <c r="CU60" s="402"/>
      <c r="CV60" s="403"/>
      <c r="CW60" s="404"/>
      <c r="CX60" s="463"/>
      <c r="CY60" s="462"/>
      <c r="CZ60" s="403"/>
      <c r="DA60" s="404"/>
      <c r="DB60" s="463"/>
      <c r="DC60" s="462"/>
      <c r="DD60" s="464"/>
      <c r="DE60" s="462"/>
      <c r="DF60" s="402"/>
    </row>
    <row r="61" spans="1:110" ht="16.899999999999999" customHeight="1" x14ac:dyDescent="0.2">
      <c r="A61" s="130" t="s">
        <v>98</v>
      </c>
      <c r="B61" s="96">
        <v>46</v>
      </c>
      <c r="C61" s="82" t="s">
        <v>435</v>
      </c>
      <c r="D61" s="104">
        <v>124</v>
      </c>
      <c r="E61" s="82" t="s">
        <v>1961</v>
      </c>
      <c r="F61" s="82" t="s">
        <v>1962</v>
      </c>
      <c r="G61" s="100">
        <v>598.49</v>
      </c>
      <c r="H61" s="98">
        <v>0.01</v>
      </c>
      <c r="I61" s="99"/>
      <c r="J61" s="99"/>
      <c r="K61" s="99"/>
      <c r="L61" s="99"/>
      <c r="M61" s="99"/>
      <c r="N61" s="99"/>
      <c r="O61" s="100">
        <v>110.78</v>
      </c>
      <c r="P61" s="102">
        <v>18.510000000000002</v>
      </c>
      <c r="Q61" s="102">
        <v>18.510000000000002</v>
      </c>
      <c r="R61" s="100">
        <v>443.06</v>
      </c>
      <c r="S61" s="102">
        <v>74.03</v>
      </c>
      <c r="T61" s="102">
        <v>92.54</v>
      </c>
      <c r="U61" s="99"/>
      <c r="V61" s="99"/>
      <c r="W61" s="102">
        <v>92.54</v>
      </c>
      <c r="X61" s="99"/>
      <c r="Y61" s="99"/>
      <c r="Z61" s="102">
        <v>92.54</v>
      </c>
      <c r="AA61" s="99"/>
      <c r="AB61" s="99"/>
      <c r="AC61" s="102">
        <v>92.54</v>
      </c>
      <c r="AD61" s="99"/>
      <c r="AE61" s="99"/>
      <c r="AF61" s="102">
        <v>92.54</v>
      </c>
      <c r="AG61" s="102">
        <v>44.65</v>
      </c>
      <c r="AH61" s="98">
        <v>7.46</v>
      </c>
      <c r="AI61" s="100">
        <v>100</v>
      </c>
      <c r="AJ61" s="99"/>
      <c r="AK61" s="99"/>
      <c r="AL61" s="100">
        <v>100</v>
      </c>
      <c r="AM61" s="99"/>
      <c r="AN61" s="99"/>
      <c r="AO61" s="100">
        <v>100</v>
      </c>
      <c r="AP61" s="99"/>
      <c r="AQ61" s="99"/>
      <c r="AR61" s="100">
        <v>100</v>
      </c>
      <c r="AS61" s="99"/>
      <c r="AT61" s="99"/>
      <c r="AU61" s="100">
        <v>100</v>
      </c>
      <c r="AV61" s="99"/>
      <c r="AW61" s="99"/>
      <c r="AX61" s="100">
        <v>100</v>
      </c>
      <c r="AY61" s="99"/>
      <c r="AZ61" s="99"/>
      <c r="BA61" s="100">
        <v>100</v>
      </c>
      <c r="BB61" s="99"/>
      <c r="BC61" s="99"/>
      <c r="BD61" s="100">
        <v>100</v>
      </c>
      <c r="BE61" s="99"/>
      <c r="BF61" s="99"/>
      <c r="BG61" s="100">
        <v>100</v>
      </c>
      <c r="BH61" s="99"/>
      <c r="BI61" s="99"/>
      <c r="BJ61" s="100">
        <v>100</v>
      </c>
      <c r="BK61" s="99"/>
      <c r="BL61" s="99"/>
      <c r="BM61" s="100">
        <v>100</v>
      </c>
      <c r="BN61" s="99"/>
      <c r="BO61" s="99"/>
      <c r="BP61" s="100">
        <v>100</v>
      </c>
      <c r="BQ61" s="99"/>
      <c r="BR61" s="99"/>
      <c r="BS61" s="100">
        <v>100</v>
      </c>
      <c r="BT61" s="99"/>
      <c r="BU61" s="99"/>
      <c r="BV61" s="99"/>
      <c r="BW61" s="99"/>
      <c r="BX61" s="99"/>
      <c r="BY61" s="99"/>
      <c r="BZ61" s="99"/>
      <c r="CA61" s="99"/>
      <c r="CB61" s="99"/>
      <c r="CC61" s="100"/>
      <c r="CD61" s="98"/>
      <c r="CE61" s="102"/>
      <c r="CF61" s="100"/>
      <c r="CG61" s="98"/>
      <c r="CH61" s="100"/>
      <c r="CI61" s="99"/>
      <c r="CJ61" s="99"/>
      <c r="CK61" s="100"/>
      <c r="CL61" s="99"/>
      <c r="CM61" s="99"/>
      <c r="CN61" s="100"/>
      <c r="CO61" s="464"/>
      <c r="CP61" s="462"/>
      <c r="CQ61" s="404"/>
      <c r="CR61" s="405"/>
      <c r="CS61" s="403"/>
      <c r="CT61" s="404"/>
      <c r="CU61" s="405"/>
      <c r="CV61" s="403"/>
      <c r="CW61" s="404"/>
      <c r="CX61" s="465"/>
      <c r="CY61" s="462"/>
      <c r="CZ61" s="403"/>
      <c r="DA61" s="404"/>
      <c r="DB61" s="465"/>
      <c r="DC61" s="462"/>
      <c r="DD61" s="464"/>
      <c r="DE61" s="462"/>
      <c r="DF61" s="402"/>
    </row>
    <row r="62" spans="1:110" ht="8.4499999999999993" customHeight="1" x14ac:dyDescent="0.2">
      <c r="A62" s="130" t="s">
        <v>99</v>
      </c>
      <c r="B62" s="96">
        <v>47</v>
      </c>
      <c r="C62" s="82" t="s">
        <v>431</v>
      </c>
      <c r="D62" s="104">
        <v>124</v>
      </c>
      <c r="E62" s="82" t="s">
        <v>1961</v>
      </c>
      <c r="F62" s="82" t="s">
        <v>1962</v>
      </c>
      <c r="G62" s="101">
        <v>2026.79</v>
      </c>
      <c r="H62" s="98">
        <v>0.02</v>
      </c>
      <c r="I62" s="99"/>
      <c r="J62" s="99"/>
      <c r="K62" s="99"/>
      <c r="L62" s="99"/>
      <c r="M62" s="99"/>
      <c r="N62" s="99"/>
      <c r="O62" s="100">
        <v>371.92</v>
      </c>
      <c r="P62" s="102">
        <v>18.350000000000001</v>
      </c>
      <c r="Q62" s="102">
        <v>18.350000000000001</v>
      </c>
      <c r="R62" s="101">
        <v>1487.26</v>
      </c>
      <c r="S62" s="102">
        <v>73.38</v>
      </c>
      <c r="T62" s="102">
        <v>91.73</v>
      </c>
      <c r="U62" s="99"/>
      <c r="V62" s="99"/>
      <c r="W62" s="102">
        <v>91.73</v>
      </c>
      <c r="X62" s="99"/>
      <c r="Y62" s="99"/>
      <c r="Z62" s="102">
        <v>91.73</v>
      </c>
      <c r="AA62" s="99"/>
      <c r="AB62" s="99"/>
      <c r="AC62" s="102">
        <v>91.73</v>
      </c>
      <c r="AD62" s="99"/>
      <c r="AE62" s="99"/>
      <c r="AF62" s="102">
        <v>91.73</v>
      </c>
      <c r="AG62" s="100">
        <v>167.62</v>
      </c>
      <c r="AH62" s="98">
        <v>8.27</v>
      </c>
      <c r="AI62" s="100">
        <v>100</v>
      </c>
      <c r="AJ62" s="99"/>
      <c r="AK62" s="99"/>
      <c r="AL62" s="100">
        <v>100</v>
      </c>
      <c r="AM62" s="99"/>
      <c r="AN62" s="99"/>
      <c r="AO62" s="100">
        <v>100</v>
      </c>
      <c r="AP62" s="99"/>
      <c r="AQ62" s="99"/>
      <c r="AR62" s="100">
        <v>100</v>
      </c>
      <c r="AS62" s="99"/>
      <c r="AT62" s="99"/>
      <c r="AU62" s="100">
        <v>100</v>
      </c>
      <c r="AV62" s="99"/>
      <c r="AW62" s="99"/>
      <c r="AX62" s="100">
        <v>100</v>
      </c>
      <c r="AY62" s="99"/>
      <c r="AZ62" s="99"/>
      <c r="BA62" s="100">
        <v>100</v>
      </c>
      <c r="BB62" s="99"/>
      <c r="BC62" s="99"/>
      <c r="BD62" s="100">
        <v>100</v>
      </c>
      <c r="BE62" s="99"/>
      <c r="BF62" s="99"/>
      <c r="BG62" s="100">
        <v>100</v>
      </c>
      <c r="BH62" s="99"/>
      <c r="BI62" s="99"/>
      <c r="BJ62" s="100">
        <v>100</v>
      </c>
      <c r="BK62" s="99"/>
      <c r="BL62" s="99"/>
      <c r="BM62" s="100">
        <v>100</v>
      </c>
      <c r="BN62" s="99"/>
      <c r="BO62" s="99"/>
      <c r="BP62" s="100">
        <v>100</v>
      </c>
      <c r="BQ62" s="99"/>
      <c r="BR62" s="99"/>
      <c r="BS62" s="100">
        <v>100</v>
      </c>
      <c r="BT62" s="99"/>
      <c r="BU62" s="99"/>
      <c r="BV62" s="99"/>
      <c r="BW62" s="99"/>
      <c r="BX62" s="99"/>
      <c r="BY62" s="99"/>
      <c r="BZ62" s="99"/>
      <c r="CA62" s="99"/>
      <c r="CB62" s="99"/>
      <c r="CC62" s="101"/>
      <c r="CD62" s="98"/>
      <c r="CE62" s="102"/>
      <c r="CF62" s="101"/>
      <c r="CG62" s="98"/>
      <c r="CH62" s="100"/>
      <c r="CI62" s="99"/>
      <c r="CJ62" s="99"/>
      <c r="CK62" s="100"/>
      <c r="CL62" s="99"/>
      <c r="CM62" s="99"/>
      <c r="CN62" s="100"/>
      <c r="CO62" s="464"/>
      <c r="CP62" s="462"/>
      <c r="CQ62" s="404"/>
      <c r="CR62" s="405"/>
      <c r="CS62" s="403"/>
      <c r="CT62" s="404"/>
      <c r="CU62" s="405"/>
      <c r="CV62" s="403"/>
      <c r="CW62" s="404"/>
      <c r="CX62" s="465"/>
      <c r="CY62" s="462"/>
      <c r="CZ62" s="403"/>
      <c r="DA62" s="404"/>
      <c r="DB62" s="465"/>
      <c r="DC62" s="462"/>
      <c r="DD62" s="464"/>
      <c r="DE62" s="462"/>
      <c r="DF62" s="402"/>
    </row>
    <row r="63" spans="1:110" ht="8.4499999999999993" customHeight="1" x14ac:dyDescent="0.2">
      <c r="A63" s="130" t="s">
        <v>100</v>
      </c>
      <c r="B63" s="96">
        <v>48</v>
      </c>
      <c r="C63" s="82" t="s">
        <v>432</v>
      </c>
      <c r="D63" s="104">
        <v>124</v>
      </c>
      <c r="E63" s="82" t="s">
        <v>1961</v>
      </c>
      <c r="F63" s="82" t="s">
        <v>1962</v>
      </c>
      <c r="G63" s="97">
        <v>20127.849999999999</v>
      </c>
      <c r="H63" s="98">
        <v>0.2</v>
      </c>
      <c r="I63" s="99"/>
      <c r="J63" s="99"/>
      <c r="K63" s="99"/>
      <c r="L63" s="99"/>
      <c r="M63" s="99"/>
      <c r="N63" s="99"/>
      <c r="O63" s="101">
        <v>3697.49</v>
      </c>
      <c r="P63" s="102">
        <v>18.37</v>
      </c>
      <c r="Q63" s="102">
        <v>18.37</v>
      </c>
      <c r="R63" s="97">
        <v>14789.94</v>
      </c>
      <c r="S63" s="102">
        <v>73.48</v>
      </c>
      <c r="T63" s="102">
        <v>91.85</v>
      </c>
      <c r="U63" s="99"/>
      <c r="V63" s="99"/>
      <c r="W63" s="102">
        <v>91.85</v>
      </c>
      <c r="X63" s="99"/>
      <c r="Y63" s="99"/>
      <c r="Z63" s="102">
        <v>91.85</v>
      </c>
      <c r="AA63" s="99"/>
      <c r="AB63" s="99"/>
      <c r="AC63" s="102">
        <v>91.85</v>
      </c>
      <c r="AD63" s="99"/>
      <c r="AE63" s="99"/>
      <c r="AF63" s="102">
        <v>91.85</v>
      </c>
      <c r="AG63" s="101">
        <v>1640.42</v>
      </c>
      <c r="AH63" s="98">
        <v>8.15</v>
      </c>
      <c r="AI63" s="100">
        <v>100</v>
      </c>
      <c r="AJ63" s="99"/>
      <c r="AK63" s="99"/>
      <c r="AL63" s="100">
        <v>100</v>
      </c>
      <c r="AM63" s="99"/>
      <c r="AN63" s="99"/>
      <c r="AO63" s="100">
        <v>100</v>
      </c>
      <c r="AP63" s="99"/>
      <c r="AQ63" s="99"/>
      <c r="AR63" s="100">
        <v>100</v>
      </c>
      <c r="AS63" s="99"/>
      <c r="AT63" s="99"/>
      <c r="AU63" s="100">
        <v>100</v>
      </c>
      <c r="AV63" s="99"/>
      <c r="AW63" s="99"/>
      <c r="AX63" s="100">
        <v>100</v>
      </c>
      <c r="AY63" s="99"/>
      <c r="AZ63" s="99"/>
      <c r="BA63" s="100">
        <v>100</v>
      </c>
      <c r="BB63" s="99"/>
      <c r="BC63" s="99"/>
      <c r="BD63" s="100">
        <v>100</v>
      </c>
      <c r="BE63" s="99"/>
      <c r="BF63" s="99"/>
      <c r="BG63" s="100">
        <v>100</v>
      </c>
      <c r="BH63" s="99"/>
      <c r="BI63" s="99"/>
      <c r="BJ63" s="100">
        <v>100</v>
      </c>
      <c r="BK63" s="99"/>
      <c r="BL63" s="99"/>
      <c r="BM63" s="100">
        <v>100</v>
      </c>
      <c r="BN63" s="99"/>
      <c r="BO63" s="99"/>
      <c r="BP63" s="100">
        <v>100</v>
      </c>
      <c r="BQ63" s="99"/>
      <c r="BR63" s="99"/>
      <c r="BS63" s="100">
        <v>100</v>
      </c>
      <c r="BT63" s="99"/>
      <c r="BU63" s="99"/>
      <c r="BV63" s="99"/>
      <c r="BW63" s="99"/>
      <c r="BX63" s="99"/>
      <c r="BY63" s="99"/>
      <c r="BZ63" s="99"/>
      <c r="CA63" s="99"/>
      <c r="CB63" s="99"/>
      <c r="CC63" s="101"/>
      <c r="CD63" s="98"/>
      <c r="CE63" s="102"/>
      <c r="CF63" s="101"/>
      <c r="CG63" s="98"/>
      <c r="CH63" s="100"/>
      <c r="CI63" s="99"/>
      <c r="CJ63" s="99"/>
      <c r="CK63" s="100"/>
      <c r="CL63" s="99"/>
      <c r="CM63" s="99"/>
      <c r="CN63" s="100"/>
      <c r="CO63" s="464"/>
      <c r="CP63" s="462"/>
      <c r="CQ63" s="404"/>
      <c r="CR63" s="402"/>
      <c r="CS63" s="403"/>
      <c r="CT63" s="404"/>
      <c r="CU63" s="402"/>
      <c r="CV63" s="403"/>
      <c r="CW63" s="404"/>
      <c r="CX63" s="463"/>
      <c r="CY63" s="462"/>
      <c r="CZ63" s="403"/>
      <c r="DA63" s="404"/>
      <c r="DB63" s="463"/>
      <c r="DC63" s="462"/>
      <c r="DD63" s="464"/>
      <c r="DE63" s="462"/>
      <c r="DF63" s="402"/>
    </row>
    <row r="64" spans="1:110" ht="8.4499999999999993" customHeight="1" x14ac:dyDescent="0.2">
      <c r="A64" s="130" t="s">
        <v>102</v>
      </c>
      <c r="B64" s="96">
        <v>49</v>
      </c>
      <c r="C64" s="82" t="s">
        <v>1071</v>
      </c>
      <c r="D64" s="104">
        <v>124</v>
      </c>
      <c r="E64" s="82" t="s">
        <v>1961</v>
      </c>
      <c r="F64" s="82" t="s">
        <v>1962</v>
      </c>
      <c r="G64" s="97">
        <v>40047.9</v>
      </c>
      <c r="H64" s="98">
        <v>0.41</v>
      </c>
      <c r="I64" s="99"/>
      <c r="J64" s="99"/>
      <c r="K64" s="99"/>
      <c r="L64" s="99"/>
      <c r="M64" s="99"/>
      <c r="N64" s="99"/>
      <c r="O64" s="101">
        <v>7561.04</v>
      </c>
      <c r="P64" s="102">
        <v>18.88</v>
      </c>
      <c r="Q64" s="102">
        <v>18.88</v>
      </c>
      <c r="R64" s="97">
        <v>30240.17</v>
      </c>
      <c r="S64" s="102">
        <v>75.510000000000005</v>
      </c>
      <c r="T64" s="102">
        <v>94.39</v>
      </c>
      <c r="U64" s="99"/>
      <c r="V64" s="99"/>
      <c r="W64" s="102">
        <v>94.39</v>
      </c>
      <c r="X64" s="99"/>
      <c r="Y64" s="99"/>
      <c r="Z64" s="102">
        <v>94.39</v>
      </c>
      <c r="AA64" s="99"/>
      <c r="AB64" s="99"/>
      <c r="AC64" s="102">
        <v>94.39</v>
      </c>
      <c r="AD64" s="99"/>
      <c r="AE64" s="99"/>
      <c r="AF64" s="102">
        <v>94.39</v>
      </c>
      <c r="AG64" s="101">
        <v>2246.69</v>
      </c>
      <c r="AH64" s="98">
        <v>5.61</v>
      </c>
      <c r="AI64" s="100">
        <v>100</v>
      </c>
      <c r="AJ64" s="99"/>
      <c r="AK64" s="99"/>
      <c r="AL64" s="100">
        <v>100</v>
      </c>
      <c r="AM64" s="99"/>
      <c r="AN64" s="99"/>
      <c r="AO64" s="100">
        <v>100</v>
      </c>
      <c r="AP64" s="99"/>
      <c r="AQ64" s="99"/>
      <c r="AR64" s="100">
        <v>100</v>
      </c>
      <c r="AS64" s="99"/>
      <c r="AT64" s="99"/>
      <c r="AU64" s="100">
        <v>100</v>
      </c>
      <c r="AV64" s="99"/>
      <c r="AW64" s="99"/>
      <c r="AX64" s="100">
        <v>100</v>
      </c>
      <c r="AY64" s="99"/>
      <c r="AZ64" s="99"/>
      <c r="BA64" s="100">
        <v>100</v>
      </c>
      <c r="BB64" s="99"/>
      <c r="BC64" s="99"/>
      <c r="BD64" s="100">
        <v>100</v>
      </c>
      <c r="BE64" s="99"/>
      <c r="BF64" s="99"/>
      <c r="BG64" s="100">
        <v>100</v>
      </c>
      <c r="BH64" s="99"/>
      <c r="BI64" s="99"/>
      <c r="BJ64" s="100">
        <v>100</v>
      </c>
      <c r="BK64" s="99"/>
      <c r="BL64" s="99"/>
      <c r="BM64" s="100">
        <v>100</v>
      </c>
      <c r="BN64" s="99"/>
      <c r="BO64" s="99"/>
      <c r="BP64" s="100">
        <v>100</v>
      </c>
      <c r="BQ64" s="99"/>
      <c r="BR64" s="99"/>
      <c r="BS64" s="100">
        <v>100</v>
      </c>
      <c r="BT64" s="99"/>
      <c r="BU64" s="99"/>
      <c r="BV64" s="99"/>
      <c r="BW64" s="99"/>
      <c r="BX64" s="99"/>
      <c r="BY64" s="99"/>
      <c r="BZ64" s="99"/>
      <c r="CA64" s="99"/>
      <c r="CB64" s="99"/>
      <c r="CC64" s="100"/>
      <c r="CD64" s="98"/>
      <c r="CE64" s="102"/>
      <c r="CF64" s="100"/>
      <c r="CG64" s="98"/>
      <c r="CH64" s="100"/>
      <c r="CI64" s="99"/>
      <c r="CJ64" s="99"/>
      <c r="CK64" s="100"/>
      <c r="CL64" s="99"/>
      <c r="CM64" s="99"/>
      <c r="CN64" s="100"/>
      <c r="CO64" s="464"/>
      <c r="CP64" s="462"/>
      <c r="CQ64" s="404"/>
      <c r="CR64" s="402"/>
      <c r="CS64" s="403"/>
      <c r="CT64" s="404"/>
      <c r="CU64" s="402"/>
      <c r="CV64" s="403"/>
      <c r="CW64" s="404"/>
      <c r="CX64" s="463"/>
      <c r="CY64" s="462"/>
      <c r="CZ64" s="403"/>
      <c r="DA64" s="404"/>
      <c r="DB64" s="463"/>
      <c r="DC64" s="462"/>
      <c r="DD64" s="464"/>
      <c r="DE64" s="462"/>
      <c r="DF64" s="402"/>
    </row>
    <row r="65" spans="1:110" ht="8.4499999999999993" customHeight="1" x14ac:dyDescent="0.2">
      <c r="A65" s="130" t="s">
        <v>788</v>
      </c>
      <c r="B65" s="96">
        <v>50</v>
      </c>
      <c r="C65" s="82" t="s">
        <v>1963</v>
      </c>
      <c r="D65" s="104">
        <v>124</v>
      </c>
      <c r="E65" s="82" t="s">
        <v>1961</v>
      </c>
      <c r="F65" s="82" t="s">
        <v>1962</v>
      </c>
      <c r="G65" s="97">
        <v>30999.200000000001</v>
      </c>
      <c r="H65" s="98">
        <v>0.32</v>
      </c>
      <c r="I65" s="99"/>
      <c r="J65" s="99"/>
      <c r="K65" s="99"/>
      <c r="L65" s="99"/>
      <c r="M65" s="99"/>
      <c r="N65" s="99"/>
      <c r="O65" s="101">
        <v>5824.75</v>
      </c>
      <c r="P65" s="102">
        <v>18.79</v>
      </c>
      <c r="Q65" s="102">
        <v>18.79</v>
      </c>
      <c r="R65" s="97">
        <v>23305.200000000001</v>
      </c>
      <c r="S65" s="102">
        <v>75.180000000000007</v>
      </c>
      <c r="T65" s="102">
        <v>93.97</v>
      </c>
      <c r="U65" s="99"/>
      <c r="V65" s="99"/>
      <c r="W65" s="102">
        <v>93.97</v>
      </c>
      <c r="X65" s="99"/>
      <c r="Y65" s="99"/>
      <c r="Z65" s="102">
        <v>93.97</v>
      </c>
      <c r="AA65" s="99"/>
      <c r="AB65" s="99"/>
      <c r="AC65" s="102">
        <v>93.97</v>
      </c>
      <c r="AD65" s="99"/>
      <c r="AE65" s="99"/>
      <c r="AF65" s="102">
        <v>93.97</v>
      </c>
      <c r="AG65" s="101">
        <v>1869.25</v>
      </c>
      <c r="AH65" s="98">
        <v>6.03</v>
      </c>
      <c r="AI65" s="100">
        <v>100</v>
      </c>
      <c r="AJ65" s="99"/>
      <c r="AK65" s="99"/>
      <c r="AL65" s="100">
        <v>100</v>
      </c>
      <c r="AM65" s="99"/>
      <c r="AN65" s="99"/>
      <c r="AO65" s="100">
        <v>100</v>
      </c>
      <c r="AP65" s="99"/>
      <c r="AQ65" s="99"/>
      <c r="AR65" s="100">
        <v>100</v>
      </c>
      <c r="AS65" s="99"/>
      <c r="AT65" s="99"/>
      <c r="AU65" s="100">
        <v>100</v>
      </c>
      <c r="AV65" s="99"/>
      <c r="AW65" s="99"/>
      <c r="AX65" s="100">
        <v>100</v>
      </c>
      <c r="AY65" s="99"/>
      <c r="AZ65" s="99"/>
      <c r="BA65" s="100">
        <v>100</v>
      </c>
      <c r="BB65" s="99"/>
      <c r="BC65" s="99"/>
      <c r="BD65" s="100">
        <v>100</v>
      </c>
      <c r="BE65" s="99"/>
      <c r="BF65" s="99"/>
      <c r="BG65" s="100">
        <v>100</v>
      </c>
      <c r="BH65" s="99"/>
      <c r="BI65" s="99"/>
      <c r="BJ65" s="100">
        <v>100</v>
      </c>
      <c r="BK65" s="99"/>
      <c r="BL65" s="99"/>
      <c r="BM65" s="100">
        <v>100</v>
      </c>
      <c r="BN65" s="99"/>
      <c r="BO65" s="99"/>
      <c r="BP65" s="100">
        <v>100</v>
      </c>
      <c r="BQ65" s="99"/>
      <c r="BR65" s="99"/>
      <c r="BS65" s="100">
        <v>100</v>
      </c>
      <c r="BT65" s="99"/>
      <c r="BU65" s="99"/>
      <c r="BV65" s="99"/>
      <c r="BW65" s="99"/>
      <c r="BX65" s="99"/>
      <c r="BY65" s="99"/>
      <c r="BZ65" s="99"/>
      <c r="CA65" s="99"/>
      <c r="CB65" s="99"/>
      <c r="CC65" s="100"/>
      <c r="CD65" s="98"/>
      <c r="CE65" s="102"/>
      <c r="CF65" s="100"/>
      <c r="CG65" s="98"/>
      <c r="CH65" s="100"/>
      <c r="CI65" s="99"/>
      <c r="CJ65" s="99"/>
      <c r="CK65" s="100"/>
      <c r="CL65" s="99"/>
      <c r="CM65" s="99"/>
      <c r="CN65" s="100"/>
      <c r="CO65" s="461"/>
      <c r="CP65" s="459"/>
      <c r="CQ65" s="399"/>
      <c r="CR65" s="398"/>
      <c r="CS65" s="458"/>
      <c r="CT65" s="399"/>
      <c r="CU65" s="398"/>
      <c r="CV65" s="458"/>
      <c r="CW65" s="399"/>
      <c r="CX65" s="460"/>
      <c r="CY65" s="459"/>
      <c r="CZ65" s="458"/>
      <c r="DA65" s="399"/>
      <c r="DB65" s="460"/>
      <c r="DC65" s="459"/>
      <c r="DD65" s="461"/>
      <c r="DE65" s="459"/>
      <c r="DF65" s="400"/>
    </row>
    <row r="66" spans="1:110" ht="8.4499999999999993" customHeight="1" x14ac:dyDescent="0.2">
      <c r="A66" s="130" t="s">
        <v>789</v>
      </c>
      <c r="B66" s="96">
        <v>51</v>
      </c>
      <c r="C66" s="82" t="s">
        <v>433</v>
      </c>
      <c r="D66" s="104">
        <v>124</v>
      </c>
      <c r="E66" s="82" t="s">
        <v>1961</v>
      </c>
      <c r="F66" s="82" t="s">
        <v>1962</v>
      </c>
      <c r="G66" s="101">
        <v>1310.3599999999999</v>
      </c>
      <c r="H66" s="98">
        <v>0.01</v>
      </c>
      <c r="I66" s="99"/>
      <c r="J66" s="99"/>
      <c r="K66" s="99"/>
      <c r="L66" s="99"/>
      <c r="M66" s="99"/>
      <c r="N66" s="99"/>
      <c r="O66" s="100">
        <v>249.62</v>
      </c>
      <c r="P66" s="102">
        <v>19.05</v>
      </c>
      <c r="Q66" s="102">
        <v>19.05</v>
      </c>
      <c r="R66" s="100">
        <v>998.36</v>
      </c>
      <c r="S66" s="102">
        <v>76.19</v>
      </c>
      <c r="T66" s="102">
        <v>95.24</v>
      </c>
      <c r="U66" s="99"/>
      <c r="V66" s="99"/>
      <c r="W66" s="102">
        <v>95.24</v>
      </c>
      <c r="X66" s="99"/>
      <c r="Y66" s="99"/>
      <c r="Z66" s="102">
        <v>95.24</v>
      </c>
      <c r="AA66" s="99"/>
      <c r="AB66" s="99"/>
      <c r="AC66" s="102">
        <v>95.24</v>
      </c>
      <c r="AD66" s="99"/>
      <c r="AE66" s="99"/>
      <c r="AF66" s="102">
        <v>95.24</v>
      </c>
      <c r="AG66" s="102">
        <v>62.37</v>
      </c>
      <c r="AH66" s="98">
        <v>4.76</v>
      </c>
      <c r="AI66" s="100">
        <v>100</v>
      </c>
      <c r="AJ66" s="99"/>
      <c r="AK66" s="99"/>
      <c r="AL66" s="100">
        <v>100</v>
      </c>
      <c r="AM66" s="99"/>
      <c r="AN66" s="99"/>
      <c r="AO66" s="100">
        <v>100</v>
      </c>
      <c r="AP66" s="99"/>
      <c r="AQ66" s="99"/>
      <c r="AR66" s="100">
        <v>100</v>
      </c>
      <c r="AS66" s="99"/>
      <c r="AT66" s="99"/>
      <c r="AU66" s="100">
        <v>100</v>
      </c>
      <c r="AV66" s="99"/>
      <c r="AW66" s="99"/>
      <c r="AX66" s="100">
        <v>100</v>
      </c>
      <c r="AY66" s="99"/>
      <c r="AZ66" s="99"/>
      <c r="BA66" s="100">
        <v>100</v>
      </c>
      <c r="BB66" s="99"/>
      <c r="BC66" s="99"/>
      <c r="BD66" s="100">
        <v>100</v>
      </c>
      <c r="BE66" s="99"/>
      <c r="BF66" s="99"/>
      <c r="BG66" s="100">
        <v>100</v>
      </c>
      <c r="BH66" s="99"/>
      <c r="BI66" s="99"/>
      <c r="BJ66" s="100">
        <v>100</v>
      </c>
      <c r="BK66" s="99"/>
      <c r="BL66" s="99"/>
      <c r="BM66" s="100">
        <v>100</v>
      </c>
      <c r="BN66" s="99"/>
      <c r="BO66" s="99"/>
      <c r="BP66" s="100">
        <v>100</v>
      </c>
      <c r="BQ66" s="99"/>
      <c r="BR66" s="99"/>
      <c r="BS66" s="100">
        <v>100</v>
      </c>
      <c r="BT66" s="99"/>
      <c r="BU66" s="99"/>
      <c r="BV66" s="99"/>
      <c r="BW66" s="99"/>
      <c r="BX66" s="99"/>
      <c r="BY66" s="99"/>
      <c r="BZ66" s="99"/>
      <c r="CA66" s="99"/>
      <c r="CB66" s="99"/>
      <c r="CC66" s="92"/>
      <c r="CD66" s="90"/>
      <c r="CE66" s="91"/>
      <c r="CF66" s="92"/>
      <c r="CG66" s="90"/>
      <c r="CH66" s="93"/>
      <c r="CI66" s="94"/>
      <c r="CJ66" s="94"/>
      <c r="CK66" s="93"/>
      <c r="CL66" s="94"/>
      <c r="CM66" s="94"/>
      <c r="CN66" s="93"/>
      <c r="CO66" s="464"/>
      <c r="CP66" s="462"/>
      <c r="CQ66" s="404"/>
      <c r="CR66" s="402"/>
      <c r="CS66" s="403"/>
      <c r="CT66" s="404"/>
      <c r="CU66" s="402"/>
      <c r="CV66" s="403"/>
      <c r="CW66" s="404"/>
      <c r="CX66" s="463"/>
      <c r="CY66" s="462"/>
      <c r="CZ66" s="403"/>
      <c r="DA66" s="404"/>
      <c r="DB66" s="463"/>
      <c r="DC66" s="462"/>
      <c r="DD66" s="464"/>
      <c r="DE66" s="462"/>
      <c r="DF66" s="402"/>
    </row>
    <row r="67" spans="1:110" ht="16.899999999999999" customHeight="1" x14ac:dyDescent="0.2">
      <c r="A67" s="130" t="s">
        <v>790</v>
      </c>
      <c r="B67" s="96">
        <v>52</v>
      </c>
      <c r="C67" s="82" t="s">
        <v>434</v>
      </c>
      <c r="D67" s="104">
        <v>124</v>
      </c>
      <c r="E67" s="82" t="s">
        <v>1961</v>
      </c>
      <c r="F67" s="82" t="s">
        <v>1962</v>
      </c>
      <c r="G67" s="101">
        <v>9225.6</v>
      </c>
      <c r="H67" s="98">
        <v>0.09</v>
      </c>
      <c r="I67" s="99"/>
      <c r="J67" s="99"/>
      <c r="K67" s="99"/>
      <c r="L67" s="99"/>
      <c r="M67" s="99"/>
      <c r="N67" s="99"/>
      <c r="O67" s="101">
        <v>1731.65</v>
      </c>
      <c r="P67" s="102">
        <v>18.77</v>
      </c>
      <c r="Q67" s="102">
        <v>18.77</v>
      </c>
      <c r="R67" s="101">
        <v>6926.58</v>
      </c>
      <c r="S67" s="102">
        <v>75.08</v>
      </c>
      <c r="T67" s="102">
        <v>93.85</v>
      </c>
      <c r="U67" s="99"/>
      <c r="V67" s="99"/>
      <c r="W67" s="102">
        <v>93.85</v>
      </c>
      <c r="X67" s="99"/>
      <c r="Y67" s="99"/>
      <c r="Z67" s="102">
        <v>93.85</v>
      </c>
      <c r="AA67" s="99"/>
      <c r="AB67" s="99"/>
      <c r="AC67" s="102">
        <v>93.85</v>
      </c>
      <c r="AD67" s="99"/>
      <c r="AE67" s="99"/>
      <c r="AF67" s="102">
        <v>93.85</v>
      </c>
      <c r="AG67" s="100">
        <v>567.37</v>
      </c>
      <c r="AH67" s="98">
        <v>6.15</v>
      </c>
      <c r="AI67" s="100">
        <v>100</v>
      </c>
      <c r="AJ67" s="99"/>
      <c r="AK67" s="99"/>
      <c r="AL67" s="100">
        <v>100</v>
      </c>
      <c r="AM67" s="99"/>
      <c r="AN67" s="99"/>
      <c r="AO67" s="100">
        <v>100</v>
      </c>
      <c r="AP67" s="99"/>
      <c r="AQ67" s="99"/>
      <c r="AR67" s="100">
        <v>100</v>
      </c>
      <c r="AS67" s="99"/>
      <c r="AT67" s="99"/>
      <c r="AU67" s="100">
        <v>100</v>
      </c>
      <c r="AV67" s="99"/>
      <c r="AW67" s="99"/>
      <c r="AX67" s="100">
        <v>100</v>
      </c>
      <c r="AY67" s="99"/>
      <c r="AZ67" s="99"/>
      <c r="BA67" s="100">
        <v>100</v>
      </c>
      <c r="BB67" s="99"/>
      <c r="BC67" s="99"/>
      <c r="BD67" s="100">
        <v>100</v>
      </c>
      <c r="BE67" s="99"/>
      <c r="BF67" s="99"/>
      <c r="BG67" s="100">
        <v>100</v>
      </c>
      <c r="BH67" s="99"/>
      <c r="BI67" s="99"/>
      <c r="BJ67" s="100">
        <v>100</v>
      </c>
      <c r="BK67" s="99"/>
      <c r="BL67" s="99"/>
      <c r="BM67" s="100">
        <v>100</v>
      </c>
      <c r="BN67" s="99"/>
      <c r="BO67" s="99"/>
      <c r="BP67" s="100">
        <v>100</v>
      </c>
      <c r="BQ67" s="99"/>
      <c r="BR67" s="99"/>
      <c r="BS67" s="100">
        <v>100</v>
      </c>
      <c r="BT67" s="99"/>
      <c r="BU67" s="99"/>
      <c r="BV67" s="99"/>
      <c r="BW67" s="99"/>
      <c r="BX67" s="99"/>
      <c r="BY67" s="99"/>
      <c r="BZ67" s="99"/>
      <c r="CA67" s="99"/>
      <c r="CB67" s="99"/>
      <c r="CC67" s="100"/>
      <c r="CD67" s="98"/>
      <c r="CE67" s="102"/>
      <c r="CF67" s="100"/>
      <c r="CG67" s="98"/>
      <c r="CH67" s="100"/>
      <c r="CI67" s="99"/>
      <c r="CJ67" s="99"/>
      <c r="CK67" s="100"/>
      <c r="CL67" s="99"/>
      <c r="CM67" s="99"/>
      <c r="CN67" s="100"/>
      <c r="CO67" s="462"/>
      <c r="CP67" s="462"/>
      <c r="CQ67" s="402"/>
      <c r="CR67" s="401"/>
      <c r="CS67" s="401"/>
      <c r="CT67" s="402"/>
      <c r="CU67" s="401"/>
      <c r="CV67" s="401"/>
      <c r="CW67" s="402"/>
      <c r="CX67" s="462"/>
      <c r="CY67" s="462"/>
      <c r="CZ67" s="401"/>
      <c r="DA67" s="402"/>
      <c r="DB67" s="462"/>
      <c r="DC67" s="462"/>
      <c r="DD67" s="462"/>
      <c r="DE67" s="462"/>
      <c r="DF67" s="402"/>
    </row>
    <row r="68" spans="1:110" ht="8.4499999999999993" customHeight="1" x14ac:dyDescent="0.2">
      <c r="A68" s="130" t="s">
        <v>103</v>
      </c>
      <c r="B68" s="88">
        <v>53</v>
      </c>
      <c r="C68" s="87" t="s">
        <v>1072</v>
      </c>
      <c r="D68" s="103">
        <v>161</v>
      </c>
      <c r="E68" s="87" t="s">
        <v>1944</v>
      </c>
      <c r="F68" s="87" t="s">
        <v>1960</v>
      </c>
      <c r="G68" s="89">
        <v>31514.49</v>
      </c>
      <c r="H68" s="90">
        <v>0.32</v>
      </c>
      <c r="I68" s="94"/>
      <c r="J68" s="94"/>
      <c r="K68" s="94"/>
      <c r="L68" s="89">
        <v>12645.18</v>
      </c>
      <c r="M68" s="91">
        <v>40.14</v>
      </c>
      <c r="N68" s="91">
        <v>40.14</v>
      </c>
      <c r="O68" s="89">
        <v>12645.18</v>
      </c>
      <c r="P68" s="91">
        <v>40.14</v>
      </c>
      <c r="Q68" s="91">
        <v>80.27</v>
      </c>
      <c r="R68" s="94"/>
      <c r="S68" s="94"/>
      <c r="T68" s="91">
        <v>80.27</v>
      </c>
      <c r="U68" s="94"/>
      <c r="V68" s="94"/>
      <c r="W68" s="91">
        <v>80.27</v>
      </c>
      <c r="X68" s="94"/>
      <c r="Y68" s="94"/>
      <c r="Z68" s="91">
        <v>80.27</v>
      </c>
      <c r="AA68" s="94"/>
      <c r="AB68" s="94"/>
      <c r="AC68" s="91">
        <v>80.27</v>
      </c>
      <c r="AD68" s="92">
        <v>1778.84</v>
      </c>
      <c r="AE68" s="90">
        <v>5.64</v>
      </c>
      <c r="AF68" s="91">
        <v>85.91</v>
      </c>
      <c r="AG68" s="92">
        <v>4445.29</v>
      </c>
      <c r="AH68" s="91">
        <v>14.09</v>
      </c>
      <c r="AI68" s="93">
        <v>100</v>
      </c>
      <c r="AJ68" s="94"/>
      <c r="AK68" s="94"/>
      <c r="AL68" s="93">
        <v>100</v>
      </c>
      <c r="AM68" s="94"/>
      <c r="AN68" s="94"/>
      <c r="AO68" s="93">
        <v>100</v>
      </c>
      <c r="AP68" s="94"/>
      <c r="AQ68" s="94"/>
      <c r="AR68" s="93">
        <v>100</v>
      </c>
      <c r="AS68" s="94"/>
      <c r="AT68" s="94"/>
      <c r="AU68" s="93">
        <v>100</v>
      </c>
      <c r="AV68" s="94"/>
      <c r="AW68" s="94"/>
      <c r="AX68" s="93">
        <v>100</v>
      </c>
      <c r="AY68" s="94"/>
      <c r="AZ68" s="94"/>
      <c r="BA68" s="93">
        <v>100</v>
      </c>
      <c r="BB68" s="94"/>
      <c r="BC68" s="94"/>
      <c r="BD68" s="93">
        <v>100</v>
      </c>
      <c r="BE68" s="94"/>
      <c r="BF68" s="94"/>
      <c r="BG68" s="93">
        <v>100</v>
      </c>
      <c r="BH68" s="94"/>
      <c r="BI68" s="94"/>
      <c r="BJ68" s="93">
        <v>100</v>
      </c>
      <c r="BK68" s="94"/>
      <c r="BL68" s="94"/>
      <c r="BM68" s="93">
        <v>100</v>
      </c>
      <c r="BN68" s="94"/>
      <c r="BO68" s="94"/>
      <c r="BP68" s="93">
        <v>100</v>
      </c>
      <c r="BQ68" s="94"/>
      <c r="BR68" s="94"/>
      <c r="BS68" s="93">
        <v>100</v>
      </c>
      <c r="BT68" s="94"/>
      <c r="BU68" s="94"/>
      <c r="BV68" s="94"/>
      <c r="BW68" s="94"/>
      <c r="BX68" s="94"/>
      <c r="BY68" s="94"/>
      <c r="BZ68" s="94"/>
      <c r="CA68" s="94"/>
      <c r="CB68" s="94"/>
      <c r="CC68" s="99"/>
      <c r="CD68" s="99"/>
      <c r="CE68" s="100"/>
      <c r="CF68" s="99"/>
      <c r="CG68" s="99"/>
      <c r="CH68" s="100"/>
      <c r="CI68" s="99"/>
      <c r="CJ68" s="99"/>
      <c r="CK68" s="100"/>
      <c r="CL68" s="99"/>
      <c r="CM68" s="99"/>
      <c r="CN68" s="100"/>
      <c r="CO68" s="462"/>
      <c r="CP68" s="462"/>
      <c r="CQ68" s="402"/>
      <c r="CR68" s="401"/>
      <c r="CS68" s="401"/>
      <c r="CT68" s="402"/>
      <c r="CU68" s="401"/>
      <c r="CV68" s="401"/>
      <c r="CW68" s="402"/>
      <c r="CX68" s="462"/>
      <c r="CY68" s="462"/>
      <c r="CZ68" s="401"/>
      <c r="DA68" s="402"/>
      <c r="DB68" s="462"/>
      <c r="DC68" s="462"/>
      <c r="DD68" s="462"/>
      <c r="DE68" s="462"/>
      <c r="DF68" s="402"/>
    </row>
    <row r="69" spans="1:110" ht="8.4499999999999993" customHeight="1" x14ac:dyDescent="0.2">
      <c r="A69" s="130" t="s">
        <v>104</v>
      </c>
      <c r="B69" s="96">
        <v>54</v>
      </c>
      <c r="C69" s="82" t="s">
        <v>1073</v>
      </c>
      <c r="D69" s="104">
        <v>161</v>
      </c>
      <c r="E69" s="82" t="s">
        <v>1944</v>
      </c>
      <c r="F69" s="82" t="s">
        <v>1960</v>
      </c>
      <c r="G69" s="101">
        <v>4834.8</v>
      </c>
      <c r="H69" s="98">
        <v>0.05</v>
      </c>
      <c r="I69" s="99"/>
      <c r="J69" s="99"/>
      <c r="K69" s="99"/>
      <c r="L69" s="101">
        <v>1866.23</v>
      </c>
      <c r="M69" s="102">
        <v>38.6</v>
      </c>
      <c r="N69" s="102">
        <v>38.6</v>
      </c>
      <c r="O69" s="101">
        <v>1866.23</v>
      </c>
      <c r="P69" s="102">
        <v>38.6</v>
      </c>
      <c r="Q69" s="102">
        <v>77.2</v>
      </c>
      <c r="R69" s="99"/>
      <c r="S69" s="99"/>
      <c r="T69" s="102">
        <v>77.2</v>
      </c>
      <c r="U69" s="99"/>
      <c r="V69" s="99"/>
      <c r="W69" s="102">
        <v>77.2</v>
      </c>
      <c r="X69" s="99"/>
      <c r="Y69" s="99"/>
      <c r="Z69" s="102">
        <v>77.2</v>
      </c>
      <c r="AA69" s="99"/>
      <c r="AB69" s="99"/>
      <c r="AC69" s="102">
        <v>77.2</v>
      </c>
      <c r="AD69" s="100">
        <v>314.75</v>
      </c>
      <c r="AE69" s="98">
        <v>6.51</v>
      </c>
      <c r="AF69" s="102">
        <v>83.71</v>
      </c>
      <c r="AG69" s="100">
        <v>787.59</v>
      </c>
      <c r="AH69" s="102">
        <v>16.29</v>
      </c>
      <c r="AI69" s="100">
        <v>100</v>
      </c>
      <c r="AJ69" s="99"/>
      <c r="AK69" s="99"/>
      <c r="AL69" s="100">
        <v>100</v>
      </c>
      <c r="AM69" s="99"/>
      <c r="AN69" s="99"/>
      <c r="AO69" s="100">
        <v>100</v>
      </c>
      <c r="AP69" s="99"/>
      <c r="AQ69" s="99"/>
      <c r="AR69" s="100">
        <v>100</v>
      </c>
      <c r="AS69" s="99"/>
      <c r="AT69" s="99"/>
      <c r="AU69" s="100">
        <v>100</v>
      </c>
      <c r="AV69" s="99"/>
      <c r="AW69" s="99"/>
      <c r="AX69" s="100">
        <v>100</v>
      </c>
      <c r="AY69" s="99"/>
      <c r="AZ69" s="99"/>
      <c r="BA69" s="100">
        <v>100</v>
      </c>
      <c r="BB69" s="99"/>
      <c r="BC69" s="99"/>
      <c r="BD69" s="100">
        <v>100</v>
      </c>
      <c r="BE69" s="99"/>
      <c r="BF69" s="99"/>
      <c r="BG69" s="100">
        <v>100</v>
      </c>
      <c r="BH69" s="99"/>
      <c r="BI69" s="99"/>
      <c r="BJ69" s="100">
        <v>100</v>
      </c>
      <c r="BK69" s="99"/>
      <c r="BL69" s="99"/>
      <c r="BM69" s="100">
        <v>100</v>
      </c>
      <c r="BN69" s="99"/>
      <c r="BO69" s="99"/>
      <c r="BP69" s="100">
        <v>100</v>
      </c>
      <c r="BQ69" s="99"/>
      <c r="BR69" s="99"/>
      <c r="BS69" s="100">
        <v>100</v>
      </c>
      <c r="BT69" s="99"/>
      <c r="BU69" s="99"/>
      <c r="BV69" s="99"/>
      <c r="BW69" s="99"/>
      <c r="BX69" s="99"/>
      <c r="BY69" s="99"/>
      <c r="BZ69" s="99"/>
      <c r="CA69" s="99"/>
      <c r="CB69" s="99"/>
      <c r="CC69" s="99"/>
      <c r="CD69" s="99"/>
      <c r="CE69" s="100"/>
      <c r="CF69" s="99"/>
      <c r="CG69" s="99"/>
      <c r="CH69" s="100"/>
      <c r="CI69" s="99"/>
      <c r="CJ69" s="99"/>
      <c r="CK69" s="100"/>
      <c r="CL69" s="99"/>
      <c r="CM69" s="99"/>
      <c r="CN69" s="100"/>
      <c r="CO69" s="462"/>
      <c r="CP69" s="462"/>
      <c r="CQ69" s="402"/>
      <c r="CR69" s="401"/>
      <c r="CS69" s="401"/>
      <c r="CT69" s="402"/>
      <c r="CU69" s="401"/>
      <c r="CV69" s="401"/>
      <c r="CW69" s="402"/>
      <c r="CX69" s="462"/>
      <c r="CY69" s="462"/>
      <c r="CZ69" s="401"/>
      <c r="DA69" s="402"/>
      <c r="DB69" s="462"/>
      <c r="DC69" s="462"/>
      <c r="DD69" s="462"/>
      <c r="DE69" s="462"/>
      <c r="DF69" s="402"/>
    </row>
    <row r="70" spans="1:110" ht="8.4499999999999993" customHeight="1" x14ac:dyDescent="0.2">
      <c r="A70" s="130" t="s">
        <v>792</v>
      </c>
      <c r="B70" s="96">
        <v>55</v>
      </c>
      <c r="C70" s="82" t="s">
        <v>1074</v>
      </c>
      <c r="D70" s="104">
        <v>161</v>
      </c>
      <c r="E70" s="82" t="s">
        <v>1944</v>
      </c>
      <c r="F70" s="82" t="s">
        <v>1960</v>
      </c>
      <c r="G70" s="101">
        <v>1609.4</v>
      </c>
      <c r="H70" s="98">
        <v>0.02</v>
      </c>
      <c r="I70" s="99"/>
      <c r="J70" s="99"/>
      <c r="K70" s="99"/>
      <c r="L70" s="100">
        <v>717.47</v>
      </c>
      <c r="M70" s="102">
        <v>44.58</v>
      </c>
      <c r="N70" s="102">
        <v>44.58</v>
      </c>
      <c r="O70" s="100">
        <v>717.47</v>
      </c>
      <c r="P70" s="102">
        <v>44.58</v>
      </c>
      <c r="Q70" s="102">
        <v>89.16</v>
      </c>
      <c r="R70" s="99"/>
      <c r="S70" s="99"/>
      <c r="T70" s="102">
        <v>89.16</v>
      </c>
      <c r="U70" s="99"/>
      <c r="V70" s="99"/>
      <c r="W70" s="102">
        <v>89.16</v>
      </c>
      <c r="X70" s="99"/>
      <c r="Y70" s="99"/>
      <c r="Z70" s="102">
        <v>89.16</v>
      </c>
      <c r="AA70" s="99"/>
      <c r="AB70" s="99"/>
      <c r="AC70" s="102">
        <v>89.16</v>
      </c>
      <c r="AD70" s="102">
        <v>49.89</v>
      </c>
      <c r="AE70" s="98">
        <v>3.1</v>
      </c>
      <c r="AF70" s="102">
        <v>92.26</v>
      </c>
      <c r="AG70" s="100">
        <v>124.57</v>
      </c>
      <c r="AH70" s="98">
        <v>7.74</v>
      </c>
      <c r="AI70" s="100">
        <v>100</v>
      </c>
      <c r="AJ70" s="99"/>
      <c r="AK70" s="99"/>
      <c r="AL70" s="100">
        <v>100</v>
      </c>
      <c r="AM70" s="99"/>
      <c r="AN70" s="99"/>
      <c r="AO70" s="100">
        <v>100</v>
      </c>
      <c r="AP70" s="99"/>
      <c r="AQ70" s="99"/>
      <c r="AR70" s="100">
        <v>100</v>
      </c>
      <c r="AS70" s="99"/>
      <c r="AT70" s="99"/>
      <c r="AU70" s="100">
        <v>100</v>
      </c>
      <c r="AV70" s="99"/>
      <c r="AW70" s="99"/>
      <c r="AX70" s="100">
        <v>100</v>
      </c>
      <c r="AY70" s="99"/>
      <c r="AZ70" s="99"/>
      <c r="BA70" s="100">
        <v>100</v>
      </c>
      <c r="BB70" s="99"/>
      <c r="BC70" s="99"/>
      <c r="BD70" s="100">
        <v>100</v>
      </c>
      <c r="BE70" s="99"/>
      <c r="BF70" s="99"/>
      <c r="BG70" s="100">
        <v>100</v>
      </c>
      <c r="BH70" s="99"/>
      <c r="BI70" s="99"/>
      <c r="BJ70" s="100">
        <v>100</v>
      </c>
      <c r="BK70" s="99"/>
      <c r="BL70" s="99"/>
      <c r="BM70" s="100">
        <v>100</v>
      </c>
      <c r="BN70" s="99"/>
      <c r="BO70" s="99"/>
      <c r="BP70" s="100">
        <v>100</v>
      </c>
      <c r="BQ70" s="99"/>
      <c r="BR70" s="99"/>
      <c r="BS70" s="100">
        <v>100</v>
      </c>
      <c r="BT70" s="99"/>
      <c r="BU70" s="99"/>
      <c r="BV70" s="99"/>
      <c r="BW70" s="99"/>
      <c r="BX70" s="99"/>
      <c r="BY70" s="99"/>
      <c r="BZ70" s="99"/>
      <c r="CA70" s="99"/>
      <c r="CB70" s="99"/>
      <c r="CC70" s="99"/>
      <c r="CD70" s="99"/>
      <c r="CE70" s="100"/>
      <c r="CF70" s="99"/>
      <c r="CG70" s="99"/>
      <c r="CH70" s="100"/>
      <c r="CI70" s="99"/>
      <c r="CJ70" s="99"/>
      <c r="CK70" s="100"/>
      <c r="CL70" s="99"/>
      <c r="CM70" s="99"/>
      <c r="CN70" s="100"/>
      <c r="CO70" s="462"/>
      <c r="CP70" s="462"/>
      <c r="CQ70" s="402"/>
      <c r="CR70" s="401"/>
      <c r="CS70" s="401"/>
      <c r="CT70" s="402"/>
      <c r="CU70" s="401"/>
      <c r="CV70" s="401"/>
      <c r="CW70" s="402"/>
      <c r="CX70" s="462"/>
      <c r="CY70" s="462"/>
      <c r="CZ70" s="401"/>
      <c r="DA70" s="402"/>
      <c r="DB70" s="462"/>
      <c r="DC70" s="462"/>
      <c r="DD70" s="462"/>
      <c r="DE70" s="462"/>
      <c r="DF70" s="402"/>
    </row>
    <row r="71" spans="1:110" ht="8.4499999999999993" customHeight="1" x14ac:dyDescent="0.2">
      <c r="A71" s="130" t="s">
        <v>793</v>
      </c>
      <c r="B71" s="96">
        <v>56</v>
      </c>
      <c r="C71" s="82" t="s">
        <v>1071</v>
      </c>
      <c r="D71" s="104">
        <v>161</v>
      </c>
      <c r="E71" s="82" t="s">
        <v>1944</v>
      </c>
      <c r="F71" s="82" t="s">
        <v>1960</v>
      </c>
      <c r="G71" s="101">
        <v>6534.29</v>
      </c>
      <c r="H71" s="98">
        <v>7.0000000000000007E-2</v>
      </c>
      <c r="I71" s="99"/>
      <c r="J71" s="99"/>
      <c r="K71" s="99"/>
      <c r="L71" s="101">
        <v>2624.82</v>
      </c>
      <c r="M71" s="102">
        <v>40.17</v>
      </c>
      <c r="N71" s="102">
        <v>40.17</v>
      </c>
      <c r="O71" s="101">
        <v>2624.82</v>
      </c>
      <c r="P71" s="102">
        <v>40.17</v>
      </c>
      <c r="Q71" s="102">
        <v>80.34</v>
      </c>
      <c r="R71" s="99"/>
      <c r="S71" s="99"/>
      <c r="T71" s="102">
        <v>80.34</v>
      </c>
      <c r="U71" s="99"/>
      <c r="V71" s="99"/>
      <c r="W71" s="102">
        <v>80.34</v>
      </c>
      <c r="X71" s="99"/>
      <c r="Y71" s="99"/>
      <c r="Z71" s="102">
        <v>80.34</v>
      </c>
      <c r="AA71" s="99"/>
      <c r="AB71" s="99"/>
      <c r="AC71" s="102">
        <v>80.34</v>
      </c>
      <c r="AD71" s="100">
        <v>367.23</v>
      </c>
      <c r="AE71" s="98">
        <v>5.62</v>
      </c>
      <c r="AF71" s="102">
        <v>85.96</v>
      </c>
      <c r="AG71" s="100">
        <v>917.41</v>
      </c>
      <c r="AH71" s="102">
        <v>14.04</v>
      </c>
      <c r="AI71" s="100">
        <v>100</v>
      </c>
      <c r="AJ71" s="99"/>
      <c r="AK71" s="99"/>
      <c r="AL71" s="100">
        <v>100</v>
      </c>
      <c r="AM71" s="99"/>
      <c r="AN71" s="99"/>
      <c r="AO71" s="100">
        <v>100</v>
      </c>
      <c r="AP71" s="99"/>
      <c r="AQ71" s="99"/>
      <c r="AR71" s="100">
        <v>100</v>
      </c>
      <c r="AS71" s="99"/>
      <c r="AT71" s="99"/>
      <c r="AU71" s="100">
        <v>100</v>
      </c>
      <c r="AV71" s="99"/>
      <c r="AW71" s="99"/>
      <c r="AX71" s="100">
        <v>100</v>
      </c>
      <c r="AY71" s="99"/>
      <c r="AZ71" s="99"/>
      <c r="BA71" s="100">
        <v>100</v>
      </c>
      <c r="BB71" s="99"/>
      <c r="BC71" s="99"/>
      <c r="BD71" s="100">
        <v>100</v>
      </c>
      <c r="BE71" s="99"/>
      <c r="BF71" s="99"/>
      <c r="BG71" s="100">
        <v>100</v>
      </c>
      <c r="BH71" s="99"/>
      <c r="BI71" s="99"/>
      <c r="BJ71" s="100">
        <v>100</v>
      </c>
      <c r="BK71" s="99"/>
      <c r="BL71" s="99"/>
      <c r="BM71" s="100">
        <v>100</v>
      </c>
      <c r="BN71" s="99"/>
      <c r="BO71" s="99"/>
      <c r="BP71" s="100">
        <v>100</v>
      </c>
      <c r="BQ71" s="99"/>
      <c r="BR71" s="99"/>
      <c r="BS71" s="100">
        <v>100</v>
      </c>
      <c r="BT71" s="99"/>
      <c r="BU71" s="99"/>
      <c r="BV71" s="99"/>
      <c r="BW71" s="99"/>
      <c r="BX71" s="99"/>
      <c r="BY71" s="99"/>
      <c r="BZ71" s="99"/>
      <c r="CA71" s="99"/>
      <c r="CB71" s="99"/>
      <c r="CC71" s="99"/>
      <c r="CD71" s="99"/>
      <c r="CE71" s="100"/>
      <c r="CF71" s="99"/>
      <c r="CG71" s="99"/>
      <c r="CH71" s="100"/>
      <c r="CI71" s="99"/>
      <c r="CJ71" s="99"/>
      <c r="CK71" s="100"/>
      <c r="CL71" s="99"/>
      <c r="CM71" s="99"/>
      <c r="CN71" s="100"/>
      <c r="CO71" s="462"/>
      <c r="CP71" s="462"/>
      <c r="CQ71" s="402"/>
      <c r="CR71" s="401"/>
      <c r="CS71" s="401"/>
      <c r="CT71" s="402"/>
      <c r="CU71" s="401"/>
      <c r="CV71" s="401"/>
      <c r="CW71" s="402"/>
      <c r="CX71" s="462"/>
      <c r="CY71" s="462"/>
      <c r="CZ71" s="401"/>
      <c r="DA71" s="402"/>
      <c r="DB71" s="462"/>
      <c r="DC71" s="462"/>
      <c r="DD71" s="462"/>
      <c r="DE71" s="462"/>
      <c r="DF71" s="402"/>
    </row>
    <row r="72" spans="1:110" ht="8.4499999999999993" customHeight="1" x14ac:dyDescent="0.2">
      <c r="A72" s="130" t="s">
        <v>794</v>
      </c>
      <c r="B72" s="96">
        <v>57</v>
      </c>
      <c r="C72" s="82" t="s">
        <v>1964</v>
      </c>
      <c r="D72" s="104">
        <v>161</v>
      </c>
      <c r="E72" s="82" t="s">
        <v>1944</v>
      </c>
      <c r="F72" s="82" t="s">
        <v>1960</v>
      </c>
      <c r="G72" s="97">
        <v>13780.93</v>
      </c>
      <c r="H72" s="98">
        <v>0.14000000000000001</v>
      </c>
      <c r="I72" s="99"/>
      <c r="J72" s="99"/>
      <c r="K72" s="99"/>
      <c r="L72" s="101">
        <v>5535.8</v>
      </c>
      <c r="M72" s="102">
        <v>40.17</v>
      </c>
      <c r="N72" s="102">
        <v>40.17</v>
      </c>
      <c r="O72" s="101">
        <v>5535.8</v>
      </c>
      <c r="P72" s="102">
        <v>40.17</v>
      </c>
      <c r="Q72" s="102">
        <v>80.34</v>
      </c>
      <c r="R72" s="99"/>
      <c r="S72" s="99"/>
      <c r="T72" s="102">
        <v>80.34</v>
      </c>
      <c r="U72" s="99"/>
      <c r="V72" s="99"/>
      <c r="W72" s="102">
        <v>80.34</v>
      </c>
      <c r="X72" s="99"/>
      <c r="Y72" s="99"/>
      <c r="Z72" s="102">
        <v>80.34</v>
      </c>
      <c r="AA72" s="99"/>
      <c r="AB72" s="99"/>
      <c r="AC72" s="102">
        <v>80.34</v>
      </c>
      <c r="AD72" s="100">
        <v>774.49</v>
      </c>
      <c r="AE72" s="98">
        <v>5.62</v>
      </c>
      <c r="AF72" s="102">
        <v>85.96</v>
      </c>
      <c r="AG72" s="101">
        <v>1934.84</v>
      </c>
      <c r="AH72" s="102">
        <v>14.04</v>
      </c>
      <c r="AI72" s="100">
        <v>100</v>
      </c>
      <c r="AJ72" s="99"/>
      <c r="AK72" s="99"/>
      <c r="AL72" s="100">
        <v>100</v>
      </c>
      <c r="AM72" s="99"/>
      <c r="AN72" s="99"/>
      <c r="AO72" s="100">
        <v>100</v>
      </c>
      <c r="AP72" s="99"/>
      <c r="AQ72" s="99"/>
      <c r="AR72" s="100">
        <v>100</v>
      </c>
      <c r="AS72" s="99"/>
      <c r="AT72" s="99"/>
      <c r="AU72" s="100">
        <v>100</v>
      </c>
      <c r="AV72" s="99"/>
      <c r="AW72" s="99"/>
      <c r="AX72" s="100">
        <v>100</v>
      </c>
      <c r="AY72" s="99"/>
      <c r="AZ72" s="99"/>
      <c r="BA72" s="100">
        <v>100</v>
      </c>
      <c r="BB72" s="99"/>
      <c r="BC72" s="99"/>
      <c r="BD72" s="100">
        <v>100</v>
      </c>
      <c r="BE72" s="99"/>
      <c r="BF72" s="99"/>
      <c r="BG72" s="100">
        <v>100</v>
      </c>
      <c r="BH72" s="99"/>
      <c r="BI72" s="99"/>
      <c r="BJ72" s="100">
        <v>100</v>
      </c>
      <c r="BK72" s="99"/>
      <c r="BL72" s="99"/>
      <c r="BM72" s="100">
        <v>100</v>
      </c>
      <c r="BN72" s="99"/>
      <c r="BO72" s="99"/>
      <c r="BP72" s="100">
        <v>100</v>
      </c>
      <c r="BQ72" s="99"/>
      <c r="BR72" s="99"/>
      <c r="BS72" s="100">
        <v>100</v>
      </c>
      <c r="BT72" s="99"/>
      <c r="BU72" s="99"/>
      <c r="BV72" s="99"/>
      <c r="BW72" s="99"/>
      <c r="BX72" s="99"/>
      <c r="BY72" s="99"/>
      <c r="BZ72" s="99"/>
      <c r="CA72" s="99"/>
      <c r="CB72" s="99"/>
      <c r="CC72" s="99"/>
      <c r="CD72" s="99"/>
      <c r="CE72" s="100"/>
      <c r="CF72" s="99"/>
      <c r="CG72" s="99"/>
      <c r="CH72" s="100"/>
      <c r="CI72" s="99"/>
      <c r="CJ72" s="99"/>
      <c r="CK72" s="100"/>
      <c r="CL72" s="99"/>
      <c r="CM72" s="99"/>
      <c r="CN72" s="100"/>
      <c r="CO72" s="462"/>
      <c r="CP72" s="462"/>
      <c r="CQ72" s="402"/>
      <c r="CR72" s="401"/>
      <c r="CS72" s="401"/>
      <c r="CT72" s="402"/>
      <c r="CU72" s="401"/>
      <c r="CV72" s="401"/>
      <c r="CW72" s="402"/>
      <c r="CX72" s="462"/>
      <c r="CY72" s="462"/>
      <c r="CZ72" s="401"/>
      <c r="DA72" s="402"/>
      <c r="DB72" s="462"/>
      <c r="DC72" s="462"/>
      <c r="DD72" s="462"/>
      <c r="DE72" s="462"/>
      <c r="DF72" s="402"/>
    </row>
    <row r="73" spans="1:110" ht="16.899999999999999" customHeight="1" x14ac:dyDescent="0.2">
      <c r="A73" s="130" t="s">
        <v>795</v>
      </c>
      <c r="B73" s="96">
        <v>58</v>
      </c>
      <c r="C73" s="82" t="s">
        <v>1965</v>
      </c>
      <c r="D73" s="104">
        <v>161</v>
      </c>
      <c r="E73" s="82" t="s">
        <v>1944</v>
      </c>
      <c r="F73" s="82" t="s">
        <v>1960</v>
      </c>
      <c r="G73" s="100">
        <v>890.05</v>
      </c>
      <c r="H73" s="98">
        <v>0.01</v>
      </c>
      <c r="I73" s="99"/>
      <c r="J73" s="99"/>
      <c r="K73" s="99"/>
      <c r="L73" s="100">
        <v>348.28</v>
      </c>
      <c r="M73" s="102">
        <v>39.130000000000003</v>
      </c>
      <c r="N73" s="102">
        <v>39.130000000000003</v>
      </c>
      <c r="O73" s="100">
        <v>348.28</v>
      </c>
      <c r="P73" s="102">
        <v>39.130000000000003</v>
      </c>
      <c r="Q73" s="102">
        <v>78.260000000000005</v>
      </c>
      <c r="R73" s="99"/>
      <c r="S73" s="99"/>
      <c r="T73" s="102">
        <v>78.260000000000005</v>
      </c>
      <c r="U73" s="99"/>
      <c r="V73" s="99"/>
      <c r="W73" s="102">
        <v>78.260000000000005</v>
      </c>
      <c r="X73" s="99"/>
      <c r="Y73" s="99"/>
      <c r="Z73" s="102">
        <v>78.260000000000005</v>
      </c>
      <c r="AA73" s="99"/>
      <c r="AB73" s="99"/>
      <c r="AC73" s="102">
        <v>78.260000000000005</v>
      </c>
      <c r="AD73" s="102">
        <v>55.27</v>
      </c>
      <c r="AE73" s="98">
        <v>6.21</v>
      </c>
      <c r="AF73" s="102">
        <v>84.47</v>
      </c>
      <c r="AG73" s="100">
        <v>138.22</v>
      </c>
      <c r="AH73" s="102">
        <v>15.53</v>
      </c>
      <c r="AI73" s="100">
        <v>100</v>
      </c>
      <c r="AJ73" s="99"/>
      <c r="AK73" s="99"/>
      <c r="AL73" s="100">
        <v>100</v>
      </c>
      <c r="AM73" s="99"/>
      <c r="AN73" s="99"/>
      <c r="AO73" s="100">
        <v>100</v>
      </c>
      <c r="AP73" s="99"/>
      <c r="AQ73" s="99"/>
      <c r="AR73" s="100">
        <v>100</v>
      </c>
      <c r="AS73" s="99"/>
      <c r="AT73" s="99"/>
      <c r="AU73" s="100">
        <v>100</v>
      </c>
      <c r="AV73" s="99"/>
      <c r="AW73" s="99"/>
      <c r="AX73" s="100">
        <v>100</v>
      </c>
      <c r="AY73" s="99"/>
      <c r="AZ73" s="99"/>
      <c r="BA73" s="100">
        <v>100</v>
      </c>
      <c r="BB73" s="99"/>
      <c r="BC73" s="99"/>
      <c r="BD73" s="100">
        <v>100</v>
      </c>
      <c r="BE73" s="99"/>
      <c r="BF73" s="99"/>
      <c r="BG73" s="100">
        <v>100</v>
      </c>
      <c r="BH73" s="99"/>
      <c r="BI73" s="99"/>
      <c r="BJ73" s="100">
        <v>100</v>
      </c>
      <c r="BK73" s="99"/>
      <c r="BL73" s="99"/>
      <c r="BM73" s="100">
        <v>100</v>
      </c>
      <c r="BN73" s="99"/>
      <c r="BO73" s="99"/>
      <c r="BP73" s="100">
        <v>100</v>
      </c>
      <c r="BQ73" s="99"/>
      <c r="BR73" s="99"/>
      <c r="BS73" s="100">
        <v>100</v>
      </c>
      <c r="BT73" s="99"/>
      <c r="BU73" s="99"/>
      <c r="BV73" s="99"/>
      <c r="BW73" s="99"/>
      <c r="BX73" s="99"/>
      <c r="BY73" s="99"/>
      <c r="BZ73" s="99"/>
      <c r="CA73" s="99"/>
      <c r="CB73" s="99"/>
      <c r="CC73" s="99"/>
      <c r="CD73" s="99"/>
      <c r="CE73" s="100"/>
      <c r="CF73" s="99"/>
      <c r="CG73" s="99"/>
      <c r="CH73" s="100"/>
      <c r="CI73" s="99"/>
      <c r="CJ73" s="99"/>
      <c r="CK73" s="100"/>
      <c r="CL73" s="99"/>
      <c r="CM73" s="99"/>
      <c r="CN73" s="100"/>
      <c r="CO73" s="462"/>
      <c r="CP73" s="462"/>
      <c r="CQ73" s="402"/>
      <c r="CR73" s="401"/>
      <c r="CS73" s="401"/>
      <c r="CT73" s="402"/>
      <c r="CU73" s="401"/>
      <c r="CV73" s="401"/>
      <c r="CW73" s="402"/>
      <c r="CX73" s="462"/>
      <c r="CY73" s="462"/>
      <c r="CZ73" s="401"/>
      <c r="DA73" s="402"/>
      <c r="DB73" s="462"/>
      <c r="DC73" s="462"/>
      <c r="DD73" s="462"/>
      <c r="DE73" s="462"/>
      <c r="DF73" s="402"/>
    </row>
    <row r="74" spans="1:110" ht="16.899999999999999" customHeight="1" x14ac:dyDescent="0.2">
      <c r="A74" s="130" t="s">
        <v>796</v>
      </c>
      <c r="B74" s="96">
        <v>59</v>
      </c>
      <c r="C74" s="82" t="s">
        <v>434</v>
      </c>
      <c r="D74" s="104">
        <v>161</v>
      </c>
      <c r="E74" s="82" t="s">
        <v>1944</v>
      </c>
      <c r="F74" s="82" t="s">
        <v>1960</v>
      </c>
      <c r="G74" s="101">
        <v>3865.02</v>
      </c>
      <c r="H74" s="98">
        <v>0.04</v>
      </c>
      <c r="I74" s="99"/>
      <c r="J74" s="99"/>
      <c r="K74" s="99"/>
      <c r="L74" s="101">
        <v>1552.58</v>
      </c>
      <c r="M74" s="102">
        <v>40.17</v>
      </c>
      <c r="N74" s="102">
        <v>40.17</v>
      </c>
      <c r="O74" s="101">
        <v>1552.58</v>
      </c>
      <c r="P74" s="102">
        <v>40.17</v>
      </c>
      <c r="Q74" s="102">
        <v>80.34</v>
      </c>
      <c r="R74" s="99"/>
      <c r="S74" s="99"/>
      <c r="T74" s="102">
        <v>80.34</v>
      </c>
      <c r="U74" s="99"/>
      <c r="V74" s="99"/>
      <c r="W74" s="102">
        <v>80.34</v>
      </c>
      <c r="X74" s="99"/>
      <c r="Y74" s="99"/>
      <c r="Z74" s="102">
        <v>80.34</v>
      </c>
      <c r="AA74" s="99"/>
      <c r="AB74" s="99"/>
      <c r="AC74" s="102">
        <v>80.34</v>
      </c>
      <c r="AD74" s="100">
        <v>217.21</v>
      </c>
      <c r="AE74" s="98">
        <v>5.62</v>
      </c>
      <c r="AF74" s="102">
        <v>85.96</v>
      </c>
      <c r="AG74" s="100">
        <v>542.65</v>
      </c>
      <c r="AH74" s="102">
        <v>14.04</v>
      </c>
      <c r="AI74" s="100">
        <v>100</v>
      </c>
      <c r="AJ74" s="99"/>
      <c r="AK74" s="99"/>
      <c r="AL74" s="100">
        <v>100</v>
      </c>
      <c r="AM74" s="99"/>
      <c r="AN74" s="99"/>
      <c r="AO74" s="100">
        <v>100</v>
      </c>
      <c r="AP74" s="99"/>
      <c r="AQ74" s="99"/>
      <c r="AR74" s="100">
        <v>100</v>
      </c>
      <c r="AS74" s="99"/>
      <c r="AT74" s="99"/>
      <c r="AU74" s="100">
        <v>100</v>
      </c>
      <c r="AV74" s="99"/>
      <c r="AW74" s="99"/>
      <c r="AX74" s="100">
        <v>100</v>
      </c>
      <c r="AY74" s="99"/>
      <c r="AZ74" s="99"/>
      <c r="BA74" s="100">
        <v>100</v>
      </c>
      <c r="BB74" s="99"/>
      <c r="BC74" s="99"/>
      <c r="BD74" s="100">
        <v>100</v>
      </c>
      <c r="BE74" s="99"/>
      <c r="BF74" s="99"/>
      <c r="BG74" s="100">
        <v>100</v>
      </c>
      <c r="BH74" s="99"/>
      <c r="BI74" s="99"/>
      <c r="BJ74" s="100">
        <v>100</v>
      </c>
      <c r="BK74" s="99"/>
      <c r="BL74" s="99"/>
      <c r="BM74" s="100">
        <v>100</v>
      </c>
      <c r="BN74" s="99"/>
      <c r="BO74" s="99"/>
      <c r="BP74" s="100">
        <v>100</v>
      </c>
      <c r="BQ74" s="99"/>
      <c r="BR74" s="99"/>
      <c r="BS74" s="100">
        <v>100</v>
      </c>
      <c r="BT74" s="99"/>
      <c r="BU74" s="99"/>
      <c r="BV74" s="99"/>
      <c r="BW74" s="99"/>
      <c r="BX74" s="99"/>
      <c r="BY74" s="99"/>
      <c r="BZ74" s="99"/>
      <c r="CA74" s="99"/>
      <c r="CB74" s="99"/>
      <c r="CC74" s="99"/>
      <c r="CD74" s="99"/>
      <c r="CE74" s="100"/>
      <c r="CF74" s="99"/>
      <c r="CG74" s="99"/>
      <c r="CH74" s="100"/>
      <c r="CI74" s="99"/>
      <c r="CJ74" s="99"/>
      <c r="CK74" s="100"/>
      <c r="CL74" s="99"/>
      <c r="CM74" s="99"/>
      <c r="CN74" s="100"/>
      <c r="CO74" s="462"/>
      <c r="CP74" s="462"/>
      <c r="CQ74" s="402"/>
      <c r="CR74" s="401"/>
      <c r="CS74" s="401"/>
      <c r="CT74" s="402"/>
      <c r="CU74" s="401"/>
      <c r="CV74" s="401"/>
      <c r="CW74" s="402"/>
      <c r="CX74" s="462"/>
      <c r="CY74" s="462"/>
      <c r="CZ74" s="401"/>
      <c r="DA74" s="402"/>
      <c r="DB74" s="462"/>
      <c r="DC74" s="462"/>
      <c r="DD74" s="462"/>
      <c r="DE74" s="462"/>
      <c r="DF74" s="402"/>
    </row>
    <row r="75" spans="1:110" ht="16.899999999999999" customHeight="1" x14ac:dyDescent="0.2">
      <c r="A75" s="130" t="s">
        <v>974</v>
      </c>
      <c r="B75" s="88">
        <v>60</v>
      </c>
      <c r="C75" s="87" t="s">
        <v>436</v>
      </c>
      <c r="D75" s="88">
        <v>22</v>
      </c>
      <c r="E75" s="87" t="s">
        <v>1966</v>
      </c>
      <c r="F75" s="87" t="s">
        <v>1967</v>
      </c>
      <c r="G75" s="105">
        <v>300464.65000000002</v>
      </c>
      <c r="H75" s="90">
        <v>3.06</v>
      </c>
      <c r="I75" s="94"/>
      <c r="J75" s="94"/>
      <c r="K75" s="94"/>
      <c r="L75" s="105">
        <v>150232.32999999999</v>
      </c>
      <c r="M75" s="91">
        <v>50</v>
      </c>
      <c r="N75" s="91">
        <v>50</v>
      </c>
      <c r="O75" s="105">
        <v>150232.32999999999</v>
      </c>
      <c r="P75" s="91">
        <v>50</v>
      </c>
      <c r="Q75" s="93">
        <v>100</v>
      </c>
      <c r="R75" s="94"/>
      <c r="S75" s="94"/>
      <c r="T75" s="93">
        <v>100</v>
      </c>
      <c r="U75" s="94"/>
      <c r="V75" s="94"/>
      <c r="W75" s="93">
        <v>100</v>
      </c>
      <c r="X75" s="94"/>
      <c r="Y75" s="94"/>
      <c r="Z75" s="93">
        <v>100</v>
      </c>
      <c r="AA75" s="94"/>
      <c r="AB75" s="94"/>
      <c r="AC75" s="93">
        <v>100</v>
      </c>
      <c r="AD75" s="94"/>
      <c r="AE75" s="94"/>
      <c r="AF75" s="93">
        <v>100</v>
      </c>
      <c r="AG75" s="94"/>
      <c r="AH75" s="94"/>
      <c r="AI75" s="93">
        <v>100</v>
      </c>
      <c r="AJ75" s="94"/>
      <c r="AK75" s="94"/>
      <c r="AL75" s="93">
        <v>100</v>
      </c>
      <c r="AM75" s="94"/>
      <c r="AN75" s="94"/>
      <c r="AO75" s="93">
        <v>100</v>
      </c>
      <c r="AP75" s="94"/>
      <c r="AQ75" s="94"/>
      <c r="AR75" s="93">
        <v>100</v>
      </c>
      <c r="AS75" s="94"/>
      <c r="AT75" s="94"/>
      <c r="AU75" s="93">
        <v>100</v>
      </c>
      <c r="AV75" s="94"/>
      <c r="AW75" s="94"/>
      <c r="AX75" s="93">
        <v>100</v>
      </c>
      <c r="AY75" s="94"/>
      <c r="AZ75" s="94"/>
      <c r="BA75" s="93">
        <v>100</v>
      </c>
      <c r="BB75" s="94"/>
      <c r="BC75" s="94"/>
      <c r="BD75" s="93">
        <v>100</v>
      </c>
      <c r="BE75" s="94"/>
      <c r="BF75" s="94"/>
      <c r="BG75" s="93">
        <v>100</v>
      </c>
      <c r="BH75" s="94"/>
      <c r="BI75" s="94"/>
      <c r="BJ75" s="93">
        <v>100</v>
      </c>
      <c r="BK75" s="94"/>
      <c r="BL75" s="94"/>
      <c r="BM75" s="93">
        <v>100</v>
      </c>
      <c r="BN75" s="94"/>
      <c r="BO75" s="94"/>
      <c r="BP75" s="93">
        <v>100</v>
      </c>
      <c r="BQ75" s="94"/>
      <c r="BR75" s="94"/>
      <c r="BS75" s="93">
        <v>100</v>
      </c>
      <c r="BT75" s="94"/>
      <c r="BU75" s="94"/>
      <c r="BV75" s="94"/>
      <c r="BW75" s="94"/>
      <c r="BX75" s="94"/>
      <c r="BY75" s="94"/>
      <c r="BZ75" s="94"/>
      <c r="CA75" s="94"/>
      <c r="CB75" s="94"/>
      <c r="CC75" s="99"/>
      <c r="CD75" s="99"/>
      <c r="CE75" s="100"/>
      <c r="CF75" s="99"/>
      <c r="CG75" s="99"/>
      <c r="CH75" s="100"/>
      <c r="CI75" s="99"/>
      <c r="CJ75" s="99"/>
      <c r="CK75" s="100"/>
      <c r="CL75" s="99"/>
      <c r="CM75" s="99"/>
      <c r="CN75" s="100"/>
      <c r="CO75" s="462"/>
      <c r="CP75" s="462"/>
      <c r="CQ75" s="402"/>
      <c r="CR75" s="401"/>
      <c r="CS75" s="401"/>
      <c r="CT75" s="402"/>
      <c r="CU75" s="401"/>
      <c r="CV75" s="401"/>
      <c r="CW75" s="402"/>
      <c r="CX75" s="462"/>
      <c r="CY75" s="462"/>
      <c r="CZ75" s="401"/>
      <c r="DA75" s="402"/>
      <c r="DB75" s="462"/>
      <c r="DC75" s="462"/>
      <c r="DD75" s="462"/>
      <c r="DE75" s="462"/>
      <c r="DF75" s="402"/>
    </row>
    <row r="76" spans="1:110" ht="16.899999999999999" customHeight="1" x14ac:dyDescent="0.2">
      <c r="A76" s="130" t="s">
        <v>976</v>
      </c>
      <c r="B76" s="96">
        <v>61</v>
      </c>
      <c r="C76" s="82" t="s">
        <v>437</v>
      </c>
      <c r="D76" s="96">
        <v>22</v>
      </c>
      <c r="E76" s="82" t="s">
        <v>1966</v>
      </c>
      <c r="F76" s="82" t="s">
        <v>1967</v>
      </c>
      <c r="G76" s="97">
        <v>21000</v>
      </c>
      <c r="H76" s="98">
        <v>0.21</v>
      </c>
      <c r="I76" s="99"/>
      <c r="J76" s="99"/>
      <c r="K76" s="99"/>
      <c r="L76" s="97">
        <v>10500</v>
      </c>
      <c r="M76" s="102">
        <v>50</v>
      </c>
      <c r="N76" s="102">
        <v>50</v>
      </c>
      <c r="O76" s="97">
        <v>10500</v>
      </c>
      <c r="P76" s="102">
        <v>50</v>
      </c>
      <c r="Q76" s="100">
        <v>100</v>
      </c>
      <c r="R76" s="99"/>
      <c r="S76" s="99"/>
      <c r="T76" s="100">
        <v>100</v>
      </c>
      <c r="U76" s="99"/>
      <c r="V76" s="99"/>
      <c r="W76" s="100">
        <v>100</v>
      </c>
      <c r="X76" s="99"/>
      <c r="Y76" s="99"/>
      <c r="Z76" s="100">
        <v>100</v>
      </c>
      <c r="AA76" s="99"/>
      <c r="AB76" s="99"/>
      <c r="AC76" s="100">
        <v>100</v>
      </c>
      <c r="AD76" s="99"/>
      <c r="AE76" s="99"/>
      <c r="AF76" s="100">
        <v>100</v>
      </c>
      <c r="AG76" s="99"/>
      <c r="AH76" s="99"/>
      <c r="AI76" s="100">
        <v>100</v>
      </c>
      <c r="AJ76" s="99"/>
      <c r="AK76" s="99"/>
      <c r="AL76" s="100">
        <v>100</v>
      </c>
      <c r="AM76" s="99"/>
      <c r="AN76" s="99"/>
      <c r="AO76" s="100">
        <v>100</v>
      </c>
      <c r="AP76" s="99"/>
      <c r="AQ76" s="99"/>
      <c r="AR76" s="100">
        <v>100</v>
      </c>
      <c r="AS76" s="99"/>
      <c r="AT76" s="99"/>
      <c r="AU76" s="100">
        <v>100</v>
      </c>
      <c r="AV76" s="99"/>
      <c r="AW76" s="99"/>
      <c r="AX76" s="100">
        <v>100</v>
      </c>
      <c r="AY76" s="99"/>
      <c r="AZ76" s="99"/>
      <c r="BA76" s="100">
        <v>100</v>
      </c>
      <c r="BB76" s="99"/>
      <c r="BC76" s="99"/>
      <c r="BD76" s="100">
        <v>100</v>
      </c>
      <c r="BE76" s="99"/>
      <c r="BF76" s="99"/>
      <c r="BG76" s="100">
        <v>100</v>
      </c>
      <c r="BH76" s="99"/>
      <c r="BI76" s="99"/>
      <c r="BJ76" s="100">
        <v>100</v>
      </c>
      <c r="BK76" s="99"/>
      <c r="BL76" s="99"/>
      <c r="BM76" s="100">
        <v>100</v>
      </c>
      <c r="BN76" s="99"/>
      <c r="BO76" s="99"/>
      <c r="BP76" s="100">
        <v>100</v>
      </c>
      <c r="BQ76" s="99"/>
      <c r="BR76" s="99"/>
      <c r="BS76" s="100">
        <v>100</v>
      </c>
      <c r="BT76" s="99"/>
      <c r="BU76" s="99"/>
      <c r="BV76" s="99"/>
      <c r="BW76" s="99"/>
      <c r="BX76" s="99"/>
      <c r="BY76" s="99"/>
      <c r="BZ76" s="99"/>
      <c r="CA76" s="99"/>
      <c r="CB76" s="99"/>
      <c r="CC76" s="99"/>
      <c r="CD76" s="99"/>
      <c r="CE76" s="100"/>
      <c r="CF76" s="99"/>
      <c r="CG76" s="99"/>
      <c r="CH76" s="100"/>
      <c r="CI76" s="99"/>
      <c r="CJ76" s="99"/>
      <c r="CK76" s="100"/>
      <c r="CL76" s="99"/>
      <c r="CM76" s="99"/>
      <c r="CN76" s="100"/>
      <c r="CO76" s="468"/>
      <c r="CP76" s="462"/>
      <c r="CQ76" s="402"/>
      <c r="CR76" s="401"/>
      <c r="CS76" s="401"/>
      <c r="CT76" s="402"/>
      <c r="CU76" s="401"/>
      <c r="CV76" s="401"/>
      <c r="CW76" s="402"/>
      <c r="CX76" s="462"/>
      <c r="CY76" s="462"/>
      <c r="CZ76" s="401"/>
      <c r="DA76" s="402"/>
      <c r="DB76" s="462"/>
      <c r="DC76" s="462"/>
      <c r="DD76" s="462"/>
      <c r="DE76" s="462"/>
      <c r="DF76" s="402"/>
    </row>
    <row r="77" spans="1:110" ht="8.4499999999999993" customHeight="1" x14ac:dyDescent="0.2">
      <c r="A77" s="130" t="s">
        <v>977</v>
      </c>
      <c r="B77" s="96">
        <v>62</v>
      </c>
      <c r="C77" s="82" t="s">
        <v>1968</v>
      </c>
      <c r="D77" s="96">
        <v>22</v>
      </c>
      <c r="E77" s="82" t="s">
        <v>1966</v>
      </c>
      <c r="F77" s="82" t="s">
        <v>1967</v>
      </c>
      <c r="G77" s="97">
        <v>83720</v>
      </c>
      <c r="H77" s="98">
        <v>0.85</v>
      </c>
      <c r="I77" s="99"/>
      <c r="J77" s="99"/>
      <c r="K77" s="99"/>
      <c r="L77" s="97">
        <v>41860</v>
      </c>
      <c r="M77" s="102">
        <v>50</v>
      </c>
      <c r="N77" s="102">
        <v>50</v>
      </c>
      <c r="O77" s="97">
        <v>41860</v>
      </c>
      <c r="P77" s="102">
        <v>50</v>
      </c>
      <c r="Q77" s="100">
        <v>100</v>
      </c>
      <c r="R77" s="99"/>
      <c r="S77" s="99"/>
      <c r="T77" s="100">
        <v>100</v>
      </c>
      <c r="U77" s="99"/>
      <c r="V77" s="99"/>
      <c r="W77" s="100">
        <v>100</v>
      </c>
      <c r="X77" s="99"/>
      <c r="Y77" s="99"/>
      <c r="Z77" s="100">
        <v>100</v>
      </c>
      <c r="AA77" s="99"/>
      <c r="AB77" s="99"/>
      <c r="AC77" s="100">
        <v>100</v>
      </c>
      <c r="AD77" s="99"/>
      <c r="AE77" s="99"/>
      <c r="AF77" s="100">
        <v>100</v>
      </c>
      <c r="AG77" s="99"/>
      <c r="AH77" s="99"/>
      <c r="AI77" s="100">
        <v>100</v>
      </c>
      <c r="AJ77" s="99"/>
      <c r="AK77" s="99"/>
      <c r="AL77" s="100">
        <v>100</v>
      </c>
      <c r="AM77" s="99"/>
      <c r="AN77" s="99"/>
      <c r="AO77" s="100">
        <v>100</v>
      </c>
      <c r="AP77" s="99"/>
      <c r="AQ77" s="99"/>
      <c r="AR77" s="100">
        <v>100</v>
      </c>
      <c r="AS77" s="99"/>
      <c r="AT77" s="99"/>
      <c r="AU77" s="100">
        <v>100</v>
      </c>
      <c r="AV77" s="99"/>
      <c r="AW77" s="99"/>
      <c r="AX77" s="100">
        <v>100</v>
      </c>
      <c r="AY77" s="99"/>
      <c r="AZ77" s="99"/>
      <c r="BA77" s="100">
        <v>100</v>
      </c>
      <c r="BB77" s="99"/>
      <c r="BC77" s="99"/>
      <c r="BD77" s="100">
        <v>100</v>
      </c>
      <c r="BE77" s="99"/>
      <c r="BF77" s="99"/>
      <c r="BG77" s="100">
        <v>100</v>
      </c>
      <c r="BH77" s="99"/>
      <c r="BI77" s="99"/>
      <c r="BJ77" s="100">
        <v>100</v>
      </c>
      <c r="BK77" s="99"/>
      <c r="BL77" s="99"/>
      <c r="BM77" s="100">
        <v>100</v>
      </c>
      <c r="BN77" s="99"/>
      <c r="BO77" s="99"/>
      <c r="BP77" s="100">
        <v>100</v>
      </c>
      <c r="BQ77" s="99"/>
      <c r="BR77" s="99"/>
      <c r="BS77" s="100">
        <v>100</v>
      </c>
      <c r="BT77" s="99"/>
      <c r="BU77" s="99"/>
      <c r="BV77" s="99"/>
      <c r="BW77" s="99"/>
      <c r="BX77" s="99"/>
      <c r="BY77" s="99"/>
      <c r="BZ77" s="99"/>
      <c r="CA77" s="99"/>
      <c r="CB77" s="99"/>
      <c r="CC77" s="99"/>
      <c r="CD77" s="99"/>
      <c r="CE77" s="100"/>
      <c r="CF77" s="99"/>
      <c r="CG77" s="99"/>
      <c r="CH77" s="100"/>
      <c r="CI77" s="99"/>
      <c r="CJ77" s="99"/>
      <c r="CK77" s="100"/>
      <c r="CL77" s="99"/>
      <c r="CM77" s="99"/>
      <c r="CN77" s="100"/>
      <c r="CO77" s="462"/>
      <c r="CP77" s="462"/>
      <c r="CQ77" s="402"/>
      <c r="CR77" s="401"/>
      <c r="CS77" s="401"/>
      <c r="CT77" s="402"/>
      <c r="CU77" s="401"/>
      <c r="CV77" s="401"/>
      <c r="CW77" s="402"/>
      <c r="CX77" s="462"/>
      <c r="CY77" s="462"/>
      <c r="CZ77" s="401"/>
      <c r="DA77" s="402"/>
      <c r="DB77" s="462"/>
      <c r="DC77" s="462"/>
      <c r="DD77" s="462"/>
      <c r="DE77" s="462"/>
      <c r="DF77" s="402"/>
    </row>
    <row r="78" spans="1:110" ht="16.899999999999999" customHeight="1" x14ac:dyDescent="0.2">
      <c r="A78" s="130" t="s">
        <v>979</v>
      </c>
      <c r="B78" s="96">
        <v>63</v>
      </c>
      <c r="C78" s="82" t="s">
        <v>1969</v>
      </c>
      <c r="D78" s="96">
        <v>22</v>
      </c>
      <c r="E78" s="82" t="s">
        <v>1966</v>
      </c>
      <c r="F78" s="82" t="s">
        <v>1967</v>
      </c>
      <c r="G78" s="97">
        <v>51750</v>
      </c>
      <c r="H78" s="98">
        <v>0.53</v>
      </c>
      <c r="I78" s="99"/>
      <c r="J78" s="99"/>
      <c r="K78" s="99"/>
      <c r="L78" s="97">
        <v>25875</v>
      </c>
      <c r="M78" s="102">
        <v>50</v>
      </c>
      <c r="N78" s="102">
        <v>50</v>
      </c>
      <c r="O78" s="97">
        <v>25875</v>
      </c>
      <c r="P78" s="102">
        <v>50</v>
      </c>
      <c r="Q78" s="100">
        <v>100</v>
      </c>
      <c r="R78" s="99"/>
      <c r="S78" s="99"/>
      <c r="T78" s="100">
        <v>100</v>
      </c>
      <c r="U78" s="99"/>
      <c r="V78" s="99"/>
      <c r="W78" s="100">
        <v>100</v>
      </c>
      <c r="X78" s="99"/>
      <c r="Y78" s="99"/>
      <c r="Z78" s="100">
        <v>100</v>
      </c>
      <c r="AA78" s="99"/>
      <c r="AB78" s="99"/>
      <c r="AC78" s="100">
        <v>100</v>
      </c>
      <c r="AD78" s="99"/>
      <c r="AE78" s="99"/>
      <c r="AF78" s="100">
        <v>100</v>
      </c>
      <c r="AG78" s="99"/>
      <c r="AH78" s="99"/>
      <c r="AI78" s="100">
        <v>100</v>
      </c>
      <c r="AJ78" s="99"/>
      <c r="AK78" s="99"/>
      <c r="AL78" s="100">
        <v>100</v>
      </c>
      <c r="AM78" s="99"/>
      <c r="AN78" s="99"/>
      <c r="AO78" s="100">
        <v>100</v>
      </c>
      <c r="AP78" s="99"/>
      <c r="AQ78" s="99"/>
      <c r="AR78" s="100">
        <v>100</v>
      </c>
      <c r="AS78" s="99"/>
      <c r="AT78" s="99"/>
      <c r="AU78" s="100">
        <v>100</v>
      </c>
      <c r="AV78" s="99"/>
      <c r="AW78" s="99"/>
      <c r="AX78" s="100">
        <v>100</v>
      </c>
      <c r="AY78" s="99"/>
      <c r="AZ78" s="99"/>
      <c r="BA78" s="100">
        <v>100</v>
      </c>
      <c r="BB78" s="99"/>
      <c r="BC78" s="99"/>
      <c r="BD78" s="100">
        <v>100</v>
      </c>
      <c r="BE78" s="99"/>
      <c r="BF78" s="99"/>
      <c r="BG78" s="100">
        <v>100</v>
      </c>
      <c r="BH78" s="99"/>
      <c r="BI78" s="99"/>
      <c r="BJ78" s="100">
        <v>100</v>
      </c>
      <c r="BK78" s="99"/>
      <c r="BL78" s="99"/>
      <c r="BM78" s="100">
        <v>100</v>
      </c>
      <c r="BN78" s="99"/>
      <c r="BO78" s="99"/>
      <c r="BP78" s="100">
        <v>100</v>
      </c>
      <c r="BQ78" s="99"/>
      <c r="BR78" s="99"/>
      <c r="BS78" s="100">
        <v>100</v>
      </c>
      <c r="BT78" s="99"/>
      <c r="BU78" s="99"/>
      <c r="BV78" s="99"/>
      <c r="BW78" s="99"/>
      <c r="BX78" s="99"/>
      <c r="BY78" s="99"/>
      <c r="BZ78" s="99"/>
      <c r="CA78" s="99"/>
      <c r="CB78" s="99"/>
      <c r="CC78" s="99"/>
      <c r="CD78" s="99"/>
      <c r="CE78" s="100"/>
      <c r="CF78" s="99"/>
      <c r="CG78" s="99"/>
      <c r="CH78" s="100"/>
      <c r="CI78" s="99"/>
      <c r="CJ78" s="99"/>
      <c r="CK78" s="100"/>
      <c r="CL78" s="99"/>
      <c r="CM78" s="99"/>
      <c r="CN78" s="100"/>
      <c r="CO78" s="464"/>
      <c r="CP78" s="462"/>
      <c r="CQ78" s="404"/>
      <c r="CR78" s="402"/>
      <c r="CS78" s="403"/>
      <c r="CT78" s="404"/>
      <c r="CU78" s="402"/>
      <c r="CV78" s="403"/>
      <c r="CW78" s="404"/>
      <c r="CX78" s="463"/>
      <c r="CY78" s="462"/>
      <c r="CZ78" s="403"/>
      <c r="DA78" s="404"/>
      <c r="DB78" s="463"/>
      <c r="DC78" s="462"/>
      <c r="DD78" s="464"/>
      <c r="DE78" s="462"/>
      <c r="DF78" s="402"/>
    </row>
    <row r="79" spans="1:110" ht="8.4499999999999993" customHeight="1" x14ac:dyDescent="0.2">
      <c r="A79" s="130" t="s">
        <v>980</v>
      </c>
      <c r="B79" s="96">
        <v>64</v>
      </c>
      <c r="C79" s="82" t="s">
        <v>1071</v>
      </c>
      <c r="D79" s="96">
        <v>22</v>
      </c>
      <c r="E79" s="82" t="s">
        <v>1966</v>
      </c>
      <c r="F79" s="82" t="s">
        <v>1967</v>
      </c>
      <c r="G79" s="97">
        <v>22261.47</v>
      </c>
      <c r="H79" s="98">
        <v>0.23</v>
      </c>
      <c r="I79" s="99"/>
      <c r="J79" s="99"/>
      <c r="K79" s="99"/>
      <c r="L79" s="97">
        <v>11130.74</v>
      </c>
      <c r="M79" s="102">
        <v>50</v>
      </c>
      <c r="N79" s="102">
        <v>50</v>
      </c>
      <c r="O79" s="97">
        <v>11130.74</v>
      </c>
      <c r="P79" s="102">
        <v>50</v>
      </c>
      <c r="Q79" s="100">
        <v>100</v>
      </c>
      <c r="R79" s="99"/>
      <c r="S79" s="99"/>
      <c r="T79" s="100">
        <v>100</v>
      </c>
      <c r="U79" s="99"/>
      <c r="V79" s="99"/>
      <c r="W79" s="100">
        <v>100</v>
      </c>
      <c r="X79" s="99"/>
      <c r="Y79" s="99"/>
      <c r="Z79" s="100">
        <v>100</v>
      </c>
      <c r="AA79" s="99"/>
      <c r="AB79" s="99"/>
      <c r="AC79" s="100">
        <v>100</v>
      </c>
      <c r="AD79" s="99"/>
      <c r="AE79" s="99"/>
      <c r="AF79" s="100">
        <v>100</v>
      </c>
      <c r="AG79" s="99"/>
      <c r="AH79" s="99"/>
      <c r="AI79" s="100">
        <v>100</v>
      </c>
      <c r="AJ79" s="99"/>
      <c r="AK79" s="99"/>
      <c r="AL79" s="100">
        <v>100</v>
      </c>
      <c r="AM79" s="99"/>
      <c r="AN79" s="99"/>
      <c r="AO79" s="100">
        <v>100</v>
      </c>
      <c r="AP79" s="99"/>
      <c r="AQ79" s="99"/>
      <c r="AR79" s="100">
        <v>100</v>
      </c>
      <c r="AS79" s="99"/>
      <c r="AT79" s="99"/>
      <c r="AU79" s="100">
        <v>100</v>
      </c>
      <c r="AV79" s="99"/>
      <c r="AW79" s="99"/>
      <c r="AX79" s="100">
        <v>100</v>
      </c>
      <c r="AY79" s="99"/>
      <c r="AZ79" s="99"/>
      <c r="BA79" s="100">
        <v>100</v>
      </c>
      <c r="BB79" s="99"/>
      <c r="BC79" s="99"/>
      <c r="BD79" s="100">
        <v>100</v>
      </c>
      <c r="BE79" s="99"/>
      <c r="BF79" s="99"/>
      <c r="BG79" s="100">
        <v>100</v>
      </c>
      <c r="BH79" s="99"/>
      <c r="BI79" s="99"/>
      <c r="BJ79" s="100">
        <v>100</v>
      </c>
      <c r="BK79" s="99"/>
      <c r="BL79" s="99"/>
      <c r="BM79" s="100">
        <v>100</v>
      </c>
      <c r="BN79" s="99"/>
      <c r="BO79" s="99"/>
      <c r="BP79" s="100">
        <v>100</v>
      </c>
      <c r="BQ79" s="99"/>
      <c r="BR79" s="99"/>
      <c r="BS79" s="100">
        <v>100</v>
      </c>
      <c r="BT79" s="99"/>
      <c r="BU79" s="99"/>
      <c r="BV79" s="99"/>
      <c r="BW79" s="99"/>
      <c r="BX79" s="99"/>
      <c r="BY79" s="99"/>
      <c r="BZ79" s="99"/>
      <c r="CA79" s="99"/>
      <c r="CB79" s="99"/>
      <c r="CC79" s="100"/>
      <c r="CD79" s="98"/>
      <c r="CE79" s="102"/>
      <c r="CF79" s="100"/>
      <c r="CG79" s="98"/>
      <c r="CH79" s="100"/>
      <c r="CI79" s="99"/>
      <c r="CJ79" s="99"/>
      <c r="CK79" s="100"/>
      <c r="CL79" s="99"/>
      <c r="CM79" s="99"/>
      <c r="CN79" s="100"/>
      <c r="CO79" s="464"/>
      <c r="CP79" s="462"/>
      <c r="CQ79" s="404"/>
      <c r="CR79" s="402"/>
      <c r="CS79" s="403"/>
      <c r="CT79" s="404"/>
      <c r="CU79" s="402"/>
      <c r="CV79" s="403"/>
      <c r="CW79" s="404"/>
      <c r="CX79" s="463"/>
      <c r="CY79" s="462"/>
      <c r="CZ79" s="403"/>
      <c r="DA79" s="404"/>
      <c r="DB79" s="463"/>
      <c r="DC79" s="462"/>
      <c r="DD79" s="464"/>
      <c r="DE79" s="462"/>
      <c r="DF79" s="402"/>
    </row>
    <row r="80" spans="1:110" ht="16.899999999999999" customHeight="1" x14ac:dyDescent="0.2">
      <c r="A80" s="130" t="s">
        <v>981</v>
      </c>
      <c r="B80" s="96">
        <v>65</v>
      </c>
      <c r="C80" s="82" t="s">
        <v>1970</v>
      </c>
      <c r="D80" s="96">
        <v>22</v>
      </c>
      <c r="E80" s="82" t="s">
        <v>1966</v>
      </c>
      <c r="F80" s="82" t="s">
        <v>1967</v>
      </c>
      <c r="G80" s="106">
        <v>106323.44</v>
      </c>
      <c r="H80" s="98">
        <v>1.08</v>
      </c>
      <c r="I80" s="99"/>
      <c r="J80" s="99"/>
      <c r="K80" s="99"/>
      <c r="L80" s="97">
        <v>53161.72</v>
      </c>
      <c r="M80" s="102">
        <v>50</v>
      </c>
      <c r="N80" s="102">
        <v>50</v>
      </c>
      <c r="O80" s="97">
        <v>53161.72</v>
      </c>
      <c r="P80" s="102">
        <v>50</v>
      </c>
      <c r="Q80" s="100">
        <v>100</v>
      </c>
      <c r="R80" s="99"/>
      <c r="S80" s="99"/>
      <c r="T80" s="100">
        <v>100</v>
      </c>
      <c r="U80" s="99"/>
      <c r="V80" s="99"/>
      <c r="W80" s="100">
        <v>100</v>
      </c>
      <c r="X80" s="99"/>
      <c r="Y80" s="99"/>
      <c r="Z80" s="100">
        <v>100</v>
      </c>
      <c r="AA80" s="99"/>
      <c r="AB80" s="99"/>
      <c r="AC80" s="100">
        <v>100</v>
      </c>
      <c r="AD80" s="99"/>
      <c r="AE80" s="99"/>
      <c r="AF80" s="100">
        <v>100</v>
      </c>
      <c r="AG80" s="99"/>
      <c r="AH80" s="99"/>
      <c r="AI80" s="100">
        <v>100</v>
      </c>
      <c r="AJ80" s="99"/>
      <c r="AK80" s="99"/>
      <c r="AL80" s="100">
        <v>100</v>
      </c>
      <c r="AM80" s="99"/>
      <c r="AN80" s="99"/>
      <c r="AO80" s="100">
        <v>100</v>
      </c>
      <c r="AP80" s="99"/>
      <c r="AQ80" s="99"/>
      <c r="AR80" s="100">
        <v>100</v>
      </c>
      <c r="AS80" s="99"/>
      <c r="AT80" s="99"/>
      <c r="AU80" s="100">
        <v>100</v>
      </c>
      <c r="AV80" s="99"/>
      <c r="AW80" s="99"/>
      <c r="AX80" s="100">
        <v>100</v>
      </c>
      <c r="AY80" s="99"/>
      <c r="AZ80" s="99"/>
      <c r="BA80" s="100">
        <v>100</v>
      </c>
      <c r="BB80" s="99"/>
      <c r="BC80" s="99"/>
      <c r="BD80" s="100">
        <v>100</v>
      </c>
      <c r="BE80" s="99"/>
      <c r="BF80" s="99"/>
      <c r="BG80" s="100">
        <v>100</v>
      </c>
      <c r="BH80" s="99"/>
      <c r="BI80" s="99"/>
      <c r="BJ80" s="100">
        <v>100</v>
      </c>
      <c r="BK80" s="99"/>
      <c r="BL80" s="99"/>
      <c r="BM80" s="100">
        <v>100</v>
      </c>
      <c r="BN80" s="99"/>
      <c r="BO80" s="99"/>
      <c r="BP80" s="100">
        <v>100</v>
      </c>
      <c r="BQ80" s="99"/>
      <c r="BR80" s="99"/>
      <c r="BS80" s="100">
        <v>100</v>
      </c>
      <c r="BT80" s="99"/>
      <c r="BU80" s="99"/>
      <c r="BV80" s="99"/>
      <c r="BW80" s="99"/>
      <c r="BX80" s="99"/>
      <c r="BY80" s="99"/>
      <c r="BZ80" s="99"/>
      <c r="CA80" s="99"/>
      <c r="CB80" s="99"/>
      <c r="CC80" s="100"/>
      <c r="CD80" s="98"/>
      <c r="CE80" s="102"/>
      <c r="CF80" s="100"/>
      <c r="CG80" s="98"/>
      <c r="CH80" s="100"/>
      <c r="CI80" s="99"/>
      <c r="CJ80" s="99"/>
      <c r="CK80" s="100"/>
      <c r="CL80" s="99"/>
      <c r="CM80" s="99"/>
      <c r="CN80" s="100"/>
      <c r="CO80" s="464"/>
      <c r="CP80" s="462"/>
      <c r="CQ80" s="404"/>
      <c r="CR80" s="404"/>
      <c r="CS80" s="403"/>
      <c r="CT80" s="404"/>
      <c r="CU80" s="404"/>
      <c r="CV80" s="403"/>
      <c r="CW80" s="404"/>
      <c r="CX80" s="468"/>
      <c r="CY80" s="462"/>
      <c r="CZ80" s="403"/>
      <c r="DA80" s="404"/>
      <c r="DB80" s="468"/>
      <c r="DC80" s="462"/>
      <c r="DD80" s="464"/>
      <c r="DE80" s="462"/>
      <c r="DF80" s="402"/>
    </row>
    <row r="81" spans="1:110" ht="16.899999999999999" customHeight="1" x14ac:dyDescent="0.2">
      <c r="A81" s="130" t="s">
        <v>983</v>
      </c>
      <c r="B81" s="96">
        <v>66</v>
      </c>
      <c r="C81" s="82" t="s">
        <v>1971</v>
      </c>
      <c r="D81" s="96">
        <v>22</v>
      </c>
      <c r="E81" s="82" t="s">
        <v>1966</v>
      </c>
      <c r="F81" s="82" t="s">
        <v>1967</v>
      </c>
      <c r="G81" s="101">
        <v>1664.01</v>
      </c>
      <c r="H81" s="98">
        <v>0.02</v>
      </c>
      <c r="I81" s="99"/>
      <c r="J81" s="99"/>
      <c r="K81" s="99"/>
      <c r="L81" s="100">
        <v>832.01</v>
      </c>
      <c r="M81" s="102">
        <v>50</v>
      </c>
      <c r="N81" s="102">
        <v>50</v>
      </c>
      <c r="O81" s="100">
        <v>832.01</v>
      </c>
      <c r="P81" s="102">
        <v>50</v>
      </c>
      <c r="Q81" s="100">
        <v>100</v>
      </c>
      <c r="R81" s="99"/>
      <c r="S81" s="99"/>
      <c r="T81" s="100">
        <v>100</v>
      </c>
      <c r="U81" s="99"/>
      <c r="V81" s="99"/>
      <c r="W81" s="100">
        <v>100</v>
      </c>
      <c r="X81" s="99"/>
      <c r="Y81" s="99"/>
      <c r="Z81" s="100">
        <v>100</v>
      </c>
      <c r="AA81" s="99"/>
      <c r="AB81" s="99"/>
      <c r="AC81" s="100">
        <v>100</v>
      </c>
      <c r="AD81" s="99"/>
      <c r="AE81" s="99"/>
      <c r="AF81" s="100">
        <v>100</v>
      </c>
      <c r="AG81" s="99"/>
      <c r="AH81" s="99"/>
      <c r="AI81" s="100">
        <v>100</v>
      </c>
      <c r="AJ81" s="99"/>
      <c r="AK81" s="99"/>
      <c r="AL81" s="100">
        <v>100</v>
      </c>
      <c r="AM81" s="99"/>
      <c r="AN81" s="99"/>
      <c r="AO81" s="100">
        <v>100</v>
      </c>
      <c r="AP81" s="99"/>
      <c r="AQ81" s="99"/>
      <c r="AR81" s="100">
        <v>100</v>
      </c>
      <c r="AS81" s="99"/>
      <c r="AT81" s="99"/>
      <c r="AU81" s="100">
        <v>100</v>
      </c>
      <c r="AV81" s="99"/>
      <c r="AW81" s="99"/>
      <c r="AX81" s="100">
        <v>100</v>
      </c>
      <c r="AY81" s="99"/>
      <c r="AZ81" s="99"/>
      <c r="BA81" s="100">
        <v>100</v>
      </c>
      <c r="BB81" s="99"/>
      <c r="BC81" s="99"/>
      <c r="BD81" s="100">
        <v>100</v>
      </c>
      <c r="BE81" s="99"/>
      <c r="BF81" s="99"/>
      <c r="BG81" s="100">
        <v>100</v>
      </c>
      <c r="BH81" s="99"/>
      <c r="BI81" s="99"/>
      <c r="BJ81" s="100">
        <v>100</v>
      </c>
      <c r="BK81" s="99"/>
      <c r="BL81" s="99"/>
      <c r="BM81" s="100">
        <v>100</v>
      </c>
      <c r="BN81" s="99"/>
      <c r="BO81" s="99"/>
      <c r="BP81" s="100">
        <v>100</v>
      </c>
      <c r="BQ81" s="99"/>
      <c r="BR81" s="99"/>
      <c r="BS81" s="100">
        <v>100</v>
      </c>
      <c r="BT81" s="99"/>
      <c r="BU81" s="99"/>
      <c r="BV81" s="99"/>
      <c r="BW81" s="99"/>
      <c r="BX81" s="99"/>
      <c r="BY81" s="99"/>
      <c r="BZ81" s="99"/>
      <c r="CA81" s="99"/>
      <c r="CB81" s="99"/>
      <c r="CC81" s="102"/>
      <c r="CD81" s="98"/>
      <c r="CE81" s="102"/>
      <c r="CF81" s="102"/>
      <c r="CG81" s="98"/>
      <c r="CH81" s="100"/>
      <c r="CI81" s="99"/>
      <c r="CJ81" s="99"/>
      <c r="CK81" s="100"/>
      <c r="CL81" s="99"/>
      <c r="CM81" s="99"/>
      <c r="CN81" s="100"/>
      <c r="CO81" s="462"/>
      <c r="CP81" s="462"/>
      <c r="CQ81" s="402"/>
      <c r="CR81" s="401"/>
      <c r="CS81" s="401"/>
      <c r="CT81" s="402"/>
      <c r="CU81" s="401"/>
      <c r="CV81" s="401"/>
      <c r="CW81" s="402"/>
      <c r="CX81" s="462"/>
      <c r="CY81" s="462"/>
      <c r="CZ81" s="401"/>
      <c r="DA81" s="402"/>
      <c r="DB81" s="462"/>
      <c r="DC81" s="462"/>
      <c r="DD81" s="462"/>
      <c r="DE81" s="462"/>
      <c r="DF81" s="402"/>
    </row>
    <row r="82" spans="1:110" ht="16.899999999999999" customHeight="1" x14ac:dyDescent="0.2">
      <c r="A82" s="130" t="s">
        <v>1687</v>
      </c>
      <c r="B82" s="96">
        <v>67</v>
      </c>
      <c r="C82" s="82" t="s">
        <v>434</v>
      </c>
      <c r="D82" s="96">
        <v>22</v>
      </c>
      <c r="E82" s="82" t="s">
        <v>1966</v>
      </c>
      <c r="F82" s="82" t="s">
        <v>1967</v>
      </c>
      <c r="G82" s="97">
        <v>10649.73</v>
      </c>
      <c r="H82" s="98">
        <v>0.11</v>
      </c>
      <c r="I82" s="99"/>
      <c r="J82" s="99"/>
      <c r="K82" s="99"/>
      <c r="L82" s="101">
        <v>5324.87</v>
      </c>
      <c r="M82" s="102">
        <v>50</v>
      </c>
      <c r="N82" s="102">
        <v>50</v>
      </c>
      <c r="O82" s="101">
        <v>5324.87</v>
      </c>
      <c r="P82" s="102">
        <v>50</v>
      </c>
      <c r="Q82" s="100">
        <v>100</v>
      </c>
      <c r="R82" s="99"/>
      <c r="S82" s="99"/>
      <c r="T82" s="100">
        <v>100</v>
      </c>
      <c r="U82" s="99"/>
      <c r="V82" s="99"/>
      <c r="W82" s="100">
        <v>100</v>
      </c>
      <c r="X82" s="99"/>
      <c r="Y82" s="99"/>
      <c r="Z82" s="100">
        <v>100</v>
      </c>
      <c r="AA82" s="99"/>
      <c r="AB82" s="99"/>
      <c r="AC82" s="100">
        <v>100</v>
      </c>
      <c r="AD82" s="99"/>
      <c r="AE82" s="99"/>
      <c r="AF82" s="100">
        <v>100</v>
      </c>
      <c r="AG82" s="99"/>
      <c r="AH82" s="99"/>
      <c r="AI82" s="100">
        <v>100</v>
      </c>
      <c r="AJ82" s="99"/>
      <c r="AK82" s="99"/>
      <c r="AL82" s="100">
        <v>100</v>
      </c>
      <c r="AM82" s="99"/>
      <c r="AN82" s="99"/>
      <c r="AO82" s="100">
        <v>100</v>
      </c>
      <c r="AP82" s="99"/>
      <c r="AQ82" s="99"/>
      <c r="AR82" s="100">
        <v>100</v>
      </c>
      <c r="AS82" s="99"/>
      <c r="AT82" s="99"/>
      <c r="AU82" s="100">
        <v>100</v>
      </c>
      <c r="AV82" s="99"/>
      <c r="AW82" s="99"/>
      <c r="AX82" s="100">
        <v>100</v>
      </c>
      <c r="AY82" s="99"/>
      <c r="AZ82" s="99"/>
      <c r="BA82" s="100">
        <v>100</v>
      </c>
      <c r="BB82" s="99"/>
      <c r="BC82" s="99"/>
      <c r="BD82" s="100">
        <v>100</v>
      </c>
      <c r="BE82" s="99"/>
      <c r="BF82" s="99"/>
      <c r="BG82" s="100">
        <v>100</v>
      </c>
      <c r="BH82" s="99"/>
      <c r="BI82" s="99"/>
      <c r="BJ82" s="100">
        <v>100</v>
      </c>
      <c r="BK82" s="99"/>
      <c r="BL82" s="99"/>
      <c r="BM82" s="100">
        <v>100</v>
      </c>
      <c r="BN82" s="99"/>
      <c r="BO82" s="99"/>
      <c r="BP82" s="100">
        <v>100</v>
      </c>
      <c r="BQ82" s="99"/>
      <c r="BR82" s="99"/>
      <c r="BS82" s="100">
        <v>100</v>
      </c>
      <c r="BT82" s="99"/>
      <c r="BU82" s="99"/>
      <c r="BV82" s="99"/>
      <c r="BW82" s="99"/>
      <c r="BX82" s="99"/>
      <c r="BY82" s="99"/>
      <c r="BZ82" s="99"/>
      <c r="CA82" s="99"/>
      <c r="CB82" s="99"/>
      <c r="CC82" s="99"/>
      <c r="CD82" s="99"/>
      <c r="CE82" s="100"/>
      <c r="CF82" s="99"/>
      <c r="CG82" s="99"/>
      <c r="CH82" s="100"/>
      <c r="CI82" s="99"/>
      <c r="CJ82" s="99"/>
      <c r="CK82" s="100"/>
      <c r="CL82" s="99"/>
      <c r="CM82" s="99"/>
      <c r="CN82" s="100"/>
      <c r="CO82" s="464"/>
      <c r="CP82" s="462"/>
      <c r="CQ82" s="404"/>
      <c r="CR82" s="404"/>
      <c r="CS82" s="403"/>
      <c r="CT82" s="404"/>
      <c r="CU82" s="404"/>
      <c r="CV82" s="403"/>
      <c r="CW82" s="404"/>
      <c r="CX82" s="468"/>
      <c r="CY82" s="462"/>
      <c r="CZ82" s="403"/>
      <c r="DA82" s="404"/>
      <c r="DB82" s="468"/>
      <c r="DC82" s="462"/>
      <c r="DD82" s="464"/>
      <c r="DE82" s="462"/>
      <c r="DF82" s="402"/>
    </row>
    <row r="83" spans="1:110" ht="8.4499999999999993" customHeight="1" x14ac:dyDescent="0.2">
      <c r="A83" s="130" t="s">
        <v>1688</v>
      </c>
      <c r="B83" s="96">
        <v>68</v>
      </c>
      <c r="C83" s="82" t="s">
        <v>438</v>
      </c>
      <c r="D83" s="96">
        <v>22</v>
      </c>
      <c r="E83" s="82" t="s">
        <v>1966</v>
      </c>
      <c r="F83" s="82" t="s">
        <v>1967</v>
      </c>
      <c r="G83" s="101">
        <v>3096</v>
      </c>
      <c r="H83" s="98">
        <v>0.03</v>
      </c>
      <c r="I83" s="99"/>
      <c r="J83" s="99"/>
      <c r="K83" s="99"/>
      <c r="L83" s="101">
        <v>1548</v>
      </c>
      <c r="M83" s="102">
        <v>50</v>
      </c>
      <c r="N83" s="102">
        <v>50</v>
      </c>
      <c r="O83" s="101">
        <v>1548</v>
      </c>
      <c r="P83" s="102">
        <v>50</v>
      </c>
      <c r="Q83" s="100">
        <v>100</v>
      </c>
      <c r="R83" s="99"/>
      <c r="S83" s="99"/>
      <c r="T83" s="100">
        <v>100</v>
      </c>
      <c r="U83" s="99"/>
      <c r="V83" s="99"/>
      <c r="W83" s="100">
        <v>100</v>
      </c>
      <c r="X83" s="99"/>
      <c r="Y83" s="99"/>
      <c r="Z83" s="100">
        <v>100</v>
      </c>
      <c r="AA83" s="99"/>
      <c r="AB83" s="99"/>
      <c r="AC83" s="100">
        <v>100</v>
      </c>
      <c r="AD83" s="99"/>
      <c r="AE83" s="99"/>
      <c r="AF83" s="100">
        <v>100</v>
      </c>
      <c r="AG83" s="99"/>
      <c r="AH83" s="99"/>
      <c r="AI83" s="100">
        <v>100</v>
      </c>
      <c r="AJ83" s="99"/>
      <c r="AK83" s="99"/>
      <c r="AL83" s="100">
        <v>100</v>
      </c>
      <c r="AM83" s="99"/>
      <c r="AN83" s="99"/>
      <c r="AO83" s="100">
        <v>100</v>
      </c>
      <c r="AP83" s="99"/>
      <c r="AQ83" s="99"/>
      <c r="AR83" s="100">
        <v>100</v>
      </c>
      <c r="AS83" s="99"/>
      <c r="AT83" s="99"/>
      <c r="AU83" s="100">
        <v>100</v>
      </c>
      <c r="AV83" s="99"/>
      <c r="AW83" s="99"/>
      <c r="AX83" s="100">
        <v>100</v>
      </c>
      <c r="AY83" s="99"/>
      <c r="AZ83" s="99"/>
      <c r="BA83" s="100">
        <v>100</v>
      </c>
      <c r="BB83" s="99"/>
      <c r="BC83" s="99"/>
      <c r="BD83" s="100">
        <v>100</v>
      </c>
      <c r="BE83" s="99"/>
      <c r="BF83" s="99"/>
      <c r="BG83" s="100">
        <v>100</v>
      </c>
      <c r="BH83" s="99"/>
      <c r="BI83" s="99"/>
      <c r="BJ83" s="100">
        <v>100</v>
      </c>
      <c r="BK83" s="99"/>
      <c r="BL83" s="99"/>
      <c r="BM83" s="100">
        <v>100</v>
      </c>
      <c r="BN83" s="99"/>
      <c r="BO83" s="99"/>
      <c r="BP83" s="100">
        <v>100</v>
      </c>
      <c r="BQ83" s="99"/>
      <c r="BR83" s="99"/>
      <c r="BS83" s="100">
        <v>100</v>
      </c>
      <c r="BT83" s="99"/>
      <c r="BU83" s="99"/>
      <c r="BV83" s="99"/>
      <c r="BW83" s="99"/>
      <c r="BX83" s="99"/>
      <c r="BY83" s="99"/>
      <c r="BZ83" s="99"/>
      <c r="CA83" s="99"/>
      <c r="CB83" s="99"/>
      <c r="CC83" s="102"/>
      <c r="CD83" s="98"/>
      <c r="CE83" s="102"/>
      <c r="CF83" s="102"/>
      <c r="CG83" s="98"/>
      <c r="CH83" s="100"/>
      <c r="CI83" s="99"/>
      <c r="CJ83" s="99"/>
      <c r="CK83" s="100"/>
      <c r="CL83" s="99"/>
      <c r="CM83" s="99"/>
      <c r="CN83" s="100"/>
      <c r="CO83" s="464"/>
      <c r="CP83" s="462"/>
      <c r="CQ83" s="404"/>
      <c r="CR83" s="402"/>
      <c r="CS83" s="403"/>
      <c r="CT83" s="404"/>
      <c r="CU83" s="402"/>
      <c r="CV83" s="403"/>
      <c r="CW83" s="402"/>
      <c r="CX83" s="462"/>
      <c r="CY83" s="462"/>
      <c r="CZ83" s="401"/>
      <c r="DA83" s="402"/>
      <c r="DB83" s="462"/>
      <c r="DC83" s="462"/>
      <c r="DD83" s="462"/>
      <c r="DE83" s="462"/>
      <c r="DF83" s="402"/>
    </row>
    <row r="84" spans="1:110" ht="8.4499999999999993" customHeight="1" x14ac:dyDescent="0.2">
      <c r="A84" s="130" t="s">
        <v>984</v>
      </c>
      <c r="B84" s="88">
        <v>69</v>
      </c>
      <c r="C84" s="87" t="s">
        <v>1075</v>
      </c>
      <c r="D84" s="103">
        <v>174</v>
      </c>
      <c r="E84" s="87" t="s">
        <v>1959</v>
      </c>
      <c r="F84" s="87" t="s">
        <v>1962</v>
      </c>
      <c r="G84" s="89">
        <v>79675.13</v>
      </c>
      <c r="H84" s="90">
        <v>0.81</v>
      </c>
      <c r="I84" s="89">
        <v>21220.34</v>
      </c>
      <c r="J84" s="91">
        <v>26.65</v>
      </c>
      <c r="K84" s="91">
        <v>26.65</v>
      </c>
      <c r="L84" s="89">
        <v>21220.34</v>
      </c>
      <c r="M84" s="91">
        <v>26.65</v>
      </c>
      <c r="N84" s="91">
        <v>53.3</v>
      </c>
      <c r="O84" s="94"/>
      <c r="P84" s="94"/>
      <c r="Q84" s="91">
        <v>53.3</v>
      </c>
      <c r="R84" s="94"/>
      <c r="S84" s="94"/>
      <c r="T84" s="91">
        <v>53.3</v>
      </c>
      <c r="U84" s="94"/>
      <c r="V84" s="94"/>
      <c r="W84" s="91">
        <v>53.3</v>
      </c>
      <c r="X84" s="94"/>
      <c r="Y84" s="94"/>
      <c r="Z84" s="91">
        <v>53.3</v>
      </c>
      <c r="AA84" s="94"/>
      <c r="AB84" s="94"/>
      <c r="AC84" s="91">
        <v>53.3</v>
      </c>
      <c r="AD84" s="89">
        <v>10637.77</v>
      </c>
      <c r="AE84" s="91">
        <v>13.34</v>
      </c>
      <c r="AF84" s="91">
        <v>66.64</v>
      </c>
      <c r="AG84" s="89">
        <v>26596.69</v>
      </c>
      <c r="AH84" s="91">
        <v>33.36</v>
      </c>
      <c r="AI84" s="93">
        <v>100</v>
      </c>
      <c r="AJ84" s="94"/>
      <c r="AK84" s="94"/>
      <c r="AL84" s="93">
        <v>100</v>
      </c>
      <c r="AM84" s="94"/>
      <c r="AN84" s="94"/>
      <c r="AO84" s="93">
        <v>100</v>
      </c>
      <c r="AP84" s="94"/>
      <c r="AQ84" s="94"/>
      <c r="AR84" s="93">
        <v>100</v>
      </c>
      <c r="AS84" s="94"/>
      <c r="AT84" s="94"/>
      <c r="AU84" s="93">
        <v>100</v>
      </c>
      <c r="AV84" s="94"/>
      <c r="AW84" s="94"/>
      <c r="AX84" s="93">
        <v>100</v>
      </c>
      <c r="AY84" s="94"/>
      <c r="AZ84" s="94"/>
      <c r="BA84" s="93">
        <v>100</v>
      </c>
      <c r="BB84" s="94"/>
      <c r="BC84" s="94"/>
      <c r="BD84" s="93">
        <v>100</v>
      </c>
      <c r="BE84" s="94"/>
      <c r="BF84" s="94"/>
      <c r="BG84" s="93">
        <v>100</v>
      </c>
      <c r="BH84" s="94"/>
      <c r="BI84" s="94"/>
      <c r="BJ84" s="93">
        <v>100</v>
      </c>
      <c r="BK84" s="94"/>
      <c r="BL84" s="94"/>
      <c r="BM84" s="93">
        <v>100</v>
      </c>
      <c r="BN84" s="94"/>
      <c r="BO84" s="94"/>
      <c r="BP84" s="93">
        <v>100</v>
      </c>
      <c r="BQ84" s="94"/>
      <c r="BR84" s="94"/>
      <c r="BS84" s="93">
        <v>100</v>
      </c>
      <c r="BT84" s="94"/>
      <c r="BU84" s="94"/>
      <c r="BV84" s="94"/>
      <c r="BW84" s="94"/>
      <c r="BX84" s="94"/>
      <c r="BY84" s="94"/>
      <c r="BZ84" s="94"/>
      <c r="CA84" s="94"/>
      <c r="CB84" s="94"/>
      <c r="CC84" s="99"/>
      <c r="CD84" s="99"/>
      <c r="CE84" s="100"/>
      <c r="CF84" s="99"/>
      <c r="CG84" s="99"/>
      <c r="CH84" s="100"/>
      <c r="CI84" s="99"/>
      <c r="CJ84" s="99"/>
      <c r="CK84" s="100"/>
      <c r="CL84" s="99"/>
      <c r="CM84" s="99"/>
      <c r="CN84" s="100"/>
      <c r="CO84" s="464"/>
      <c r="CP84" s="462"/>
      <c r="CQ84" s="404"/>
      <c r="CR84" s="402"/>
      <c r="CS84" s="403"/>
      <c r="CT84" s="404"/>
      <c r="CU84" s="402"/>
      <c r="CV84" s="403"/>
      <c r="CW84" s="402"/>
      <c r="CX84" s="462"/>
      <c r="CY84" s="462"/>
      <c r="CZ84" s="401"/>
      <c r="DA84" s="402"/>
      <c r="DB84" s="462"/>
      <c r="DC84" s="462"/>
      <c r="DD84" s="462"/>
      <c r="DE84" s="462"/>
      <c r="DF84" s="402"/>
    </row>
    <row r="85" spans="1:110" ht="8.4499999999999993" customHeight="1" x14ac:dyDescent="0.2">
      <c r="A85" s="130" t="s">
        <v>986</v>
      </c>
      <c r="B85" s="88">
        <v>70</v>
      </c>
      <c r="C85" s="87" t="s">
        <v>1076</v>
      </c>
      <c r="D85" s="103">
        <v>174</v>
      </c>
      <c r="E85" s="87" t="s">
        <v>1959</v>
      </c>
      <c r="F85" s="87" t="s">
        <v>1962</v>
      </c>
      <c r="G85" s="89">
        <v>79675.13</v>
      </c>
      <c r="H85" s="90">
        <v>0.81</v>
      </c>
      <c r="I85" s="89">
        <v>21220.34</v>
      </c>
      <c r="J85" s="91">
        <v>26.65</v>
      </c>
      <c r="K85" s="91">
        <v>26.65</v>
      </c>
      <c r="L85" s="89">
        <v>21220.34</v>
      </c>
      <c r="M85" s="91">
        <v>26.65</v>
      </c>
      <c r="N85" s="91">
        <v>53.3</v>
      </c>
      <c r="O85" s="94"/>
      <c r="P85" s="94"/>
      <c r="Q85" s="91">
        <v>53.3</v>
      </c>
      <c r="R85" s="94"/>
      <c r="S85" s="94"/>
      <c r="T85" s="91">
        <v>53.3</v>
      </c>
      <c r="U85" s="94"/>
      <c r="V85" s="94"/>
      <c r="W85" s="91">
        <v>53.3</v>
      </c>
      <c r="X85" s="94"/>
      <c r="Y85" s="94"/>
      <c r="Z85" s="91">
        <v>53.3</v>
      </c>
      <c r="AA85" s="94"/>
      <c r="AB85" s="94"/>
      <c r="AC85" s="91">
        <v>53.3</v>
      </c>
      <c r="AD85" s="89">
        <v>10637.77</v>
      </c>
      <c r="AE85" s="91">
        <v>13.34</v>
      </c>
      <c r="AF85" s="91">
        <v>66.64</v>
      </c>
      <c r="AG85" s="89">
        <v>26596.69</v>
      </c>
      <c r="AH85" s="91">
        <v>33.36</v>
      </c>
      <c r="AI85" s="93">
        <v>100</v>
      </c>
      <c r="AJ85" s="94"/>
      <c r="AK85" s="94"/>
      <c r="AL85" s="93">
        <v>100</v>
      </c>
      <c r="AM85" s="94"/>
      <c r="AN85" s="94"/>
      <c r="AO85" s="93">
        <v>100</v>
      </c>
      <c r="AP85" s="94"/>
      <c r="AQ85" s="94"/>
      <c r="AR85" s="93">
        <v>100</v>
      </c>
      <c r="AS85" s="94"/>
      <c r="AT85" s="94"/>
      <c r="AU85" s="93">
        <v>100</v>
      </c>
      <c r="AV85" s="94"/>
      <c r="AW85" s="94"/>
      <c r="AX85" s="93">
        <v>100</v>
      </c>
      <c r="AY85" s="94"/>
      <c r="AZ85" s="94"/>
      <c r="BA85" s="93">
        <v>100</v>
      </c>
      <c r="BB85" s="94"/>
      <c r="BC85" s="94"/>
      <c r="BD85" s="93">
        <v>100</v>
      </c>
      <c r="BE85" s="94"/>
      <c r="BF85" s="94"/>
      <c r="BG85" s="93">
        <v>100</v>
      </c>
      <c r="BH85" s="94"/>
      <c r="BI85" s="94"/>
      <c r="BJ85" s="93">
        <v>100</v>
      </c>
      <c r="BK85" s="94"/>
      <c r="BL85" s="94"/>
      <c r="BM85" s="93">
        <v>100</v>
      </c>
      <c r="BN85" s="94"/>
      <c r="BO85" s="94"/>
      <c r="BP85" s="93">
        <v>100</v>
      </c>
      <c r="BQ85" s="94"/>
      <c r="BR85" s="94"/>
      <c r="BS85" s="93">
        <v>100</v>
      </c>
      <c r="BT85" s="94"/>
      <c r="BU85" s="94"/>
      <c r="BV85" s="94"/>
      <c r="BW85" s="94"/>
      <c r="BX85" s="94"/>
      <c r="BY85" s="94"/>
      <c r="BZ85" s="94"/>
      <c r="CA85" s="94"/>
      <c r="CB85" s="94"/>
      <c r="CC85" s="99"/>
      <c r="CD85" s="99"/>
      <c r="CE85" s="100"/>
      <c r="CF85" s="99"/>
      <c r="CG85" s="99"/>
      <c r="CH85" s="100"/>
      <c r="CI85" s="99"/>
      <c r="CJ85" s="99"/>
      <c r="CK85" s="100"/>
      <c r="CL85" s="99"/>
      <c r="CM85" s="99"/>
      <c r="CN85" s="100"/>
      <c r="CO85" s="462"/>
      <c r="CP85" s="462"/>
      <c r="CQ85" s="401"/>
      <c r="CR85" s="401"/>
      <c r="CS85" s="401"/>
      <c r="CT85" s="401"/>
      <c r="CU85" s="402"/>
      <c r="CV85" s="404"/>
      <c r="CW85" s="404"/>
      <c r="CX85" s="463"/>
      <c r="CY85" s="462"/>
      <c r="CZ85" s="404"/>
      <c r="DA85" s="404"/>
      <c r="DB85" s="463"/>
      <c r="DC85" s="462"/>
      <c r="DD85" s="468"/>
      <c r="DE85" s="462"/>
      <c r="DF85" s="402"/>
    </row>
    <row r="86" spans="1:110" ht="8.4499999999999993" customHeight="1" x14ac:dyDescent="0.2">
      <c r="A86" s="130" t="s">
        <v>988</v>
      </c>
      <c r="B86" s="96">
        <v>71</v>
      </c>
      <c r="C86" s="82" t="s">
        <v>1077</v>
      </c>
      <c r="D86" s="104">
        <v>174</v>
      </c>
      <c r="E86" s="82" t="s">
        <v>1959</v>
      </c>
      <c r="F86" s="82" t="s">
        <v>1962</v>
      </c>
      <c r="G86" s="97">
        <v>14368.2</v>
      </c>
      <c r="H86" s="98">
        <v>0.15</v>
      </c>
      <c r="I86" s="101">
        <v>3701.25</v>
      </c>
      <c r="J86" s="102">
        <v>25.76</v>
      </c>
      <c r="K86" s="102">
        <v>25.76</v>
      </c>
      <c r="L86" s="101">
        <v>3701.25</v>
      </c>
      <c r="M86" s="102">
        <v>25.76</v>
      </c>
      <c r="N86" s="102">
        <v>51.52</v>
      </c>
      <c r="O86" s="99"/>
      <c r="P86" s="99"/>
      <c r="Q86" s="102">
        <v>51.52</v>
      </c>
      <c r="R86" s="99"/>
      <c r="S86" s="99"/>
      <c r="T86" s="102">
        <v>51.52</v>
      </c>
      <c r="U86" s="99"/>
      <c r="V86" s="99"/>
      <c r="W86" s="102">
        <v>51.52</v>
      </c>
      <c r="X86" s="99"/>
      <c r="Y86" s="99"/>
      <c r="Z86" s="102">
        <v>51.52</v>
      </c>
      <c r="AA86" s="99"/>
      <c r="AB86" s="99"/>
      <c r="AC86" s="102">
        <v>51.52</v>
      </c>
      <c r="AD86" s="101">
        <v>1990</v>
      </c>
      <c r="AE86" s="102">
        <v>13.85</v>
      </c>
      <c r="AF86" s="102">
        <v>65.37</v>
      </c>
      <c r="AG86" s="101">
        <v>4975.71</v>
      </c>
      <c r="AH86" s="102">
        <v>34.630000000000003</v>
      </c>
      <c r="AI86" s="100">
        <v>100</v>
      </c>
      <c r="AJ86" s="99"/>
      <c r="AK86" s="99"/>
      <c r="AL86" s="100">
        <v>100</v>
      </c>
      <c r="AM86" s="99"/>
      <c r="AN86" s="99"/>
      <c r="AO86" s="100">
        <v>100</v>
      </c>
      <c r="AP86" s="99"/>
      <c r="AQ86" s="99"/>
      <c r="AR86" s="100">
        <v>100</v>
      </c>
      <c r="AS86" s="99"/>
      <c r="AT86" s="99"/>
      <c r="AU86" s="100">
        <v>100</v>
      </c>
      <c r="AV86" s="99"/>
      <c r="AW86" s="99"/>
      <c r="AX86" s="100">
        <v>100</v>
      </c>
      <c r="AY86" s="99"/>
      <c r="AZ86" s="99"/>
      <c r="BA86" s="100">
        <v>100</v>
      </c>
      <c r="BB86" s="99"/>
      <c r="BC86" s="99"/>
      <c r="BD86" s="100">
        <v>100</v>
      </c>
      <c r="BE86" s="99"/>
      <c r="BF86" s="99"/>
      <c r="BG86" s="100">
        <v>100</v>
      </c>
      <c r="BH86" s="99"/>
      <c r="BI86" s="99"/>
      <c r="BJ86" s="100">
        <v>100</v>
      </c>
      <c r="BK86" s="99"/>
      <c r="BL86" s="99"/>
      <c r="BM86" s="100">
        <v>100</v>
      </c>
      <c r="BN86" s="99"/>
      <c r="BO86" s="99"/>
      <c r="BP86" s="100">
        <v>100</v>
      </c>
      <c r="BQ86" s="99"/>
      <c r="BR86" s="99"/>
      <c r="BS86" s="100">
        <v>100</v>
      </c>
      <c r="BT86" s="99"/>
      <c r="BU86" s="99"/>
      <c r="BV86" s="99"/>
      <c r="BW86" s="99"/>
      <c r="BX86" s="99"/>
      <c r="BY86" s="99"/>
      <c r="BZ86" s="99"/>
      <c r="CA86" s="99"/>
      <c r="CB86" s="99"/>
      <c r="CC86" s="100"/>
      <c r="CD86" s="102"/>
      <c r="CE86" s="102"/>
      <c r="CF86" s="100"/>
      <c r="CG86" s="102"/>
      <c r="CH86" s="100"/>
      <c r="CI86" s="99"/>
      <c r="CJ86" s="99"/>
      <c r="CK86" s="100"/>
      <c r="CL86" s="99"/>
      <c r="CM86" s="99"/>
      <c r="CN86" s="100"/>
      <c r="CO86" s="469"/>
      <c r="CP86" s="459"/>
      <c r="CQ86" s="400"/>
      <c r="CR86" s="456"/>
      <c r="CS86" s="456"/>
      <c r="CT86" s="400"/>
      <c r="CU86" s="456"/>
      <c r="CV86" s="456"/>
      <c r="CW86" s="400"/>
      <c r="CX86" s="459"/>
      <c r="CY86" s="459"/>
      <c r="CZ86" s="456"/>
      <c r="DA86" s="400"/>
      <c r="DB86" s="459"/>
      <c r="DC86" s="459"/>
      <c r="DD86" s="459"/>
      <c r="DE86" s="459"/>
      <c r="DF86" s="400"/>
    </row>
    <row r="87" spans="1:110" ht="8.4499999999999993" customHeight="1" x14ac:dyDescent="0.2">
      <c r="A87" s="130" t="s">
        <v>990</v>
      </c>
      <c r="B87" s="96">
        <v>72</v>
      </c>
      <c r="C87" s="82" t="s">
        <v>1972</v>
      </c>
      <c r="D87" s="104">
        <v>174</v>
      </c>
      <c r="E87" s="82" t="s">
        <v>1959</v>
      </c>
      <c r="F87" s="82" t="s">
        <v>1962</v>
      </c>
      <c r="G87" s="97">
        <v>10438.9</v>
      </c>
      <c r="H87" s="98">
        <v>0.11</v>
      </c>
      <c r="I87" s="101">
        <v>3419.78</v>
      </c>
      <c r="J87" s="102">
        <v>32.76</v>
      </c>
      <c r="K87" s="102">
        <v>32.76</v>
      </c>
      <c r="L87" s="101">
        <v>3419.78</v>
      </c>
      <c r="M87" s="102">
        <v>32.76</v>
      </c>
      <c r="N87" s="102">
        <v>65.52</v>
      </c>
      <c r="O87" s="99"/>
      <c r="P87" s="99"/>
      <c r="Q87" s="102">
        <v>65.52</v>
      </c>
      <c r="R87" s="99"/>
      <c r="S87" s="99"/>
      <c r="T87" s="102">
        <v>65.52</v>
      </c>
      <c r="U87" s="99"/>
      <c r="V87" s="99"/>
      <c r="W87" s="102">
        <v>65.52</v>
      </c>
      <c r="X87" s="99"/>
      <c r="Y87" s="99"/>
      <c r="Z87" s="102">
        <v>65.52</v>
      </c>
      <c r="AA87" s="99"/>
      <c r="AB87" s="99"/>
      <c r="AC87" s="102">
        <v>65.52</v>
      </c>
      <c r="AD87" s="101">
        <v>1028.23</v>
      </c>
      <c r="AE87" s="98">
        <v>9.85</v>
      </c>
      <c r="AF87" s="102">
        <v>75.37</v>
      </c>
      <c r="AG87" s="101">
        <v>2571.1</v>
      </c>
      <c r="AH87" s="102">
        <v>24.63</v>
      </c>
      <c r="AI87" s="100">
        <v>100</v>
      </c>
      <c r="AJ87" s="99"/>
      <c r="AK87" s="99"/>
      <c r="AL87" s="100">
        <v>100</v>
      </c>
      <c r="AM87" s="99"/>
      <c r="AN87" s="99"/>
      <c r="AO87" s="100">
        <v>100</v>
      </c>
      <c r="AP87" s="99"/>
      <c r="AQ87" s="99"/>
      <c r="AR87" s="100">
        <v>100</v>
      </c>
      <c r="AS87" s="99"/>
      <c r="AT87" s="99"/>
      <c r="AU87" s="100">
        <v>100</v>
      </c>
      <c r="AV87" s="99"/>
      <c r="AW87" s="99"/>
      <c r="AX87" s="100">
        <v>100</v>
      </c>
      <c r="AY87" s="99"/>
      <c r="AZ87" s="99"/>
      <c r="BA87" s="100">
        <v>100</v>
      </c>
      <c r="BB87" s="99"/>
      <c r="BC87" s="99"/>
      <c r="BD87" s="100">
        <v>100</v>
      </c>
      <c r="BE87" s="99"/>
      <c r="BF87" s="99"/>
      <c r="BG87" s="100">
        <v>100</v>
      </c>
      <c r="BH87" s="99"/>
      <c r="BI87" s="99"/>
      <c r="BJ87" s="100">
        <v>100</v>
      </c>
      <c r="BK87" s="99"/>
      <c r="BL87" s="99"/>
      <c r="BM87" s="100">
        <v>100</v>
      </c>
      <c r="BN87" s="99"/>
      <c r="BO87" s="99"/>
      <c r="BP87" s="100">
        <v>100</v>
      </c>
      <c r="BQ87" s="99"/>
      <c r="BR87" s="99"/>
      <c r="BS87" s="100">
        <v>100</v>
      </c>
      <c r="BT87" s="99"/>
      <c r="BU87" s="99"/>
      <c r="BV87" s="99"/>
      <c r="BW87" s="99"/>
      <c r="BX87" s="99"/>
      <c r="BY87" s="99"/>
      <c r="BZ87" s="99"/>
      <c r="CA87" s="99"/>
      <c r="CB87" s="99"/>
      <c r="CC87" s="94"/>
      <c r="CD87" s="94"/>
      <c r="CE87" s="93"/>
      <c r="CF87" s="94"/>
      <c r="CG87" s="94"/>
      <c r="CH87" s="93"/>
      <c r="CI87" s="94"/>
      <c r="CJ87" s="94"/>
      <c r="CK87" s="93"/>
      <c r="CL87" s="94"/>
      <c r="CM87" s="94"/>
      <c r="CN87" s="93"/>
      <c r="CO87" s="462"/>
      <c r="CP87" s="462"/>
      <c r="CQ87" s="402"/>
      <c r="CR87" s="401"/>
      <c r="CS87" s="401"/>
      <c r="CT87" s="402"/>
      <c r="CU87" s="401"/>
      <c r="CV87" s="401"/>
      <c r="CW87" s="402"/>
      <c r="CX87" s="462"/>
      <c r="CY87" s="462"/>
      <c r="CZ87" s="401"/>
      <c r="DA87" s="402"/>
      <c r="DB87" s="462"/>
      <c r="DC87" s="462"/>
      <c r="DD87" s="462"/>
      <c r="DE87" s="462"/>
      <c r="DF87" s="402"/>
    </row>
    <row r="88" spans="1:110" ht="16.899999999999999" customHeight="1" x14ac:dyDescent="0.2">
      <c r="A88" s="130" t="s">
        <v>991</v>
      </c>
      <c r="B88" s="96">
        <v>73</v>
      </c>
      <c r="C88" s="82" t="s">
        <v>1078</v>
      </c>
      <c r="D88" s="104">
        <v>174</v>
      </c>
      <c r="E88" s="82" t="s">
        <v>1959</v>
      </c>
      <c r="F88" s="82" t="s">
        <v>1962</v>
      </c>
      <c r="G88" s="97">
        <v>16604.13</v>
      </c>
      <c r="H88" s="98">
        <v>0.17</v>
      </c>
      <c r="I88" s="101">
        <v>4277.22</v>
      </c>
      <c r="J88" s="102">
        <v>25.76</v>
      </c>
      <c r="K88" s="102">
        <v>25.76</v>
      </c>
      <c r="L88" s="101">
        <v>4277.22</v>
      </c>
      <c r="M88" s="102">
        <v>25.76</v>
      </c>
      <c r="N88" s="102">
        <v>51.52</v>
      </c>
      <c r="O88" s="99"/>
      <c r="P88" s="99"/>
      <c r="Q88" s="102">
        <v>51.52</v>
      </c>
      <c r="R88" s="99"/>
      <c r="S88" s="99"/>
      <c r="T88" s="102">
        <v>51.52</v>
      </c>
      <c r="U88" s="99"/>
      <c r="V88" s="99"/>
      <c r="W88" s="102">
        <v>51.52</v>
      </c>
      <c r="X88" s="99"/>
      <c r="Y88" s="99"/>
      <c r="Z88" s="102">
        <v>51.52</v>
      </c>
      <c r="AA88" s="99"/>
      <c r="AB88" s="99"/>
      <c r="AC88" s="102">
        <v>51.52</v>
      </c>
      <c r="AD88" s="101">
        <v>2299.67</v>
      </c>
      <c r="AE88" s="102">
        <v>13.85</v>
      </c>
      <c r="AF88" s="102">
        <v>65.37</v>
      </c>
      <c r="AG88" s="101">
        <v>5750.01</v>
      </c>
      <c r="AH88" s="102">
        <v>34.630000000000003</v>
      </c>
      <c r="AI88" s="100">
        <v>100</v>
      </c>
      <c r="AJ88" s="99"/>
      <c r="AK88" s="99"/>
      <c r="AL88" s="100">
        <v>100</v>
      </c>
      <c r="AM88" s="99"/>
      <c r="AN88" s="99"/>
      <c r="AO88" s="100">
        <v>100</v>
      </c>
      <c r="AP88" s="99"/>
      <c r="AQ88" s="99"/>
      <c r="AR88" s="100">
        <v>100</v>
      </c>
      <c r="AS88" s="99"/>
      <c r="AT88" s="99"/>
      <c r="AU88" s="100">
        <v>100</v>
      </c>
      <c r="AV88" s="99"/>
      <c r="AW88" s="99"/>
      <c r="AX88" s="100">
        <v>100</v>
      </c>
      <c r="AY88" s="99"/>
      <c r="AZ88" s="99"/>
      <c r="BA88" s="100">
        <v>100</v>
      </c>
      <c r="BB88" s="99"/>
      <c r="BC88" s="99"/>
      <c r="BD88" s="100">
        <v>100</v>
      </c>
      <c r="BE88" s="99"/>
      <c r="BF88" s="99"/>
      <c r="BG88" s="100">
        <v>100</v>
      </c>
      <c r="BH88" s="99"/>
      <c r="BI88" s="99"/>
      <c r="BJ88" s="100">
        <v>100</v>
      </c>
      <c r="BK88" s="99"/>
      <c r="BL88" s="99"/>
      <c r="BM88" s="100">
        <v>100</v>
      </c>
      <c r="BN88" s="99"/>
      <c r="BO88" s="99"/>
      <c r="BP88" s="100">
        <v>100</v>
      </c>
      <c r="BQ88" s="99"/>
      <c r="BR88" s="99"/>
      <c r="BS88" s="100">
        <v>100</v>
      </c>
      <c r="BT88" s="99"/>
      <c r="BU88" s="99"/>
      <c r="BV88" s="99"/>
      <c r="BW88" s="99"/>
      <c r="BX88" s="99"/>
      <c r="BY88" s="99"/>
      <c r="BZ88" s="99"/>
      <c r="CA88" s="99"/>
      <c r="CB88" s="99"/>
      <c r="CC88" s="99"/>
      <c r="CD88" s="99"/>
      <c r="CE88" s="100"/>
      <c r="CF88" s="99"/>
      <c r="CG88" s="99"/>
      <c r="CH88" s="100"/>
      <c r="CI88" s="99"/>
      <c r="CJ88" s="99"/>
      <c r="CK88" s="100"/>
      <c r="CL88" s="99"/>
      <c r="CM88" s="99"/>
      <c r="CN88" s="100"/>
      <c r="CO88" s="468"/>
      <c r="CP88" s="462"/>
      <c r="CQ88" s="402"/>
      <c r="CR88" s="401"/>
      <c r="CS88" s="401"/>
      <c r="CT88" s="402"/>
      <c r="CU88" s="401"/>
      <c r="CV88" s="401"/>
      <c r="CW88" s="402"/>
      <c r="CX88" s="462"/>
      <c r="CY88" s="462"/>
      <c r="CZ88" s="401"/>
      <c r="DA88" s="402"/>
      <c r="DB88" s="462"/>
      <c r="DC88" s="462"/>
      <c r="DD88" s="462"/>
      <c r="DE88" s="462"/>
      <c r="DF88" s="402"/>
    </row>
    <row r="89" spans="1:110" ht="8.4499999999999993" customHeight="1" x14ac:dyDescent="0.2">
      <c r="A89" s="130" t="s">
        <v>992</v>
      </c>
      <c r="B89" s="96">
        <v>74</v>
      </c>
      <c r="C89" s="82" t="s">
        <v>1079</v>
      </c>
      <c r="D89" s="104">
        <v>174</v>
      </c>
      <c r="E89" s="82" t="s">
        <v>1959</v>
      </c>
      <c r="F89" s="82" t="s">
        <v>1962</v>
      </c>
      <c r="G89" s="97">
        <v>29527.35</v>
      </c>
      <c r="H89" s="98">
        <v>0.3</v>
      </c>
      <c r="I89" s="101">
        <v>7606.25</v>
      </c>
      <c r="J89" s="102">
        <v>25.76</v>
      </c>
      <c r="K89" s="102">
        <v>25.76</v>
      </c>
      <c r="L89" s="101">
        <v>7606.25</v>
      </c>
      <c r="M89" s="102">
        <v>25.76</v>
      </c>
      <c r="N89" s="102">
        <v>51.52</v>
      </c>
      <c r="O89" s="99"/>
      <c r="P89" s="99"/>
      <c r="Q89" s="102">
        <v>51.52</v>
      </c>
      <c r="R89" s="99"/>
      <c r="S89" s="99"/>
      <c r="T89" s="102">
        <v>51.52</v>
      </c>
      <c r="U89" s="99"/>
      <c r="V89" s="99"/>
      <c r="W89" s="102">
        <v>51.52</v>
      </c>
      <c r="X89" s="99"/>
      <c r="Y89" s="99"/>
      <c r="Z89" s="102">
        <v>51.52</v>
      </c>
      <c r="AA89" s="99"/>
      <c r="AB89" s="99"/>
      <c r="AC89" s="102">
        <v>51.52</v>
      </c>
      <c r="AD89" s="101">
        <v>4089.54</v>
      </c>
      <c r="AE89" s="102">
        <v>13.85</v>
      </c>
      <c r="AF89" s="102">
        <v>65.37</v>
      </c>
      <c r="AG89" s="97">
        <v>10225.32</v>
      </c>
      <c r="AH89" s="102">
        <v>34.630000000000003</v>
      </c>
      <c r="AI89" s="100">
        <v>100</v>
      </c>
      <c r="AJ89" s="99"/>
      <c r="AK89" s="99"/>
      <c r="AL89" s="100">
        <v>100</v>
      </c>
      <c r="AM89" s="99"/>
      <c r="AN89" s="99"/>
      <c r="AO89" s="100">
        <v>100</v>
      </c>
      <c r="AP89" s="99"/>
      <c r="AQ89" s="99"/>
      <c r="AR89" s="100">
        <v>100</v>
      </c>
      <c r="AS89" s="99"/>
      <c r="AT89" s="99"/>
      <c r="AU89" s="100">
        <v>100</v>
      </c>
      <c r="AV89" s="99"/>
      <c r="AW89" s="99"/>
      <c r="AX89" s="100">
        <v>100</v>
      </c>
      <c r="AY89" s="99"/>
      <c r="AZ89" s="99"/>
      <c r="BA89" s="100">
        <v>100</v>
      </c>
      <c r="BB89" s="99"/>
      <c r="BC89" s="99"/>
      <c r="BD89" s="100">
        <v>100</v>
      </c>
      <c r="BE89" s="99"/>
      <c r="BF89" s="99"/>
      <c r="BG89" s="100">
        <v>100</v>
      </c>
      <c r="BH89" s="99"/>
      <c r="BI89" s="99"/>
      <c r="BJ89" s="100">
        <v>100</v>
      </c>
      <c r="BK89" s="99"/>
      <c r="BL89" s="99"/>
      <c r="BM89" s="100">
        <v>100</v>
      </c>
      <c r="BN89" s="99"/>
      <c r="BO89" s="99"/>
      <c r="BP89" s="100">
        <v>100</v>
      </c>
      <c r="BQ89" s="99"/>
      <c r="BR89" s="99"/>
      <c r="BS89" s="100">
        <v>100</v>
      </c>
      <c r="BT89" s="99"/>
      <c r="BU89" s="99"/>
      <c r="BV89" s="99"/>
      <c r="BW89" s="99"/>
      <c r="BX89" s="99"/>
      <c r="BY89" s="99"/>
      <c r="BZ89" s="99"/>
      <c r="CA89" s="99"/>
      <c r="CB89" s="99"/>
      <c r="CC89" s="99"/>
      <c r="CD89" s="99"/>
      <c r="CE89" s="100"/>
      <c r="CF89" s="99"/>
      <c r="CG89" s="99"/>
      <c r="CH89" s="100"/>
      <c r="CI89" s="99"/>
      <c r="CJ89" s="99"/>
      <c r="CK89" s="100"/>
      <c r="CL89" s="99"/>
      <c r="CM89" s="99"/>
      <c r="CN89" s="100"/>
      <c r="CO89" s="462"/>
      <c r="CP89" s="462"/>
      <c r="CQ89" s="402"/>
      <c r="CR89" s="401"/>
      <c r="CS89" s="401"/>
      <c r="CT89" s="402"/>
      <c r="CU89" s="401"/>
      <c r="CV89" s="401"/>
      <c r="CW89" s="402"/>
      <c r="CX89" s="462"/>
      <c r="CY89" s="462"/>
      <c r="CZ89" s="401"/>
      <c r="DA89" s="402"/>
      <c r="DB89" s="462"/>
      <c r="DC89" s="462"/>
      <c r="DD89" s="462"/>
      <c r="DE89" s="462"/>
      <c r="DF89" s="402"/>
    </row>
    <row r="90" spans="1:110" ht="8.4499999999999993" customHeight="1" x14ac:dyDescent="0.2">
      <c r="A90" s="130" t="s">
        <v>993</v>
      </c>
      <c r="B90" s="96">
        <v>75</v>
      </c>
      <c r="C90" s="82" t="s">
        <v>1080</v>
      </c>
      <c r="D90" s="104">
        <v>174</v>
      </c>
      <c r="E90" s="82" t="s">
        <v>1959</v>
      </c>
      <c r="F90" s="82" t="s">
        <v>1962</v>
      </c>
      <c r="G90" s="100">
        <v>696.03</v>
      </c>
      <c r="H90" s="98">
        <v>0.01</v>
      </c>
      <c r="I90" s="100">
        <v>222.59</v>
      </c>
      <c r="J90" s="102">
        <v>31.98</v>
      </c>
      <c r="K90" s="102">
        <v>31.98</v>
      </c>
      <c r="L90" s="100">
        <v>222.59</v>
      </c>
      <c r="M90" s="102">
        <v>31.98</v>
      </c>
      <c r="N90" s="102">
        <v>63.96</v>
      </c>
      <c r="O90" s="99"/>
      <c r="P90" s="99"/>
      <c r="Q90" s="102">
        <v>63.96</v>
      </c>
      <c r="R90" s="99"/>
      <c r="S90" s="99"/>
      <c r="T90" s="102">
        <v>63.96</v>
      </c>
      <c r="U90" s="99"/>
      <c r="V90" s="99"/>
      <c r="W90" s="102">
        <v>63.96</v>
      </c>
      <c r="X90" s="99"/>
      <c r="Y90" s="99"/>
      <c r="Z90" s="102">
        <v>63.96</v>
      </c>
      <c r="AA90" s="99"/>
      <c r="AB90" s="99"/>
      <c r="AC90" s="102">
        <v>63.96</v>
      </c>
      <c r="AD90" s="102">
        <v>71.69</v>
      </c>
      <c r="AE90" s="102">
        <v>10.3</v>
      </c>
      <c r="AF90" s="102">
        <v>74.260000000000005</v>
      </c>
      <c r="AG90" s="100">
        <v>179.16</v>
      </c>
      <c r="AH90" s="102">
        <v>25.74</v>
      </c>
      <c r="AI90" s="100">
        <v>100</v>
      </c>
      <c r="AJ90" s="99"/>
      <c r="AK90" s="99"/>
      <c r="AL90" s="100">
        <v>100</v>
      </c>
      <c r="AM90" s="99"/>
      <c r="AN90" s="99"/>
      <c r="AO90" s="100">
        <v>100</v>
      </c>
      <c r="AP90" s="99"/>
      <c r="AQ90" s="99"/>
      <c r="AR90" s="100">
        <v>100</v>
      </c>
      <c r="AS90" s="99"/>
      <c r="AT90" s="99"/>
      <c r="AU90" s="100">
        <v>100</v>
      </c>
      <c r="AV90" s="99"/>
      <c r="AW90" s="99"/>
      <c r="AX90" s="100">
        <v>100</v>
      </c>
      <c r="AY90" s="99"/>
      <c r="AZ90" s="99"/>
      <c r="BA90" s="100">
        <v>100</v>
      </c>
      <c r="BB90" s="99"/>
      <c r="BC90" s="99"/>
      <c r="BD90" s="100">
        <v>100</v>
      </c>
      <c r="BE90" s="99"/>
      <c r="BF90" s="99"/>
      <c r="BG90" s="100">
        <v>100</v>
      </c>
      <c r="BH90" s="99"/>
      <c r="BI90" s="99"/>
      <c r="BJ90" s="100">
        <v>100</v>
      </c>
      <c r="BK90" s="99"/>
      <c r="BL90" s="99"/>
      <c r="BM90" s="100">
        <v>100</v>
      </c>
      <c r="BN90" s="99"/>
      <c r="BO90" s="99"/>
      <c r="BP90" s="100">
        <v>100</v>
      </c>
      <c r="BQ90" s="99"/>
      <c r="BR90" s="99"/>
      <c r="BS90" s="100">
        <v>100</v>
      </c>
      <c r="BT90" s="99"/>
      <c r="BU90" s="99"/>
      <c r="BV90" s="99"/>
      <c r="BW90" s="99"/>
      <c r="BX90" s="99"/>
      <c r="BY90" s="99"/>
      <c r="BZ90" s="99"/>
      <c r="CA90" s="99"/>
      <c r="CB90" s="99"/>
      <c r="CC90" s="99"/>
      <c r="CD90" s="99"/>
      <c r="CE90" s="100"/>
      <c r="CF90" s="99"/>
      <c r="CG90" s="99"/>
      <c r="CH90" s="100"/>
      <c r="CI90" s="99"/>
      <c r="CJ90" s="99"/>
      <c r="CK90" s="100"/>
      <c r="CL90" s="99"/>
      <c r="CM90" s="99"/>
      <c r="CN90" s="100"/>
      <c r="CO90" s="468"/>
      <c r="CP90" s="462"/>
      <c r="CQ90" s="402"/>
      <c r="CR90" s="401"/>
      <c r="CS90" s="401"/>
      <c r="CT90" s="402"/>
      <c r="CU90" s="401"/>
      <c r="CV90" s="401"/>
      <c r="CW90" s="402"/>
      <c r="CX90" s="462"/>
      <c r="CY90" s="462"/>
      <c r="CZ90" s="401"/>
      <c r="DA90" s="402"/>
      <c r="DB90" s="462"/>
      <c r="DC90" s="462"/>
      <c r="DD90" s="462"/>
      <c r="DE90" s="462"/>
      <c r="DF90" s="402"/>
    </row>
    <row r="91" spans="1:110" ht="8.4499999999999993" customHeight="1" x14ac:dyDescent="0.2">
      <c r="A91" s="130" t="s">
        <v>994</v>
      </c>
      <c r="B91" s="96">
        <v>76</v>
      </c>
      <c r="C91" s="82" t="s">
        <v>1081</v>
      </c>
      <c r="D91" s="104">
        <v>174</v>
      </c>
      <c r="E91" s="82" t="s">
        <v>1959</v>
      </c>
      <c r="F91" s="82" t="s">
        <v>1962</v>
      </c>
      <c r="G91" s="101">
        <v>8040.52</v>
      </c>
      <c r="H91" s="98">
        <v>0.08</v>
      </c>
      <c r="I91" s="101">
        <v>1993.24</v>
      </c>
      <c r="J91" s="102">
        <v>24.79</v>
      </c>
      <c r="K91" s="102">
        <v>24.79</v>
      </c>
      <c r="L91" s="101">
        <v>1993.24</v>
      </c>
      <c r="M91" s="102">
        <v>24.79</v>
      </c>
      <c r="N91" s="102">
        <v>49.58</v>
      </c>
      <c r="O91" s="99"/>
      <c r="P91" s="99"/>
      <c r="Q91" s="102">
        <v>49.58</v>
      </c>
      <c r="R91" s="99"/>
      <c r="S91" s="99"/>
      <c r="T91" s="102">
        <v>49.58</v>
      </c>
      <c r="U91" s="99"/>
      <c r="V91" s="99"/>
      <c r="W91" s="102">
        <v>49.58</v>
      </c>
      <c r="X91" s="99"/>
      <c r="Y91" s="99"/>
      <c r="Z91" s="102">
        <v>49.58</v>
      </c>
      <c r="AA91" s="99"/>
      <c r="AB91" s="99"/>
      <c r="AC91" s="102">
        <v>49.58</v>
      </c>
      <c r="AD91" s="101">
        <v>1158.6400000000001</v>
      </c>
      <c r="AE91" s="102">
        <v>14.41</v>
      </c>
      <c r="AF91" s="102">
        <v>63.99</v>
      </c>
      <c r="AG91" s="101">
        <v>2895.39</v>
      </c>
      <c r="AH91" s="102">
        <v>36.01</v>
      </c>
      <c r="AI91" s="100">
        <v>100</v>
      </c>
      <c r="AJ91" s="99"/>
      <c r="AK91" s="99"/>
      <c r="AL91" s="100">
        <v>100</v>
      </c>
      <c r="AM91" s="99"/>
      <c r="AN91" s="99"/>
      <c r="AO91" s="100">
        <v>100</v>
      </c>
      <c r="AP91" s="99"/>
      <c r="AQ91" s="99"/>
      <c r="AR91" s="100">
        <v>100</v>
      </c>
      <c r="AS91" s="99"/>
      <c r="AT91" s="99"/>
      <c r="AU91" s="100">
        <v>100</v>
      </c>
      <c r="AV91" s="99"/>
      <c r="AW91" s="99"/>
      <c r="AX91" s="100">
        <v>100</v>
      </c>
      <c r="AY91" s="99"/>
      <c r="AZ91" s="99"/>
      <c r="BA91" s="100">
        <v>100</v>
      </c>
      <c r="BB91" s="99"/>
      <c r="BC91" s="99"/>
      <c r="BD91" s="100">
        <v>100</v>
      </c>
      <c r="BE91" s="99"/>
      <c r="BF91" s="99"/>
      <c r="BG91" s="100">
        <v>100</v>
      </c>
      <c r="BH91" s="99"/>
      <c r="BI91" s="99"/>
      <c r="BJ91" s="100">
        <v>100</v>
      </c>
      <c r="BK91" s="99"/>
      <c r="BL91" s="99"/>
      <c r="BM91" s="100">
        <v>100</v>
      </c>
      <c r="BN91" s="99"/>
      <c r="BO91" s="99"/>
      <c r="BP91" s="100">
        <v>100</v>
      </c>
      <c r="BQ91" s="99"/>
      <c r="BR91" s="99"/>
      <c r="BS91" s="100">
        <v>100</v>
      </c>
      <c r="BT91" s="99"/>
      <c r="BU91" s="99"/>
      <c r="BV91" s="99"/>
      <c r="BW91" s="99"/>
      <c r="BX91" s="99"/>
      <c r="BY91" s="99"/>
      <c r="BZ91" s="99"/>
      <c r="CA91" s="99"/>
      <c r="CB91" s="99"/>
      <c r="CC91" s="99"/>
      <c r="CD91" s="99"/>
      <c r="CE91" s="100"/>
      <c r="CF91" s="99"/>
      <c r="CG91" s="99"/>
      <c r="CH91" s="100"/>
      <c r="CI91" s="99"/>
      <c r="CJ91" s="99"/>
      <c r="CK91" s="100"/>
      <c r="CL91" s="99"/>
      <c r="CM91" s="99"/>
      <c r="CN91" s="100"/>
      <c r="CO91" s="462"/>
      <c r="CP91" s="462"/>
      <c r="CQ91" s="402"/>
      <c r="CR91" s="401"/>
      <c r="CS91" s="401"/>
      <c r="CT91" s="402"/>
      <c r="CU91" s="401"/>
      <c r="CV91" s="401"/>
      <c r="CW91" s="402"/>
      <c r="CX91" s="462"/>
      <c r="CY91" s="462"/>
      <c r="CZ91" s="401"/>
      <c r="DA91" s="402"/>
      <c r="DB91" s="462"/>
      <c r="DC91" s="462"/>
      <c r="DD91" s="462"/>
      <c r="DE91" s="462"/>
      <c r="DF91" s="402"/>
    </row>
    <row r="92" spans="1:110" ht="8.4499999999999993" customHeight="1" x14ac:dyDescent="0.2">
      <c r="A92" s="130" t="s">
        <v>105</v>
      </c>
      <c r="B92" s="88">
        <v>77</v>
      </c>
      <c r="C92" s="87" t="s">
        <v>439</v>
      </c>
      <c r="D92" s="103">
        <v>126</v>
      </c>
      <c r="E92" s="87" t="s">
        <v>1130</v>
      </c>
      <c r="F92" s="87" t="s">
        <v>1943</v>
      </c>
      <c r="G92" s="355">
        <v>1065768.43</v>
      </c>
      <c r="H92" s="91">
        <v>10.85</v>
      </c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105">
        <v>185199.84</v>
      </c>
      <c r="V92" s="91">
        <v>17.38</v>
      </c>
      <c r="W92" s="91">
        <v>17.38</v>
      </c>
      <c r="X92" s="105">
        <v>181489.9</v>
      </c>
      <c r="Y92" s="91">
        <v>17.03</v>
      </c>
      <c r="Z92" s="91">
        <v>34.409999999999997</v>
      </c>
      <c r="AA92" s="105">
        <v>147464.82</v>
      </c>
      <c r="AB92" s="91">
        <v>13.84</v>
      </c>
      <c r="AC92" s="91">
        <v>48.24</v>
      </c>
      <c r="AD92" s="105">
        <v>204733.51</v>
      </c>
      <c r="AE92" s="91">
        <v>19.21</v>
      </c>
      <c r="AF92" s="91">
        <v>67.45</v>
      </c>
      <c r="AG92" s="105">
        <v>191541.94</v>
      </c>
      <c r="AH92" s="91">
        <v>17.97</v>
      </c>
      <c r="AI92" s="91">
        <v>85.42</v>
      </c>
      <c r="AJ92" s="105">
        <v>155338.42000000001</v>
      </c>
      <c r="AK92" s="91">
        <v>14.58</v>
      </c>
      <c r="AL92" s="93">
        <v>100</v>
      </c>
      <c r="AM92" s="94"/>
      <c r="AN92" s="94"/>
      <c r="AO92" s="93">
        <v>100</v>
      </c>
      <c r="AP92" s="94"/>
      <c r="AQ92" s="94"/>
      <c r="AR92" s="93">
        <v>100</v>
      </c>
      <c r="AS92" s="94"/>
      <c r="AT92" s="94"/>
      <c r="AU92" s="93">
        <v>100</v>
      </c>
      <c r="AV92" s="94"/>
      <c r="AW92" s="94"/>
      <c r="AX92" s="93">
        <v>100</v>
      </c>
      <c r="AY92" s="94"/>
      <c r="AZ92" s="94"/>
      <c r="BA92" s="93">
        <v>100</v>
      </c>
      <c r="BB92" s="94"/>
      <c r="BC92" s="94"/>
      <c r="BD92" s="93">
        <v>100</v>
      </c>
      <c r="BE92" s="94"/>
      <c r="BF92" s="94"/>
      <c r="BG92" s="93">
        <v>100</v>
      </c>
      <c r="BH92" s="94"/>
      <c r="BI92" s="94"/>
      <c r="BJ92" s="93">
        <v>100</v>
      </c>
      <c r="BK92" s="94"/>
      <c r="BL92" s="94"/>
      <c r="BM92" s="93">
        <v>100</v>
      </c>
      <c r="BN92" s="94"/>
      <c r="BO92" s="94"/>
      <c r="BP92" s="93">
        <v>100</v>
      </c>
      <c r="BQ92" s="94"/>
      <c r="BR92" s="94"/>
      <c r="BS92" s="93">
        <v>100</v>
      </c>
      <c r="BT92" s="94"/>
      <c r="BU92" s="94"/>
      <c r="BV92" s="94"/>
      <c r="BW92" s="94"/>
      <c r="BX92" s="94"/>
      <c r="BY92" s="94"/>
      <c r="BZ92" s="94"/>
      <c r="CA92" s="94"/>
      <c r="CB92" s="94"/>
      <c r="CC92" s="99"/>
      <c r="CD92" s="99"/>
      <c r="CE92" s="100"/>
      <c r="CF92" s="99"/>
      <c r="CG92" s="99"/>
      <c r="CH92" s="100"/>
      <c r="CI92" s="99"/>
      <c r="CJ92" s="99"/>
      <c r="CK92" s="100"/>
      <c r="CL92" s="99"/>
      <c r="CM92" s="99"/>
      <c r="CN92" s="100"/>
      <c r="CO92" s="468"/>
      <c r="CP92" s="462"/>
      <c r="CQ92" s="402"/>
      <c r="CR92" s="401"/>
      <c r="CS92" s="401"/>
      <c r="CT92" s="402"/>
      <c r="CU92" s="401"/>
      <c r="CV92" s="401"/>
      <c r="CW92" s="402"/>
      <c r="CX92" s="462"/>
      <c r="CY92" s="462"/>
      <c r="CZ92" s="401"/>
      <c r="DA92" s="402"/>
      <c r="DB92" s="462"/>
      <c r="DC92" s="462"/>
      <c r="DD92" s="462"/>
      <c r="DE92" s="462"/>
      <c r="DF92" s="402"/>
    </row>
    <row r="93" spans="1:110" ht="8.4499999999999993" customHeight="1" x14ac:dyDescent="0.2">
      <c r="A93" s="130" t="s">
        <v>106</v>
      </c>
      <c r="B93" s="96">
        <v>78</v>
      </c>
      <c r="C93" s="82" t="s">
        <v>440</v>
      </c>
      <c r="D93" s="104">
        <v>126</v>
      </c>
      <c r="E93" s="82" t="s">
        <v>1130</v>
      </c>
      <c r="F93" s="82" t="s">
        <v>1943</v>
      </c>
      <c r="G93" s="106">
        <v>423156.97</v>
      </c>
      <c r="H93" s="98">
        <v>4.3099999999999996</v>
      </c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7">
        <v>74644.89</v>
      </c>
      <c r="V93" s="102">
        <v>17.64</v>
      </c>
      <c r="W93" s="102">
        <v>17.64</v>
      </c>
      <c r="X93" s="97">
        <v>79553.509999999995</v>
      </c>
      <c r="Y93" s="102">
        <v>18.8</v>
      </c>
      <c r="Z93" s="102">
        <v>36.44</v>
      </c>
      <c r="AA93" s="97">
        <v>55179.67</v>
      </c>
      <c r="AB93" s="102">
        <v>13.04</v>
      </c>
      <c r="AC93" s="102">
        <v>49.48</v>
      </c>
      <c r="AD93" s="97">
        <v>77945.509999999995</v>
      </c>
      <c r="AE93" s="102">
        <v>18.420000000000002</v>
      </c>
      <c r="AF93" s="102">
        <v>67.900000000000006</v>
      </c>
      <c r="AG93" s="97">
        <v>79638.14</v>
      </c>
      <c r="AH93" s="102">
        <v>18.82</v>
      </c>
      <c r="AI93" s="102">
        <v>86.72</v>
      </c>
      <c r="AJ93" s="97">
        <v>56195.25</v>
      </c>
      <c r="AK93" s="102">
        <v>13.28</v>
      </c>
      <c r="AL93" s="100">
        <v>100</v>
      </c>
      <c r="AM93" s="99"/>
      <c r="AN93" s="99"/>
      <c r="AO93" s="100">
        <v>100</v>
      </c>
      <c r="AP93" s="99"/>
      <c r="AQ93" s="99"/>
      <c r="AR93" s="100">
        <v>100</v>
      </c>
      <c r="AS93" s="99"/>
      <c r="AT93" s="99"/>
      <c r="AU93" s="100">
        <v>100</v>
      </c>
      <c r="AV93" s="99"/>
      <c r="AW93" s="99"/>
      <c r="AX93" s="100">
        <v>100</v>
      </c>
      <c r="AY93" s="99"/>
      <c r="AZ93" s="99"/>
      <c r="BA93" s="100">
        <v>100</v>
      </c>
      <c r="BB93" s="99"/>
      <c r="BC93" s="99"/>
      <c r="BD93" s="100">
        <v>100</v>
      </c>
      <c r="BE93" s="99"/>
      <c r="BF93" s="99"/>
      <c r="BG93" s="100">
        <v>100</v>
      </c>
      <c r="BH93" s="99"/>
      <c r="BI93" s="99"/>
      <c r="BJ93" s="100">
        <v>100</v>
      </c>
      <c r="BK93" s="99"/>
      <c r="BL93" s="99"/>
      <c r="BM93" s="100">
        <v>100</v>
      </c>
      <c r="BN93" s="99"/>
      <c r="BO93" s="99"/>
      <c r="BP93" s="100">
        <v>100</v>
      </c>
      <c r="BQ93" s="99"/>
      <c r="BR93" s="99"/>
      <c r="BS93" s="100">
        <v>100</v>
      </c>
      <c r="BT93" s="99"/>
      <c r="BU93" s="99"/>
      <c r="BV93" s="99"/>
      <c r="BW93" s="99"/>
      <c r="BX93" s="99"/>
      <c r="BY93" s="99"/>
      <c r="BZ93" s="99"/>
      <c r="CA93" s="99"/>
      <c r="CB93" s="99"/>
      <c r="CC93" s="99"/>
      <c r="CD93" s="99"/>
      <c r="CE93" s="100"/>
      <c r="CF93" s="99"/>
      <c r="CG93" s="99"/>
      <c r="CH93" s="100"/>
      <c r="CI93" s="99"/>
      <c r="CJ93" s="99"/>
      <c r="CK93" s="100"/>
      <c r="CL93" s="99"/>
      <c r="CM93" s="99"/>
      <c r="CN93" s="100"/>
      <c r="CO93" s="461"/>
      <c r="CP93" s="459"/>
      <c r="CQ93" s="399"/>
      <c r="CR93" s="406"/>
      <c r="CS93" s="458"/>
      <c r="CT93" s="399"/>
      <c r="CU93" s="406"/>
      <c r="CV93" s="458"/>
      <c r="CW93" s="399"/>
      <c r="CX93" s="467"/>
      <c r="CY93" s="459"/>
      <c r="CZ93" s="458"/>
      <c r="DA93" s="399"/>
      <c r="DB93" s="467"/>
      <c r="DC93" s="459"/>
      <c r="DD93" s="461"/>
      <c r="DE93" s="459"/>
      <c r="DF93" s="400"/>
    </row>
    <row r="94" spans="1:110" ht="8.4499999999999993" customHeight="1" x14ac:dyDescent="0.2">
      <c r="A94" s="130" t="s">
        <v>107</v>
      </c>
      <c r="B94" s="96">
        <v>79</v>
      </c>
      <c r="C94" s="82" t="s">
        <v>1082</v>
      </c>
      <c r="D94" s="104">
        <v>126</v>
      </c>
      <c r="E94" s="82" t="s">
        <v>1130</v>
      </c>
      <c r="F94" s="82" t="s">
        <v>1943</v>
      </c>
      <c r="G94" s="106">
        <v>398747.16</v>
      </c>
      <c r="H94" s="98">
        <v>4.0599999999999996</v>
      </c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7">
        <v>70697.87</v>
      </c>
      <c r="V94" s="102">
        <v>17.73</v>
      </c>
      <c r="W94" s="102">
        <v>17.73</v>
      </c>
      <c r="X94" s="97">
        <v>82421.039999999994</v>
      </c>
      <c r="Y94" s="102">
        <v>20.67</v>
      </c>
      <c r="Z94" s="102">
        <v>38.4</v>
      </c>
      <c r="AA94" s="97">
        <v>50481.39</v>
      </c>
      <c r="AB94" s="102">
        <v>12.66</v>
      </c>
      <c r="AC94" s="102">
        <v>51.06</v>
      </c>
      <c r="AD94" s="97">
        <v>71295.990000000005</v>
      </c>
      <c r="AE94" s="102">
        <v>17.88</v>
      </c>
      <c r="AF94" s="102">
        <v>68.94</v>
      </c>
      <c r="AG94" s="97">
        <v>73329.600000000006</v>
      </c>
      <c r="AH94" s="102">
        <v>18.39</v>
      </c>
      <c r="AI94" s="102">
        <v>87.33</v>
      </c>
      <c r="AJ94" s="97">
        <v>50521.27</v>
      </c>
      <c r="AK94" s="102">
        <v>12.67</v>
      </c>
      <c r="AL94" s="100">
        <v>100</v>
      </c>
      <c r="AM94" s="99"/>
      <c r="AN94" s="99"/>
      <c r="AO94" s="100">
        <v>100</v>
      </c>
      <c r="AP94" s="99"/>
      <c r="AQ94" s="99"/>
      <c r="AR94" s="100">
        <v>100</v>
      </c>
      <c r="AS94" s="99"/>
      <c r="AT94" s="99"/>
      <c r="AU94" s="100">
        <v>100</v>
      </c>
      <c r="AV94" s="99"/>
      <c r="AW94" s="99"/>
      <c r="AX94" s="100">
        <v>100</v>
      </c>
      <c r="AY94" s="99"/>
      <c r="AZ94" s="99"/>
      <c r="BA94" s="100">
        <v>100</v>
      </c>
      <c r="BB94" s="99"/>
      <c r="BC94" s="99"/>
      <c r="BD94" s="100">
        <v>100</v>
      </c>
      <c r="BE94" s="99"/>
      <c r="BF94" s="99"/>
      <c r="BG94" s="100">
        <v>100</v>
      </c>
      <c r="BH94" s="99"/>
      <c r="BI94" s="99"/>
      <c r="BJ94" s="100">
        <v>100</v>
      </c>
      <c r="BK94" s="99"/>
      <c r="BL94" s="99"/>
      <c r="BM94" s="100">
        <v>100</v>
      </c>
      <c r="BN94" s="99"/>
      <c r="BO94" s="99"/>
      <c r="BP94" s="100">
        <v>100</v>
      </c>
      <c r="BQ94" s="99"/>
      <c r="BR94" s="99"/>
      <c r="BS94" s="100">
        <v>100</v>
      </c>
      <c r="BT94" s="99"/>
      <c r="BU94" s="99"/>
      <c r="BV94" s="99"/>
      <c r="BW94" s="99"/>
      <c r="BX94" s="99"/>
      <c r="BY94" s="99"/>
      <c r="BZ94" s="99"/>
      <c r="CA94" s="99"/>
      <c r="CB94" s="99"/>
      <c r="CC94" s="89"/>
      <c r="CD94" s="90"/>
      <c r="CE94" s="91"/>
      <c r="CF94" s="89"/>
      <c r="CG94" s="90"/>
      <c r="CH94" s="93"/>
      <c r="CI94" s="94"/>
      <c r="CJ94" s="94"/>
      <c r="CK94" s="93"/>
      <c r="CL94" s="94"/>
      <c r="CM94" s="94"/>
      <c r="CN94" s="93"/>
      <c r="CO94" s="461"/>
      <c r="CP94" s="459"/>
      <c r="CQ94" s="399"/>
      <c r="CR94" s="398"/>
      <c r="CS94" s="458"/>
      <c r="CT94" s="399"/>
      <c r="CU94" s="398"/>
      <c r="CV94" s="458"/>
      <c r="CW94" s="399"/>
      <c r="CX94" s="460"/>
      <c r="CY94" s="459"/>
      <c r="CZ94" s="458"/>
      <c r="DA94" s="399"/>
      <c r="DB94" s="460"/>
      <c r="DC94" s="459"/>
      <c r="DD94" s="461"/>
      <c r="DE94" s="459"/>
      <c r="DF94" s="400"/>
    </row>
    <row r="95" spans="1:110" ht="8.4499999999999993" customHeight="1" x14ac:dyDescent="0.2">
      <c r="A95" s="130" t="s">
        <v>798</v>
      </c>
      <c r="B95" s="96">
        <v>80</v>
      </c>
      <c r="C95" s="82" t="s">
        <v>1973</v>
      </c>
      <c r="D95" s="104">
        <v>126</v>
      </c>
      <c r="E95" s="82" t="s">
        <v>1130</v>
      </c>
      <c r="F95" s="82" t="s">
        <v>1943</v>
      </c>
      <c r="G95" s="106">
        <v>168162.23</v>
      </c>
      <c r="H95" s="98">
        <v>1.71</v>
      </c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7">
        <v>26435.1</v>
      </c>
      <c r="V95" s="102">
        <v>15.72</v>
      </c>
      <c r="W95" s="102">
        <v>15.72</v>
      </c>
      <c r="X95" s="101">
        <v>3867.73</v>
      </c>
      <c r="Y95" s="98">
        <v>2.2999999999999998</v>
      </c>
      <c r="Z95" s="102">
        <v>18.02</v>
      </c>
      <c r="AA95" s="97">
        <v>32219.88</v>
      </c>
      <c r="AB95" s="102">
        <v>19.16</v>
      </c>
      <c r="AC95" s="102">
        <v>37.18</v>
      </c>
      <c r="AD95" s="97">
        <v>41956.480000000003</v>
      </c>
      <c r="AE95" s="102">
        <v>24.95</v>
      </c>
      <c r="AF95" s="102">
        <v>62.13</v>
      </c>
      <c r="AG95" s="97">
        <v>24652.58</v>
      </c>
      <c r="AH95" s="102">
        <v>14.66</v>
      </c>
      <c r="AI95" s="102">
        <v>76.790000000000006</v>
      </c>
      <c r="AJ95" s="97">
        <v>39030.449999999997</v>
      </c>
      <c r="AK95" s="102">
        <v>23.21</v>
      </c>
      <c r="AL95" s="100">
        <v>100</v>
      </c>
      <c r="AM95" s="99"/>
      <c r="AN95" s="99"/>
      <c r="AO95" s="100">
        <v>100</v>
      </c>
      <c r="AP95" s="99"/>
      <c r="AQ95" s="99"/>
      <c r="AR95" s="100">
        <v>100</v>
      </c>
      <c r="AS95" s="99"/>
      <c r="AT95" s="99"/>
      <c r="AU95" s="100">
        <v>100</v>
      </c>
      <c r="AV95" s="99"/>
      <c r="AW95" s="99"/>
      <c r="AX95" s="100">
        <v>100</v>
      </c>
      <c r="AY95" s="99"/>
      <c r="AZ95" s="99"/>
      <c r="BA95" s="100">
        <v>100</v>
      </c>
      <c r="BB95" s="99"/>
      <c r="BC95" s="99"/>
      <c r="BD95" s="100">
        <v>100</v>
      </c>
      <c r="BE95" s="99"/>
      <c r="BF95" s="99"/>
      <c r="BG95" s="100">
        <v>100</v>
      </c>
      <c r="BH95" s="99"/>
      <c r="BI95" s="99"/>
      <c r="BJ95" s="100">
        <v>100</v>
      </c>
      <c r="BK95" s="99"/>
      <c r="BL95" s="99"/>
      <c r="BM95" s="100">
        <v>100</v>
      </c>
      <c r="BN95" s="99"/>
      <c r="BO95" s="99"/>
      <c r="BP95" s="100">
        <v>100</v>
      </c>
      <c r="BQ95" s="99"/>
      <c r="BR95" s="99"/>
      <c r="BS95" s="100">
        <v>100</v>
      </c>
      <c r="BT95" s="99"/>
      <c r="BU95" s="99"/>
      <c r="BV95" s="99"/>
      <c r="BW95" s="99"/>
      <c r="BX95" s="99"/>
      <c r="BY95" s="99"/>
      <c r="BZ95" s="99"/>
      <c r="CA95" s="99"/>
      <c r="CB95" s="99"/>
      <c r="CC95" s="92"/>
      <c r="CD95" s="90"/>
      <c r="CE95" s="91"/>
      <c r="CF95" s="92"/>
      <c r="CG95" s="90"/>
      <c r="CH95" s="93"/>
      <c r="CI95" s="94"/>
      <c r="CJ95" s="94"/>
      <c r="CK95" s="93"/>
      <c r="CL95" s="94"/>
      <c r="CM95" s="94"/>
      <c r="CN95" s="93"/>
      <c r="CO95" s="464"/>
      <c r="CP95" s="462"/>
      <c r="CQ95" s="404"/>
      <c r="CR95" s="405"/>
      <c r="CS95" s="403"/>
      <c r="CT95" s="404"/>
      <c r="CU95" s="405"/>
      <c r="CV95" s="403"/>
      <c r="CW95" s="404"/>
      <c r="CX95" s="465"/>
      <c r="CY95" s="462"/>
      <c r="CZ95" s="403"/>
      <c r="DA95" s="404"/>
      <c r="DB95" s="465"/>
      <c r="DC95" s="462"/>
      <c r="DD95" s="464"/>
      <c r="DE95" s="462"/>
      <c r="DF95" s="402"/>
    </row>
    <row r="96" spans="1:110" ht="8.4499999999999993" customHeight="1" x14ac:dyDescent="0.2">
      <c r="A96" s="130" t="s">
        <v>799</v>
      </c>
      <c r="B96" s="96">
        <v>81</v>
      </c>
      <c r="C96" s="82" t="s">
        <v>1974</v>
      </c>
      <c r="D96" s="104">
        <v>126</v>
      </c>
      <c r="E96" s="82" t="s">
        <v>1130</v>
      </c>
      <c r="F96" s="82" t="s">
        <v>1943</v>
      </c>
      <c r="G96" s="97">
        <v>60346.11</v>
      </c>
      <c r="H96" s="98">
        <v>0.61</v>
      </c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7">
        <v>10699.37</v>
      </c>
      <c r="V96" s="102">
        <v>17.73</v>
      </c>
      <c r="W96" s="102">
        <v>17.73</v>
      </c>
      <c r="X96" s="97">
        <v>12473.54</v>
      </c>
      <c r="Y96" s="102">
        <v>20.67</v>
      </c>
      <c r="Z96" s="102">
        <v>38.4</v>
      </c>
      <c r="AA96" s="101">
        <v>7639.82</v>
      </c>
      <c r="AB96" s="102">
        <v>12.66</v>
      </c>
      <c r="AC96" s="102">
        <v>51.06</v>
      </c>
      <c r="AD96" s="97">
        <v>10789.88</v>
      </c>
      <c r="AE96" s="102">
        <v>17.88</v>
      </c>
      <c r="AF96" s="102">
        <v>68.94</v>
      </c>
      <c r="AG96" s="97">
        <v>11097.65</v>
      </c>
      <c r="AH96" s="102">
        <v>18.39</v>
      </c>
      <c r="AI96" s="102">
        <v>87.33</v>
      </c>
      <c r="AJ96" s="101">
        <v>7645.85</v>
      </c>
      <c r="AK96" s="102">
        <v>12.67</v>
      </c>
      <c r="AL96" s="100">
        <v>100</v>
      </c>
      <c r="AM96" s="99"/>
      <c r="AN96" s="99"/>
      <c r="AO96" s="100">
        <v>100</v>
      </c>
      <c r="AP96" s="99"/>
      <c r="AQ96" s="99"/>
      <c r="AR96" s="100">
        <v>100</v>
      </c>
      <c r="AS96" s="99"/>
      <c r="AT96" s="99"/>
      <c r="AU96" s="100">
        <v>100</v>
      </c>
      <c r="AV96" s="99"/>
      <c r="AW96" s="99"/>
      <c r="AX96" s="100">
        <v>100</v>
      </c>
      <c r="AY96" s="99"/>
      <c r="AZ96" s="99"/>
      <c r="BA96" s="100">
        <v>100</v>
      </c>
      <c r="BB96" s="99"/>
      <c r="BC96" s="99"/>
      <c r="BD96" s="100">
        <v>100</v>
      </c>
      <c r="BE96" s="99"/>
      <c r="BF96" s="99"/>
      <c r="BG96" s="100">
        <v>100</v>
      </c>
      <c r="BH96" s="99"/>
      <c r="BI96" s="99"/>
      <c r="BJ96" s="100">
        <v>100</v>
      </c>
      <c r="BK96" s="99"/>
      <c r="BL96" s="99"/>
      <c r="BM96" s="100">
        <v>100</v>
      </c>
      <c r="BN96" s="99"/>
      <c r="BO96" s="99"/>
      <c r="BP96" s="100">
        <v>100</v>
      </c>
      <c r="BQ96" s="99"/>
      <c r="BR96" s="99"/>
      <c r="BS96" s="100">
        <v>100</v>
      </c>
      <c r="BT96" s="99"/>
      <c r="BU96" s="99"/>
      <c r="BV96" s="99"/>
      <c r="BW96" s="99"/>
      <c r="BX96" s="99"/>
      <c r="BY96" s="99"/>
      <c r="BZ96" s="99"/>
      <c r="CA96" s="99"/>
      <c r="CB96" s="99"/>
      <c r="CC96" s="101"/>
      <c r="CD96" s="98"/>
      <c r="CE96" s="102"/>
      <c r="CF96" s="101"/>
      <c r="CG96" s="98"/>
      <c r="CH96" s="100"/>
      <c r="CI96" s="99"/>
      <c r="CJ96" s="99"/>
      <c r="CK96" s="100"/>
      <c r="CL96" s="99"/>
      <c r="CM96" s="99"/>
      <c r="CN96" s="100"/>
      <c r="CO96" s="464"/>
      <c r="CP96" s="462"/>
      <c r="CQ96" s="404"/>
      <c r="CR96" s="405"/>
      <c r="CS96" s="403"/>
      <c r="CT96" s="404"/>
      <c r="CU96" s="405"/>
      <c r="CV96" s="403"/>
      <c r="CW96" s="404"/>
      <c r="CX96" s="465"/>
      <c r="CY96" s="462"/>
      <c r="CZ96" s="403"/>
      <c r="DA96" s="404"/>
      <c r="DB96" s="465"/>
      <c r="DC96" s="462"/>
      <c r="DD96" s="464"/>
      <c r="DE96" s="462"/>
      <c r="DF96" s="402"/>
    </row>
    <row r="97" spans="1:110" ht="8.4499999999999993" customHeight="1" x14ac:dyDescent="0.2">
      <c r="A97" s="130" t="s">
        <v>1692</v>
      </c>
      <c r="B97" s="96">
        <v>82</v>
      </c>
      <c r="C97" s="82" t="s">
        <v>441</v>
      </c>
      <c r="D97" s="104">
        <v>126</v>
      </c>
      <c r="E97" s="82" t="s">
        <v>1130</v>
      </c>
      <c r="F97" s="82" t="s">
        <v>1943</v>
      </c>
      <c r="G97" s="97">
        <v>15355.96</v>
      </c>
      <c r="H97" s="98">
        <v>0.16</v>
      </c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101">
        <v>2722.61</v>
      </c>
      <c r="V97" s="102">
        <v>17.73</v>
      </c>
      <c r="W97" s="102">
        <v>17.73</v>
      </c>
      <c r="X97" s="101">
        <v>3174.08</v>
      </c>
      <c r="Y97" s="102">
        <v>20.67</v>
      </c>
      <c r="Z97" s="102">
        <v>38.4</v>
      </c>
      <c r="AA97" s="101">
        <v>1944.06</v>
      </c>
      <c r="AB97" s="102">
        <v>12.66</v>
      </c>
      <c r="AC97" s="102">
        <v>51.06</v>
      </c>
      <c r="AD97" s="101">
        <v>2745.65</v>
      </c>
      <c r="AE97" s="102">
        <v>17.88</v>
      </c>
      <c r="AF97" s="102">
        <v>68.94</v>
      </c>
      <c r="AG97" s="101">
        <v>2823.96</v>
      </c>
      <c r="AH97" s="102">
        <v>18.39</v>
      </c>
      <c r="AI97" s="102">
        <v>87.33</v>
      </c>
      <c r="AJ97" s="101">
        <v>1945.6</v>
      </c>
      <c r="AK97" s="102">
        <v>12.67</v>
      </c>
      <c r="AL97" s="100">
        <v>100</v>
      </c>
      <c r="AM97" s="99"/>
      <c r="AN97" s="99"/>
      <c r="AO97" s="100">
        <v>100</v>
      </c>
      <c r="AP97" s="99"/>
      <c r="AQ97" s="99"/>
      <c r="AR97" s="100">
        <v>100</v>
      </c>
      <c r="AS97" s="99"/>
      <c r="AT97" s="99"/>
      <c r="AU97" s="100">
        <v>100</v>
      </c>
      <c r="AV97" s="99"/>
      <c r="AW97" s="99"/>
      <c r="AX97" s="100">
        <v>100</v>
      </c>
      <c r="AY97" s="99"/>
      <c r="AZ97" s="99"/>
      <c r="BA97" s="100">
        <v>100</v>
      </c>
      <c r="BB97" s="99"/>
      <c r="BC97" s="99"/>
      <c r="BD97" s="100">
        <v>100</v>
      </c>
      <c r="BE97" s="99"/>
      <c r="BF97" s="99"/>
      <c r="BG97" s="100">
        <v>100</v>
      </c>
      <c r="BH97" s="99"/>
      <c r="BI97" s="99"/>
      <c r="BJ97" s="100">
        <v>100</v>
      </c>
      <c r="BK97" s="99"/>
      <c r="BL97" s="99"/>
      <c r="BM97" s="100">
        <v>100</v>
      </c>
      <c r="BN97" s="99"/>
      <c r="BO97" s="99"/>
      <c r="BP97" s="100">
        <v>100</v>
      </c>
      <c r="BQ97" s="99"/>
      <c r="BR97" s="99"/>
      <c r="BS97" s="100">
        <v>100</v>
      </c>
      <c r="BT97" s="99"/>
      <c r="BU97" s="99"/>
      <c r="BV97" s="99"/>
      <c r="BW97" s="99"/>
      <c r="BX97" s="99"/>
      <c r="BY97" s="99"/>
      <c r="BZ97" s="99"/>
      <c r="CA97" s="99"/>
      <c r="CB97" s="99"/>
      <c r="CC97" s="100"/>
      <c r="CD97" s="98"/>
      <c r="CE97" s="102"/>
      <c r="CF97" s="100"/>
      <c r="CG97" s="98"/>
      <c r="CH97" s="100"/>
      <c r="CI97" s="99"/>
      <c r="CJ97" s="99"/>
      <c r="CK97" s="100"/>
      <c r="CL97" s="99"/>
      <c r="CM97" s="99"/>
      <c r="CN97" s="100"/>
      <c r="CO97" s="464"/>
      <c r="CP97" s="462"/>
      <c r="CQ97" s="404"/>
      <c r="CR97" s="402"/>
      <c r="CS97" s="403"/>
      <c r="CT97" s="404"/>
      <c r="CU97" s="402"/>
      <c r="CV97" s="403"/>
      <c r="CW97" s="404"/>
      <c r="CX97" s="463"/>
      <c r="CY97" s="462"/>
      <c r="CZ97" s="403"/>
      <c r="DA97" s="404"/>
      <c r="DB97" s="463"/>
      <c r="DC97" s="462"/>
      <c r="DD97" s="464"/>
      <c r="DE97" s="462"/>
      <c r="DF97" s="402"/>
    </row>
    <row r="98" spans="1:110" ht="8.4499999999999993" customHeight="1" x14ac:dyDescent="0.2">
      <c r="A98" s="130" t="s">
        <v>108</v>
      </c>
      <c r="B98" s="88">
        <v>83</v>
      </c>
      <c r="C98" s="87" t="s">
        <v>442</v>
      </c>
      <c r="D98" s="103">
        <v>275</v>
      </c>
      <c r="E98" s="87" t="s">
        <v>1975</v>
      </c>
      <c r="F98" s="87" t="s">
        <v>2503</v>
      </c>
      <c r="G98" s="105">
        <v>252613.91</v>
      </c>
      <c r="H98" s="90">
        <v>2.57</v>
      </c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2">
        <v>8044.53</v>
      </c>
      <c r="AB98" s="90">
        <v>3.2</v>
      </c>
      <c r="AC98" s="90">
        <v>3.2</v>
      </c>
      <c r="AD98" s="89">
        <v>30323.63</v>
      </c>
      <c r="AE98" s="91">
        <v>12.04</v>
      </c>
      <c r="AF98" s="91">
        <v>15.24</v>
      </c>
      <c r="AG98" s="89">
        <v>56941.53</v>
      </c>
      <c r="AH98" s="91">
        <v>22.59</v>
      </c>
      <c r="AI98" s="91">
        <v>37.83</v>
      </c>
      <c r="AJ98" s="89">
        <v>52723.19</v>
      </c>
      <c r="AK98" s="91">
        <v>20.92</v>
      </c>
      <c r="AL98" s="91">
        <v>58.76</v>
      </c>
      <c r="AM98" s="89">
        <v>31025.119999999999</v>
      </c>
      <c r="AN98" s="91">
        <v>12.32</v>
      </c>
      <c r="AO98" s="91">
        <v>71.08</v>
      </c>
      <c r="AP98" s="94">
        <v>2660.23</v>
      </c>
      <c r="AQ98" s="94">
        <v>1.06</v>
      </c>
      <c r="AR98" s="91">
        <v>72.13</v>
      </c>
      <c r="AS98" s="92">
        <v>7560.17</v>
      </c>
      <c r="AT98" s="90">
        <v>3</v>
      </c>
      <c r="AU98" s="91">
        <v>75.14</v>
      </c>
      <c r="AV98" s="92">
        <v>6902.44</v>
      </c>
      <c r="AW98" s="90">
        <v>2.75</v>
      </c>
      <c r="AX98" s="91">
        <v>77.88</v>
      </c>
      <c r="AY98" s="92">
        <v>4513.4399999999996</v>
      </c>
      <c r="AZ98" s="90">
        <v>1.8</v>
      </c>
      <c r="BA98" s="91">
        <v>79.680000000000007</v>
      </c>
      <c r="BB98" s="94">
        <v>13282.87</v>
      </c>
      <c r="BC98" s="94">
        <v>5.08</v>
      </c>
      <c r="BD98" s="91">
        <v>84.76</v>
      </c>
      <c r="BE98" s="92">
        <v>9.18</v>
      </c>
      <c r="BF98" s="90">
        <v>0</v>
      </c>
      <c r="BG98" s="91">
        <v>84.76</v>
      </c>
      <c r="BH98" s="92"/>
      <c r="BI98" s="90"/>
      <c r="BJ98" s="91">
        <v>84.76</v>
      </c>
      <c r="BK98" s="89">
        <v>28666.92</v>
      </c>
      <c r="BL98" s="91">
        <v>11.33</v>
      </c>
      <c r="BM98" s="91">
        <v>96.09</v>
      </c>
      <c r="BN98" s="92">
        <v>9960.67</v>
      </c>
      <c r="BO98" s="90">
        <v>3.91</v>
      </c>
      <c r="BP98" s="93">
        <v>100</v>
      </c>
      <c r="BQ98" s="94"/>
      <c r="BR98" s="94"/>
      <c r="BS98" s="93">
        <v>100</v>
      </c>
      <c r="BT98" s="94"/>
      <c r="BU98" s="94"/>
      <c r="BV98" s="94"/>
      <c r="BW98" s="94"/>
      <c r="BX98" s="94"/>
      <c r="BY98" s="94"/>
      <c r="BZ98" s="94"/>
      <c r="CA98" s="94"/>
      <c r="CB98" s="94"/>
      <c r="CC98" s="100"/>
      <c r="CD98" s="98"/>
      <c r="CE98" s="102"/>
      <c r="CF98" s="100"/>
      <c r="CG98" s="98"/>
      <c r="CH98" s="100"/>
      <c r="CI98" s="99"/>
      <c r="CJ98" s="99"/>
      <c r="CK98" s="100"/>
      <c r="CL98" s="99"/>
      <c r="CM98" s="99"/>
      <c r="CN98" s="100"/>
      <c r="CO98" s="464"/>
      <c r="CP98" s="462"/>
      <c r="CQ98" s="404"/>
      <c r="CR98" s="402"/>
      <c r="CS98" s="403"/>
      <c r="CT98" s="404"/>
      <c r="CU98" s="402"/>
      <c r="CV98" s="403"/>
      <c r="CW98" s="404"/>
      <c r="CX98" s="463"/>
      <c r="CY98" s="462"/>
      <c r="CZ98" s="403"/>
      <c r="DA98" s="404"/>
      <c r="DB98" s="463"/>
      <c r="DC98" s="462"/>
      <c r="DD98" s="464"/>
      <c r="DE98" s="462"/>
      <c r="DF98" s="402"/>
    </row>
    <row r="99" spans="1:110" ht="8.4499999999999993" customHeight="1" x14ac:dyDescent="0.2">
      <c r="A99" s="130" t="s">
        <v>801</v>
      </c>
      <c r="B99" s="88">
        <v>84</v>
      </c>
      <c r="C99" s="87" t="s">
        <v>443</v>
      </c>
      <c r="D99" s="103">
        <v>227</v>
      </c>
      <c r="E99" s="87" t="s">
        <v>1975</v>
      </c>
      <c r="F99" s="87" t="s">
        <v>2504</v>
      </c>
      <c r="G99" s="105">
        <v>164982.07999999999</v>
      </c>
      <c r="H99" s="90">
        <v>1.68</v>
      </c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2">
        <v>7229.91</v>
      </c>
      <c r="AB99" s="90">
        <v>4.38</v>
      </c>
      <c r="AC99" s="90">
        <v>4.38</v>
      </c>
      <c r="AD99" s="89">
        <v>26933.43</v>
      </c>
      <c r="AE99" s="91">
        <v>16.329999999999998</v>
      </c>
      <c r="AF99" s="91">
        <v>20.71</v>
      </c>
      <c r="AG99" s="89">
        <v>49311.03</v>
      </c>
      <c r="AH99" s="91">
        <v>29.89</v>
      </c>
      <c r="AI99" s="91">
        <v>50.6</v>
      </c>
      <c r="AJ99" s="89">
        <v>46050.720000000001</v>
      </c>
      <c r="AK99" s="91">
        <v>27.91</v>
      </c>
      <c r="AL99" s="91">
        <v>78.510000000000005</v>
      </c>
      <c r="AM99" s="89">
        <v>27633.18</v>
      </c>
      <c r="AN99" s="91">
        <v>16.75</v>
      </c>
      <c r="AO99" s="91">
        <v>95.26</v>
      </c>
      <c r="AP99" s="94">
        <v>2345.3000000000002</v>
      </c>
      <c r="AQ99" s="94">
        <v>1.42</v>
      </c>
      <c r="AR99" s="91">
        <v>96.68</v>
      </c>
      <c r="AS99" s="94">
        <v>5470.97</v>
      </c>
      <c r="AT99" s="94">
        <v>3.32</v>
      </c>
      <c r="AU99" s="91">
        <v>100</v>
      </c>
      <c r="AV99" s="94"/>
      <c r="AW99" s="94"/>
      <c r="AX99" s="91">
        <v>100</v>
      </c>
      <c r="AY99" s="94"/>
      <c r="AZ99" s="94"/>
      <c r="BA99" s="91">
        <v>100</v>
      </c>
      <c r="BB99" s="94"/>
      <c r="BC99" s="94"/>
      <c r="BD99" s="91">
        <v>100</v>
      </c>
      <c r="BE99" s="92">
        <v>7.55</v>
      </c>
      <c r="BF99" s="90">
        <v>0</v>
      </c>
      <c r="BG99" s="93">
        <v>100</v>
      </c>
      <c r="BH99" s="94"/>
      <c r="BI99" s="94"/>
      <c r="BJ99" s="93">
        <v>100</v>
      </c>
      <c r="BK99" s="94"/>
      <c r="BL99" s="94"/>
      <c r="BM99" s="93">
        <v>100</v>
      </c>
      <c r="BN99" s="94"/>
      <c r="BO99" s="94"/>
      <c r="BP99" s="93">
        <v>100</v>
      </c>
      <c r="BQ99" s="94"/>
      <c r="BR99" s="94"/>
      <c r="BS99" s="93">
        <v>100</v>
      </c>
      <c r="BT99" s="94"/>
      <c r="BU99" s="94"/>
      <c r="BV99" s="94"/>
      <c r="BW99" s="94"/>
      <c r="BX99" s="94"/>
      <c r="BY99" s="94"/>
      <c r="BZ99" s="94"/>
      <c r="CA99" s="94"/>
      <c r="CB99" s="94"/>
      <c r="CC99" s="100"/>
      <c r="CD99" s="98"/>
      <c r="CE99" s="102"/>
      <c r="CF99" s="100"/>
      <c r="CG99" s="98"/>
      <c r="CH99" s="100"/>
      <c r="CI99" s="99"/>
      <c r="CJ99" s="99"/>
      <c r="CK99" s="100"/>
      <c r="CL99" s="99"/>
      <c r="CM99" s="99"/>
      <c r="CN99" s="100"/>
      <c r="CO99" s="464"/>
      <c r="CP99" s="462"/>
      <c r="CQ99" s="404"/>
      <c r="CR99" s="402"/>
      <c r="CS99" s="403"/>
      <c r="CT99" s="404"/>
      <c r="CU99" s="402"/>
      <c r="CV99" s="403"/>
      <c r="CW99" s="404"/>
      <c r="CX99" s="463"/>
      <c r="CY99" s="462"/>
      <c r="CZ99" s="403"/>
      <c r="DA99" s="404"/>
      <c r="DB99" s="463"/>
      <c r="DC99" s="462"/>
      <c r="DD99" s="464"/>
      <c r="DE99" s="462"/>
      <c r="DF99" s="402"/>
    </row>
    <row r="100" spans="1:110" ht="8.4499999999999993" customHeight="1" x14ac:dyDescent="0.2">
      <c r="A100" s="130" t="s">
        <v>803</v>
      </c>
      <c r="B100" s="96">
        <v>85</v>
      </c>
      <c r="C100" s="82" t="s">
        <v>1083</v>
      </c>
      <c r="D100" s="96">
        <v>85</v>
      </c>
      <c r="E100" s="82" t="s">
        <v>2505</v>
      </c>
      <c r="F100" s="82" t="s">
        <v>1977</v>
      </c>
      <c r="G100" s="101">
        <v>1128.49</v>
      </c>
      <c r="H100" s="98">
        <v>0.01</v>
      </c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100">
        <v>300.86</v>
      </c>
      <c r="AE100" s="102">
        <v>26.66</v>
      </c>
      <c r="AF100" s="102">
        <v>26.66</v>
      </c>
      <c r="AG100" s="100">
        <v>340.47</v>
      </c>
      <c r="AH100" s="102">
        <v>30.17</v>
      </c>
      <c r="AI100" s="102">
        <v>56.83</v>
      </c>
      <c r="AJ100" s="100">
        <v>312.82</v>
      </c>
      <c r="AK100" s="102">
        <v>27.72</v>
      </c>
      <c r="AL100" s="102">
        <v>84.55</v>
      </c>
      <c r="AM100" s="100">
        <v>174.35</v>
      </c>
      <c r="AN100" s="102">
        <v>15.45</v>
      </c>
      <c r="AO100" s="100">
        <v>100</v>
      </c>
      <c r="AP100" s="99"/>
      <c r="AQ100" s="99"/>
      <c r="AR100" s="100">
        <v>100</v>
      </c>
      <c r="AS100" s="99"/>
      <c r="AT100" s="99"/>
      <c r="AU100" s="100">
        <v>100</v>
      </c>
      <c r="AV100" s="99"/>
      <c r="AW100" s="99"/>
      <c r="AX100" s="100">
        <v>100</v>
      </c>
      <c r="AY100" s="99"/>
      <c r="AZ100" s="99"/>
      <c r="BA100" s="100">
        <v>100</v>
      </c>
      <c r="BB100" s="99"/>
      <c r="BC100" s="99"/>
      <c r="BD100" s="100">
        <v>100</v>
      </c>
      <c r="BE100" s="99"/>
      <c r="BF100" s="99"/>
      <c r="BG100" s="100">
        <v>100</v>
      </c>
      <c r="BH100" s="99"/>
      <c r="BI100" s="99"/>
      <c r="BJ100" s="100">
        <v>100</v>
      </c>
      <c r="BK100" s="99"/>
      <c r="BL100" s="99"/>
      <c r="BM100" s="100">
        <v>100</v>
      </c>
      <c r="BN100" s="99"/>
      <c r="BO100" s="99"/>
      <c r="BP100" s="100">
        <v>100</v>
      </c>
      <c r="BQ100" s="99"/>
      <c r="BR100" s="99"/>
      <c r="BS100" s="100">
        <v>100</v>
      </c>
      <c r="BT100" s="99"/>
      <c r="BU100" s="99"/>
      <c r="BV100" s="99"/>
      <c r="BW100" s="99"/>
      <c r="BX100" s="99"/>
      <c r="BY100" s="99"/>
      <c r="BZ100" s="99"/>
      <c r="CA100" s="99"/>
      <c r="CB100" s="99"/>
      <c r="CC100" s="100"/>
      <c r="CD100" s="98"/>
      <c r="CE100" s="102"/>
      <c r="CF100" s="100"/>
      <c r="CG100" s="98"/>
      <c r="CH100" s="100"/>
      <c r="CI100" s="99"/>
      <c r="CJ100" s="99"/>
      <c r="CK100" s="100"/>
      <c r="CL100" s="99"/>
      <c r="CM100" s="99"/>
      <c r="CN100" s="100"/>
      <c r="CO100" s="464"/>
      <c r="CP100" s="462"/>
      <c r="CQ100" s="404"/>
      <c r="CR100" s="402"/>
      <c r="CS100" s="403"/>
      <c r="CT100" s="404"/>
      <c r="CU100" s="402"/>
      <c r="CV100" s="403"/>
      <c r="CW100" s="404"/>
      <c r="CX100" s="463"/>
      <c r="CY100" s="462"/>
      <c r="CZ100" s="403"/>
      <c r="DA100" s="404"/>
      <c r="DB100" s="463"/>
      <c r="DC100" s="462"/>
      <c r="DD100" s="464"/>
      <c r="DE100" s="462"/>
      <c r="DF100" s="402"/>
    </row>
    <row r="101" spans="1:110" ht="16.899999999999999" customHeight="1" x14ac:dyDescent="0.2">
      <c r="A101" s="130" t="s">
        <v>804</v>
      </c>
      <c r="B101" s="96">
        <v>86</v>
      </c>
      <c r="C101" s="82" t="s">
        <v>1084</v>
      </c>
      <c r="D101" s="104">
        <v>227</v>
      </c>
      <c r="E101" s="82" t="s">
        <v>1975</v>
      </c>
      <c r="F101" s="82" t="s">
        <v>2504</v>
      </c>
      <c r="G101" s="97">
        <v>75454.38</v>
      </c>
      <c r="H101" s="98">
        <v>0.77</v>
      </c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101">
        <v>5983.53</v>
      </c>
      <c r="AB101" s="98">
        <v>7.93</v>
      </c>
      <c r="AC101" s="98">
        <v>7.93</v>
      </c>
      <c r="AD101" s="97">
        <v>10473.07</v>
      </c>
      <c r="AE101" s="102">
        <v>13.88</v>
      </c>
      <c r="AF101" s="102">
        <v>21.81</v>
      </c>
      <c r="AG101" s="97">
        <v>22772.13</v>
      </c>
      <c r="AH101" s="102">
        <v>30.18</v>
      </c>
      <c r="AI101" s="102">
        <v>51.99</v>
      </c>
      <c r="AJ101" s="97">
        <v>20251.96</v>
      </c>
      <c r="AK101" s="102">
        <v>26.84</v>
      </c>
      <c r="AL101" s="102">
        <v>78.83</v>
      </c>
      <c r="AM101" s="97">
        <v>12359.43</v>
      </c>
      <c r="AN101" s="102">
        <v>16.38</v>
      </c>
      <c r="AO101" s="102">
        <v>95.21</v>
      </c>
      <c r="AP101" s="99">
        <v>1146.9100000000001</v>
      </c>
      <c r="AQ101" s="99">
        <v>1.52</v>
      </c>
      <c r="AR101" s="102">
        <v>96.73</v>
      </c>
      <c r="AS101" s="99">
        <v>2459.81</v>
      </c>
      <c r="AT101" s="99">
        <v>3.26</v>
      </c>
      <c r="AU101" s="102">
        <v>99.99</v>
      </c>
      <c r="AV101" s="99"/>
      <c r="AW101" s="99"/>
      <c r="AX101" s="102">
        <v>99.99</v>
      </c>
      <c r="AY101" s="99"/>
      <c r="AZ101" s="99"/>
      <c r="BA101" s="102">
        <v>99.99</v>
      </c>
      <c r="BB101" s="99"/>
      <c r="BC101" s="99"/>
      <c r="BD101" s="102">
        <v>99.99</v>
      </c>
      <c r="BE101" s="101">
        <v>7.55</v>
      </c>
      <c r="BF101" s="98">
        <v>0.01</v>
      </c>
      <c r="BG101" s="100">
        <v>100</v>
      </c>
      <c r="BH101" s="99"/>
      <c r="BI101" s="99"/>
      <c r="BJ101" s="100">
        <v>100</v>
      </c>
      <c r="BK101" s="99"/>
      <c r="BL101" s="99"/>
      <c r="BM101" s="100">
        <v>100</v>
      </c>
      <c r="BN101" s="99"/>
      <c r="BO101" s="99"/>
      <c r="BP101" s="100">
        <v>100</v>
      </c>
      <c r="BQ101" s="99"/>
      <c r="BR101" s="99"/>
      <c r="BS101" s="100">
        <v>100</v>
      </c>
      <c r="BT101" s="99"/>
      <c r="BU101" s="99"/>
      <c r="BV101" s="99"/>
      <c r="BW101" s="99"/>
      <c r="BX101" s="99"/>
      <c r="BY101" s="99"/>
      <c r="BZ101" s="99"/>
      <c r="CA101" s="99"/>
      <c r="CB101" s="99"/>
      <c r="CC101" s="100"/>
      <c r="CD101" s="98"/>
      <c r="CE101" s="102"/>
      <c r="CF101" s="100"/>
      <c r="CG101" s="98"/>
      <c r="CH101" s="100"/>
      <c r="CI101" s="99"/>
      <c r="CJ101" s="99"/>
      <c r="CK101" s="100"/>
      <c r="CL101" s="99"/>
      <c r="CM101" s="99"/>
      <c r="CN101" s="100"/>
      <c r="CO101" s="464"/>
      <c r="CP101" s="462"/>
      <c r="CQ101" s="404"/>
      <c r="CR101" s="402"/>
      <c r="CS101" s="403"/>
      <c r="CT101" s="404"/>
      <c r="CU101" s="402"/>
      <c r="CV101" s="403"/>
      <c r="CW101" s="404"/>
      <c r="CX101" s="463"/>
      <c r="CY101" s="462"/>
      <c r="CZ101" s="403"/>
      <c r="DA101" s="404"/>
      <c r="DB101" s="463"/>
      <c r="DC101" s="462"/>
      <c r="DD101" s="464"/>
      <c r="DE101" s="462"/>
      <c r="DF101" s="402"/>
    </row>
    <row r="102" spans="1:110" ht="8.4499999999999993" customHeight="1" x14ac:dyDescent="0.2">
      <c r="A102" s="130" t="s">
        <v>805</v>
      </c>
      <c r="B102" s="96">
        <v>87</v>
      </c>
      <c r="C102" s="82" t="s">
        <v>1085</v>
      </c>
      <c r="D102" s="104">
        <v>227</v>
      </c>
      <c r="E102" s="82" t="s">
        <v>1975</v>
      </c>
      <c r="F102" s="82" t="s">
        <v>2504</v>
      </c>
      <c r="G102" s="97">
        <v>23650.46</v>
      </c>
      <c r="H102" s="98">
        <v>0.24</v>
      </c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100">
        <v>1246.3800000000001</v>
      </c>
      <c r="AB102" s="98">
        <v>5.27</v>
      </c>
      <c r="AC102" s="98">
        <v>5.27</v>
      </c>
      <c r="AD102" s="101">
        <v>2769.47</v>
      </c>
      <c r="AE102" s="102">
        <v>11.71</v>
      </c>
      <c r="AF102" s="102">
        <v>16.98</v>
      </c>
      <c r="AG102" s="101">
        <v>6579.56</v>
      </c>
      <c r="AH102" s="102">
        <v>27.82</v>
      </c>
      <c r="AI102" s="102">
        <v>44.8</v>
      </c>
      <c r="AJ102" s="101">
        <v>7712.42</v>
      </c>
      <c r="AK102" s="102">
        <v>32.61</v>
      </c>
      <c r="AL102" s="102">
        <v>77.41</v>
      </c>
      <c r="AM102" s="101">
        <v>4221.6099999999997</v>
      </c>
      <c r="AN102" s="102">
        <v>17.850000000000001</v>
      </c>
      <c r="AO102" s="102">
        <v>95.26</v>
      </c>
      <c r="AP102" s="99">
        <v>253.06</v>
      </c>
      <c r="AQ102" s="99">
        <v>1.07</v>
      </c>
      <c r="AR102" s="102">
        <v>96.33</v>
      </c>
      <c r="AS102" s="99">
        <v>867.97</v>
      </c>
      <c r="AT102" s="99">
        <v>3.67</v>
      </c>
      <c r="AU102" s="102">
        <v>100</v>
      </c>
      <c r="AV102" s="99"/>
      <c r="AW102" s="99"/>
      <c r="AX102" s="102">
        <v>100</v>
      </c>
      <c r="AY102" s="99"/>
      <c r="AZ102" s="99"/>
      <c r="BA102" s="102">
        <v>100</v>
      </c>
      <c r="BB102" s="99"/>
      <c r="BC102" s="99"/>
      <c r="BD102" s="102">
        <v>100</v>
      </c>
      <c r="BE102" s="100"/>
      <c r="BF102" s="98"/>
      <c r="BG102" s="100">
        <v>100</v>
      </c>
      <c r="BH102" s="99"/>
      <c r="BI102" s="99"/>
      <c r="BJ102" s="100">
        <v>100</v>
      </c>
      <c r="BK102" s="99"/>
      <c r="BL102" s="99"/>
      <c r="BM102" s="100">
        <v>100</v>
      </c>
      <c r="BN102" s="99"/>
      <c r="BO102" s="99"/>
      <c r="BP102" s="100">
        <v>100</v>
      </c>
      <c r="BQ102" s="99"/>
      <c r="BR102" s="99"/>
      <c r="BS102" s="100">
        <v>100</v>
      </c>
      <c r="BT102" s="99"/>
      <c r="BU102" s="99"/>
      <c r="BV102" s="99"/>
      <c r="BW102" s="99"/>
      <c r="BX102" s="99"/>
      <c r="BY102" s="99"/>
      <c r="BZ102" s="99"/>
      <c r="CA102" s="99"/>
      <c r="CB102" s="99"/>
      <c r="CC102" s="100"/>
      <c r="CD102" s="98"/>
      <c r="CE102" s="102"/>
      <c r="CF102" s="100"/>
      <c r="CG102" s="98"/>
      <c r="CH102" s="100"/>
      <c r="CI102" s="99"/>
      <c r="CJ102" s="99"/>
      <c r="CK102" s="100"/>
      <c r="CL102" s="99"/>
      <c r="CM102" s="99"/>
      <c r="CN102" s="100"/>
      <c r="CO102" s="464"/>
      <c r="CP102" s="462"/>
      <c r="CQ102" s="404"/>
      <c r="CR102" s="405"/>
      <c r="CS102" s="403"/>
      <c r="CT102" s="404"/>
      <c r="CU102" s="405"/>
      <c r="CV102" s="403"/>
      <c r="CW102" s="404"/>
      <c r="CX102" s="465"/>
      <c r="CY102" s="462"/>
      <c r="CZ102" s="403"/>
      <c r="DA102" s="404"/>
      <c r="DB102" s="465"/>
      <c r="DC102" s="462"/>
      <c r="DD102" s="464"/>
      <c r="DE102" s="462"/>
      <c r="DF102" s="402"/>
    </row>
    <row r="103" spans="1:110" ht="8.4499999999999993" customHeight="1" x14ac:dyDescent="0.2">
      <c r="A103" s="130" t="s">
        <v>806</v>
      </c>
      <c r="B103" s="96">
        <v>88</v>
      </c>
      <c r="C103" s="82" t="s">
        <v>444</v>
      </c>
      <c r="D103" s="96">
        <v>128</v>
      </c>
      <c r="E103" s="82" t="s">
        <v>2505</v>
      </c>
      <c r="F103" s="82" t="s">
        <v>2715</v>
      </c>
      <c r="G103" s="97">
        <v>64748.75</v>
      </c>
      <c r="H103" s="98">
        <v>0.66</v>
      </c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7">
        <v>13390.04</v>
      </c>
      <c r="AE103" s="102">
        <v>20.68</v>
      </c>
      <c r="AF103" s="102">
        <v>20.68</v>
      </c>
      <c r="AG103" s="97">
        <v>19618.87</v>
      </c>
      <c r="AH103" s="102">
        <v>30.3</v>
      </c>
      <c r="AI103" s="102">
        <v>50.98</v>
      </c>
      <c r="AJ103" s="97">
        <v>17773.53</v>
      </c>
      <c r="AK103" s="102">
        <v>27.45</v>
      </c>
      <c r="AL103" s="102">
        <v>78.430000000000007</v>
      </c>
      <c r="AM103" s="97">
        <v>10877.79</v>
      </c>
      <c r="AN103" s="102">
        <v>16.8</v>
      </c>
      <c r="AO103" s="100">
        <v>95.23</v>
      </c>
      <c r="AP103" s="99">
        <v>945.33</v>
      </c>
      <c r="AQ103" s="99">
        <v>1.46</v>
      </c>
      <c r="AR103" s="100">
        <v>96.69</v>
      </c>
      <c r="AS103" s="99">
        <v>2143.1799999999998</v>
      </c>
      <c r="AT103" s="99">
        <v>3.31</v>
      </c>
      <c r="AU103" s="100">
        <v>100</v>
      </c>
      <c r="AV103" s="99"/>
      <c r="AW103" s="99"/>
      <c r="AX103" s="100">
        <v>100</v>
      </c>
      <c r="AY103" s="99"/>
      <c r="AZ103" s="99"/>
      <c r="BA103" s="100">
        <v>100</v>
      </c>
      <c r="BB103" s="99"/>
      <c r="BC103" s="99"/>
      <c r="BD103" s="100">
        <v>100</v>
      </c>
      <c r="BE103" s="99"/>
      <c r="BF103" s="99"/>
      <c r="BG103" s="100">
        <v>100</v>
      </c>
      <c r="BH103" s="99"/>
      <c r="BI103" s="99"/>
      <c r="BJ103" s="100">
        <v>100</v>
      </c>
      <c r="BK103" s="99"/>
      <c r="BL103" s="99"/>
      <c r="BM103" s="100">
        <v>100</v>
      </c>
      <c r="BN103" s="99"/>
      <c r="BO103" s="99"/>
      <c r="BP103" s="100">
        <v>100</v>
      </c>
      <c r="BQ103" s="99"/>
      <c r="BR103" s="99"/>
      <c r="BS103" s="100">
        <v>100</v>
      </c>
      <c r="BT103" s="99"/>
      <c r="BU103" s="99"/>
      <c r="BV103" s="99"/>
      <c r="BW103" s="99"/>
      <c r="BX103" s="99"/>
      <c r="BY103" s="99"/>
      <c r="BZ103" s="99"/>
      <c r="CA103" s="99"/>
      <c r="CB103" s="99"/>
      <c r="CC103" s="101"/>
      <c r="CD103" s="98"/>
      <c r="CE103" s="102"/>
      <c r="CF103" s="101"/>
      <c r="CG103" s="98"/>
      <c r="CH103" s="100"/>
      <c r="CI103" s="99"/>
      <c r="CJ103" s="99"/>
      <c r="CK103" s="100"/>
      <c r="CL103" s="99"/>
      <c r="CM103" s="99"/>
      <c r="CN103" s="100"/>
      <c r="CO103" s="464"/>
      <c r="CP103" s="462"/>
      <c r="CQ103" s="404"/>
      <c r="CR103" s="405"/>
      <c r="CS103" s="403"/>
      <c r="CT103" s="404"/>
      <c r="CU103" s="405"/>
      <c r="CV103" s="403"/>
      <c r="CW103" s="404"/>
      <c r="CX103" s="465"/>
      <c r="CY103" s="462"/>
      <c r="CZ103" s="403"/>
      <c r="DA103" s="404"/>
      <c r="DB103" s="465"/>
      <c r="DC103" s="462"/>
      <c r="DD103" s="464"/>
      <c r="DE103" s="462"/>
      <c r="DF103" s="402"/>
    </row>
    <row r="104" spans="1:110" ht="8.4499999999999993" customHeight="1" x14ac:dyDescent="0.2">
      <c r="A104" s="130" t="s">
        <v>807</v>
      </c>
      <c r="B104" s="88">
        <v>89</v>
      </c>
      <c r="C104" s="87" t="s">
        <v>445</v>
      </c>
      <c r="D104" s="88">
        <v>20</v>
      </c>
      <c r="E104" s="87" t="s">
        <v>2600</v>
      </c>
      <c r="F104" s="87" t="s">
        <v>2518</v>
      </c>
      <c r="G104" s="89">
        <v>13282.87</v>
      </c>
      <c r="H104" s="90">
        <v>0.14000000000000001</v>
      </c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4"/>
      <c r="AP104" s="94"/>
      <c r="AQ104" s="94"/>
      <c r="AR104" s="94"/>
      <c r="AS104" s="94"/>
      <c r="AT104" s="94"/>
      <c r="AU104" s="94"/>
      <c r="AV104" s="94"/>
      <c r="AW104" s="94"/>
      <c r="AX104" s="94"/>
      <c r="AY104" s="94"/>
      <c r="AZ104" s="94"/>
      <c r="BA104" s="94"/>
      <c r="BB104" s="94">
        <v>13282.87</v>
      </c>
      <c r="BC104" s="94">
        <v>100</v>
      </c>
      <c r="BD104" s="94">
        <v>100</v>
      </c>
      <c r="BE104" s="94"/>
      <c r="BF104" s="94"/>
      <c r="BG104" s="94">
        <v>100</v>
      </c>
      <c r="BH104" s="92"/>
      <c r="BI104" s="91"/>
      <c r="BJ104" s="91">
        <v>100</v>
      </c>
      <c r="BK104" s="92"/>
      <c r="BL104" s="91"/>
      <c r="BM104" s="93">
        <v>100</v>
      </c>
      <c r="BN104" s="94"/>
      <c r="BO104" s="94"/>
      <c r="BP104" s="93">
        <v>100</v>
      </c>
      <c r="BQ104" s="94"/>
      <c r="BR104" s="94"/>
      <c r="BS104" s="93">
        <v>100</v>
      </c>
      <c r="BT104" s="94"/>
      <c r="BU104" s="94"/>
      <c r="BV104" s="94"/>
      <c r="BW104" s="94"/>
      <c r="BX104" s="94"/>
      <c r="BY104" s="94"/>
      <c r="BZ104" s="94"/>
      <c r="CA104" s="94"/>
      <c r="CB104" s="94"/>
      <c r="CC104" s="100"/>
      <c r="CD104" s="98"/>
      <c r="CE104" s="102"/>
      <c r="CF104" s="100"/>
      <c r="CG104" s="98"/>
      <c r="CH104" s="100"/>
      <c r="CI104" s="99"/>
      <c r="CJ104" s="99"/>
      <c r="CK104" s="100"/>
      <c r="CL104" s="99"/>
      <c r="CM104" s="99"/>
      <c r="CN104" s="100"/>
      <c r="CO104" s="461"/>
      <c r="CP104" s="459"/>
      <c r="CQ104" s="399"/>
      <c r="CR104" s="406"/>
      <c r="CS104" s="458"/>
      <c r="CT104" s="399"/>
      <c r="CU104" s="406"/>
      <c r="CV104" s="458"/>
      <c r="CW104" s="399"/>
      <c r="CX104" s="467"/>
      <c r="CY104" s="459"/>
      <c r="CZ104" s="458"/>
      <c r="DA104" s="399"/>
      <c r="DB104" s="467"/>
      <c r="DC104" s="459"/>
      <c r="DD104" s="461"/>
      <c r="DE104" s="459"/>
      <c r="DF104" s="400"/>
    </row>
    <row r="105" spans="1:110" ht="8.4499999999999993" customHeight="1" x14ac:dyDescent="0.2">
      <c r="A105" s="130" t="s">
        <v>809</v>
      </c>
      <c r="B105" s="96">
        <v>90</v>
      </c>
      <c r="C105" s="82" t="s">
        <v>446</v>
      </c>
      <c r="D105" s="96">
        <v>20</v>
      </c>
      <c r="E105" s="82" t="s">
        <v>2600</v>
      </c>
      <c r="F105" s="82" t="s">
        <v>2518</v>
      </c>
      <c r="G105" s="97">
        <v>13282.87</v>
      </c>
      <c r="H105" s="98">
        <v>0.14000000000000001</v>
      </c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  <c r="AS105" s="99"/>
      <c r="AT105" s="99"/>
      <c r="AU105" s="99"/>
      <c r="AV105" s="99"/>
      <c r="AW105" s="99"/>
      <c r="AX105" s="99"/>
      <c r="AY105" s="99"/>
      <c r="AZ105" s="99"/>
      <c r="BA105" s="99"/>
      <c r="BB105" s="99">
        <v>13282.87</v>
      </c>
      <c r="BC105" s="99">
        <v>100</v>
      </c>
      <c r="BD105" s="99">
        <v>100</v>
      </c>
      <c r="BE105" s="99"/>
      <c r="BF105" s="99"/>
      <c r="BG105" s="99">
        <v>100</v>
      </c>
      <c r="BH105" s="101"/>
      <c r="BI105" s="102"/>
      <c r="BJ105" s="102">
        <v>100</v>
      </c>
      <c r="BK105" s="101"/>
      <c r="BL105" s="102"/>
      <c r="BM105" s="100">
        <v>100</v>
      </c>
      <c r="BN105" s="99"/>
      <c r="BO105" s="99"/>
      <c r="BP105" s="100">
        <v>100</v>
      </c>
      <c r="BQ105" s="99"/>
      <c r="BR105" s="99"/>
      <c r="BS105" s="100">
        <v>100</v>
      </c>
      <c r="BT105" s="99"/>
      <c r="BU105" s="99"/>
      <c r="BV105" s="99"/>
      <c r="BW105" s="99"/>
      <c r="BX105" s="99"/>
      <c r="BY105" s="99"/>
      <c r="BZ105" s="99"/>
      <c r="CA105" s="99"/>
      <c r="CB105" s="99"/>
      <c r="CC105" s="89"/>
      <c r="CD105" s="90"/>
      <c r="CE105" s="91"/>
      <c r="CF105" s="89"/>
      <c r="CG105" s="90"/>
      <c r="CH105" s="93"/>
      <c r="CI105" s="94"/>
      <c r="CJ105" s="94"/>
      <c r="CK105" s="93"/>
      <c r="CL105" s="94"/>
      <c r="CM105" s="94"/>
      <c r="CN105" s="93"/>
      <c r="CO105" s="464"/>
      <c r="CP105" s="462"/>
      <c r="CQ105" s="404"/>
      <c r="CR105" s="404"/>
      <c r="CS105" s="403"/>
      <c r="CT105" s="404"/>
      <c r="CU105" s="404"/>
      <c r="CV105" s="403"/>
      <c r="CW105" s="404"/>
      <c r="CX105" s="468"/>
      <c r="CY105" s="462"/>
      <c r="CZ105" s="403"/>
      <c r="DA105" s="404"/>
      <c r="DB105" s="468"/>
      <c r="DC105" s="462"/>
      <c r="DD105" s="464"/>
      <c r="DE105" s="462"/>
      <c r="DF105" s="402"/>
    </row>
    <row r="106" spans="1:110" ht="8.4499999999999993" customHeight="1" x14ac:dyDescent="0.2">
      <c r="A106" s="130" t="s">
        <v>810</v>
      </c>
      <c r="B106" s="88">
        <v>91</v>
      </c>
      <c r="C106" s="87" t="s">
        <v>447</v>
      </c>
      <c r="D106" s="103">
        <v>227</v>
      </c>
      <c r="E106" s="87" t="s">
        <v>1975</v>
      </c>
      <c r="F106" s="87" t="s">
        <v>2504</v>
      </c>
      <c r="G106" s="89">
        <v>22925.41</v>
      </c>
      <c r="H106" s="90">
        <v>0.23</v>
      </c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3">
        <v>814.62</v>
      </c>
      <c r="AB106" s="90">
        <v>3.59</v>
      </c>
      <c r="AC106" s="90">
        <v>3.59</v>
      </c>
      <c r="AD106" s="92">
        <v>3390.2</v>
      </c>
      <c r="AE106" s="91">
        <v>14.78</v>
      </c>
      <c r="AF106" s="91">
        <v>18.38</v>
      </c>
      <c r="AG106" s="92">
        <v>7630.5</v>
      </c>
      <c r="AH106" s="91">
        <v>33.26</v>
      </c>
      <c r="AI106" s="91">
        <v>51.64</v>
      </c>
      <c r="AJ106" s="92">
        <v>6672.47</v>
      </c>
      <c r="AK106" s="91">
        <v>29.09</v>
      </c>
      <c r="AL106" s="91">
        <v>80.73</v>
      </c>
      <c r="AM106" s="92">
        <v>3391.94</v>
      </c>
      <c r="AN106" s="91">
        <v>14.79</v>
      </c>
      <c r="AO106" s="91">
        <v>95.52</v>
      </c>
      <c r="AP106" s="94">
        <v>314.93</v>
      </c>
      <c r="AQ106" s="94">
        <v>1.38</v>
      </c>
      <c r="AR106" s="91">
        <v>96.89</v>
      </c>
      <c r="AS106" s="94">
        <v>709.12</v>
      </c>
      <c r="AT106" s="94">
        <v>3.1</v>
      </c>
      <c r="AU106" s="91">
        <v>99.99</v>
      </c>
      <c r="AV106" s="94"/>
      <c r="AW106" s="94"/>
      <c r="AX106" s="91">
        <v>99.99</v>
      </c>
      <c r="AY106" s="94"/>
      <c r="AZ106" s="94"/>
      <c r="BA106" s="91">
        <v>99.99</v>
      </c>
      <c r="BB106" s="94"/>
      <c r="BC106" s="94"/>
      <c r="BD106" s="91">
        <v>99.99</v>
      </c>
      <c r="BE106" s="93">
        <v>1.64</v>
      </c>
      <c r="BF106" s="90">
        <v>0.01</v>
      </c>
      <c r="BG106" s="93">
        <v>100</v>
      </c>
      <c r="BH106" s="94"/>
      <c r="BI106" s="94"/>
      <c r="BJ106" s="93">
        <v>100</v>
      </c>
      <c r="BK106" s="94"/>
      <c r="BL106" s="94"/>
      <c r="BM106" s="93">
        <v>100</v>
      </c>
      <c r="BN106" s="94"/>
      <c r="BO106" s="94"/>
      <c r="BP106" s="93">
        <v>100</v>
      </c>
      <c r="BQ106" s="94"/>
      <c r="BR106" s="94"/>
      <c r="BS106" s="93">
        <v>100</v>
      </c>
      <c r="BT106" s="94"/>
      <c r="BU106" s="94"/>
      <c r="BV106" s="94"/>
      <c r="BW106" s="94"/>
      <c r="BX106" s="94"/>
      <c r="BY106" s="94"/>
      <c r="BZ106" s="94"/>
      <c r="CA106" s="94"/>
      <c r="CB106" s="94"/>
      <c r="CC106" s="102"/>
      <c r="CD106" s="98"/>
      <c r="CE106" s="102"/>
      <c r="CF106" s="102"/>
      <c r="CG106" s="98"/>
      <c r="CH106" s="100"/>
      <c r="CI106" s="99"/>
      <c r="CJ106" s="99"/>
      <c r="CK106" s="100"/>
      <c r="CL106" s="99"/>
      <c r="CM106" s="99"/>
      <c r="CN106" s="100"/>
      <c r="CO106" s="464"/>
      <c r="CP106" s="462"/>
      <c r="CQ106" s="404"/>
      <c r="CR106" s="402"/>
      <c r="CS106" s="403"/>
      <c r="CT106" s="404"/>
      <c r="CU106" s="402"/>
      <c r="CV106" s="403"/>
      <c r="CW106" s="404"/>
      <c r="CX106" s="463"/>
      <c r="CY106" s="462"/>
      <c r="CZ106" s="403"/>
      <c r="DA106" s="404"/>
      <c r="DB106" s="463"/>
      <c r="DC106" s="462"/>
      <c r="DD106" s="464"/>
      <c r="DE106" s="462"/>
      <c r="DF106" s="402"/>
    </row>
    <row r="107" spans="1:110" ht="8.4499999999999993" customHeight="1" x14ac:dyDescent="0.2">
      <c r="A107" s="130" t="s">
        <v>812</v>
      </c>
      <c r="B107" s="96">
        <v>92</v>
      </c>
      <c r="C107" s="82" t="s">
        <v>448</v>
      </c>
      <c r="D107" s="104">
        <v>217</v>
      </c>
      <c r="E107" s="82" t="s">
        <v>2506</v>
      </c>
      <c r="F107" s="82" t="s">
        <v>2504</v>
      </c>
      <c r="G107" s="101">
        <v>3581.76</v>
      </c>
      <c r="H107" s="98">
        <v>0.04</v>
      </c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102">
        <v>206.31</v>
      </c>
      <c r="AB107" s="98">
        <v>5.76</v>
      </c>
      <c r="AC107" s="98">
        <v>5.76</v>
      </c>
      <c r="AD107" s="100">
        <v>516.13</v>
      </c>
      <c r="AE107" s="98">
        <v>14.41</v>
      </c>
      <c r="AF107" s="98">
        <v>20.170000000000002</v>
      </c>
      <c r="AG107" s="101">
        <v>1145.0899999999999</v>
      </c>
      <c r="AH107" s="102">
        <v>31.97</v>
      </c>
      <c r="AI107" s="102">
        <v>52.14</v>
      </c>
      <c r="AJ107" s="101">
        <v>1018.29</v>
      </c>
      <c r="AK107" s="102">
        <v>28.43</v>
      </c>
      <c r="AL107" s="102">
        <v>80.569999999999993</v>
      </c>
      <c r="AM107" s="100">
        <v>518.28</v>
      </c>
      <c r="AN107" s="102">
        <v>14.47</v>
      </c>
      <c r="AO107" s="102">
        <v>95.04</v>
      </c>
      <c r="AP107" s="99">
        <v>54.8</v>
      </c>
      <c r="AQ107" s="99">
        <v>1.53</v>
      </c>
      <c r="AR107" s="102">
        <v>96.57</v>
      </c>
      <c r="AS107" s="99">
        <v>122.5</v>
      </c>
      <c r="AT107" s="99">
        <v>3.42</v>
      </c>
      <c r="AU107" s="102">
        <v>99.99</v>
      </c>
      <c r="AV107" s="99"/>
      <c r="AW107" s="99"/>
      <c r="AX107" s="102">
        <v>99.99</v>
      </c>
      <c r="AY107" s="99"/>
      <c r="AZ107" s="99"/>
      <c r="BA107" s="102">
        <v>99.99</v>
      </c>
      <c r="BB107" s="99"/>
      <c r="BC107" s="99"/>
      <c r="BD107" s="102">
        <v>99.99</v>
      </c>
      <c r="BE107" s="102">
        <v>0.36</v>
      </c>
      <c r="BF107" s="98">
        <v>0.01</v>
      </c>
      <c r="BG107" s="100">
        <v>100</v>
      </c>
      <c r="BH107" s="99"/>
      <c r="BI107" s="99"/>
      <c r="BJ107" s="100">
        <v>100</v>
      </c>
      <c r="BK107" s="99"/>
      <c r="BL107" s="99"/>
      <c r="BM107" s="100">
        <v>100</v>
      </c>
      <c r="BN107" s="99"/>
      <c r="BO107" s="99"/>
      <c r="BP107" s="100">
        <v>100</v>
      </c>
      <c r="BQ107" s="99"/>
      <c r="BR107" s="99"/>
      <c r="BS107" s="100">
        <v>100</v>
      </c>
      <c r="BT107" s="99"/>
      <c r="BU107" s="99"/>
      <c r="BV107" s="99"/>
      <c r="BW107" s="99"/>
      <c r="BX107" s="99"/>
      <c r="BY107" s="99"/>
      <c r="BZ107" s="99"/>
      <c r="CA107" s="99"/>
      <c r="CB107" s="99"/>
      <c r="CC107" s="100"/>
      <c r="CD107" s="98"/>
      <c r="CE107" s="102"/>
      <c r="CF107" s="100"/>
      <c r="CG107" s="98"/>
      <c r="CH107" s="100"/>
      <c r="CI107" s="99"/>
      <c r="CJ107" s="99"/>
      <c r="CK107" s="100"/>
      <c r="CL107" s="99"/>
      <c r="CM107" s="99"/>
      <c r="CN107" s="100"/>
      <c r="CO107" s="464"/>
      <c r="CP107" s="462"/>
      <c r="CQ107" s="404"/>
      <c r="CR107" s="402"/>
      <c r="CS107" s="403"/>
      <c r="CT107" s="404"/>
      <c r="CU107" s="402"/>
      <c r="CV107" s="403"/>
      <c r="CW107" s="404"/>
      <c r="CX107" s="463"/>
      <c r="CY107" s="462"/>
      <c r="CZ107" s="403"/>
      <c r="DA107" s="404"/>
      <c r="DB107" s="463"/>
      <c r="DC107" s="462"/>
      <c r="DD107" s="464"/>
      <c r="DE107" s="462"/>
      <c r="DF107" s="402"/>
    </row>
    <row r="108" spans="1:110" ht="8.4499999999999993" customHeight="1" x14ac:dyDescent="0.2">
      <c r="A108" s="130" t="s">
        <v>813</v>
      </c>
      <c r="B108" s="96">
        <v>93</v>
      </c>
      <c r="C108" s="82" t="s">
        <v>1980</v>
      </c>
      <c r="D108" s="104">
        <v>217</v>
      </c>
      <c r="E108" s="82" t="s">
        <v>2506</v>
      </c>
      <c r="F108" s="82" t="s">
        <v>2504</v>
      </c>
      <c r="G108" s="101">
        <v>6537.03</v>
      </c>
      <c r="H108" s="98">
        <v>7.0000000000000007E-2</v>
      </c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100">
        <v>375.23</v>
      </c>
      <c r="AB108" s="98">
        <v>5.74</v>
      </c>
      <c r="AC108" s="98">
        <v>5.74</v>
      </c>
      <c r="AD108" s="100">
        <v>951.79</v>
      </c>
      <c r="AE108" s="98">
        <v>14.56</v>
      </c>
      <c r="AF108" s="98">
        <v>20.3</v>
      </c>
      <c r="AG108" s="101">
        <v>2104.27</v>
      </c>
      <c r="AH108" s="102">
        <v>32.19</v>
      </c>
      <c r="AI108" s="102">
        <v>52.49</v>
      </c>
      <c r="AJ108" s="101">
        <v>1849.33</v>
      </c>
      <c r="AK108" s="102">
        <v>28.29</v>
      </c>
      <c r="AL108" s="102">
        <v>80.78</v>
      </c>
      <c r="AM108" s="101">
        <v>932.18</v>
      </c>
      <c r="AN108" s="102">
        <v>14.26</v>
      </c>
      <c r="AO108" s="102">
        <v>95.04</v>
      </c>
      <c r="AP108" s="99">
        <v>101.32</v>
      </c>
      <c r="AQ108" s="99">
        <v>1.55</v>
      </c>
      <c r="AR108" s="102">
        <v>96.59</v>
      </c>
      <c r="AS108" s="99">
        <v>222.91</v>
      </c>
      <c r="AT108" s="99">
        <v>3.41</v>
      </c>
      <c r="AU108" s="102">
        <v>100</v>
      </c>
      <c r="AV108" s="99"/>
      <c r="AW108" s="99"/>
      <c r="AX108" s="102">
        <v>100</v>
      </c>
      <c r="AY108" s="99"/>
      <c r="AZ108" s="99"/>
      <c r="BA108" s="102">
        <v>100</v>
      </c>
      <c r="BB108" s="99"/>
      <c r="BC108" s="99"/>
      <c r="BD108" s="102">
        <v>100</v>
      </c>
      <c r="BE108" s="102"/>
      <c r="BF108" s="98"/>
      <c r="BG108" s="100">
        <v>100</v>
      </c>
      <c r="BH108" s="99"/>
      <c r="BI108" s="99"/>
      <c r="BJ108" s="100">
        <v>100</v>
      </c>
      <c r="BK108" s="99"/>
      <c r="BL108" s="99"/>
      <c r="BM108" s="100">
        <v>100</v>
      </c>
      <c r="BN108" s="99"/>
      <c r="BO108" s="99"/>
      <c r="BP108" s="100">
        <v>100</v>
      </c>
      <c r="BQ108" s="99"/>
      <c r="BR108" s="99"/>
      <c r="BS108" s="100">
        <v>100</v>
      </c>
      <c r="BT108" s="99"/>
      <c r="BU108" s="99"/>
      <c r="BV108" s="99"/>
      <c r="BW108" s="99"/>
      <c r="BX108" s="99"/>
      <c r="BY108" s="99"/>
      <c r="BZ108" s="99"/>
      <c r="CA108" s="99"/>
      <c r="CB108" s="99"/>
      <c r="CC108" s="100"/>
      <c r="CD108" s="98"/>
      <c r="CE108" s="102"/>
      <c r="CF108" s="100"/>
      <c r="CG108" s="98"/>
      <c r="CH108" s="100"/>
      <c r="CI108" s="99"/>
      <c r="CJ108" s="99"/>
      <c r="CK108" s="100"/>
      <c r="CL108" s="99"/>
      <c r="CM108" s="99"/>
      <c r="CN108" s="100"/>
      <c r="CO108" s="464"/>
      <c r="CP108" s="462"/>
      <c r="CQ108" s="404"/>
      <c r="CR108" s="404"/>
      <c r="CS108" s="403"/>
      <c r="CT108" s="404"/>
      <c r="CU108" s="404"/>
      <c r="CV108" s="403"/>
      <c r="CW108" s="404"/>
      <c r="CX108" s="468"/>
      <c r="CY108" s="462"/>
      <c r="CZ108" s="403"/>
      <c r="DA108" s="404"/>
      <c r="DB108" s="468"/>
      <c r="DC108" s="462"/>
      <c r="DD108" s="464"/>
      <c r="DE108" s="462"/>
      <c r="DF108" s="402"/>
    </row>
    <row r="109" spans="1:110" ht="8.4499999999999993" customHeight="1" x14ac:dyDescent="0.2">
      <c r="A109" s="130" t="s">
        <v>814</v>
      </c>
      <c r="B109" s="96">
        <v>94</v>
      </c>
      <c r="C109" s="82" t="s">
        <v>449</v>
      </c>
      <c r="D109" s="104">
        <v>227</v>
      </c>
      <c r="E109" s="82" t="s">
        <v>1975</v>
      </c>
      <c r="F109" s="82" t="s">
        <v>2504</v>
      </c>
      <c r="G109" s="97">
        <v>12806.62</v>
      </c>
      <c r="H109" s="98">
        <v>0.13</v>
      </c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100">
        <v>233.08</v>
      </c>
      <c r="AB109" s="98">
        <v>1.82</v>
      </c>
      <c r="AC109" s="98">
        <v>1.82</v>
      </c>
      <c r="AD109" s="101">
        <v>1922.27</v>
      </c>
      <c r="AE109" s="102">
        <v>15.01</v>
      </c>
      <c r="AF109" s="102">
        <v>16.829999999999998</v>
      </c>
      <c r="AG109" s="101">
        <v>4381.1400000000003</v>
      </c>
      <c r="AH109" s="102">
        <v>34.21</v>
      </c>
      <c r="AI109" s="102">
        <v>51.04</v>
      </c>
      <c r="AJ109" s="101">
        <v>3804.85</v>
      </c>
      <c r="AK109" s="102">
        <v>29.71</v>
      </c>
      <c r="AL109" s="102">
        <v>80.75</v>
      </c>
      <c r="AM109" s="101">
        <v>1941.48</v>
      </c>
      <c r="AN109" s="98">
        <v>15.16</v>
      </c>
      <c r="AO109" s="102">
        <v>95.91</v>
      </c>
      <c r="AP109" s="99">
        <v>158.80000000000001</v>
      </c>
      <c r="AQ109" s="99">
        <v>1.24</v>
      </c>
      <c r="AR109" s="102">
        <v>97.15</v>
      </c>
      <c r="AS109" s="99">
        <v>363.71</v>
      </c>
      <c r="AT109" s="99">
        <v>2.84</v>
      </c>
      <c r="AU109" s="102">
        <v>99.99</v>
      </c>
      <c r="AV109" s="99"/>
      <c r="AW109" s="99"/>
      <c r="AX109" s="102">
        <v>99.99</v>
      </c>
      <c r="AY109" s="99"/>
      <c r="AZ109" s="99"/>
      <c r="BA109" s="102">
        <v>99.99</v>
      </c>
      <c r="BB109" s="99"/>
      <c r="BC109" s="99"/>
      <c r="BD109" s="102">
        <v>99.99</v>
      </c>
      <c r="BE109" s="100">
        <v>1.28</v>
      </c>
      <c r="BF109" s="98">
        <v>0.01</v>
      </c>
      <c r="BG109" s="100">
        <v>100</v>
      </c>
      <c r="BH109" s="99"/>
      <c r="BI109" s="99"/>
      <c r="BJ109" s="100">
        <v>100</v>
      </c>
      <c r="BK109" s="99"/>
      <c r="BL109" s="99"/>
      <c r="BM109" s="100">
        <v>100</v>
      </c>
      <c r="BN109" s="99"/>
      <c r="BO109" s="99"/>
      <c r="BP109" s="100">
        <v>100</v>
      </c>
      <c r="BQ109" s="99"/>
      <c r="BR109" s="99"/>
      <c r="BS109" s="100">
        <v>100</v>
      </c>
      <c r="BT109" s="99"/>
      <c r="BU109" s="99"/>
      <c r="BV109" s="99"/>
      <c r="BW109" s="99"/>
      <c r="BX109" s="99"/>
      <c r="BY109" s="99"/>
      <c r="BZ109" s="99"/>
      <c r="CA109" s="99"/>
      <c r="CB109" s="99"/>
      <c r="CC109" s="102"/>
      <c r="CD109" s="98"/>
      <c r="CE109" s="102"/>
      <c r="CF109" s="102"/>
      <c r="CG109" s="98"/>
      <c r="CH109" s="100"/>
      <c r="CI109" s="99"/>
      <c r="CJ109" s="99"/>
      <c r="CK109" s="100"/>
      <c r="CL109" s="99"/>
      <c r="CM109" s="99"/>
      <c r="CN109" s="100"/>
      <c r="CO109" s="464"/>
      <c r="CP109" s="462"/>
      <c r="CQ109" s="404"/>
      <c r="CR109" s="404"/>
      <c r="CS109" s="403"/>
      <c r="CT109" s="404"/>
      <c r="CU109" s="404"/>
      <c r="CV109" s="403"/>
      <c r="CW109" s="404"/>
      <c r="CX109" s="468"/>
      <c r="CY109" s="462"/>
      <c r="CZ109" s="403"/>
      <c r="DA109" s="404"/>
      <c r="DB109" s="468"/>
      <c r="DC109" s="462"/>
      <c r="DD109" s="464"/>
      <c r="DE109" s="462"/>
      <c r="DF109" s="402"/>
    </row>
    <row r="110" spans="1:110" ht="8.4499999999999993" customHeight="1" x14ac:dyDescent="0.2">
      <c r="A110" s="130" t="s">
        <v>1694</v>
      </c>
      <c r="B110" s="88">
        <v>95</v>
      </c>
      <c r="C110" s="87" t="s">
        <v>1981</v>
      </c>
      <c r="D110" s="103">
        <v>136</v>
      </c>
      <c r="E110" s="87" t="s">
        <v>2507</v>
      </c>
      <c r="F110" s="87" t="s">
        <v>2503</v>
      </c>
      <c r="G110" s="89">
        <v>51423.55</v>
      </c>
      <c r="H110" s="90">
        <v>0.52</v>
      </c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4"/>
      <c r="AM110" s="94"/>
      <c r="AN110" s="94"/>
      <c r="AO110" s="94"/>
      <c r="AP110" s="94"/>
      <c r="AQ110" s="94"/>
      <c r="AR110" s="94"/>
      <c r="AS110" s="92">
        <v>1380.08</v>
      </c>
      <c r="AT110" s="90">
        <v>2.7</v>
      </c>
      <c r="AU110" s="90">
        <v>2.7</v>
      </c>
      <c r="AV110" s="92">
        <v>6902.44</v>
      </c>
      <c r="AW110" s="91">
        <v>13.51</v>
      </c>
      <c r="AX110" s="91">
        <v>16.21</v>
      </c>
      <c r="AY110" s="92">
        <v>4513.4399999999996</v>
      </c>
      <c r="AZ110" s="90">
        <v>8.84</v>
      </c>
      <c r="BA110" s="91">
        <v>25.05</v>
      </c>
      <c r="BB110" s="94"/>
      <c r="BC110" s="94"/>
      <c r="BD110" s="91">
        <v>25.05</v>
      </c>
      <c r="BE110" s="94"/>
      <c r="BF110" s="94"/>
      <c r="BG110" s="91">
        <v>25.05</v>
      </c>
      <c r="BH110" s="94"/>
      <c r="BI110" s="94"/>
      <c r="BJ110" s="91">
        <v>25.05</v>
      </c>
      <c r="BK110" s="89">
        <v>28666.92</v>
      </c>
      <c r="BL110" s="91">
        <v>55.73</v>
      </c>
      <c r="BM110" s="91">
        <v>80.790000000000006</v>
      </c>
      <c r="BN110" s="92">
        <v>9960.67</v>
      </c>
      <c r="BO110" s="91">
        <v>19.21</v>
      </c>
      <c r="BP110" s="93">
        <v>100</v>
      </c>
      <c r="BQ110" s="94"/>
      <c r="BR110" s="94"/>
      <c r="BS110" s="93">
        <v>100</v>
      </c>
      <c r="BT110" s="94"/>
      <c r="BU110" s="94"/>
      <c r="BV110" s="94"/>
      <c r="BW110" s="94"/>
      <c r="BX110" s="94"/>
      <c r="BY110" s="94"/>
      <c r="BZ110" s="94"/>
      <c r="CA110" s="94"/>
      <c r="CB110" s="94"/>
      <c r="CC110" s="102"/>
      <c r="CD110" s="98"/>
      <c r="CE110" s="102"/>
      <c r="CF110" s="102"/>
      <c r="CG110" s="98"/>
      <c r="CH110" s="100"/>
      <c r="CI110" s="99"/>
      <c r="CJ110" s="99"/>
      <c r="CK110" s="100"/>
      <c r="CL110" s="99"/>
      <c r="CM110" s="99"/>
      <c r="CN110" s="100"/>
      <c r="CO110" s="462"/>
      <c r="CP110" s="462"/>
      <c r="CQ110" s="402"/>
      <c r="CR110" s="401"/>
      <c r="CS110" s="401"/>
      <c r="CT110" s="402"/>
      <c r="CU110" s="401"/>
      <c r="CV110" s="401"/>
      <c r="CW110" s="402"/>
      <c r="CX110" s="462"/>
      <c r="CY110" s="462"/>
      <c r="CZ110" s="401"/>
      <c r="DA110" s="402"/>
      <c r="DB110" s="462"/>
      <c r="DC110" s="462"/>
      <c r="DD110" s="462"/>
      <c r="DE110" s="462"/>
      <c r="DF110" s="402"/>
    </row>
    <row r="111" spans="1:110" ht="8.4499999999999993" customHeight="1" x14ac:dyDescent="0.2">
      <c r="A111" s="130" t="s">
        <v>1696</v>
      </c>
      <c r="B111" s="96">
        <v>96</v>
      </c>
      <c r="C111" s="82" t="s">
        <v>1983</v>
      </c>
      <c r="D111" s="96">
        <v>46</v>
      </c>
      <c r="E111" s="82" t="s">
        <v>2507</v>
      </c>
      <c r="F111" s="82" t="s">
        <v>2508</v>
      </c>
      <c r="G111" s="101">
        <v>2700</v>
      </c>
      <c r="H111" s="98">
        <v>0.03</v>
      </c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  <c r="AH111" s="99"/>
      <c r="AI111" s="99"/>
      <c r="AJ111" s="99"/>
      <c r="AK111" s="99"/>
      <c r="AL111" s="99"/>
      <c r="AM111" s="99"/>
      <c r="AN111" s="99"/>
      <c r="AO111" s="99"/>
      <c r="AP111" s="99"/>
      <c r="AQ111" s="99"/>
      <c r="AR111" s="99"/>
      <c r="AS111" s="100">
        <v>250.02</v>
      </c>
      <c r="AT111" s="98">
        <v>9.26</v>
      </c>
      <c r="AU111" s="98">
        <v>9.26</v>
      </c>
      <c r="AV111" s="101">
        <v>1250.0999999999999</v>
      </c>
      <c r="AW111" s="102">
        <v>46.3</v>
      </c>
      <c r="AX111" s="102">
        <v>55.56</v>
      </c>
      <c r="AY111" s="101">
        <v>1199.8800000000001</v>
      </c>
      <c r="AZ111" s="102">
        <v>44.44</v>
      </c>
      <c r="BA111" s="100">
        <v>100</v>
      </c>
      <c r="BB111" s="99"/>
      <c r="BC111" s="99"/>
      <c r="BD111" s="100">
        <v>100</v>
      </c>
      <c r="BE111" s="99"/>
      <c r="BF111" s="99"/>
      <c r="BG111" s="100">
        <v>100</v>
      </c>
      <c r="BH111" s="99"/>
      <c r="BI111" s="99"/>
      <c r="BJ111" s="100">
        <v>100</v>
      </c>
      <c r="BK111" s="99"/>
      <c r="BL111" s="99"/>
      <c r="BM111" s="100">
        <v>100</v>
      </c>
      <c r="BN111" s="99"/>
      <c r="BO111" s="99"/>
      <c r="BP111" s="100">
        <v>100</v>
      </c>
      <c r="BQ111" s="99"/>
      <c r="BR111" s="99"/>
      <c r="BS111" s="100">
        <v>100</v>
      </c>
      <c r="BT111" s="99"/>
      <c r="BU111" s="99"/>
      <c r="BV111" s="99"/>
      <c r="BW111" s="99"/>
      <c r="BX111" s="99"/>
      <c r="BY111" s="99"/>
      <c r="BZ111" s="99"/>
      <c r="CA111" s="99"/>
      <c r="CB111" s="99"/>
      <c r="CC111" s="99"/>
      <c r="CD111" s="99"/>
      <c r="CE111" s="100"/>
      <c r="CF111" s="99"/>
      <c r="CG111" s="99"/>
      <c r="CH111" s="100"/>
      <c r="CI111" s="99"/>
      <c r="CJ111" s="99"/>
      <c r="CK111" s="100"/>
      <c r="CL111" s="99"/>
      <c r="CM111" s="99"/>
      <c r="CN111" s="100"/>
      <c r="CO111" s="464"/>
      <c r="CP111" s="462"/>
      <c r="CQ111" s="404"/>
      <c r="CR111" s="402"/>
      <c r="CS111" s="403"/>
      <c r="CT111" s="404"/>
      <c r="CU111" s="402"/>
      <c r="CV111" s="403"/>
      <c r="CW111" s="404"/>
      <c r="CX111" s="463"/>
      <c r="CY111" s="462"/>
      <c r="CZ111" s="403"/>
      <c r="DA111" s="404"/>
      <c r="DB111" s="463"/>
      <c r="DC111" s="462"/>
      <c r="DD111" s="464"/>
      <c r="DE111" s="462"/>
      <c r="DF111" s="402"/>
    </row>
    <row r="112" spans="1:110" ht="8.4499999999999993" customHeight="1" x14ac:dyDescent="0.2">
      <c r="A112" s="130" t="s">
        <v>1698</v>
      </c>
      <c r="B112" s="96">
        <v>97</v>
      </c>
      <c r="C112" s="82" t="s">
        <v>1984</v>
      </c>
      <c r="D112" s="96">
        <v>46</v>
      </c>
      <c r="E112" s="82" t="s">
        <v>2507</v>
      </c>
      <c r="F112" s="82" t="s">
        <v>2508</v>
      </c>
      <c r="G112" s="97">
        <v>10050</v>
      </c>
      <c r="H112" s="98">
        <v>0.1</v>
      </c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  <c r="AH112" s="99"/>
      <c r="AI112" s="99"/>
      <c r="AJ112" s="99"/>
      <c r="AK112" s="99"/>
      <c r="AL112" s="99"/>
      <c r="AM112" s="99"/>
      <c r="AN112" s="99"/>
      <c r="AO112" s="99"/>
      <c r="AP112" s="99"/>
      <c r="AQ112" s="99"/>
      <c r="AR112" s="99"/>
      <c r="AS112" s="101">
        <v>1124.5999999999999</v>
      </c>
      <c r="AT112" s="102">
        <v>11.19</v>
      </c>
      <c r="AU112" s="102">
        <v>11.19</v>
      </c>
      <c r="AV112" s="101">
        <v>5624.99</v>
      </c>
      <c r="AW112" s="102">
        <v>55.97</v>
      </c>
      <c r="AX112" s="102">
        <v>67.16</v>
      </c>
      <c r="AY112" s="101">
        <v>3300.42</v>
      </c>
      <c r="AZ112" s="102">
        <v>32.840000000000003</v>
      </c>
      <c r="BA112" s="100">
        <v>100</v>
      </c>
      <c r="BB112" s="99"/>
      <c r="BC112" s="99"/>
      <c r="BD112" s="100">
        <v>100</v>
      </c>
      <c r="BE112" s="99"/>
      <c r="BF112" s="99"/>
      <c r="BG112" s="100">
        <v>100</v>
      </c>
      <c r="BH112" s="99"/>
      <c r="BI112" s="99"/>
      <c r="BJ112" s="100">
        <v>100</v>
      </c>
      <c r="BK112" s="99"/>
      <c r="BL112" s="99"/>
      <c r="BM112" s="100">
        <v>100</v>
      </c>
      <c r="BN112" s="99"/>
      <c r="BO112" s="99"/>
      <c r="BP112" s="100">
        <v>100</v>
      </c>
      <c r="BQ112" s="99"/>
      <c r="BR112" s="99"/>
      <c r="BS112" s="100">
        <v>100</v>
      </c>
      <c r="BT112" s="99"/>
      <c r="BU112" s="99"/>
      <c r="BV112" s="99"/>
      <c r="BW112" s="99"/>
      <c r="BX112" s="99"/>
      <c r="BY112" s="99"/>
      <c r="BZ112" s="99"/>
      <c r="CA112" s="99"/>
      <c r="CB112" s="99"/>
      <c r="CC112" s="100"/>
      <c r="CD112" s="98"/>
      <c r="CE112" s="102"/>
      <c r="CF112" s="100"/>
      <c r="CG112" s="98"/>
      <c r="CH112" s="100"/>
      <c r="CI112" s="99"/>
      <c r="CJ112" s="99"/>
      <c r="CK112" s="100"/>
      <c r="CL112" s="99"/>
      <c r="CM112" s="99"/>
      <c r="CN112" s="100"/>
      <c r="CO112" s="468"/>
      <c r="CP112" s="462"/>
      <c r="CQ112" s="404"/>
      <c r="CR112" s="402"/>
      <c r="CS112" s="404"/>
      <c r="CT112" s="404"/>
      <c r="CU112" s="402"/>
      <c r="CV112" s="404"/>
      <c r="CW112" s="404"/>
      <c r="CX112" s="463"/>
      <c r="CY112" s="462"/>
      <c r="CZ112" s="404"/>
      <c r="DA112" s="404"/>
      <c r="DB112" s="463"/>
      <c r="DC112" s="462"/>
      <c r="DD112" s="468"/>
      <c r="DE112" s="462"/>
      <c r="DF112" s="402"/>
    </row>
    <row r="113" spans="1:110" ht="8.4499999999999993" customHeight="1" x14ac:dyDescent="0.2">
      <c r="A113" s="130" t="s">
        <v>1700</v>
      </c>
      <c r="B113" s="96">
        <v>98</v>
      </c>
      <c r="C113" s="82" t="s">
        <v>963</v>
      </c>
      <c r="D113" s="96">
        <v>18</v>
      </c>
      <c r="E113" s="82" t="s">
        <v>2509</v>
      </c>
      <c r="F113" s="82" t="s">
        <v>2503</v>
      </c>
      <c r="G113" s="97">
        <v>30654.36</v>
      </c>
      <c r="H113" s="98">
        <v>0.31</v>
      </c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  <c r="AK113" s="99"/>
      <c r="AL113" s="99"/>
      <c r="AM113" s="99"/>
      <c r="AN113" s="99"/>
      <c r="AO113" s="99"/>
      <c r="AP113" s="99"/>
      <c r="AQ113" s="99"/>
      <c r="AR113" s="99"/>
      <c r="AS113" s="99"/>
      <c r="AT113" s="99"/>
      <c r="AU113" s="99"/>
      <c r="AV113" s="99"/>
      <c r="AW113" s="99"/>
      <c r="AX113" s="99"/>
      <c r="AY113" s="99"/>
      <c r="AZ113" s="99"/>
      <c r="BA113" s="99"/>
      <c r="BB113" s="99"/>
      <c r="BC113" s="99"/>
      <c r="BD113" s="99"/>
      <c r="BE113" s="99"/>
      <c r="BF113" s="99"/>
      <c r="BG113" s="99"/>
      <c r="BH113" s="99"/>
      <c r="BI113" s="99"/>
      <c r="BJ113" s="99"/>
      <c r="BK113" s="97">
        <v>24075.93</v>
      </c>
      <c r="BL113" s="102">
        <v>78.540000000000006</v>
      </c>
      <c r="BM113" s="102">
        <v>78.540000000000006</v>
      </c>
      <c r="BN113" s="101">
        <v>6578.43</v>
      </c>
      <c r="BO113" s="102">
        <v>21.46</v>
      </c>
      <c r="BP113" s="100">
        <v>100</v>
      </c>
      <c r="BQ113" s="99"/>
      <c r="BR113" s="99"/>
      <c r="BS113" s="100">
        <v>100</v>
      </c>
      <c r="BT113" s="99"/>
      <c r="BU113" s="99"/>
      <c r="BV113" s="99"/>
      <c r="BW113" s="99"/>
      <c r="BX113" s="99"/>
      <c r="BY113" s="99"/>
      <c r="BZ113" s="99"/>
      <c r="CA113" s="99"/>
      <c r="CB113" s="99"/>
      <c r="CC113" s="100"/>
      <c r="CD113" s="102"/>
      <c r="CE113" s="102"/>
      <c r="CF113" s="100"/>
      <c r="CG113" s="102"/>
      <c r="CH113" s="100"/>
      <c r="CI113" s="99"/>
      <c r="CJ113" s="99"/>
      <c r="CK113" s="100"/>
      <c r="CL113" s="99"/>
      <c r="CM113" s="99"/>
      <c r="CN113" s="100"/>
      <c r="CO113" s="462"/>
      <c r="CP113" s="462"/>
      <c r="CQ113" s="401"/>
      <c r="CR113" s="401"/>
      <c r="CS113" s="401"/>
      <c r="CT113" s="401"/>
      <c r="CU113" s="401"/>
      <c r="CV113" s="401"/>
      <c r="CW113" s="401"/>
      <c r="CX113" s="462"/>
      <c r="CY113" s="462"/>
      <c r="CZ113" s="401"/>
      <c r="DA113" s="401"/>
      <c r="DB113" s="470"/>
      <c r="DC113" s="462"/>
      <c r="DD113" s="463"/>
      <c r="DE113" s="462"/>
      <c r="DF113" s="402"/>
    </row>
    <row r="114" spans="1:110" ht="8.4499999999999993" customHeight="1" x14ac:dyDescent="0.2">
      <c r="A114" s="130" t="s">
        <v>1701</v>
      </c>
      <c r="B114" s="96">
        <v>99</v>
      </c>
      <c r="C114" s="82" t="s">
        <v>1985</v>
      </c>
      <c r="D114" s="96">
        <v>16</v>
      </c>
      <c r="E114" s="82" t="s">
        <v>2510</v>
      </c>
      <c r="F114" s="82" t="s">
        <v>2503</v>
      </c>
      <c r="G114" s="101">
        <v>7973.23</v>
      </c>
      <c r="H114" s="98">
        <v>0.08</v>
      </c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  <c r="AH114" s="99"/>
      <c r="AI114" s="99"/>
      <c r="AJ114" s="99"/>
      <c r="AK114" s="99"/>
      <c r="AL114" s="99"/>
      <c r="AM114" s="99"/>
      <c r="AN114" s="99"/>
      <c r="AO114" s="99"/>
      <c r="AP114" s="99"/>
      <c r="AQ114" s="99"/>
      <c r="AR114" s="99"/>
      <c r="AS114" s="99"/>
      <c r="AT114" s="99"/>
      <c r="AU114" s="99"/>
      <c r="AV114" s="99"/>
      <c r="AW114" s="99"/>
      <c r="AX114" s="99"/>
      <c r="AY114" s="99"/>
      <c r="AZ114" s="99"/>
      <c r="BA114" s="99"/>
      <c r="BB114" s="99"/>
      <c r="BC114" s="99"/>
      <c r="BD114" s="99"/>
      <c r="BE114" s="99"/>
      <c r="BF114" s="99"/>
      <c r="BG114" s="99"/>
      <c r="BH114" s="99"/>
      <c r="BI114" s="99"/>
      <c r="BJ114" s="99"/>
      <c r="BK114" s="101">
        <v>4590.99</v>
      </c>
      <c r="BL114" s="102">
        <v>57.58</v>
      </c>
      <c r="BM114" s="102">
        <v>57.58</v>
      </c>
      <c r="BN114" s="101">
        <v>3382.24</v>
      </c>
      <c r="BO114" s="102">
        <v>42.42</v>
      </c>
      <c r="BP114" s="100">
        <v>100</v>
      </c>
      <c r="BQ114" s="99"/>
      <c r="BR114" s="99"/>
      <c r="BS114" s="100">
        <v>100</v>
      </c>
      <c r="BT114" s="99"/>
      <c r="BU114" s="99"/>
      <c r="BV114" s="99"/>
      <c r="BW114" s="99"/>
      <c r="BX114" s="99"/>
      <c r="BY114" s="99"/>
      <c r="BZ114" s="99"/>
      <c r="CA114" s="99"/>
      <c r="CB114" s="99"/>
      <c r="CC114" s="99"/>
      <c r="CD114" s="99"/>
      <c r="CE114" s="99"/>
      <c r="CF114" s="97"/>
      <c r="CG114" s="100"/>
      <c r="CH114" s="100"/>
      <c r="CI114" s="99"/>
      <c r="CJ114" s="99"/>
      <c r="CK114" s="100"/>
      <c r="CL114" s="99"/>
      <c r="CM114" s="99"/>
      <c r="CN114" s="100"/>
      <c r="CO114" s="464"/>
      <c r="CP114" s="462"/>
      <c r="CQ114" s="404"/>
      <c r="CR114" s="405"/>
      <c r="CS114" s="403"/>
      <c r="CT114" s="404"/>
      <c r="CU114" s="405"/>
      <c r="CV114" s="403"/>
      <c r="CW114" s="404"/>
      <c r="CX114" s="465"/>
      <c r="CY114" s="462"/>
      <c r="CZ114" s="403"/>
      <c r="DA114" s="404"/>
      <c r="DB114" s="465"/>
      <c r="DC114" s="462"/>
      <c r="DD114" s="464"/>
      <c r="DE114" s="462"/>
      <c r="DF114" s="402"/>
    </row>
    <row r="115" spans="1:110" ht="8.4499999999999993" customHeight="1" x14ac:dyDescent="0.2">
      <c r="A115" s="130" t="s">
        <v>1703</v>
      </c>
      <c r="B115" s="104">
        <v>100</v>
      </c>
      <c r="C115" s="82" t="s">
        <v>1986</v>
      </c>
      <c r="D115" s="96">
        <v>36</v>
      </c>
      <c r="E115" s="82" t="s">
        <v>2507</v>
      </c>
      <c r="F115" s="82" t="s">
        <v>2511</v>
      </c>
      <c r="G115" s="102">
        <v>45.96</v>
      </c>
      <c r="H115" s="98">
        <v>0</v>
      </c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99"/>
      <c r="AH115" s="99"/>
      <c r="AI115" s="99"/>
      <c r="AJ115" s="99"/>
      <c r="AK115" s="99"/>
      <c r="AL115" s="99"/>
      <c r="AM115" s="99"/>
      <c r="AN115" s="99"/>
      <c r="AO115" s="99"/>
      <c r="AP115" s="99"/>
      <c r="AQ115" s="99"/>
      <c r="AR115" s="99"/>
      <c r="AS115" s="98">
        <v>5.47</v>
      </c>
      <c r="AT115" s="102">
        <v>11.9</v>
      </c>
      <c r="AU115" s="102">
        <v>11.9</v>
      </c>
      <c r="AV115" s="102">
        <v>27.36</v>
      </c>
      <c r="AW115" s="102">
        <v>59.52</v>
      </c>
      <c r="AX115" s="102">
        <v>71.42</v>
      </c>
      <c r="AY115" s="102">
        <v>13.14</v>
      </c>
      <c r="AZ115" s="102">
        <v>28.58</v>
      </c>
      <c r="BA115" s="100">
        <v>100</v>
      </c>
      <c r="BB115" s="99"/>
      <c r="BC115" s="99"/>
      <c r="BD115" s="100">
        <v>100</v>
      </c>
      <c r="BE115" s="99"/>
      <c r="BF115" s="99"/>
      <c r="BG115" s="100">
        <v>100</v>
      </c>
      <c r="BH115" s="99"/>
      <c r="BI115" s="99"/>
      <c r="BJ115" s="100">
        <v>100</v>
      </c>
      <c r="BK115" s="99"/>
      <c r="BL115" s="99"/>
      <c r="BM115" s="100">
        <v>100</v>
      </c>
      <c r="BN115" s="99"/>
      <c r="BO115" s="99"/>
      <c r="BP115" s="100">
        <v>100</v>
      </c>
      <c r="BQ115" s="99"/>
      <c r="BR115" s="99"/>
      <c r="BS115" s="100">
        <v>100</v>
      </c>
      <c r="BT115" s="99"/>
      <c r="BU115" s="99"/>
      <c r="BV115" s="99"/>
      <c r="BW115" s="99"/>
      <c r="BX115" s="99"/>
      <c r="BY115" s="99"/>
      <c r="BZ115" s="99"/>
      <c r="CA115" s="99"/>
      <c r="CB115" s="99"/>
      <c r="CC115" s="101"/>
      <c r="CD115" s="98"/>
      <c r="CE115" s="102"/>
      <c r="CF115" s="101"/>
      <c r="CG115" s="98"/>
      <c r="CH115" s="100"/>
      <c r="CI115" s="99"/>
      <c r="CJ115" s="99"/>
      <c r="CK115" s="100"/>
      <c r="CL115" s="99"/>
      <c r="CM115" s="99"/>
      <c r="CN115" s="100"/>
      <c r="CO115" s="464"/>
      <c r="CP115" s="462"/>
      <c r="CQ115" s="404"/>
      <c r="CR115" s="402"/>
      <c r="CS115" s="403"/>
      <c r="CT115" s="404"/>
      <c r="CU115" s="402"/>
      <c r="CV115" s="403"/>
      <c r="CW115" s="404"/>
      <c r="CX115" s="463"/>
      <c r="CY115" s="462"/>
      <c r="CZ115" s="403"/>
      <c r="DA115" s="404"/>
      <c r="DB115" s="463"/>
      <c r="DC115" s="462"/>
      <c r="DD115" s="464"/>
      <c r="DE115" s="462"/>
      <c r="DF115" s="402"/>
    </row>
    <row r="116" spans="1:110" ht="8.4499999999999993" customHeight="1" x14ac:dyDescent="0.2">
      <c r="A116" s="130" t="s">
        <v>110</v>
      </c>
      <c r="B116" s="103">
        <v>101</v>
      </c>
      <c r="C116" s="87" t="s">
        <v>450</v>
      </c>
      <c r="D116" s="103">
        <v>249</v>
      </c>
      <c r="E116" s="87" t="s">
        <v>1975</v>
      </c>
      <c r="F116" s="87" t="s">
        <v>2526</v>
      </c>
      <c r="G116" s="89">
        <v>83631.69</v>
      </c>
      <c r="H116" s="90">
        <v>0.85</v>
      </c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2">
        <v>8719.27</v>
      </c>
      <c r="AB116" s="90">
        <v>9.6199999999999992</v>
      </c>
      <c r="AC116" s="90">
        <v>9.6199999999999992</v>
      </c>
      <c r="AD116" s="94"/>
      <c r="AE116" s="94"/>
      <c r="AF116" s="90">
        <v>9.6199999999999992</v>
      </c>
      <c r="AG116" s="94"/>
      <c r="AH116" s="94"/>
      <c r="AI116" s="90">
        <v>9.6199999999999992</v>
      </c>
      <c r="AJ116" s="94"/>
      <c r="AK116" s="94"/>
      <c r="AL116" s="90">
        <v>9.6199999999999992</v>
      </c>
      <c r="AM116" s="94"/>
      <c r="AN116" s="94"/>
      <c r="AO116" s="90">
        <v>9.6199999999999992</v>
      </c>
      <c r="AP116" s="94"/>
      <c r="AQ116" s="94"/>
      <c r="AR116" s="90">
        <v>9.6199999999999992</v>
      </c>
      <c r="AS116" s="94">
        <v>3206.34</v>
      </c>
      <c r="AT116" s="94">
        <v>3.87</v>
      </c>
      <c r="AU116" s="90">
        <v>13.49</v>
      </c>
      <c r="AV116" s="92">
        <v>33248.400000000001</v>
      </c>
      <c r="AW116" s="90">
        <v>40.11</v>
      </c>
      <c r="AX116" s="91">
        <v>53.6</v>
      </c>
      <c r="AY116" s="92">
        <v>6731</v>
      </c>
      <c r="AZ116" s="90">
        <v>8.1199999999999992</v>
      </c>
      <c r="BA116" s="91">
        <v>61.72</v>
      </c>
      <c r="BB116" s="89">
        <v>14486.01</v>
      </c>
      <c r="BC116" s="91">
        <v>17.48</v>
      </c>
      <c r="BD116" s="91">
        <v>79.2</v>
      </c>
      <c r="BE116" s="89">
        <v>12930.5</v>
      </c>
      <c r="BF116" s="91">
        <v>15.6</v>
      </c>
      <c r="BG116" s="91">
        <v>94.8</v>
      </c>
      <c r="BH116" s="92">
        <v>4310.17</v>
      </c>
      <c r="BI116" s="90">
        <v>5.2</v>
      </c>
      <c r="BJ116" s="91">
        <v>100</v>
      </c>
      <c r="BK116" s="92"/>
      <c r="BL116" s="90"/>
      <c r="BM116" s="91">
        <v>100</v>
      </c>
      <c r="BN116" s="89"/>
      <c r="BO116" s="91"/>
      <c r="BP116" s="91">
        <v>100</v>
      </c>
      <c r="BQ116" s="93"/>
      <c r="BR116" s="90"/>
      <c r="BS116" s="93">
        <v>100</v>
      </c>
      <c r="BT116" s="94"/>
      <c r="BU116" s="94"/>
      <c r="BV116" s="94"/>
      <c r="BW116" s="94"/>
      <c r="BX116" s="94"/>
      <c r="BY116" s="94"/>
      <c r="BZ116" s="94"/>
      <c r="CA116" s="94"/>
      <c r="CB116" s="94"/>
      <c r="CC116" s="100"/>
      <c r="CD116" s="98"/>
      <c r="CE116" s="102"/>
      <c r="CF116" s="100"/>
      <c r="CG116" s="98"/>
      <c r="CH116" s="100"/>
      <c r="CI116" s="99"/>
      <c r="CJ116" s="99"/>
      <c r="CK116" s="100"/>
      <c r="CL116" s="99"/>
      <c r="CM116" s="99"/>
      <c r="CN116" s="100"/>
      <c r="CO116" s="464"/>
      <c r="CP116" s="462"/>
      <c r="CQ116" s="404"/>
      <c r="CR116" s="402"/>
      <c r="CS116" s="403"/>
      <c r="CT116" s="404"/>
      <c r="CU116" s="402"/>
      <c r="CV116" s="403"/>
      <c r="CW116" s="404"/>
      <c r="CX116" s="463"/>
      <c r="CY116" s="462"/>
      <c r="CZ116" s="403"/>
      <c r="DA116" s="404"/>
      <c r="DB116" s="463"/>
      <c r="DC116" s="462"/>
      <c r="DD116" s="464"/>
      <c r="DE116" s="462"/>
      <c r="DF116" s="402"/>
    </row>
    <row r="117" spans="1:110" ht="8.4499999999999993" customHeight="1" x14ac:dyDescent="0.2">
      <c r="A117" s="130" t="s">
        <v>816</v>
      </c>
      <c r="B117" s="104">
        <v>102</v>
      </c>
      <c r="C117" s="82" t="s">
        <v>451</v>
      </c>
      <c r="D117" s="96">
        <v>126</v>
      </c>
      <c r="E117" s="82" t="s">
        <v>2594</v>
      </c>
      <c r="F117" s="82" t="s">
        <v>2526</v>
      </c>
      <c r="G117" s="97">
        <v>42759.59</v>
      </c>
      <c r="H117" s="98">
        <v>0.44</v>
      </c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  <c r="AN117" s="99"/>
      <c r="AO117" s="99"/>
      <c r="AP117" s="99"/>
      <c r="AQ117" s="99"/>
      <c r="AR117" s="99"/>
      <c r="AS117" s="99">
        <v>1436.72</v>
      </c>
      <c r="AT117" s="99">
        <v>3.36</v>
      </c>
      <c r="AU117" s="99">
        <v>3.36</v>
      </c>
      <c r="AV117" s="99">
        <v>11438.19</v>
      </c>
      <c r="AW117" s="99">
        <v>26.75</v>
      </c>
      <c r="AX117" s="99">
        <v>30.11</v>
      </c>
      <c r="AY117" s="101">
        <v>893.68</v>
      </c>
      <c r="AZ117" s="98">
        <v>2.09</v>
      </c>
      <c r="BA117" s="98">
        <v>32.200000000000003</v>
      </c>
      <c r="BB117" s="97">
        <v>11750.34</v>
      </c>
      <c r="BC117" s="102">
        <v>27.48</v>
      </c>
      <c r="BD117" s="102">
        <v>59.68</v>
      </c>
      <c r="BE117" s="97">
        <v>12930.5</v>
      </c>
      <c r="BF117" s="102">
        <v>30.24</v>
      </c>
      <c r="BG117" s="102">
        <v>89.92</v>
      </c>
      <c r="BH117" s="101">
        <v>4310.17</v>
      </c>
      <c r="BI117" s="102">
        <v>10.08</v>
      </c>
      <c r="BJ117" s="100">
        <v>100</v>
      </c>
      <c r="BK117" s="99"/>
      <c r="BL117" s="99"/>
      <c r="BM117" s="100">
        <v>100</v>
      </c>
      <c r="BN117" s="99"/>
      <c r="BO117" s="99"/>
      <c r="BP117" s="100">
        <v>100</v>
      </c>
      <c r="BQ117" s="99"/>
      <c r="BR117" s="99"/>
      <c r="BS117" s="100">
        <v>100</v>
      </c>
      <c r="BT117" s="99"/>
      <c r="BU117" s="99"/>
      <c r="BV117" s="99"/>
      <c r="BW117" s="99"/>
      <c r="BX117" s="99"/>
      <c r="BY117" s="99"/>
      <c r="BZ117" s="99"/>
      <c r="CA117" s="99"/>
      <c r="CB117" s="99"/>
      <c r="CC117" s="100"/>
      <c r="CD117" s="98"/>
      <c r="CE117" s="102"/>
      <c r="CF117" s="100"/>
      <c r="CG117" s="98"/>
      <c r="CH117" s="100"/>
      <c r="CI117" s="99"/>
      <c r="CJ117" s="99"/>
      <c r="CK117" s="100"/>
      <c r="CL117" s="99"/>
      <c r="CM117" s="99"/>
      <c r="CN117" s="100"/>
      <c r="CO117" s="464"/>
      <c r="CP117" s="462"/>
      <c r="CQ117" s="404"/>
      <c r="CR117" s="402"/>
      <c r="CS117" s="403"/>
      <c r="CT117" s="404"/>
      <c r="CU117" s="402"/>
      <c r="CV117" s="403"/>
      <c r="CW117" s="404"/>
      <c r="CX117" s="463"/>
      <c r="CY117" s="462"/>
      <c r="CZ117" s="403"/>
      <c r="DA117" s="404"/>
      <c r="DB117" s="463"/>
      <c r="DC117" s="462"/>
      <c r="DD117" s="464"/>
      <c r="DE117" s="462"/>
      <c r="DF117" s="402"/>
    </row>
    <row r="118" spans="1:110" ht="8.4499999999999993" customHeight="1" x14ac:dyDescent="0.2">
      <c r="A118" s="130" t="s">
        <v>817</v>
      </c>
      <c r="B118" s="104">
        <v>103</v>
      </c>
      <c r="C118" s="82" t="s">
        <v>1987</v>
      </c>
      <c r="D118" s="96">
        <v>46</v>
      </c>
      <c r="E118" s="82" t="s">
        <v>2514</v>
      </c>
      <c r="F118" s="82" t="s">
        <v>2515</v>
      </c>
      <c r="G118" s="101">
        <v>1113.43</v>
      </c>
      <c r="H118" s="98">
        <v>0.01</v>
      </c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  <c r="AR118" s="99"/>
      <c r="AS118" s="99"/>
      <c r="AT118" s="99"/>
      <c r="AU118" s="99"/>
      <c r="AV118" s="100">
        <v>450.72</v>
      </c>
      <c r="AW118" s="102">
        <v>40.479999999999997</v>
      </c>
      <c r="AX118" s="102">
        <v>40.479999999999997</v>
      </c>
      <c r="AY118" s="100">
        <v>597.69000000000005</v>
      </c>
      <c r="AZ118" s="102">
        <v>53.68</v>
      </c>
      <c r="BA118" s="102">
        <v>94.16</v>
      </c>
      <c r="BB118" s="102">
        <v>65.02</v>
      </c>
      <c r="BC118" s="98">
        <v>5.84</v>
      </c>
      <c r="BD118" s="100">
        <v>100</v>
      </c>
      <c r="BE118" s="99"/>
      <c r="BF118" s="99"/>
      <c r="BG118" s="100">
        <v>100</v>
      </c>
      <c r="BH118" s="99"/>
      <c r="BI118" s="99"/>
      <c r="BJ118" s="100">
        <v>100</v>
      </c>
      <c r="BK118" s="99"/>
      <c r="BL118" s="99"/>
      <c r="BM118" s="100">
        <v>100</v>
      </c>
      <c r="BN118" s="99"/>
      <c r="BO118" s="99"/>
      <c r="BP118" s="100">
        <v>100</v>
      </c>
      <c r="BQ118" s="99"/>
      <c r="BR118" s="99"/>
      <c r="BS118" s="100">
        <v>100</v>
      </c>
      <c r="BT118" s="99"/>
      <c r="BU118" s="99"/>
      <c r="BV118" s="99"/>
      <c r="BW118" s="99"/>
      <c r="BX118" s="99"/>
      <c r="BY118" s="99"/>
      <c r="BZ118" s="99"/>
      <c r="CA118" s="99"/>
      <c r="CB118" s="99"/>
      <c r="CC118" s="100"/>
      <c r="CD118" s="98"/>
      <c r="CE118" s="102"/>
      <c r="CF118" s="100"/>
      <c r="CG118" s="98"/>
      <c r="CH118" s="100"/>
      <c r="CI118" s="99"/>
      <c r="CJ118" s="99"/>
      <c r="CK118" s="100"/>
      <c r="CL118" s="99"/>
      <c r="CM118" s="99"/>
      <c r="CN118" s="100"/>
      <c r="CO118" s="464"/>
      <c r="CP118" s="462"/>
      <c r="CQ118" s="404"/>
      <c r="CR118" s="405"/>
      <c r="CS118" s="403"/>
      <c r="CT118" s="404"/>
      <c r="CU118" s="405"/>
      <c r="CV118" s="403"/>
      <c r="CW118" s="404"/>
      <c r="CX118" s="465"/>
      <c r="CY118" s="462"/>
      <c r="CZ118" s="403"/>
      <c r="DA118" s="404"/>
      <c r="DB118" s="465"/>
      <c r="DC118" s="462"/>
      <c r="DD118" s="464"/>
      <c r="DE118" s="462"/>
      <c r="DF118" s="402"/>
    </row>
    <row r="119" spans="1:110" ht="8.4499999999999993" customHeight="1" x14ac:dyDescent="0.2">
      <c r="A119" s="130" t="s">
        <v>818</v>
      </c>
      <c r="B119" s="104">
        <v>104</v>
      </c>
      <c r="C119" s="82" t="s">
        <v>452</v>
      </c>
      <c r="D119" s="96">
        <v>46</v>
      </c>
      <c r="E119" s="82" t="s">
        <v>2514</v>
      </c>
      <c r="F119" s="82" t="s">
        <v>2515</v>
      </c>
      <c r="G119" s="101">
        <v>8530.5499999999993</v>
      </c>
      <c r="H119" s="98">
        <v>0.09</v>
      </c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  <c r="AO119" s="99"/>
      <c r="AP119" s="99"/>
      <c r="AQ119" s="99"/>
      <c r="AR119" s="99"/>
      <c r="AS119" s="99"/>
      <c r="AT119" s="99"/>
      <c r="AU119" s="99"/>
      <c r="AV119" s="101">
        <v>4154.38</v>
      </c>
      <c r="AW119" s="102">
        <v>48.7</v>
      </c>
      <c r="AX119" s="102">
        <v>48.7</v>
      </c>
      <c r="AY119" s="101">
        <v>3716.76</v>
      </c>
      <c r="AZ119" s="102">
        <v>43.57</v>
      </c>
      <c r="BA119" s="102">
        <v>92.27</v>
      </c>
      <c r="BB119" s="100">
        <v>659.41</v>
      </c>
      <c r="BC119" s="98">
        <v>7.73</v>
      </c>
      <c r="BD119" s="100">
        <v>100</v>
      </c>
      <c r="BE119" s="99"/>
      <c r="BF119" s="99"/>
      <c r="BG119" s="100">
        <v>100</v>
      </c>
      <c r="BH119" s="99"/>
      <c r="BI119" s="99"/>
      <c r="BJ119" s="100">
        <v>100</v>
      </c>
      <c r="BK119" s="99"/>
      <c r="BL119" s="99"/>
      <c r="BM119" s="100">
        <v>100</v>
      </c>
      <c r="BN119" s="99"/>
      <c r="BO119" s="99"/>
      <c r="BP119" s="100">
        <v>100</v>
      </c>
      <c r="BQ119" s="99"/>
      <c r="BR119" s="99"/>
      <c r="BS119" s="100">
        <v>100</v>
      </c>
      <c r="BT119" s="99"/>
      <c r="BU119" s="99"/>
      <c r="BV119" s="99"/>
      <c r="BW119" s="99"/>
      <c r="BX119" s="99"/>
      <c r="BY119" s="99"/>
      <c r="BZ119" s="99"/>
      <c r="CA119" s="99"/>
      <c r="CB119" s="99"/>
      <c r="CC119" s="101"/>
      <c r="CD119" s="98"/>
      <c r="CE119" s="102"/>
      <c r="CF119" s="101"/>
      <c r="CG119" s="98"/>
      <c r="CH119" s="100"/>
      <c r="CI119" s="99"/>
      <c r="CJ119" s="99"/>
      <c r="CK119" s="100"/>
      <c r="CL119" s="99"/>
      <c r="CM119" s="99"/>
      <c r="CN119" s="100"/>
      <c r="CO119" s="464"/>
      <c r="CP119" s="462"/>
      <c r="CQ119" s="404"/>
      <c r="CR119" s="405"/>
      <c r="CS119" s="403"/>
      <c r="CT119" s="404"/>
      <c r="CU119" s="405"/>
      <c r="CV119" s="403"/>
      <c r="CW119" s="404"/>
      <c r="CX119" s="465"/>
      <c r="CY119" s="462"/>
      <c r="CZ119" s="403"/>
      <c r="DA119" s="404"/>
      <c r="DB119" s="465"/>
      <c r="DC119" s="462"/>
      <c r="DD119" s="464"/>
      <c r="DE119" s="462"/>
      <c r="DF119" s="402"/>
    </row>
    <row r="120" spans="1:110" ht="8.4499999999999993" customHeight="1" x14ac:dyDescent="0.2">
      <c r="A120" s="130" t="s">
        <v>819</v>
      </c>
      <c r="B120" s="104">
        <v>105</v>
      </c>
      <c r="C120" s="82" t="s">
        <v>1988</v>
      </c>
      <c r="D120" s="96">
        <v>10</v>
      </c>
      <c r="E120" s="82" t="s">
        <v>1975</v>
      </c>
      <c r="F120" s="82" t="s">
        <v>2516</v>
      </c>
      <c r="G120" s="101">
        <v>8719.27</v>
      </c>
      <c r="H120" s="98">
        <v>0.09</v>
      </c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101">
        <v>8719.27</v>
      </c>
      <c r="AB120" s="100">
        <v>100</v>
      </c>
      <c r="AC120" s="100">
        <v>100</v>
      </c>
      <c r="AD120" s="99"/>
      <c r="AE120" s="99"/>
      <c r="AF120" s="100">
        <v>100</v>
      </c>
      <c r="AG120" s="99"/>
      <c r="AH120" s="99"/>
      <c r="AI120" s="100">
        <v>100</v>
      </c>
      <c r="AJ120" s="99"/>
      <c r="AK120" s="99"/>
      <c r="AL120" s="100">
        <v>100</v>
      </c>
      <c r="AM120" s="99"/>
      <c r="AN120" s="99"/>
      <c r="AO120" s="100">
        <v>100</v>
      </c>
      <c r="AP120" s="99"/>
      <c r="AQ120" s="99"/>
      <c r="AR120" s="100">
        <v>100</v>
      </c>
      <c r="AS120" s="99"/>
      <c r="AT120" s="99"/>
      <c r="AU120" s="100">
        <v>100</v>
      </c>
      <c r="AV120" s="99"/>
      <c r="AW120" s="99"/>
      <c r="AX120" s="100">
        <v>100</v>
      </c>
      <c r="AY120" s="99"/>
      <c r="AZ120" s="99"/>
      <c r="BA120" s="100">
        <v>100</v>
      </c>
      <c r="BB120" s="99"/>
      <c r="BC120" s="99"/>
      <c r="BD120" s="100">
        <v>100</v>
      </c>
      <c r="BE120" s="99"/>
      <c r="BF120" s="99"/>
      <c r="BG120" s="100">
        <v>100</v>
      </c>
      <c r="BH120" s="99"/>
      <c r="BI120" s="99"/>
      <c r="BJ120" s="100">
        <v>100</v>
      </c>
      <c r="BK120" s="99"/>
      <c r="BL120" s="99"/>
      <c r="BM120" s="100">
        <v>100</v>
      </c>
      <c r="BN120" s="99"/>
      <c r="BO120" s="99"/>
      <c r="BP120" s="100">
        <v>100</v>
      </c>
      <c r="BQ120" s="99"/>
      <c r="BR120" s="99"/>
      <c r="BS120" s="100">
        <v>100</v>
      </c>
      <c r="BT120" s="99"/>
      <c r="BU120" s="99"/>
      <c r="BV120" s="99"/>
      <c r="BW120" s="99"/>
      <c r="BX120" s="99"/>
      <c r="BY120" s="99"/>
      <c r="BZ120" s="99"/>
      <c r="CA120" s="99"/>
      <c r="CB120" s="99"/>
      <c r="CC120" s="89"/>
      <c r="CD120" s="90"/>
      <c r="CE120" s="91"/>
      <c r="CF120" s="89"/>
      <c r="CG120" s="90"/>
      <c r="CH120" s="93"/>
      <c r="CI120" s="94"/>
      <c r="CJ120" s="94"/>
      <c r="CK120" s="93"/>
      <c r="CL120" s="94"/>
      <c r="CM120" s="94"/>
      <c r="CN120" s="93"/>
      <c r="CO120" s="461"/>
      <c r="CP120" s="459"/>
      <c r="CQ120" s="399"/>
      <c r="CR120" s="406"/>
      <c r="CS120" s="458"/>
      <c r="CT120" s="399"/>
      <c r="CU120" s="406"/>
      <c r="CV120" s="458"/>
      <c r="CW120" s="399"/>
      <c r="CX120" s="467"/>
      <c r="CY120" s="459"/>
      <c r="CZ120" s="458"/>
      <c r="DA120" s="399"/>
      <c r="DB120" s="467"/>
      <c r="DC120" s="459"/>
      <c r="DD120" s="461"/>
      <c r="DE120" s="459"/>
      <c r="DF120" s="400"/>
    </row>
    <row r="121" spans="1:110" ht="8.4499999999999993" customHeight="1" x14ac:dyDescent="0.2">
      <c r="A121" s="130" t="s">
        <v>820</v>
      </c>
      <c r="B121" s="104">
        <v>106</v>
      </c>
      <c r="C121" s="82" t="s">
        <v>453</v>
      </c>
      <c r="D121" s="96">
        <v>41</v>
      </c>
      <c r="E121" s="82" t="s">
        <v>2517</v>
      </c>
      <c r="F121" s="82" t="s">
        <v>2518</v>
      </c>
      <c r="G121" s="100">
        <v>360.68</v>
      </c>
      <c r="H121" s="98">
        <v>0</v>
      </c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  <c r="AS121" s="99"/>
      <c r="AT121" s="99"/>
      <c r="AU121" s="99"/>
      <c r="AV121" s="99"/>
      <c r="AW121" s="99"/>
      <c r="AX121" s="99"/>
      <c r="AY121" s="100">
        <v>180.34</v>
      </c>
      <c r="AZ121" s="102">
        <v>50</v>
      </c>
      <c r="BA121" s="102">
        <v>50</v>
      </c>
      <c r="BB121" s="100">
        <v>180.34</v>
      </c>
      <c r="BC121" s="102">
        <v>50</v>
      </c>
      <c r="BD121" s="100">
        <v>100</v>
      </c>
      <c r="BE121" s="99"/>
      <c r="BF121" s="99"/>
      <c r="BG121" s="100">
        <v>100</v>
      </c>
      <c r="BH121" s="99"/>
      <c r="BI121" s="99"/>
      <c r="BJ121" s="100">
        <v>100</v>
      </c>
      <c r="BK121" s="99"/>
      <c r="BL121" s="99"/>
      <c r="BM121" s="100">
        <v>100</v>
      </c>
      <c r="BN121" s="99"/>
      <c r="BO121" s="99"/>
      <c r="BP121" s="100">
        <v>100</v>
      </c>
      <c r="BQ121" s="99"/>
      <c r="BR121" s="99"/>
      <c r="BS121" s="100">
        <v>100</v>
      </c>
      <c r="BT121" s="99"/>
      <c r="BU121" s="99"/>
      <c r="BV121" s="99"/>
      <c r="BW121" s="99"/>
      <c r="BX121" s="99"/>
      <c r="BY121" s="99"/>
      <c r="BZ121" s="99"/>
      <c r="CA121" s="99"/>
      <c r="CB121" s="99"/>
      <c r="CC121" s="97"/>
      <c r="CD121" s="98"/>
      <c r="CE121" s="102"/>
      <c r="CF121" s="97"/>
      <c r="CG121" s="98"/>
      <c r="CH121" s="100"/>
      <c r="CI121" s="99"/>
      <c r="CJ121" s="99"/>
      <c r="CK121" s="100"/>
      <c r="CL121" s="99"/>
      <c r="CM121" s="99"/>
      <c r="CN121" s="100"/>
      <c r="CO121" s="464"/>
      <c r="CP121" s="462"/>
      <c r="CQ121" s="404"/>
      <c r="CR121" s="407"/>
      <c r="CS121" s="403"/>
      <c r="CT121" s="404"/>
      <c r="CU121" s="407"/>
      <c r="CV121" s="403"/>
      <c r="CW121" s="404"/>
      <c r="CX121" s="470"/>
      <c r="CY121" s="462"/>
      <c r="CZ121" s="403"/>
      <c r="DA121" s="404"/>
      <c r="DB121" s="470"/>
      <c r="DC121" s="462"/>
      <c r="DD121" s="464"/>
      <c r="DE121" s="462"/>
      <c r="DF121" s="402"/>
    </row>
    <row r="122" spans="1:110" ht="8.4499999999999993" customHeight="1" x14ac:dyDescent="0.2">
      <c r="A122" s="130" t="s">
        <v>1707</v>
      </c>
      <c r="B122" s="104">
        <v>107</v>
      </c>
      <c r="C122" s="82" t="s">
        <v>454</v>
      </c>
      <c r="D122" s="96">
        <v>83</v>
      </c>
      <c r="E122" s="82" t="s">
        <v>2594</v>
      </c>
      <c r="F122" s="82" t="s">
        <v>2518</v>
      </c>
      <c r="G122" s="97">
        <v>19151.71</v>
      </c>
      <c r="H122" s="98">
        <v>0.2</v>
      </c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  <c r="AS122" s="99">
        <v>1769.62</v>
      </c>
      <c r="AT122" s="99">
        <v>9.24</v>
      </c>
      <c r="AU122" s="99">
        <v>9.24</v>
      </c>
      <c r="AV122" s="99">
        <v>14208.65</v>
      </c>
      <c r="AW122" s="99">
        <v>74.19</v>
      </c>
      <c r="AX122" s="99">
        <v>83.43</v>
      </c>
      <c r="AY122" s="99">
        <v>1342.53</v>
      </c>
      <c r="AZ122" s="99">
        <v>7.01</v>
      </c>
      <c r="BA122" s="99">
        <v>90.44</v>
      </c>
      <c r="BB122" s="99">
        <v>1830.9</v>
      </c>
      <c r="BC122" s="99">
        <v>9.56</v>
      </c>
      <c r="BD122" s="99">
        <v>100</v>
      </c>
      <c r="BE122" s="99"/>
      <c r="BF122" s="99"/>
      <c r="BG122" s="99">
        <v>100</v>
      </c>
      <c r="BH122" s="99"/>
      <c r="BI122" s="99"/>
      <c r="BJ122" s="99">
        <v>100</v>
      </c>
      <c r="BK122" s="101"/>
      <c r="BL122" s="102"/>
      <c r="BM122" s="102">
        <v>100</v>
      </c>
      <c r="BN122" s="97"/>
      <c r="BO122" s="102"/>
      <c r="BP122" s="102">
        <v>100</v>
      </c>
      <c r="BQ122" s="100"/>
      <c r="BR122" s="98"/>
      <c r="BS122" s="100">
        <v>100</v>
      </c>
      <c r="BT122" s="99"/>
      <c r="BU122" s="99"/>
      <c r="BV122" s="99"/>
      <c r="BW122" s="99"/>
      <c r="BX122" s="99"/>
      <c r="BY122" s="99"/>
      <c r="BZ122" s="99"/>
      <c r="CA122" s="99"/>
      <c r="CB122" s="99"/>
      <c r="CC122" s="105"/>
      <c r="CD122" s="90"/>
      <c r="CE122" s="94"/>
      <c r="CF122" s="105"/>
      <c r="CG122" s="90"/>
      <c r="CH122" s="94"/>
      <c r="CI122" s="90"/>
      <c r="CJ122" s="90"/>
      <c r="CK122" s="94"/>
      <c r="CL122" s="90"/>
      <c r="CM122" s="90"/>
      <c r="CN122" s="94"/>
      <c r="CO122" s="461"/>
      <c r="CP122" s="459"/>
      <c r="CQ122" s="456"/>
      <c r="CR122" s="457"/>
      <c r="CS122" s="458"/>
      <c r="CT122" s="456"/>
      <c r="CU122" s="457"/>
      <c r="CV122" s="458"/>
      <c r="CW122" s="456"/>
      <c r="CX122" s="471"/>
      <c r="CY122" s="459"/>
      <c r="CZ122" s="458"/>
      <c r="DA122" s="456"/>
      <c r="DB122" s="471"/>
      <c r="DC122" s="459"/>
      <c r="DD122" s="461"/>
      <c r="DE122" s="459"/>
      <c r="DF122" s="456"/>
    </row>
    <row r="123" spans="1:110" ht="8.4499999999999993" customHeight="1" x14ac:dyDescent="0.2">
      <c r="A123" s="130" t="s">
        <v>1708</v>
      </c>
      <c r="B123" s="104">
        <v>108</v>
      </c>
      <c r="C123" s="82" t="s">
        <v>1989</v>
      </c>
      <c r="D123" s="96">
        <v>21</v>
      </c>
      <c r="E123" s="82" t="s">
        <v>2514</v>
      </c>
      <c r="F123" s="82" t="s">
        <v>2527</v>
      </c>
      <c r="G123" s="101">
        <v>2996.46</v>
      </c>
      <c r="H123" s="98">
        <v>0.03</v>
      </c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  <c r="AE123" s="99"/>
      <c r="AF123" s="99"/>
      <c r="AG123" s="99"/>
      <c r="AH123" s="99"/>
      <c r="AI123" s="99"/>
      <c r="AJ123" s="99"/>
      <c r="AK123" s="99"/>
      <c r="AL123" s="99"/>
      <c r="AM123" s="99"/>
      <c r="AN123" s="99"/>
      <c r="AO123" s="99"/>
      <c r="AP123" s="99"/>
      <c r="AQ123" s="99"/>
      <c r="AR123" s="99"/>
      <c r="AS123" s="99"/>
      <c r="AT123" s="99"/>
      <c r="AU123" s="99"/>
      <c r="AV123" s="99">
        <v>2996.46</v>
      </c>
      <c r="AW123" s="99">
        <v>100</v>
      </c>
      <c r="AX123" s="99">
        <v>100</v>
      </c>
      <c r="AY123" s="99"/>
      <c r="AZ123" s="99"/>
      <c r="BA123" s="99">
        <v>100</v>
      </c>
      <c r="BB123" s="99"/>
      <c r="BC123" s="99"/>
      <c r="BD123" s="99">
        <v>100</v>
      </c>
      <c r="BE123" s="101"/>
      <c r="BF123" s="102"/>
      <c r="BG123" s="102">
        <v>100</v>
      </c>
      <c r="BH123" s="100"/>
      <c r="BI123" s="98"/>
      <c r="BJ123" s="100">
        <v>100</v>
      </c>
      <c r="BK123" s="99"/>
      <c r="BL123" s="99"/>
      <c r="BM123" s="100">
        <v>100</v>
      </c>
      <c r="BN123" s="99"/>
      <c r="BO123" s="99"/>
      <c r="BP123" s="100">
        <v>100</v>
      </c>
      <c r="BQ123" s="99"/>
      <c r="BR123" s="99"/>
      <c r="BS123" s="100">
        <v>100</v>
      </c>
      <c r="BT123" s="99"/>
      <c r="BU123" s="99"/>
      <c r="BV123" s="99"/>
      <c r="BW123" s="99"/>
      <c r="BX123" s="99"/>
      <c r="BY123" s="99"/>
      <c r="BZ123" s="99"/>
      <c r="CA123" s="99"/>
      <c r="CB123" s="99"/>
      <c r="CC123" s="355"/>
      <c r="CD123" s="94"/>
      <c r="CE123" s="91"/>
      <c r="CF123" s="355"/>
      <c r="CG123" s="94"/>
      <c r="CH123" s="93"/>
      <c r="CI123" s="355"/>
      <c r="CJ123" s="94"/>
      <c r="CK123" s="93"/>
      <c r="CL123" s="355"/>
      <c r="CM123" s="94"/>
      <c r="CN123" s="93"/>
      <c r="CO123" s="459"/>
      <c r="CP123" s="459"/>
      <c r="CQ123" s="399"/>
      <c r="CR123" s="455"/>
      <c r="CS123" s="456"/>
      <c r="CT123" s="399"/>
      <c r="CU123" s="455"/>
      <c r="CV123" s="456"/>
      <c r="CW123" s="399"/>
      <c r="CX123" s="472"/>
      <c r="CY123" s="459"/>
      <c r="CZ123" s="456"/>
      <c r="DA123" s="399"/>
      <c r="DB123" s="472"/>
      <c r="DC123" s="459"/>
      <c r="DD123" s="459"/>
      <c r="DE123" s="459"/>
      <c r="DF123" s="400"/>
    </row>
    <row r="124" spans="1:110" ht="8.4499999999999993" customHeight="1" x14ac:dyDescent="0.2">
      <c r="A124" s="130" t="s">
        <v>112</v>
      </c>
      <c r="B124" s="103">
        <v>109</v>
      </c>
      <c r="C124" s="87" t="s">
        <v>455</v>
      </c>
      <c r="D124" s="103">
        <v>301</v>
      </c>
      <c r="E124" s="87" t="s">
        <v>1975</v>
      </c>
      <c r="F124" s="87" t="s">
        <v>2560</v>
      </c>
      <c r="G124" s="105">
        <v>465918.19</v>
      </c>
      <c r="H124" s="90">
        <v>4.74</v>
      </c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2">
        <v>2746.7</v>
      </c>
      <c r="AB124" s="90">
        <v>0.59</v>
      </c>
      <c r="AC124" s="90">
        <v>0.59</v>
      </c>
      <c r="AD124" s="92">
        <v>5032.4799999999996</v>
      </c>
      <c r="AE124" s="90">
        <v>1.02</v>
      </c>
      <c r="AF124" s="90">
        <v>1.62</v>
      </c>
      <c r="AG124" s="89">
        <v>11327.99</v>
      </c>
      <c r="AH124" s="90">
        <v>2.2999999999999998</v>
      </c>
      <c r="AI124" s="90">
        <v>3.92</v>
      </c>
      <c r="AJ124" s="94"/>
      <c r="AK124" s="94"/>
      <c r="AL124" s="90">
        <v>3.92</v>
      </c>
      <c r="AM124" s="94"/>
      <c r="AN124" s="94"/>
      <c r="AO124" s="90">
        <v>3.92</v>
      </c>
      <c r="AP124" s="94"/>
      <c r="AQ124" s="94"/>
      <c r="AR124" s="90">
        <v>3.92</v>
      </c>
      <c r="AS124" s="89">
        <v>14190</v>
      </c>
      <c r="AT124" s="90">
        <v>3.07</v>
      </c>
      <c r="AU124" s="90">
        <v>6.99</v>
      </c>
      <c r="AV124" s="89">
        <v>42577.89</v>
      </c>
      <c r="AW124" s="90">
        <v>8.99</v>
      </c>
      <c r="AX124" s="91">
        <v>15.98</v>
      </c>
      <c r="AY124" s="89">
        <v>60636.67</v>
      </c>
      <c r="AZ124" s="90">
        <v>13.13</v>
      </c>
      <c r="BA124" s="91">
        <v>29.11</v>
      </c>
      <c r="BB124" s="89">
        <v>81037.39</v>
      </c>
      <c r="BC124" s="90">
        <v>17.52</v>
      </c>
      <c r="BD124" s="91">
        <v>46.62</v>
      </c>
      <c r="BE124" s="105">
        <v>103068.01</v>
      </c>
      <c r="BF124" s="91">
        <v>22.12</v>
      </c>
      <c r="BG124" s="91">
        <v>68.75</v>
      </c>
      <c r="BH124" s="89">
        <v>36704.61</v>
      </c>
      <c r="BI124" s="91">
        <v>7.73</v>
      </c>
      <c r="BJ124" s="91">
        <v>76.48</v>
      </c>
      <c r="BK124" s="89">
        <v>30121.14</v>
      </c>
      <c r="BL124" s="91">
        <v>6.52</v>
      </c>
      <c r="BM124" s="91">
        <v>83</v>
      </c>
      <c r="BN124" s="89">
        <v>72597.42</v>
      </c>
      <c r="BO124" s="91">
        <v>15.72</v>
      </c>
      <c r="BP124" s="91">
        <v>98.73</v>
      </c>
      <c r="BQ124" s="92">
        <v>5877.88</v>
      </c>
      <c r="BR124" s="90">
        <v>1.27</v>
      </c>
      <c r="BS124" s="93">
        <v>100</v>
      </c>
      <c r="BT124" s="94"/>
      <c r="BU124" s="94"/>
      <c r="BV124" s="94"/>
      <c r="BW124" s="94"/>
      <c r="BX124" s="94"/>
      <c r="BY124" s="94"/>
      <c r="BZ124" s="94"/>
      <c r="CA124" s="94"/>
      <c r="CB124" s="94"/>
      <c r="CC124" s="124"/>
      <c r="CD124" s="124"/>
      <c r="CE124" s="124"/>
      <c r="CF124" s="124"/>
      <c r="CG124" s="124"/>
      <c r="CH124" s="124"/>
      <c r="CI124" s="382"/>
      <c r="CJ124" s="382"/>
      <c r="CK124" s="382"/>
      <c r="CL124" s="382"/>
      <c r="CM124" s="382"/>
      <c r="CN124" s="382"/>
      <c r="CO124" s="382"/>
      <c r="CP124" s="382"/>
      <c r="CQ124" s="382"/>
      <c r="CR124" s="382"/>
      <c r="CS124" s="382"/>
      <c r="CT124" s="382"/>
      <c r="CU124" s="382"/>
      <c r="CV124" s="382"/>
      <c r="CW124" s="382"/>
      <c r="CX124" s="382"/>
      <c r="CY124" s="382"/>
      <c r="CZ124" s="382"/>
      <c r="DA124" s="382"/>
      <c r="DB124" s="382"/>
      <c r="DC124" s="382"/>
      <c r="DD124" s="382"/>
      <c r="DE124" s="382"/>
      <c r="DF124" s="382"/>
    </row>
    <row r="125" spans="1:110" ht="16.899999999999999" customHeight="1" x14ac:dyDescent="0.2">
      <c r="A125" s="130" t="s">
        <v>113</v>
      </c>
      <c r="B125" s="103">
        <v>110</v>
      </c>
      <c r="C125" s="87" t="s">
        <v>1990</v>
      </c>
      <c r="D125" s="88">
        <v>62</v>
      </c>
      <c r="E125" s="87" t="s">
        <v>2514</v>
      </c>
      <c r="F125" s="87" t="s">
        <v>2518</v>
      </c>
      <c r="G125" s="89">
        <v>11191.41</v>
      </c>
      <c r="H125" s="90">
        <v>0.11</v>
      </c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  <c r="AQ125" s="94"/>
      <c r="AR125" s="94"/>
      <c r="AS125" s="94"/>
      <c r="AT125" s="94"/>
      <c r="AU125" s="94"/>
      <c r="AV125" s="94">
        <v>66.209999999999994</v>
      </c>
      <c r="AW125" s="94">
        <v>0.32</v>
      </c>
      <c r="AX125" s="94">
        <v>0.32</v>
      </c>
      <c r="AY125" s="94">
        <v>5562.6</v>
      </c>
      <c r="AZ125" s="94">
        <v>49.84</v>
      </c>
      <c r="BA125" s="94">
        <v>50.16</v>
      </c>
      <c r="BB125" s="94">
        <v>5562.6</v>
      </c>
      <c r="BC125" s="94">
        <v>49.84</v>
      </c>
      <c r="BD125" s="94">
        <v>100</v>
      </c>
      <c r="BE125" s="94"/>
      <c r="BF125" s="94"/>
      <c r="BG125" s="94">
        <v>100</v>
      </c>
      <c r="BH125" s="94"/>
      <c r="BI125" s="94"/>
      <c r="BJ125" s="94">
        <v>100</v>
      </c>
      <c r="BK125" s="94"/>
      <c r="BL125" s="94"/>
      <c r="BM125" s="94">
        <v>100</v>
      </c>
      <c r="BN125" s="89"/>
      <c r="BO125" s="93"/>
      <c r="BP125" s="93">
        <v>100</v>
      </c>
      <c r="BQ125" s="94"/>
      <c r="BR125" s="94"/>
      <c r="BS125" s="93">
        <v>100</v>
      </c>
      <c r="BT125" s="94"/>
      <c r="BU125" s="94"/>
      <c r="BV125" s="94"/>
      <c r="BW125" s="94"/>
      <c r="BX125" s="94"/>
      <c r="BY125" s="94"/>
      <c r="BZ125" s="94"/>
      <c r="CA125" s="94"/>
      <c r="CB125" s="94"/>
      <c r="CC125" s="94"/>
      <c r="CD125" s="94"/>
      <c r="CE125" s="93"/>
      <c r="CF125" s="94"/>
      <c r="CG125" s="94"/>
      <c r="CH125" s="93"/>
      <c r="CI125" s="94"/>
      <c r="CJ125" s="94"/>
      <c r="CK125" s="93"/>
      <c r="CL125" s="94"/>
      <c r="CM125" s="94"/>
      <c r="CN125" s="93"/>
      <c r="CO125" s="459"/>
      <c r="CP125" s="459"/>
      <c r="CQ125" s="400"/>
      <c r="CR125" s="456"/>
      <c r="CS125" s="456"/>
      <c r="CT125" s="400"/>
      <c r="CU125" s="456"/>
      <c r="CV125" s="456"/>
      <c r="CW125" s="400"/>
      <c r="CX125" s="459"/>
      <c r="CY125" s="459"/>
      <c r="CZ125" s="456"/>
      <c r="DA125" s="400"/>
      <c r="DB125" s="459"/>
      <c r="DC125" s="459"/>
      <c r="DD125" s="459"/>
      <c r="DE125" s="459"/>
      <c r="DF125" s="400"/>
    </row>
    <row r="126" spans="1:110" ht="16.899999999999999" customHeight="1" x14ac:dyDescent="0.2">
      <c r="A126" s="130" t="s">
        <v>1711</v>
      </c>
      <c r="B126" s="103">
        <v>111</v>
      </c>
      <c r="C126" s="87" t="s">
        <v>1991</v>
      </c>
      <c r="D126" s="88">
        <v>21</v>
      </c>
      <c r="E126" s="87" t="s">
        <v>2514</v>
      </c>
      <c r="F126" s="87" t="s">
        <v>2527</v>
      </c>
      <c r="G126" s="91">
        <v>66.209999999999994</v>
      </c>
      <c r="H126" s="90">
        <v>0</v>
      </c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  <c r="AL126" s="94"/>
      <c r="AM126" s="94"/>
      <c r="AN126" s="94"/>
      <c r="AO126" s="94"/>
      <c r="AP126" s="94"/>
      <c r="AQ126" s="94"/>
      <c r="AR126" s="94"/>
      <c r="AS126" s="94"/>
      <c r="AT126" s="94"/>
      <c r="AU126" s="94"/>
      <c r="AV126" s="94">
        <v>66.209999999999994</v>
      </c>
      <c r="AW126" s="94">
        <v>100</v>
      </c>
      <c r="AX126" s="94">
        <v>100</v>
      </c>
      <c r="AY126" s="94"/>
      <c r="AZ126" s="94"/>
      <c r="BA126" s="94">
        <v>100</v>
      </c>
      <c r="BB126" s="94"/>
      <c r="BC126" s="94"/>
      <c r="BD126" s="94">
        <v>100</v>
      </c>
      <c r="BE126" s="94"/>
      <c r="BF126" s="94"/>
      <c r="BG126" s="94">
        <v>100</v>
      </c>
      <c r="BH126" s="94"/>
      <c r="BI126" s="94"/>
      <c r="BJ126" s="94">
        <v>100</v>
      </c>
      <c r="BK126" s="94"/>
      <c r="BL126" s="94"/>
      <c r="BM126" s="94">
        <v>100</v>
      </c>
      <c r="BN126" s="91"/>
      <c r="BO126" s="93"/>
      <c r="BP126" s="93">
        <v>100</v>
      </c>
      <c r="BQ126" s="94"/>
      <c r="BR126" s="94"/>
      <c r="BS126" s="93">
        <v>100</v>
      </c>
      <c r="BT126" s="94"/>
      <c r="BU126" s="94"/>
      <c r="BV126" s="94"/>
      <c r="BW126" s="94"/>
      <c r="BX126" s="94"/>
      <c r="BY126" s="94"/>
      <c r="BZ126" s="94"/>
      <c r="CA126" s="94"/>
      <c r="CB126" s="94"/>
      <c r="CC126" s="99"/>
      <c r="CD126" s="99"/>
      <c r="CE126" s="100"/>
      <c r="CF126" s="99"/>
      <c r="CG126" s="99"/>
      <c r="CH126" s="100"/>
      <c r="CI126" s="99"/>
      <c r="CJ126" s="99"/>
      <c r="CK126" s="100"/>
      <c r="CL126" s="99"/>
      <c r="CM126" s="99"/>
      <c r="CN126" s="100"/>
      <c r="CO126" s="462"/>
      <c r="CP126" s="462"/>
      <c r="CQ126" s="402"/>
      <c r="CR126" s="401"/>
      <c r="CS126" s="401"/>
      <c r="CT126" s="402"/>
      <c r="CU126" s="401"/>
      <c r="CV126" s="401"/>
      <c r="CW126" s="402"/>
      <c r="CX126" s="462"/>
      <c r="CY126" s="462"/>
      <c r="CZ126" s="401"/>
      <c r="DA126" s="402"/>
      <c r="DB126" s="462"/>
      <c r="DC126" s="462"/>
      <c r="DD126" s="462"/>
      <c r="DE126" s="462"/>
      <c r="DF126" s="402"/>
    </row>
    <row r="127" spans="1:110" ht="16.899999999999999" customHeight="1" x14ac:dyDescent="0.2">
      <c r="A127" s="130" t="s">
        <v>1713</v>
      </c>
      <c r="B127" s="104">
        <v>112</v>
      </c>
      <c r="C127" s="82" t="s">
        <v>1992</v>
      </c>
      <c r="D127" s="96">
        <v>21</v>
      </c>
      <c r="E127" s="82" t="s">
        <v>2514</v>
      </c>
      <c r="F127" s="82" t="s">
        <v>2527</v>
      </c>
      <c r="G127" s="102">
        <v>66.209999999999994</v>
      </c>
      <c r="H127" s="98">
        <v>0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  <c r="AG127" s="99"/>
      <c r="AH127" s="99"/>
      <c r="AI127" s="99"/>
      <c r="AJ127" s="99"/>
      <c r="AK127" s="99"/>
      <c r="AL127" s="99"/>
      <c r="AM127" s="99"/>
      <c r="AN127" s="99"/>
      <c r="AO127" s="99"/>
      <c r="AP127" s="99"/>
      <c r="AQ127" s="99"/>
      <c r="AR127" s="99"/>
      <c r="AS127" s="99"/>
      <c r="AT127" s="99"/>
      <c r="AU127" s="99"/>
      <c r="AV127" s="99">
        <v>66.209999999999994</v>
      </c>
      <c r="AW127" s="99">
        <v>100</v>
      </c>
      <c r="AX127" s="99">
        <v>100</v>
      </c>
      <c r="AY127" s="99"/>
      <c r="AZ127" s="99"/>
      <c r="BA127" s="99">
        <v>100</v>
      </c>
      <c r="BB127" s="99"/>
      <c r="BC127" s="99"/>
      <c r="BD127" s="99">
        <v>100</v>
      </c>
      <c r="BE127" s="99"/>
      <c r="BF127" s="99"/>
      <c r="BG127" s="99">
        <v>100</v>
      </c>
      <c r="BH127" s="99"/>
      <c r="BI127" s="99"/>
      <c r="BJ127" s="99">
        <v>100</v>
      </c>
      <c r="BK127" s="99"/>
      <c r="BL127" s="99"/>
      <c r="BM127" s="99">
        <v>100</v>
      </c>
      <c r="BN127" s="102"/>
      <c r="BO127" s="100"/>
      <c r="BP127" s="100">
        <v>100</v>
      </c>
      <c r="BQ127" s="99"/>
      <c r="BR127" s="99"/>
      <c r="BS127" s="100">
        <v>100</v>
      </c>
      <c r="BT127" s="99"/>
      <c r="BU127" s="99"/>
      <c r="BV127" s="99"/>
      <c r="BW127" s="99"/>
      <c r="BX127" s="99"/>
      <c r="BY127" s="99"/>
      <c r="BZ127" s="99"/>
      <c r="CA127" s="99"/>
      <c r="CB127" s="99"/>
      <c r="CC127" s="99"/>
      <c r="CD127" s="99"/>
      <c r="CE127" s="100"/>
      <c r="CF127" s="99"/>
      <c r="CG127" s="99"/>
      <c r="CH127" s="100"/>
      <c r="CI127" s="99"/>
      <c r="CJ127" s="99"/>
      <c r="CK127" s="100"/>
      <c r="CL127" s="99"/>
      <c r="CM127" s="99"/>
      <c r="CN127" s="100"/>
      <c r="CO127" s="462"/>
      <c r="CP127" s="462"/>
      <c r="CQ127" s="402"/>
      <c r="CR127" s="401"/>
      <c r="CS127" s="401"/>
      <c r="CT127" s="402"/>
      <c r="CU127" s="401"/>
      <c r="CV127" s="401"/>
      <c r="CW127" s="402"/>
      <c r="CX127" s="462"/>
      <c r="CY127" s="462"/>
      <c r="CZ127" s="401"/>
      <c r="DA127" s="402"/>
      <c r="DB127" s="462"/>
      <c r="DC127" s="462"/>
      <c r="DD127" s="462"/>
      <c r="DE127" s="462"/>
      <c r="DF127" s="402"/>
    </row>
    <row r="128" spans="1:110" ht="8.4499999999999993" customHeight="1" x14ac:dyDescent="0.2">
      <c r="A128" s="130" t="s">
        <v>1714</v>
      </c>
      <c r="B128" s="103">
        <v>113</v>
      </c>
      <c r="C128" s="87" t="s">
        <v>1993</v>
      </c>
      <c r="D128" s="88">
        <v>41</v>
      </c>
      <c r="E128" s="87" t="s">
        <v>2517</v>
      </c>
      <c r="F128" s="87" t="s">
        <v>2518</v>
      </c>
      <c r="G128" s="89">
        <v>11125.2</v>
      </c>
      <c r="H128" s="90">
        <v>0.11</v>
      </c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94"/>
      <c r="AL128" s="94"/>
      <c r="AM128" s="94"/>
      <c r="AN128" s="94"/>
      <c r="AO128" s="94"/>
      <c r="AP128" s="94"/>
      <c r="AQ128" s="94"/>
      <c r="AR128" s="94"/>
      <c r="AS128" s="94"/>
      <c r="AT128" s="94"/>
      <c r="AU128" s="94"/>
      <c r="AV128" s="94"/>
      <c r="AW128" s="94"/>
      <c r="AX128" s="94"/>
      <c r="AY128" s="94">
        <v>5562.6</v>
      </c>
      <c r="AZ128" s="94">
        <v>50</v>
      </c>
      <c r="BA128" s="94">
        <v>50</v>
      </c>
      <c r="BB128" s="94">
        <v>5562.6</v>
      </c>
      <c r="BC128" s="94">
        <v>50</v>
      </c>
      <c r="BD128" s="94">
        <v>100</v>
      </c>
      <c r="BE128" s="94"/>
      <c r="BF128" s="94"/>
      <c r="BG128" s="94">
        <v>100</v>
      </c>
      <c r="BH128" s="94"/>
      <c r="BI128" s="94"/>
      <c r="BJ128" s="94">
        <v>100</v>
      </c>
      <c r="BK128" s="94"/>
      <c r="BL128" s="94"/>
      <c r="BM128" s="94">
        <v>100</v>
      </c>
      <c r="BN128" s="89"/>
      <c r="BO128" s="93"/>
      <c r="BP128" s="93">
        <v>100</v>
      </c>
      <c r="BQ128" s="94"/>
      <c r="BR128" s="94"/>
      <c r="BS128" s="93">
        <v>100</v>
      </c>
      <c r="BT128" s="94"/>
      <c r="BU128" s="94"/>
      <c r="BV128" s="94"/>
      <c r="BW128" s="94"/>
      <c r="BX128" s="94"/>
      <c r="BY128" s="94"/>
      <c r="BZ128" s="94"/>
      <c r="CA128" s="94"/>
      <c r="CB128" s="94"/>
      <c r="CC128" s="99"/>
      <c r="CD128" s="99"/>
      <c r="CE128" s="100"/>
      <c r="CF128" s="99"/>
      <c r="CG128" s="99"/>
      <c r="CH128" s="100"/>
      <c r="CI128" s="99"/>
      <c r="CJ128" s="99"/>
      <c r="CK128" s="100"/>
      <c r="CL128" s="99"/>
      <c r="CM128" s="99"/>
      <c r="CN128" s="100"/>
      <c r="CO128" s="462"/>
      <c r="CP128" s="462"/>
      <c r="CQ128" s="402"/>
      <c r="CR128" s="401"/>
      <c r="CS128" s="401"/>
      <c r="CT128" s="402"/>
      <c r="CU128" s="401"/>
      <c r="CV128" s="401"/>
      <c r="CW128" s="402"/>
      <c r="CX128" s="462"/>
      <c r="CY128" s="462"/>
      <c r="CZ128" s="401"/>
      <c r="DA128" s="402"/>
      <c r="DB128" s="462"/>
      <c r="DC128" s="462"/>
      <c r="DD128" s="462"/>
      <c r="DE128" s="462"/>
      <c r="DF128" s="402"/>
    </row>
    <row r="129" spans="1:110" ht="8.4499999999999993" customHeight="1" x14ac:dyDescent="0.2">
      <c r="A129" s="130" t="s">
        <v>1716</v>
      </c>
      <c r="B129" s="104">
        <v>114</v>
      </c>
      <c r="C129" s="82" t="s">
        <v>1994</v>
      </c>
      <c r="D129" s="96">
        <v>41</v>
      </c>
      <c r="E129" s="82" t="s">
        <v>2517</v>
      </c>
      <c r="F129" s="82" t="s">
        <v>2518</v>
      </c>
      <c r="G129" s="100">
        <v>654.21</v>
      </c>
      <c r="H129" s="98">
        <v>0.01</v>
      </c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  <c r="AI129" s="99"/>
      <c r="AJ129" s="99"/>
      <c r="AK129" s="99"/>
      <c r="AL129" s="99"/>
      <c r="AM129" s="99"/>
      <c r="AN129" s="99"/>
      <c r="AO129" s="99"/>
      <c r="AP129" s="99"/>
      <c r="AQ129" s="99"/>
      <c r="AR129" s="99"/>
      <c r="AS129" s="99"/>
      <c r="AT129" s="99"/>
      <c r="AU129" s="99"/>
      <c r="AV129" s="99"/>
      <c r="AW129" s="99"/>
      <c r="AX129" s="99"/>
      <c r="AY129" s="99">
        <v>327.11</v>
      </c>
      <c r="AZ129" s="99">
        <v>50</v>
      </c>
      <c r="BA129" s="99">
        <v>50</v>
      </c>
      <c r="BB129" s="99">
        <v>327.11</v>
      </c>
      <c r="BC129" s="99">
        <v>50</v>
      </c>
      <c r="BD129" s="99">
        <v>100</v>
      </c>
      <c r="BE129" s="99"/>
      <c r="BF129" s="99"/>
      <c r="BG129" s="99">
        <v>100</v>
      </c>
      <c r="BH129" s="99"/>
      <c r="BI129" s="99"/>
      <c r="BJ129" s="99">
        <v>100</v>
      </c>
      <c r="BK129" s="99"/>
      <c r="BL129" s="99"/>
      <c r="BM129" s="99">
        <v>100</v>
      </c>
      <c r="BN129" s="100"/>
      <c r="BO129" s="100"/>
      <c r="BP129" s="100">
        <v>100</v>
      </c>
      <c r="BQ129" s="99"/>
      <c r="BR129" s="99"/>
      <c r="BS129" s="100">
        <v>100</v>
      </c>
      <c r="BT129" s="99"/>
      <c r="BU129" s="99"/>
      <c r="BV129" s="99"/>
      <c r="BW129" s="99"/>
      <c r="BX129" s="99"/>
      <c r="BY129" s="99"/>
      <c r="BZ129" s="99"/>
      <c r="CA129" s="99"/>
      <c r="CB129" s="99"/>
      <c r="CC129" s="99"/>
      <c r="CD129" s="99"/>
      <c r="CE129" s="100"/>
      <c r="CF129" s="99"/>
      <c r="CG129" s="99"/>
      <c r="CH129" s="100"/>
      <c r="CI129" s="99"/>
      <c r="CJ129" s="99"/>
      <c r="CK129" s="100"/>
      <c r="CL129" s="99"/>
      <c r="CM129" s="99"/>
      <c r="CN129" s="100"/>
      <c r="CO129" s="462"/>
      <c r="CP129" s="462"/>
      <c r="CQ129" s="402"/>
      <c r="CR129" s="401"/>
      <c r="CS129" s="401"/>
      <c r="CT129" s="402"/>
      <c r="CU129" s="401"/>
      <c r="CV129" s="401"/>
      <c r="CW129" s="402"/>
      <c r="CX129" s="462"/>
      <c r="CY129" s="462"/>
      <c r="CZ129" s="401"/>
      <c r="DA129" s="402"/>
      <c r="DB129" s="462"/>
      <c r="DC129" s="462"/>
      <c r="DD129" s="462"/>
      <c r="DE129" s="462"/>
      <c r="DF129" s="402"/>
    </row>
    <row r="130" spans="1:110" ht="16.899999999999999" customHeight="1" x14ac:dyDescent="0.2">
      <c r="A130" s="130" t="s">
        <v>1717</v>
      </c>
      <c r="B130" s="104">
        <v>115</v>
      </c>
      <c r="C130" s="82" t="s">
        <v>1995</v>
      </c>
      <c r="D130" s="96">
        <v>41</v>
      </c>
      <c r="E130" s="82" t="s">
        <v>2517</v>
      </c>
      <c r="F130" s="82" t="s">
        <v>2518</v>
      </c>
      <c r="G130" s="100">
        <v>366.49</v>
      </c>
      <c r="H130" s="98">
        <v>0</v>
      </c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  <c r="AK130" s="99"/>
      <c r="AL130" s="99"/>
      <c r="AM130" s="99"/>
      <c r="AN130" s="99"/>
      <c r="AO130" s="99"/>
      <c r="AP130" s="99"/>
      <c r="AQ130" s="99"/>
      <c r="AR130" s="99"/>
      <c r="AS130" s="99"/>
      <c r="AT130" s="99"/>
      <c r="AU130" s="99"/>
      <c r="AV130" s="99"/>
      <c r="AW130" s="99"/>
      <c r="AX130" s="99"/>
      <c r="AY130" s="99">
        <v>183.25</v>
      </c>
      <c r="AZ130" s="99">
        <v>50</v>
      </c>
      <c r="BA130" s="99">
        <v>50</v>
      </c>
      <c r="BB130" s="99">
        <v>183.25</v>
      </c>
      <c r="BC130" s="99">
        <v>50</v>
      </c>
      <c r="BD130" s="99">
        <v>100</v>
      </c>
      <c r="BE130" s="99"/>
      <c r="BF130" s="99"/>
      <c r="BG130" s="99">
        <v>100</v>
      </c>
      <c r="BH130" s="99"/>
      <c r="BI130" s="99"/>
      <c r="BJ130" s="99">
        <v>100</v>
      </c>
      <c r="BK130" s="99"/>
      <c r="BL130" s="99"/>
      <c r="BM130" s="99">
        <v>100</v>
      </c>
      <c r="BN130" s="100"/>
      <c r="BO130" s="100"/>
      <c r="BP130" s="100">
        <v>100</v>
      </c>
      <c r="BQ130" s="99"/>
      <c r="BR130" s="99"/>
      <c r="BS130" s="100">
        <v>100</v>
      </c>
      <c r="BT130" s="99"/>
      <c r="BU130" s="99"/>
      <c r="BV130" s="99"/>
      <c r="BW130" s="99"/>
      <c r="BX130" s="99"/>
      <c r="BY130" s="99"/>
      <c r="BZ130" s="99"/>
      <c r="CA130" s="99"/>
      <c r="CB130" s="99"/>
      <c r="CC130" s="99"/>
      <c r="CD130" s="99"/>
      <c r="CE130" s="100"/>
      <c r="CF130" s="99"/>
      <c r="CG130" s="99"/>
      <c r="CH130" s="100"/>
      <c r="CI130" s="99"/>
      <c r="CJ130" s="99"/>
      <c r="CK130" s="100"/>
      <c r="CL130" s="99"/>
      <c r="CM130" s="99"/>
      <c r="CN130" s="100"/>
      <c r="CO130" s="462"/>
      <c r="CP130" s="462"/>
      <c r="CQ130" s="402"/>
      <c r="CR130" s="401"/>
      <c r="CS130" s="401"/>
      <c r="CT130" s="402"/>
      <c r="CU130" s="401"/>
      <c r="CV130" s="401"/>
      <c r="CW130" s="402"/>
      <c r="CX130" s="462"/>
      <c r="CY130" s="462"/>
      <c r="CZ130" s="401"/>
      <c r="DA130" s="402"/>
      <c r="DB130" s="462"/>
      <c r="DC130" s="462"/>
      <c r="DD130" s="462"/>
      <c r="DE130" s="462"/>
      <c r="DF130" s="402"/>
    </row>
    <row r="131" spans="1:110" ht="8.4499999999999993" customHeight="1" x14ac:dyDescent="0.2">
      <c r="A131" s="130" t="s">
        <v>1719</v>
      </c>
      <c r="B131" s="104">
        <v>116</v>
      </c>
      <c r="C131" s="82" t="s">
        <v>1996</v>
      </c>
      <c r="D131" s="96">
        <v>41</v>
      </c>
      <c r="E131" s="82" t="s">
        <v>2517</v>
      </c>
      <c r="F131" s="82" t="s">
        <v>2518</v>
      </c>
      <c r="G131" s="100">
        <v>366.49</v>
      </c>
      <c r="H131" s="98">
        <v>0</v>
      </c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  <c r="AB131" s="99"/>
      <c r="AC131" s="99"/>
      <c r="AD131" s="99"/>
      <c r="AE131" s="99"/>
      <c r="AF131" s="99"/>
      <c r="AG131" s="99"/>
      <c r="AH131" s="99"/>
      <c r="AI131" s="99"/>
      <c r="AJ131" s="99"/>
      <c r="AK131" s="99"/>
      <c r="AL131" s="99"/>
      <c r="AM131" s="99"/>
      <c r="AN131" s="99"/>
      <c r="AO131" s="99"/>
      <c r="AP131" s="99"/>
      <c r="AQ131" s="99"/>
      <c r="AR131" s="99"/>
      <c r="AS131" s="99"/>
      <c r="AT131" s="99"/>
      <c r="AU131" s="99"/>
      <c r="AV131" s="99"/>
      <c r="AW131" s="99"/>
      <c r="AX131" s="99"/>
      <c r="AY131" s="99">
        <v>183.25</v>
      </c>
      <c r="AZ131" s="99">
        <v>50</v>
      </c>
      <c r="BA131" s="99">
        <v>50</v>
      </c>
      <c r="BB131" s="99">
        <v>183.25</v>
      </c>
      <c r="BC131" s="99">
        <v>50</v>
      </c>
      <c r="BD131" s="99">
        <v>100</v>
      </c>
      <c r="BE131" s="99"/>
      <c r="BF131" s="99"/>
      <c r="BG131" s="99">
        <v>100</v>
      </c>
      <c r="BH131" s="99"/>
      <c r="BI131" s="99"/>
      <c r="BJ131" s="99">
        <v>100</v>
      </c>
      <c r="BK131" s="99"/>
      <c r="BL131" s="99"/>
      <c r="BM131" s="99">
        <v>100</v>
      </c>
      <c r="BN131" s="100"/>
      <c r="BO131" s="100"/>
      <c r="BP131" s="100">
        <v>100</v>
      </c>
      <c r="BQ131" s="99"/>
      <c r="BR131" s="99"/>
      <c r="BS131" s="100">
        <v>100</v>
      </c>
      <c r="BT131" s="99"/>
      <c r="BU131" s="99"/>
      <c r="BV131" s="99"/>
      <c r="BW131" s="99"/>
      <c r="BX131" s="99"/>
      <c r="BY131" s="99"/>
      <c r="BZ131" s="99"/>
      <c r="CA131" s="99"/>
      <c r="CB131" s="99"/>
      <c r="CC131" s="99"/>
      <c r="CD131" s="99"/>
      <c r="CE131" s="100"/>
      <c r="CF131" s="99"/>
      <c r="CG131" s="99"/>
      <c r="CH131" s="100"/>
      <c r="CI131" s="99"/>
      <c r="CJ131" s="99"/>
      <c r="CK131" s="100"/>
      <c r="CL131" s="99"/>
      <c r="CM131" s="99"/>
      <c r="CN131" s="100"/>
      <c r="CO131" s="462"/>
      <c r="CP131" s="462"/>
      <c r="CQ131" s="402"/>
      <c r="CR131" s="401"/>
      <c r="CS131" s="401"/>
      <c r="CT131" s="402"/>
      <c r="CU131" s="401"/>
      <c r="CV131" s="401"/>
      <c r="CW131" s="402"/>
      <c r="CX131" s="462"/>
      <c r="CY131" s="462"/>
      <c r="CZ131" s="401"/>
      <c r="DA131" s="402"/>
      <c r="DB131" s="462"/>
      <c r="DC131" s="462"/>
      <c r="DD131" s="462"/>
      <c r="DE131" s="462"/>
      <c r="DF131" s="402"/>
    </row>
    <row r="132" spans="1:110" ht="8.4499999999999993" customHeight="1" x14ac:dyDescent="0.2">
      <c r="A132" s="130" t="s">
        <v>1721</v>
      </c>
      <c r="B132" s="104">
        <v>117</v>
      </c>
      <c r="C132" s="82" t="s">
        <v>1997</v>
      </c>
      <c r="D132" s="96">
        <v>41</v>
      </c>
      <c r="E132" s="82" t="s">
        <v>2517</v>
      </c>
      <c r="F132" s="82" t="s">
        <v>2518</v>
      </c>
      <c r="G132" s="101">
        <v>9738.01</v>
      </c>
      <c r="H132" s="98">
        <v>0.1</v>
      </c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  <c r="AF132" s="99"/>
      <c r="AG132" s="99"/>
      <c r="AH132" s="99"/>
      <c r="AI132" s="99"/>
      <c r="AJ132" s="99"/>
      <c r="AK132" s="99"/>
      <c r="AL132" s="99"/>
      <c r="AM132" s="99"/>
      <c r="AN132" s="99"/>
      <c r="AO132" s="99"/>
      <c r="AP132" s="99"/>
      <c r="AQ132" s="99"/>
      <c r="AR132" s="99"/>
      <c r="AS132" s="99"/>
      <c r="AT132" s="99"/>
      <c r="AU132" s="99"/>
      <c r="AV132" s="99"/>
      <c r="AW132" s="99"/>
      <c r="AX132" s="99"/>
      <c r="AY132" s="99">
        <v>4869.01</v>
      </c>
      <c r="AZ132" s="99">
        <v>50</v>
      </c>
      <c r="BA132" s="99">
        <v>50</v>
      </c>
      <c r="BB132" s="99">
        <v>4869.01</v>
      </c>
      <c r="BC132" s="99">
        <v>50</v>
      </c>
      <c r="BD132" s="99">
        <v>100</v>
      </c>
      <c r="BE132" s="99"/>
      <c r="BF132" s="99"/>
      <c r="BG132" s="99">
        <v>100</v>
      </c>
      <c r="BH132" s="99"/>
      <c r="BI132" s="99"/>
      <c r="BJ132" s="99">
        <v>100</v>
      </c>
      <c r="BK132" s="99"/>
      <c r="BL132" s="99"/>
      <c r="BM132" s="99">
        <v>100</v>
      </c>
      <c r="BN132" s="101"/>
      <c r="BO132" s="100"/>
      <c r="BP132" s="100">
        <v>100</v>
      </c>
      <c r="BQ132" s="99"/>
      <c r="BR132" s="99"/>
      <c r="BS132" s="100">
        <v>100</v>
      </c>
      <c r="BT132" s="99"/>
      <c r="BU132" s="99"/>
      <c r="BV132" s="99"/>
      <c r="BW132" s="99"/>
      <c r="BX132" s="99"/>
      <c r="BY132" s="99"/>
      <c r="BZ132" s="99"/>
      <c r="CA132" s="99"/>
      <c r="CB132" s="99"/>
      <c r="CC132" s="99"/>
      <c r="CD132" s="99"/>
      <c r="CE132" s="100"/>
      <c r="CF132" s="99"/>
      <c r="CG132" s="99"/>
      <c r="CH132" s="100"/>
      <c r="CI132" s="99"/>
      <c r="CJ132" s="99"/>
      <c r="CK132" s="100"/>
      <c r="CL132" s="99"/>
      <c r="CM132" s="99"/>
      <c r="CN132" s="100"/>
      <c r="CO132" s="462"/>
      <c r="CP132" s="462"/>
      <c r="CQ132" s="402"/>
      <c r="CR132" s="401"/>
      <c r="CS132" s="401"/>
      <c r="CT132" s="402"/>
      <c r="CU132" s="401"/>
      <c r="CV132" s="401"/>
      <c r="CW132" s="402"/>
      <c r="CX132" s="462"/>
      <c r="CY132" s="462"/>
      <c r="CZ132" s="401"/>
      <c r="DA132" s="402"/>
      <c r="DB132" s="462"/>
      <c r="DC132" s="462"/>
      <c r="DD132" s="462"/>
      <c r="DE132" s="462"/>
      <c r="DF132" s="402"/>
    </row>
    <row r="133" spans="1:110" ht="8.4499999999999993" customHeight="1" x14ac:dyDescent="0.2">
      <c r="A133" s="130" t="s">
        <v>118</v>
      </c>
      <c r="B133" s="103">
        <v>118</v>
      </c>
      <c r="C133" s="87" t="s">
        <v>1998</v>
      </c>
      <c r="D133" s="103">
        <v>216</v>
      </c>
      <c r="E133" s="87" t="s">
        <v>2525</v>
      </c>
      <c r="F133" s="87" t="s">
        <v>2526</v>
      </c>
      <c r="G133" s="89">
        <v>71928.240000000005</v>
      </c>
      <c r="H133" s="90">
        <v>0.73</v>
      </c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2">
        <v>1127.3</v>
      </c>
      <c r="AE133" s="90">
        <v>1.2</v>
      </c>
      <c r="AF133" s="90">
        <v>1.2</v>
      </c>
      <c r="AG133" s="92">
        <v>2537.54</v>
      </c>
      <c r="AH133" s="90">
        <v>2.69</v>
      </c>
      <c r="AI133" s="90">
        <v>3.89</v>
      </c>
      <c r="AJ133" s="94"/>
      <c r="AK133" s="94"/>
      <c r="AL133" s="90">
        <v>3.89</v>
      </c>
      <c r="AM133" s="94"/>
      <c r="AN133" s="94"/>
      <c r="AO133" s="90">
        <v>3.89</v>
      </c>
      <c r="AP133" s="94"/>
      <c r="AQ133" s="94"/>
      <c r="AR133" s="90">
        <v>3.89</v>
      </c>
      <c r="AS133" s="89">
        <v>10197.86</v>
      </c>
      <c r="AT133" s="91">
        <v>15.04</v>
      </c>
      <c r="AU133" s="91">
        <v>18.93</v>
      </c>
      <c r="AV133" s="89">
        <v>25068.55</v>
      </c>
      <c r="AW133" s="91">
        <v>35.46</v>
      </c>
      <c r="AX133" s="91">
        <v>54.39</v>
      </c>
      <c r="AY133" s="89">
        <v>24150.65</v>
      </c>
      <c r="AZ133" s="91">
        <v>35.619999999999997</v>
      </c>
      <c r="BA133" s="91">
        <v>90.01</v>
      </c>
      <c r="BB133" s="92">
        <v>2542.12</v>
      </c>
      <c r="BC133" s="90">
        <v>3.56</v>
      </c>
      <c r="BD133" s="91">
        <v>93.58</v>
      </c>
      <c r="BE133" s="92">
        <v>3226.1</v>
      </c>
      <c r="BF133" s="90">
        <v>3.4</v>
      </c>
      <c r="BG133" s="91">
        <v>96.97</v>
      </c>
      <c r="BH133" s="92">
        <v>3078.13</v>
      </c>
      <c r="BI133" s="90">
        <v>3.03</v>
      </c>
      <c r="BJ133" s="93">
        <v>100</v>
      </c>
      <c r="BK133" s="94"/>
      <c r="BL133" s="94"/>
      <c r="BM133" s="93">
        <v>100</v>
      </c>
      <c r="BN133" s="94"/>
      <c r="BO133" s="94"/>
      <c r="BP133" s="93">
        <v>100</v>
      </c>
      <c r="BQ133" s="94"/>
      <c r="BR133" s="94"/>
      <c r="BS133" s="93">
        <v>100</v>
      </c>
      <c r="BT133" s="94"/>
      <c r="BU133" s="94"/>
      <c r="BV133" s="94"/>
      <c r="BW133" s="94"/>
      <c r="BX133" s="94"/>
      <c r="BY133" s="94"/>
      <c r="BZ133" s="94"/>
      <c r="CA133" s="94"/>
      <c r="CB133" s="94"/>
      <c r="CC133" s="99"/>
      <c r="CD133" s="99"/>
      <c r="CE133" s="100"/>
      <c r="CF133" s="99"/>
      <c r="CG133" s="99"/>
      <c r="CH133" s="100"/>
      <c r="CI133" s="99"/>
      <c r="CJ133" s="99"/>
      <c r="CK133" s="100"/>
      <c r="CL133" s="99"/>
      <c r="CM133" s="99"/>
      <c r="CN133" s="100"/>
      <c r="CO133" s="462"/>
      <c r="CP133" s="462"/>
      <c r="CQ133" s="402"/>
      <c r="CR133" s="401"/>
      <c r="CS133" s="401"/>
      <c r="CT133" s="402"/>
      <c r="CU133" s="401"/>
      <c r="CV133" s="401"/>
      <c r="CW133" s="402"/>
      <c r="CX133" s="462"/>
      <c r="CY133" s="462"/>
      <c r="CZ133" s="401"/>
      <c r="DA133" s="402"/>
      <c r="DB133" s="462"/>
      <c r="DC133" s="462"/>
      <c r="DD133" s="462"/>
      <c r="DE133" s="462"/>
      <c r="DF133" s="402"/>
    </row>
    <row r="134" spans="1:110" ht="16.899999999999999" customHeight="1" x14ac:dyDescent="0.2">
      <c r="A134" s="130" t="s">
        <v>119</v>
      </c>
      <c r="B134" s="104">
        <v>119</v>
      </c>
      <c r="C134" s="82" t="s">
        <v>456</v>
      </c>
      <c r="D134" s="104">
        <v>132</v>
      </c>
      <c r="E134" s="82" t="s">
        <v>2525</v>
      </c>
      <c r="F134" s="82" t="s">
        <v>2527</v>
      </c>
      <c r="G134" s="101">
        <v>3744.77</v>
      </c>
      <c r="H134" s="98">
        <v>0.04</v>
      </c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100">
        <v>575.95000000000005</v>
      </c>
      <c r="AE134" s="102">
        <v>15.38</v>
      </c>
      <c r="AF134" s="102">
        <v>15.38</v>
      </c>
      <c r="AG134" s="101">
        <v>1296.44</v>
      </c>
      <c r="AH134" s="102">
        <v>34.619999999999997</v>
      </c>
      <c r="AI134" s="102">
        <v>50</v>
      </c>
      <c r="AJ134" s="99"/>
      <c r="AK134" s="99"/>
      <c r="AL134" s="102">
        <v>50</v>
      </c>
      <c r="AM134" s="99"/>
      <c r="AN134" s="99"/>
      <c r="AO134" s="102">
        <v>50</v>
      </c>
      <c r="AP134" s="99"/>
      <c r="AQ134" s="99"/>
      <c r="AR134" s="102">
        <v>50</v>
      </c>
      <c r="AS134" s="99"/>
      <c r="AT134" s="99"/>
      <c r="AU134" s="102">
        <v>50</v>
      </c>
      <c r="AV134" s="101">
        <v>1872.39</v>
      </c>
      <c r="AW134" s="102">
        <v>50</v>
      </c>
      <c r="AX134" s="100">
        <v>100</v>
      </c>
      <c r="AY134" s="99"/>
      <c r="AZ134" s="99"/>
      <c r="BA134" s="100">
        <v>100</v>
      </c>
      <c r="BB134" s="99"/>
      <c r="BC134" s="99"/>
      <c r="BD134" s="100">
        <v>100</v>
      </c>
      <c r="BE134" s="99"/>
      <c r="BF134" s="99"/>
      <c r="BG134" s="100">
        <v>100</v>
      </c>
      <c r="BH134" s="99"/>
      <c r="BI134" s="99"/>
      <c r="BJ134" s="100">
        <v>100</v>
      </c>
      <c r="BK134" s="99"/>
      <c r="BL134" s="99"/>
      <c r="BM134" s="100">
        <v>100</v>
      </c>
      <c r="BN134" s="99"/>
      <c r="BO134" s="99"/>
      <c r="BP134" s="100">
        <v>100</v>
      </c>
      <c r="BQ134" s="99"/>
      <c r="BR134" s="99"/>
      <c r="BS134" s="100">
        <v>100</v>
      </c>
      <c r="BT134" s="99"/>
      <c r="BU134" s="99"/>
      <c r="BV134" s="99"/>
      <c r="BW134" s="99"/>
      <c r="BX134" s="99"/>
      <c r="BY134" s="99"/>
      <c r="BZ134" s="99"/>
      <c r="CA134" s="99"/>
      <c r="CB134" s="99"/>
      <c r="CC134" s="99"/>
      <c r="CD134" s="99"/>
      <c r="CE134" s="100"/>
      <c r="CF134" s="99"/>
      <c r="CG134" s="99"/>
      <c r="CH134" s="100"/>
      <c r="CI134" s="99"/>
      <c r="CJ134" s="99"/>
      <c r="CK134" s="100"/>
      <c r="CL134" s="99"/>
      <c r="CM134" s="99"/>
      <c r="CN134" s="100"/>
      <c r="CO134" s="462"/>
      <c r="CP134" s="462"/>
      <c r="CQ134" s="402"/>
      <c r="CR134" s="401"/>
      <c r="CS134" s="401"/>
      <c r="CT134" s="402"/>
      <c r="CU134" s="401"/>
      <c r="CV134" s="401"/>
      <c r="CW134" s="402"/>
      <c r="CX134" s="462"/>
      <c r="CY134" s="462"/>
      <c r="CZ134" s="401"/>
      <c r="DA134" s="402"/>
      <c r="DB134" s="462"/>
      <c r="DC134" s="462"/>
      <c r="DD134" s="462"/>
      <c r="DE134" s="462"/>
      <c r="DF134" s="402"/>
    </row>
    <row r="135" spans="1:110" ht="8.4499999999999993" customHeight="1" x14ac:dyDescent="0.2">
      <c r="A135" s="130" t="s">
        <v>120</v>
      </c>
      <c r="B135" s="104">
        <v>120</v>
      </c>
      <c r="C135" s="82" t="s">
        <v>457</v>
      </c>
      <c r="D135" s="104">
        <v>132</v>
      </c>
      <c r="E135" s="82" t="s">
        <v>2525</v>
      </c>
      <c r="F135" s="82" t="s">
        <v>2527</v>
      </c>
      <c r="G135" s="101">
        <v>3584.91</v>
      </c>
      <c r="H135" s="98">
        <v>0.04</v>
      </c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100">
        <v>551.36</v>
      </c>
      <c r="AE135" s="102">
        <v>15.38</v>
      </c>
      <c r="AF135" s="102">
        <v>15.38</v>
      </c>
      <c r="AG135" s="101">
        <v>1241.0999999999999</v>
      </c>
      <c r="AH135" s="102">
        <v>34.619999999999997</v>
      </c>
      <c r="AI135" s="102">
        <v>50</v>
      </c>
      <c r="AJ135" s="99"/>
      <c r="AK135" s="99"/>
      <c r="AL135" s="102">
        <v>50</v>
      </c>
      <c r="AM135" s="99"/>
      <c r="AN135" s="99"/>
      <c r="AO135" s="102">
        <v>50</v>
      </c>
      <c r="AP135" s="99"/>
      <c r="AQ135" s="99"/>
      <c r="AR135" s="102">
        <v>50</v>
      </c>
      <c r="AS135" s="99"/>
      <c r="AT135" s="99"/>
      <c r="AU135" s="102">
        <v>50</v>
      </c>
      <c r="AV135" s="101">
        <v>1792.46</v>
      </c>
      <c r="AW135" s="102">
        <v>50</v>
      </c>
      <c r="AX135" s="100">
        <v>100</v>
      </c>
      <c r="AY135" s="99"/>
      <c r="AZ135" s="99"/>
      <c r="BA135" s="100">
        <v>100</v>
      </c>
      <c r="BB135" s="99"/>
      <c r="BC135" s="99"/>
      <c r="BD135" s="100">
        <v>100</v>
      </c>
      <c r="BE135" s="99"/>
      <c r="BF135" s="99"/>
      <c r="BG135" s="100">
        <v>100</v>
      </c>
      <c r="BH135" s="99"/>
      <c r="BI135" s="99"/>
      <c r="BJ135" s="100">
        <v>100</v>
      </c>
      <c r="BK135" s="99"/>
      <c r="BL135" s="99"/>
      <c r="BM135" s="100">
        <v>100</v>
      </c>
      <c r="BN135" s="99"/>
      <c r="BO135" s="99"/>
      <c r="BP135" s="100">
        <v>100</v>
      </c>
      <c r="BQ135" s="99"/>
      <c r="BR135" s="99"/>
      <c r="BS135" s="100">
        <v>100</v>
      </c>
      <c r="BT135" s="99"/>
      <c r="BU135" s="99"/>
      <c r="BV135" s="99"/>
      <c r="BW135" s="99"/>
      <c r="BX135" s="99"/>
      <c r="BY135" s="99"/>
      <c r="BZ135" s="99"/>
      <c r="CA135" s="99"/>
      <c r="CB135" s="99"/>
      <c r="CC135" s="94"/>
      <c r="CD135" s="94"/>
      <c r="CE135" s="93"/>
      <c r="CF135" s="94"/>
      <c r="CG135" s="94"/>
      <c r="CH135" s="93"/>
      <c r="CI135" s="94"/>
      <c r="CJ135" s="94"/>
      <c r="CK135" s="93"/>
      <c r="CL135" s="94"/>
      <c r="CM135" s="94"/>
      <c r="CN135" s="93"/>
      <c r="CO135" s="459"/>
      <c r="CP135" s="459"/>
      <c r="CQ135" s="400"/>
      <c r="CR135" s="456"/>
      <c r="CS135" s="456"/>
      <c r="CT135" s="400"/>
      <c r="CU135" s="456"/>
      <c r="CV135" s="456"/>
      <c r="CW135" s="400"/>
      <c r="CX135" s="459"/>
      <c r="CY135" s="459"/>
      <c r="CZ135" s="456"/>
      <c r="DA135" s="400"/>
      <c r="DB135" s="459"/>
      <c r="DC135" s="459"/>
      <c r="DD135" s="459"/>
      <c r="DE135" s="459"/>
      <c r="DF135" s="400"/>
    </row>
    <row r="136" spans="1:110" ht="8.4499999999999993" customHeight="1" x14ac:dyDescent="0.2">
      <c r="A136" s="130" t="s">
        <v>121</v>
      </c>
      <c r="B136" s="104">
        <v>121</v>
      </c>
      <c r="C136" s="82" t="s">
        <v>1999</v>
      </c>
      <c r="D136" s="96">
        <v>21</v>
      </c>
      <c r="E136" s="82" t="s">
        <v>1978</v>
      </c>
      <c r="F136" s="82" t="s">
        <v>2526</v>
      </c>
      <c r="G136" s="100">
        <v>571.9</v>
      </c>
      <c r="H136" s="98">
        <v>0.01</v>
      </c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  <c r="AB136" s="99"/>
      <c r="AC136" s="99"/>
      <c r="AD136" s="99"/>
      <c r="AE136" s="99"/>
      <c r="AF136" s="99"/>
      <c r="AG136" s="99"/>
      <c r="AH136" s="99"/>
      <c r="AI136" s="99"/>
      <c r="AJ136" s="99"/>
      <c r="AK136" s="99"/>
      <c r="AL136" s="99"/>
      <c r="AM136" s="99"/>
      <c r="AN136" s="99"/>
      <c r="AO136" s="99"/>
      <c r="AP136" s="99"/>
      <c r="AQ136" s="99"/>
      <c r="AR136" s="99"/>
      <c r="AS136" s="99"/>
      <c r="AT136" s="99"/>
      <c r="AU136" s="99"/>
      <c r="AV136" s="99"/>
      <c r="AW136" s="99"/>
      <c r="AX136" s="99"/>
      <c r="AY136" s="99"/>
      <c r="AZ136" s="99"/>
      <c r="BA136" s="99"/>
      <c r="BB136" s="99"/>
      <c r="BC136" s="99"/>
      <c r="BD136" s="99"/>
      <c r="BE136" s="99"/>
      <c r="BF136" s="99"/>
      <c r="BG136" s="99"/>
      <c r="BH136" s="100">
        <v>571.9</v>
      </c>
      <c r="BI136" s="100">
        <v>100</v>
      </c>
      <c r="BJ136" s="100">
        <v>100</v>
      </c>
      <c r="BK136" s="99"/>
      <c r="BL136" s="99"/>
      <c r="BM136" s="100">
        <v>100</v>
      </c>
      <c r="BN136" s="99"/>
      <c r="BO136" s="99"/>
      <c r="BP136" s="100">
        <v>100</v>
      </c>
      <c r="BQ136" s="99"/>
      <c r="BR136" s="99"/>
      <c r="BS136" s="100">
        <v>100</v>
      </c>
      <c r="BT136" s="99"/>
      <c r="BU136" s="99"/>
      <c r="BV136" s="99"/>
      <c r="BW136" s="99"/>
      <c r="BX136" s="99"/>
      <c r="BY136" s="99"/>
      <c r="BZ136" s="99"/>
      <c r="CA136" s="99"/>
      <c r="CB136" s="99"/>
      <c r="CC136" s="99"/>
      <c r="CD136" s="99"/>
      <c r="CE136" s="100"/>
      <c r="CF136" s="99"/>
      <c r="CG136" s="99"/>
      <c r="CH136" s="100"/>
      <c r="CI136" s="99"/>
      <c r="CJ136" s="99"/>
      <c r="CK136" s="100"/>
      <c r="CL136" s="99"/>
      <c r="CM136" s="99"/>
      <c r="CN136" s="100"/>
      <c r="CO136" s="462"/>
      <c r="CP136" s="462"/>
      <c r="CQ136" s="402"/>
      <c r="CR136" s="401"/>
      <c r="CS136" s="401"/>
      <c r="CT136" s="402"/>
      <c r="CU136" s="401"/>
      <c r="CV136" s="401"/>
      <c r="CW136" s="402"/>
      <c r="CX136" s="462"/>
      <c r="CY136" s="462"/>
      <c r="CZ136" s="401"/>
      <c r="DA136" s="402"/>
      <c r="DB136" s="462"/>
      <c r="DC136" s="462"/>
      <c r="DD136" s="462"/>
      <c r="DE136" s="462"/>
      <c r="DF136" s="402"/>
    </row>
    <row r="137" spans="1:110" ht="8.4499999999999993" customHeight="1" x14ac:dyDescent="0.2">
      <c r="A137" s="130" t="s">
        <v>999</v>
      </c>
      <c r="B137" s="104">
        <v>122</v>
      </c>
      <c r="C137" s="82" t="s">
        <v>1086</v>
      </c>
      <c r="D137" s="104">
        <v>93</v>
      </c>
      <c r="E137" s="82" t="s">
        <v>2528</v>
      </c>
      <c r="F137" s="82" t="s">
        <v>2716</v>
      </c>
      <c r="G137" s="97">
        <v>58947.16</v>
      </c>
      <c r="H137" s="98">
        <v>0.6</v>
      </c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  <c r="AI137" s="99"/>
      <c r="AJ137" s="99"/>
      <c r="AK137" s="99"/>
      <c r="AL137" s="99"/>
      <c r="AM137" s="99"/>
      <c r="AN137" s="99"/>
      <c r="AO137" s="99"/>
      <c r="AP137" s="99"/>
      <c r="AQ137" s="99"/>
      <c r="AR137" s="99"/>
      <c r="AS137" s="97">
        <v>10197.86</v>
      </c>
      <c r="AT137" s="102">
        <v>17.3</v>
      </c>
      <c r="AU137" s="102">
        <v>17.3</v>
      </c>
      <c r="AV137" s="97">
        <v>21403.71</v>
      </c>
      <c r="AW137" s="102">
        <v>36.31</v>
      </c>
      <c r="AX137" s="102">
        <v>53.61</v>
      </c>
      <c r="AY137" s="97">
        <v>24150.65</v>
      </c>
      <c r="AZ137" s="102">
        <v>40.97</v>
      </c>
      <c r="BA137" s="102">
        <v>94.58</v>
      </c>
      <c r="BB137" s="101">
        <v>2228.1999999999998</v>
      </c>
      <c r="BC137" s="98">
        <v>3.78</v>
      </c>
      <c r="BD137" s="102">
        <v>98.36</v>
      </c>
      <c r="BE137" s="101">
        <v>966.73</v>
      </c>
      <c r="BF137" s="98">
        <v>1.64</v>
      </c>
      <c r="BG137" s="102">
        <v>100</v>
      </c>
      <c r="BH137" s="100"/>
      <c r="BI137" s="98"/>
      <c r="BJ137" s="100">
        <v>100</v>
      </c>
      <c r="BK137" s="99"/>
      <c r="BL137" s="99"/>
      <c r="BM137" s="100">
        <v>100</v>
      </c>
      <c r="BN137" s="99"/>
      <c r="BO137" s="99"/>
      <c r="BP137" s="100">
        <v>100</v>
      </c>
      <c r="BQ137" s="99"/>
      <c r="BR137" s="99"/>
      <c r="BS137" s="100">
        <v>100</v>
      </c>
      <c r="BT137" s="99"/>
      <c r="BU137" s="99"/>
      <c r="BV137" s="99"/>
      <c r="BW137" s="99"/>
      <c r="BX137" s="99"/>
      <c r="BY137" s="99"/>
      <c r="BZ137" s="99"/>
      <c r="CA137" s="99"/>
      <c r="CB137" s="99"/>
      <c r="CC137" s="99"/>
      <c r="CD137" s="99"/>
      <c r="CE137" s="100"/>
      <c r="CF137" s="99"/>
      <c r="CG137" s="99"/>
      <c r="CH137" s="100"/>
      <c r="CI137" s="99"/>
      <c r="CJ137" s="99"/>
      <c r="CK137" s="100"/>
      <c r="CL137" s="99"/>
      <c r="CM137" s="99"/>
      <c r="CN137" s="100"/>
      <c r="CO137" s="462"/>
      <c r="CP137" s="462"/>
      <c r="CQ137" s="402"/>
      <c r="CR137" s="401"/>
      <c r="CS137" s="401"/>
      <c r="CT137" s="402"/>
      <c r="CU137" s="401"/>
      <c r="CV137" s="401"/>
      <c r="CW137" s="402"/>
      <c r="CX137" s="462"/>
      <c r="CY137" s="462"/>
      <c r="CZ137" s="401"/>
      <c r="DA137" s="402"/>
      <c r="DB137" s="462"/>
      <c r="DC137" s="462"/>
      <c r="DD137" s="462"/>
      <c r="DE137" s="462"/>
      <c r="DF137" s="402"/>
    </row>
    <row r="138" spans="1:110" ht="8.4499999999999993" customHeight="1" x14ac:dyDescent="0.2">
      <c r="A138" s="130" t="s">
        <v>1000</v>
      </c>
      <c r="B138" s="104">
        <v>123</v>
      </c>
      <c r="C138" s="82" t="s">
        <v>2000</v>
      </c>
      <c r="D138" s="96">
        <v>63</v>
      </c>
      <c r="E138" s="82" t="s">
        <v>2600</v>
      </c>
      <c r="F138" s="82" t="s">
        <v>2526</v>
      </c>
      <c r="G138" s="101">
        <v>5079.5</v>
      </c>
      <c r="H138" s="98">
        <v>0.05</v>
      </c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  <c r="AI138" s="99"/>
      <c r="AJ138" s="99"/>
      <c r="AK138" s="99"/>
      <c r="AL138" s="99"/>
      <c r="AM138" s="99"/>
      <c r="AN138" s="99"/>
      <c r="AO138" s="99"/>
      <c r="AP138" s="99"/>
      <c r="AQ138" s="99"/>
      <c r="AR138" s="99"/>
      <c r="AS138" s="101"/>
      <c r="AT138" s="102"/>
      <c r="AU138" s="102"/>
      <c r="AV138" s="101"/>
      <c r="AW138" s="102"/>
      <c r="AX138" s="102"/>
      <c r="AY138" s="101"/>
      <c r="AZ138" s="102"/>
      <c r="BA138" s="100"/>
      <c r="BB138" s="99">
        <v>313.91000000000003</v>
      </c>
      <c r="BC138" s="99">
        <v>6.18</v>
      </c>
      <c r="BD138" s="100">
        <v>6.18</v>
      </c>
      <c r="BE138" s="99">
        <v>2259.36</v>
      </c>
      <c r="BF138" s="99">
        <v>44.48</v>
      </c>
      <c r="BG138" s="100">
        <v>50.66</v>
      </c>
      <c r="BH138" s="99">
        <v>2506.23</v>
      </c>
      <c r="BI138" s="99">
        <v>49.34</v>
      </c>
      <c r="BJ138" s="100">
        <v>100</v>
      </c>
      <c r="BK138" s="99"/>
      <c r="BL138" s="99"/>
      <c r="BM138" s="100">
        <v>100</v>
      </c>
      <c r="BN138" s="99"/>
      <c r="BO138" s="99"/>
      <c r="BP138" s="100">
        <v>100</v>
      </c>
      <c r="BQ138" s="99"/>
      <c r="BR138" s="99"/>
      <c r="BS138" s="100">
        <v>100</v>
      </c>
      <c r="BT138" s="99"/>
      <c r="BU138" s="99"/>
      <c r="BV138" s="99"/>
      <c r="BW138" s="99"/>
      <c r="BX138" s="99"/>
      <c r="BY138" s="99"/>
      <c r="BZ138" s="99"/>
      <c r="CA138" s="99"/>
      <c r="CB138" s="99"/>
      <c r="CC138" s="99"/>
      <c r="CD138" s="99"/>
      <c r="CE138" s="100"/>
      <c r="CF138" s="99"/>
      <c r="CG138" s="99"/>
      <c r="CH138" s="100"/>
      <c r="CI138" s="99"/>
      <c r="CJ138" s="99"/>
      <c r="CK138" s="100"/>
      <c r="CL138" s="99"/>
      <c r="CM138" s="99"/>
      <c r="CN138" s="100"/>
      <c r="CO138" s="462"/>
      <c r="CP138" s="462"/>
      <c r="CQ138" s="402"/>
      <c r="CR138" s="401"/>
      <c r="CS138" s="401"/>
      <c r="CT138" s="402"/>
      <c r="CU138" s="401"/>
      <c r="CV138" s="401"/>
      <c r="CW138" s="402"/>
      <c r="CX138" s="462"/>
      <c r="CY138" s="462"/>
      <c r="CZ138" s="401"/>
      <c r="DA138" s="402"/>
      <c r="DB138" s="462"/>
      <c r="DC138" s="462"/>
      <c r="DD138" s="462"/>
      <c r="DE138" s="462"/>
      <c r="DF138" s="402"/>
    </row>
    <row r="139" spans="1:110" ht="8.4499999999999993" customHeight="1" x14ac:dyDescent="0.2">
      <c r="A139" s="130" t="s">
        <v>122</v>
      </c>
      <c r="B139" s="103">
        <v>124</v>
      </c>
      <c r="C139" s="87" t="s">
        <v>458</v>
      </c>
      <c r="D139" s="103">
        <v>272</v>
      </c>
      <c r="E139" s="87" t="s">
        <v>1975</v>
      </c>
      <c r="F139" s="87" t="s">
        <v>2530</v>
      </c>
      <c r="G139" s="89">
        <v>35157.99</v>
      </c>
      <c r="H139" s="90">
        <v>0.36</v>
      </c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2">
        <v>2746.7</v>
      </c>
      <c r="AB139" s="90">
        <v>7.81</v>
      </c>
      <c r="AC139" s="90">
        <v>7.81</v>
      </c>
      <c r="AD139" s="92">
        <v>3905.18</v>
      </c>
      <c r="AE139" s="91">
        <v>11.11</v>
      </c>
      <c r="AF139" s="91">
        <v>18.920000000000002</v>
      </c>
      <c r="AG139" s="92">
        <v>8790.4599999999991</v>
      </c>
      <c r="AH139" s="91">
        <v>25</v>
      </c>
      <c r="AI139" s="91">
        <v>43.92</v>
      </c>
      <c r="AJ139" s="94"/>
      <c r="AK139" s="94"/>
      <c r="AL139" s="91">
        <v>43.92</v>
      </c>
      <c r="AM139" s="94"/>
      <c r="AN139" s="94"/>
      <c r="AO139" s="91">
        <v>43.92</v>
      </c>
      <c r="AP139" s="94"/>
      <c r="AQ139" s="94"/>
      <c r="AR139" s="91">
        <v>43.92</v>
      </c>
      <c r="AS139" s="94"/>
      <c r="AT139" s="94"/>
      <c r="AU139" s="91">
        <v>43.92</v>
      </c>
      <c r="AV139" s="89">
        <v>12695.63</v>
      </c>
      <c r="AW139" s="91">
        <v>36.11</v>
      </c>
      <c r="AX139" s="91">
        <v>80.03</v>
      </c>
      <c r="AY139" s="94"/>
      <c r="AZ139" s="94"/>
      <c r="BA139" s="91">
        <v>80.03</v>
      </c>
      <c r="BB139" s="94"/>
      <c r="BC139" s="94"/>
      <c r="BD139" s="91">
        <v>80.03</v>
      </c>
      <c r="BE139" s="94"/>
      <c r="BF139" s="94"/>
      <c r="BG139" s="91">
        <v>80.03</v>
      </c>
      <c r="BH139" s="94"/>
      <c r="BI139" s="94"/>
      <c r="BJ139" s="91">
        <v>80.03</v>
      </c>
      <c r="BK139" s="92">
        <v>6537.74</v>
      </c>
      <c r="BL139" s="91">
        <v>18.600000000000001</v>
      </c>
      <c r="BM139" s="91">
        <v>98.63</v>
      </c>
      <c r="BN139" s="93">
        <v>482.28</v>
      </c>
      <c r="BO139" s="90">
        <v>1.37</v>
      </c>
      <c r="BP139" s="93">
        <v>100</v>
      </c>
      <c r="BQ139" s="94"/>
      <c r="BR139" s="94"/>
      <c r="BS139" s="93">
        <v>100</v>
      </c>
      <c r="BT139" s="94"/>
      <c r="BU139" s="94"/>
      <c r="BV139" s="94"/>
      <c r="BW139" s="94"/>
      <c r="BX139" s="94"/>
      <c r="BY139" s="94"/>
      <c r="BZ139" s="94"/>
      <c r="CA139" s="94"/>
      <c r="CB139" s="94"/>
      <c r="CC139" s="99"/>
      <c r="CD139" s="99"/>
      <c r="CE139" s="100"/>
      <c r="CF139" s="99"/>
      <c r="CG139" s="99"/>
      <c r="CH139" s="100"/>
      <c r="CI139" s="99"/>
      <c r="CJ139" s="99"/>
      <c r="CK139" s="100"/>
      <c r="CL139" s="99"/>
      <c r="CM139" s="99"/>
      <c r="CN139" s="100"/>
      <c r="CO139" s="462"/>
      <c r="CP139" s="462"/>
      <c r="CQ139" s="402"/>
      <c r="CR139" s="401"/>
      <c r="CS139" s="401"/>
      <c r="CT139" s="402"/>
      <c r="CU139" s="401"/>
      <c r="CV139" s="401"/>
      <c r="CW139" s="402"/>
      <c r="CX139" s="462"/>
      <c r="CY139" s="462"/>
      <c r="CZ139" s="401"/>
      <c r="DA139" s="402"/>
      <c r="DB139" s="462"/>
      <c r="DC139" s="462"/>
      <c r="DD139" s="462"/>
      <c r="DE139" s="462"/>
      <c r="DF139" s="402"/>
    </row>
    <row r="140" spans="1:110" ht="8.4499999999999993" customHeight="1" x14ac:dyDescent="0.2">
      <c r="A140" s="130" t="s">
        <v>123</v>
      </c>
      <c r="B140" s="104">
        <v>125</v>
      </c>
      <c r="C140" s="82" t="s">
        <v>459</v>
      </c>
      <c r="D140" s="96">
        <v>23</v>
      </c>
      <c r="E140" s="82" t="s">
        <v>2500</v>
      </c>
      <c r="F140" s="82" t="s">
        <v>2530</v>
      </c>
      <c r="G140" s="101">
        <v>7020.02</v>
      </c>
      <c r="H140" s="98">
        <v>7.0000000000000007E-2</v>
      </c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  <c r="AF140" s="99"/>
      <c r="AG140" s="99"/>
      <c r="AH140" s="99"/>
      <c r="AI140" s="99"/>
      <c r="AJ140" s="99"/>
      <c r="AK140" s="99"/>
      <c r="AL140" s="99"/>
      <c r="AM140" s="99"/>
      <c r="AN140" s="99"/>
      <c r="AO140" s="99"/>
      <c r="AP140" s="99"/>
      <c r="AQ140" s="99"/>
      <c r="AR140" s="99"/>
      <c r="AS140" s="99"/>
      <c r="AT140" s="99"/>
      <c r="AU140" s="99"/>
      <c r="AV140" s="99"/>
      <c r="AW140" s="99"/>
      <c r="AX140" s="99"/>
      <c r="AY140" s="99"/>
      <c r="AZ140" s="99"/>
      <c r="BA140" s="99"/>
      <c r="BB140" s="99"/>
      <c r="BC140" s="99"/>
      <c r="BD140" s="99"/>
      <c r="BE140" s="99"/>
      <c r="BF140" s="99"/>
      <c r="BG140" s="99"/>
      <c r="BH140" s="99"/>
      <c r="BI140" s="99"/>
      <c r="BJ140" s="99"/>
      <c r="BK140" s="101">
        <v>6537.74</v>
      </c>
      <c r="BL140" s="102">
        <v>93.13</v>
      </c>
      <c r="BM140" s="102">
        <v>93.13</v>
      </c>
      <c r="BN140" s="100">
        <v>482.28</v>
      </c>
      <c r="BO140" s="98">
        <v>6.87</v>
      </c>
      <c r="BP140" s="100">
        <v>100</v>
      </c>
      <c r="BQ140" s="99"/>
      <c r="BR140" s="99"/>
      <c r="BS140" s="100">
        <v>100</v>
      </c>
      <c r="BT140" s="99"/>
      <c r="BU140" s="99"/>
      <c r="BV140" s="99"/>
      <c r="BW140" s="99"/>
      <c r="BX140" s="99"/>
      <c r="BY140" s="99"/>
      <c r="BZ140" s="99"/>
      <c r="CA140" s="99"/>
      <c r="CB140" s="99"/>
      <c r="CC140" s="99"/>
      <c r="CD140" s="99"/>
      <c r="CE140" s="100"/>
      <c r="CF140" s="99"/>
      <c r="CG140" s="99"/>
      <c r="CH140" s="100"/>
      <c r="CI140" s="99"/>
      <c r="CJ140" s="99"/>
      <c r="CK140" s="100"/>
      <c r="CL140" s="99"/>
      <c r="CM140" s="99"/>
      <c r="CN140" s="100"/>
      <c r="CO140" s="462"/>
      <c r="CP140" s="462"/>
      <c r="CQ140" s="402"/>
      <c r="CR140" s="401"/>
      <c r="CS140" s="401"/>
      <c r="CT140" s="402"/>
      <c r="CU140" s="401"/>
      <c r="CV140" s="401"/>
      <c r="CW140" s="402"/>
      <c r="CX140" s="462"/>
      <c r="CY140" s="462"/>
      <c r="CZ140" s="401"/>
      <c r="DA140" s="402"/>
      <c r="DB140" s="462"/>
      <c r="DC140" s="462"/>
      <c r="DD140" s="462"/>
      <c r="DE140" s="462"/>
      <c r="DF140" s="402"/>
    </row>
    <row r="141" spans="1:110" ht="16.899999999999999" customHeight="1" x14ac:dyDescent="0.2">
      <c r="A141" s="130" t="s">
        <v>124</v>
      </c>
      <c r="B141" s="104">
        <v>126</v>
      </c>
      <c r="C141" s="82" t="s">
        <v>460</v>
      </c>
      <c r="D141" s="96">
        <v>10</v>
      </c>
      <c r="E141" s="82" t="s">
        <v>1975</v>
      </c>
      <c r="F141" s="82" t="s">
        <v>2516</v>
      </c>
      <c r="G141" s="101">
        <v>2746.7</v>
      </c>
      <c r="H141" s="98">
        <v>0.03</v>
      </c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101">
        <v>2746.7</v>
      </c>
      <c r="AB141" s="100">
        <v>100</v>
      </c>
      <c r="AC141" s="100">
        <v>100</v>
      </c>
      <c r="AD141" s="99"/>
      <c r="AE141" s="99"/>
      <c r="AF141" s="100">
        <v>100</v>
      </c>
      <c r="AG141" s="99"/>
      <c r="AH141" s="99"/>
      <c r="AI141" s="100">
        <v>100</v>
      </c>
      <c r="AJ141" s="99"/>
      <c r="AK141" s="99"/>
      <c r="AL141" s="100">
        <v>100</v>
      </c>
      <c r="AM141" s="99"/>
      <c r="AN141" s="99"/>
      <c r="AO141" s="100">
        <v>100</v>
      </c>
      <c r="AP141" s="99"/>
      <c r="AQ141" s="99"/>
      <c r="AR141" s="100">
        <v>100</v>
      </c>
      <c r="AS141" s="99"/>
      <c r="AT141" s="99"/>
      <c r="AU141" s="100">
        <v>100</v>
      </c>
      <c r="AV141" s="99"/>
      <c r="AW141" s="99"/>
      <c r="AX141" s="100">
        <v>100</v>
      </c>
      <c r="AY141" s="99"/>
      <c r="AZ141" s="99"/>
      <c r="BA141" s="100">
        <v>100</v>
      </c>
      <c r="BB141" s="99"/>
      <c r="BC141" s="99"/>
      <c r="BD141" s="100">
        <v>100</v>
      </c>
      <c r="BE141" s="99"/>
      <c r="BF141" s="99"/>
      <c r="BG141" s="100">
        <v>100</v>
      </c>
      <c r="BH141" s="99"/>
      <c r="BI141" s="99"/>
      <c r="BJ141" s="100">
        <v>100</v>
      </c>
      <c r="BK141" s="99"/>
      <c r="BL141" s="99"/>
      <c r="BM141" s="100">
        <v>100</v>
      </c>
      <c r="BN141" s="99"/>
      <c r="BO141" s="99"/>
      <c r="BP141" s="100">
        <v>100</v>
      </c>
      <c r="BQ141" s="99"/>
      <c r="BR141" s="99"/>
      <c r="BS141" s="100">
        <v>100</v>
      </c>
      <c r="BT141" s="99"/>
      <c r="BU141" s="99"/>
      <c r="BV141" s="99"/>
      <c r="BW141" s="99"/>
      <c r="BX141" s="99"/>
      <c r="BY141" s="99"/>
      <c r="BZ141" s="99"/>
      <c r="CA141" s="99"/>
      <c r="CB141" s="99"/>
      <c r="CC141" s="94"/>
      <c r="CD141" s="94"/>
      <c r="CE141" s="93"/>
      <c r="CF141" s="94"/>
      <c r="CG141" s="94"/>
      <c r="CH141" s="93"/>
      <c r="CI141" s="94"/>
      <c r="CJ141" s="94"/>
      <c r="CK141" s="93"/>
      <c r="CL141" s="94"/>
      <c r="CM141" s="94"/>
      <c r="CN141" s="93"/>
      <c r="CO141" s="459"/>
      <c r="CP141" s="459"/>
      <c r="CQ141" s="400"/>
      <c r="CR141" s="456"/>
      <c r="CS141" s="456"/>
      <c r="CT141" s="400"/>
      <c r="CU141" s="456"/>
      <c r="CV141" s="456"/>
      <c r="CW141" s="400"/>
      <c r="CX141" s="459"/>
      <c r="CY141" s="459"/>
      <c r="CZ141" s="456"/>
      <c r="DA141" s="400"/>
      <c r="DB141" s="459"/>
      <c r="DC141" s="459"/>
      <c r="DD141" s="459"/>
      <c r="DE141" s="459"/>
      <c r="DF141" s="400"/>
    </row>
    <row r="142" spans="1:110" ht="8.4499999999999993" customHeight="1" x14ac:dyDescent="0.2">
      <c r="A142" s="130" t="s">
        <v>1726</v>
      </c>
      <c r="B142" s="104">
        <v>127</v>
      </c>
      <c r="C142" s="82" t="s">
        <v>2001</v>
      </c>
      <c r="D142" s="104">
        <v>132</v>
      </c>
      <c r="E142" s="82" t="s">
        <v>2525</v>
      </c>
      <c r="F142" s="82" t="s">
        <v>2527</v>
      </c>
      <c r="G142" s="97">
        <v>25391.27</v>
      </c>
      <c r="H142" s="98">
        <v>0.26</v>
      </c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101">
        <v>3905.18</v>
      </c>
      <c r="AE142" s="102">
        <v>15.38</v>
      </c>
      <c r="AF142" s="102">
        <v>15.38</v>
      </c>
      <c r="AG142" s="101">
        <v>8790.4599999999991</v>
      </c>
      <c r="AH142" s="102">
        <v>34.619999999999997</v>
      </c>
      <c r="AI142" s="102">
        <v>50</v>
      </c>
      <c r="AJ142" s="99"/>
      <c r="AK142" s="99"/>
      <c r="AL142" s="102">
        <v>50</v>
      </c>
      <c r="AM142" s="99"/>
      <c r="AN142" s="99"/>
      <c r="AO142" s="102">
        <v>50</v>
      </c>
      <c r="AP142" s="99"/>
      <c r="AQ142" s="99"/>
      <c r="AR142" s="102">
        <v>50</v>
      </c>
      <c r="AS142" s="99"/>
      <c r="AT142" s="99"/>
      <c r="AU142" s="102">
        <v>50</v>
      </c>
      <c r="AV142" s="97">
        <v>12695.63</v>
      </c>
      <c r="AW142" s="102">
        <v>50</v>
      </c>
      <c r="AX142" s="100">
        <v>100</v>
      </c>
      <c r="AY142" s="99"/>
      <c r="AZ142" s="99"/>
      <c r="BA142" s="100">
        <v>100</v>
      </c>
      <c r="BB142" s="99"/>
      <c r="BC142" s="99"/>
      <c r="BD142" s="100">
        <v>100</v>
      </c>
      <c r="BE142" s="99"/>
      <c r="BF142" s="99"/>
      <c r="BG142" s="100">
        <v>100</v>
      </c>
      <c r="BH142" s="99"/>
      <c r="BI142" s="99"/>
      <c r="BJ142" s="100">
        <v>100</v>
      </c>
      <c r="BK142" s="99"/>
      <c r="BL142" s="99"/>
      <c r="BM142" s="100">
        <v>100</v>
      </c>
      <c r="BN142" s="99"/>
      <c r="BO142" s="99"/>
      <c r="BP142" s="100">
        <v>100</v>
      </c>
      <c r="BQ142" s="99"/>
      <c r="BR142" s="99"/>
      <c r="BS142" s="100">
        <v>100</v>
      </c>
      <c r="BT142" s="99"/>
      <c r="BU142" s="99"/>
      <c r="BV142" s="99"/>
      <c r="BW142" s="99"/>
      <c r="BX142" s="99"/>
      <c r="BY142" s="99"/>
      <c r="BZ142" s="99"/>
      <c r="CA142" s="99"/>
      <c r="CB142" s="99"/>
      <c r="CC142" s="99"/>
      <c r="CD142" s="99"/>
      <c r="CE142" s="100"/>
      <c r="CF142" s="99"/>
      <c r="CG142" s="99"/>
      <c r="CH142" s="100"/>
      <c r="CI142" s="99"/>
      <c r="CJ142" s="99"/>
      <c r="CK142" s="100"/>
      <c r="CL142" s="99"/>
      <c r="CM142" s="99"/>
      <c r="CN142" s="100"/>
      <c r="CO142" s="462"/>
      <c r="CP142" s="462"/>
      <c r="CQ142" s="402"/>
      <c r="CR142" s="401"/>
      <c r="CS142" s="401"/>
      <c r="CT142" s="402"/>
      <c r="CU142" s="401"/>
      <c r="CV142" s="401"/>
      <c r="CW142" s="402"/>
      <c r="CX142" s="462"/>
      <c r="CY142" s="462"/>
      <c r="CZ142" s="401"/>
      <c r="DA142" s="402"/>
      <c r="DB142" s="462"/>
      <c r="DC142" s="462"/>
      <c r="DD142" s="462"/>
      <c r="DE142" s="462"/>
      <c r="DF142" s="402"/>
    </row>
    <row r="143" spans="1:110" ht="16.899999999999999" customHeight="1" x14ac:dyDescent="0.2">
      <c r="A143" s="130" t="s">
        <v>823</v>
      </c>
      <c r="B143" s="103">
        <v>128</v>
      </c>
      <c r="C143" s="87" t="s">
        <v>461</v>
      </c>
      <c r="D143" s="103">
        <v>115</v>
      </c>
      <c r="E143" s="87" t="s">
        <v>2517</v>
      </c>
      <c r="F143" s="87" t="s">
        <v>2531</v>
      </c>
      <c r="G143" s="105">
        <v>188107.82</v>
      </c>
      <c r="H143" s="90">
        <v>1.92</v>
      </c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  <c r="AJ143" s="94"/>
      <c r="AK143" s="94"/>
      <c r="AL143" s="94"/>
      <c r="AM143" s="94"/>
      <c r="AN143" s="94"/>
      <c r="AO143" s="94"/>
      <c r="AP143" s="94"/>
      <c r="AQ143" s="94"/>
      <c r="AR143" s="94"/>
      <c r="AS143" s="94"/>
      <c r="AT143" s="94"/>
      <c r="AU143" s="94"/>
      <c r="AV143" s="94"/>
      <c r="AW143" s="94"/>
      <c r="AX143" s="94"/>
      <c r="AY143" s="92">
        <v>27318.15</v>
      </c>
      <c r="AZ143" s="90">
        <v>14.52</v>
      </c>
      <c r="BA143" s="90">
        <v>14.52</v>
      </c>
      <c r="BB143" s="89">
        <v>61373.99</v>
      </c>
      <c r="BC143" s="90">
        <v>32.630000000000003</v>
      </c>
      <c r="BD143" s="90">
        <v>47.15</v>
      </c>
      <c r="BE143" s="89">
        <v>69756.44</v>
      </c>
      <c r="BF143" s="91">
        <v>37.08</v>
      </c>
      <c r="BG143" s="91">
        <v>84.23</v>
      </c>
      <c r="BH143" s="89">
        <v>20765.18</v>
      </c>
      <c r="BI143" s="91">
        <v>11.04</v>
      </c>
      <c r="BJ143" s="91">
        <v>95.27</v>
      </c>
      <c r="BK143" s="89">
        <v>7901.79</v>
      </c>
      <c r="BL143" s="91">
        <v>4.2</v>
      </c>
      <c r="BM143" s="91">
        <v>99.47</v>
      </c>
      <c r="BN143" s="92">
        <v>992.26</v>
      </c>
      <c r="BO143" s="90">
        <v>0.53</v>
      </c>
      <c r="BP143" s="93">
        <v>100</v>
      </c>
      <c r="BQ143" s="94"/>
      <c r="BR143" s="94"/>
      <c r="BS143" s="93">
        <v>100</v>
      </c>
      <c r="BT143" s="94"/>
      <c r="BU143" s="94"/>
      <c r="BV143" s="94"/>
      <c r="BW143" s="94"/>
      <c r="BX143" s="94"/>
      <c r="BY143" s="94"/>
      <c r="BZ143" s="94"/>
      <c r="CA143" s="94"/>
      <c r="CB143" s="94"/>
      <c r="CC143" s="99"/>
      <c r="CD143" s="99"/>
      <c r="CE143" s="100"/>
      <c r="CF143" s="99"/>
      <c r="CG143" s="99"/>
      <c r="CH143" s="100"/>
      <c r="CI143" s="99"/>
      <c r="CJ143" s="99"/>
      <c r="CK143" s="100"/>
      <c r="CL143" s="99"/>
      <c r="CM143" s="99"/>
      <c r="CN143" s="100"/>
      <c r="CO143" s="462"/>
      <c r="CP143" s="462"/>
      <c r="CQ143" s="402"/>
      <c r="CR143" s="401"/>
      <c r="CS143" s="401"/>
      <c r="CT143" s="402"/>
      <c r="CU143" s="401"/>
      <c r="CV143" s="401"/>
      <c r="CW143" s="402"/>
      <c r="CX143" s="462"/>
      <c r="CY143" s="462"/>
      <c r="CZ143" s="401"/>
      <c r="DA143" s="402"/>
      <c r="DB143" s="462"/>
      <c r="DC143" s="462"/>
      <c r="DD143" s="462"/>
      <c r="DE143" s="462"/>
      <c r="DF143" s="402"/>
    </row>
    <row r="144" spans="1:110" ht="16.899999999999999" customHeight="1" x14ac:dyDescent="0.2">
      <c r="A144" s="130" t="s">
        <v>1728</v>
      </c>
      <c r="B144" s="103">
        <v>129</v>
      </c>
      <c r="C144" s="87" t="s">
        <v>2002</v>
      </c>
      <c r="D144" s="103">
        <v>112</v>
      </c>
      <c r="E144" s="87" t="s">
        <v>2517</v>
      </c>
      <c r="F144" s="87" t="s">
        <v>2532</v>
      </c>
      <c r="G144" s="105">
        <v>163936.64000000001</v>
      </c>
      <c r="H144" s="90">
        <v>1.67</v>
      </c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/>
      <c r="AJ144" s="94"/>
      <c r="AK144" s="94"/>
      <c r="AL144" s="94"/>
      <c r="AM144" s="94"/>
      <c r="AN144" s="94"/>
      <c r="AO144" s="94"/>
      <c r="AP144" s="94"/>
      <c r="AQ144" s="94"/>
      <c r="AR144" s="94"/>
      <c r="AS144" s="94"/>
      <c r="AT144" s="94"/>
      <c r="AU144" s="94"/>
      <c r="AV144" s="94"/>
      <c r="AW144" s="94"/>
      <c r="AX144" s="94"/>
      <c r="AY144" s="92">
        <v>23555.52</v>
      </c>
      <c r="AZ144" s="90">
        <v>14.37</v>
      </c>
      <c r="BA144" s="90">
        <v>14.37</v>
      </c>
      <c r="BB144" s="89">
        <v>59511.46</v>
      </c>
      <c r="BC144" s="90">
        <v>36.299999999999997</v>
      </c>
      <c r="BD144" s="90">
        <v>50.67</v>
      </c>
      <c r="BE144" s="89">
        <v>60508.02</v>
      </c>
      <c r="BF144" s="91">
        <v>36.909999999999997</v>
      </c>
      <c r="BG144" s="91">
        <v>87.58</v>
      </c>
      <c r="BH144" s="89">
        <v>15188.05</v>
      </c>
      <c r="BI144" s="91">
        <v>9.26</v>
      </c>
      <c r="BJ144" s="91">
        <v>96.84</v>
      </c>
      <c r="BK144" s="89">
        <v>4420.87</v>
      </c>
      <c r="BL144" s="91">
        <v>2.7</v>
      </c>
      <c r="BM144" s="91">
        <v>99.54</v>
      </c>
      <c r="BN144" s="93">
        <v>752.71</v>
      </c>
      <c r="BO144" s="90">
        <v>0.46</v>
      </c>
      <c r="BP144" s="93">
        <v>100</v>
      </c>
      <c r="BQ144" s="94"/>
      <c r="BR144" s="94"/>
      <c r="BS144" s="93">
        <v>100</v>
      </c>
      <c r="BT144" s="94"/>
      <c r="BU144" s="94"/>
      <c r="BV144" s="94"/>
      <c r="BW144" s="94"/>
      <c r="BX144" s="94"/>
      <c r="BY144" s="94"/>
      <c r="BZ144" s="94"/>
      <c r="CA144" s="94"/>
      <c r="CB144" s="94"/>
      <c r="CC144" s="99"/>
      <c r="CD144" s="99"/>
      <c r="CE144" s="100"/>
      <c r="CF144" s="99"/>
      <c r="CG144" s="99"/>
      <c r="CH144" s="100"/>
      <c r="CI144" s="99"/>
      <c r="CJ144" s="99"/>
      <c r="CK144" s="100"/>
      <c r="CL144" s="99"/>
      <c r="CM144" s="99"/>
      <c r="CN144" s="100"/>
      <c r="CO144" s="462"/>
      <c r="CP144" s="462"/>
      <c r="CQ144" s="402"/>
      <c r="CR144" s="401"/>
      <c r="CS144" s="401"/>
      <c r="CT144" s="402"/>
      <c r="CU144" s="401"/>
      <c r="CV144" s="401"/>
      <c r="CW144" s="402"/>
      <c r="CX144" s="462"/>
      <c r="CY144" s="462"/>
      <c r="CZ144" s="401"/>
      <c r="DA144" s="402"/>
      <c r="DB144" s="462"/>
      <c r="DC144" s="462"/>
      <c r="DD144" s="462"/>
      <c r="DE144" s="462"/>
      <c r="DF144" s="402"/>
    </row>
    <row r="145" spans="1:110" ht="8.4499999999999993" customHeight="1" x14ac:dyDescent="0.2">
      <c r="A145" s="130" t="s">
        <v>1730</v>
      </c>
      <c r="B145" s="104">
        <v>130</v>
      </c>
      <c r="C145" s="82" t="s">
        <v>2533</v>
      </c>
      <c r="D145" s="96">
        <v>84</v>
      </c>
      <c r="E145" s="82" t="s">
        <v>2517</v>
      </c>
      <c r="F145" s="82" t="s">
        <v>2526</v>
      </c>
      <c r="G145" s="97">
        <v>46159.35</v>
      </c>
      <c r="H145" s="98">
        <v>0.47</v>
      </c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9"/>
      <c r="AF145" s="99"/>
      <c r="AG145" s="99"/>
      <c r="AH145" s="99"/>
      <c r="AI145" s="99"/>
      <c r="AJ145" s="99"/>
      <c r="AK145" s="99"/>
      <c r="AL145" s="99"/>
      <c r="AM145" s="99"/>
      <c r="AN145" s="99"/>
      <c r="AO145" s="99"/>
      <c r="AP145" s="99"/>
      <c r="AQ145" s="99"/>
      <c r="AR145" s="99"/>
      <c r="AS145" s="99"/>
      <c r="AT145" s="99"/>
      <c r="AU145" s="99"/>
      <c r="AV145" s="99"/>
      <c r="AW145" s="99"/>
      <c r="AX145" s="99"/>
      <c r="AY145" s="99">
        <v>15038.72</v>
      </c>
      <c r="AZ145" s="99">
        <v>32.58</v>
      </c>
      <c r="BA145" s="99">
        <v>32.58</v>
      </c>
      <c r="BB145" s="101">
        <v>4699.0200000000004</v>
      </c>
      <c r="BC145" s="102">
        <v>10.18</v>
      </c>
      <c r="BD145" s="102">
        <v>42.76</v>
      </c>
      <c r="BE145" s="97">
        <v>18436.04</v>
      </c>
      <c r="BF145" s="102">
        <v>39.94</v>
      </c>
      <c r="BG145" s="102">
        <v>82.7</v>
      </c>
      <c r="BH145" s="101">
        <v>7985.57</v>
      </c>
      <c r="BI145" s="102">
        <v>17.3</v>
      </c>
      <c r="BJ145" s="102">
        <v>100</v>
      </c>
      <c r="BK145" s="102"/>
      <c r="BL145" s="98"/>
      <c r="BM145" s="100">
        <v>100</v>
      </c>
      <c r="BN145" s="99"/>
      <c r="BO145" s="99"/>
      <c r="BP145" s="100">
        <v>100</v>
      </c>
      <c r="BQ145" s="99"/>
      <c r="BR145" s="99"/>
      <c r="BS145" s="100">
        <v>100</v>
      </c>
      <c r="BT145" s="99"/>
      <c r="BU145" s="99"/>
      <c r="BV145" s="99"/>
      <c r="BW145" s="99"/>
      <c r="BX145" s="99"/>
      <c r="BY145" s="99"/>
      <c r="BZ145" s="99"/>
      <c r="CA145" s="99"/>
      <c r="CB145" s="99"/>
      <c r="CC145" s="94"/>
      <c r="CD145" s="94"/>
      <c r="CE145" s="93"/>
      <c r="CF145" s="94"/>
      <c r="CG145" s="94"/>
      <c r="CH145" s="93"/>
      <c r="CI145" s="94"/>
      <c r="CJ145" s="94"/>
      <c r="CK145" s="93"/>
      <c r="CL145" s="94"/>
      <c r="CM145" s="94"/>
      <c r="CN145" s="93"/>
      <c r="CO145" s="459"/>
      <c r="CP145" s="459"/>
      <c r="CQ145" s="400"/>
      <c r="CR145" s="456"/>
      <c r="CS145" s="456"/>
      <c r="CT145" s="400"/>
      <c r="CU145" s="456"/>
      <c r="CV145" s="456"/>
      <c r="CW145" s="400"/>
      <c r="CX145" s="459"/>
      <c r="CY145" s="459"/>
      <c r="CZ145" s="456"/>
      <c r="DA145" s="400"/>
      <c r="DB145" s="459"/>
      <c r="DC145" s="459"/>
      <c r="DD145" s="459"/>
      <c r="DE145" s="459"/>
      <c r="DF145" s="400"/>
    </row>
    <row r="146" spans="1:110" ht="8.4499999999999993" customHeight="1" x14ac:dyDescent="0.2">
      <c r="A146" s="130" t="s">
        <v>1732</v>
      </c>
      <c r="B146" s="104">
        <v>131</v>
      </c>
      <c r="C146" s="82" t="s">
        <v>2536</v>
      </c>
      <c r="D146" s="96">
        <v>27</v>
      </c>
      <c r="E146" s="82" t="s">
        <v>2537</v>
      </c>
      <c r="F146" s="82" t="s">
        <v>2532</v>
      </c>
      <c r="G146" s="101">
        <v>5024.29</v>
      </c>
      <c r="H146" s="98">
        <v>0.05</v>
      </c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  <c r="AI146" s="99"/>
      <c r="AJ146" s="99"/>
      <c r="AK146" s="99"/>
      <c r="AL146" s="99"/>
      <c r="AM146" s="99"/>
      <c r="AN146" s="99"/>
      <c r="AO146" s="99"/>
      <c r="AP146" s="99"/>
      <c r="AQ146" s="99"/>
      <c r="AR146" s="99"/>
      <c r="AS146" s="99"/>
      <c r="AT146" s="99"/>
      <c r="AU146" s="99"/>
      <c r="AV146" s="99"/>
      <c r="AW146" s="99"/>
      <c r="AX146" s="99"/>
      <c r="AY146" s="99"/>
      <c r="AZ146" s="99"/>
      <c r="BA146" s="99"/>
      <c r="BB146" s="99"/>
      <c r="BC146" s="99"/>
      <c r="BD146" s="99"/>
      <c r="BE146" s="99"/>
      <c r="BF146" s="99"/>
      <c r="BG146" s="99"/>
      <c r="BH146" s="99"/>
      <c r="BI146" s="99"/>
      <c r="BJ146" s="99"/>
      <c r="BK146" s="101">
        <v>4420.87</v>
      </c>
      <c r="BL146" s="102">
        <v>87.99</v>
      </c>
      <c r="BM146" s="102">
        <v>87.99</v>
      </c>
      <c r="BN146" s="100">
        <v>603.41999999999996</v>
      </c>
      <c r="BO146" s="102">
        <v>12.01</v>
      </c>
      <c r="BP146" s="100">
        <v>100</v>
      </c>
      <c r="BQ146" s="99"/>
      <c r="BR146" s="99"/>
      <c r="BS146" s="100">
        <v>100</v>
      </c>
      <c r="BT146" s="99"/>
      <c r="BU146" s="99"/>
      <c r="BV146" s="99"/>
      <c r="BW146" s="99"/>
      <c r="BX146" s="99"/>
      <c r="BY146" s="99"/>
      <c r="BZ146" s="99"/>
      <c r="CA146" s="99"/>
      <c r="CB146" s="99"/>
      <c r="CC146" s="99"/>
      <c r="CD146" s="99"/>
      <c r="CE146" s="100"/>
      <c r="CF146" s="99"/>
      <c r="CG146" s="99"/>
      <c r="CH146" s="100"/>
      <c r="CI146" s="99"/>
      <c r="CJ146" s="99"/>
      <c r="CK146" s="100"/>
      <c r="CL146" s="99"/>
      <c r="CM146" s="99"/>
      <c r="CN146" s="100"/>
      <c r="CO146" s="462"/>
      <c r="CP146" s="462"/>
      <c r="CQ146" s="402"/>
      <c r="CR146" s="401"/>
      <c r="CS146" s="401"/>
      <c r="CT146" s="402"/>
      <c r="CU146" s="401"/>
      <c r="CV146" s="401"/>
      <c r="CW146" s="402"/>
      <c r="CX146" s="462"/>
      <c r="CY146" s="462"/>
      <c r="CZ146" s="401"/>
      <c r="DA146" s="402"/>
      <c r="DB146" s="462"/>
      <c r="DC146" s="462"/>
      <c r="DD146" s="462"/>
      <c r="DE146" s="462"/>
      <c r="DF146" s="402"/>
    </row>
    <row r="147" spans="1:110" ht="8.4499999999999993" customHeight="1" x14ac:dyDescent="0.2">
      <c r="A147" s="130" t="s">
        <v>1734</v>
      </c>
      <c r="B147" s="104">
        <v>132</v>
      </c>
      <c r="C147" s="82" t="s">
        <v>2538</v>
      </c>
      <c r="D147" s="96">
        <v>43</v>
      </c>
      <c r="E147" s="82" t="s">
        <v>2511</v>
      </c>
      <c r="F147" s="82" t="s">
        <v>2539</v>
      </c>
      <c r="G147" s="101">
        <v>5207.7299999999996</v>
      </c>
      <c r="H147" s="98">
        <v>0.05</v>
      </c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99"/>
      <c r="AG147" s="99"/>
      <c r="AH147" s="99"/>
      <c r="AI147" s="99"/>
      <c r="AJ147" s="99"/>
      <c r="AK147" s="99"/>
      <c r="AL147" s="99"/>
      <c r="AM147" s="99"/>
      <c r="AN147" s="99"/>
      <c r="AO147" s="99"/>
      <c r="AP147" s="99"/>
      <c r="AQ147" s="99"/>
      <c r="AR147" s="99"/>
      <c r="AS147" s="99"/>
      <c r="AT147" s="99"/>
      <c r="AU147" s="99"/>
      <c r="AV147" s="99"/>
      <c r="AW147" s="99"/>
      <c r="AX147" s="99"/>
      <c r="AY147" s="101">
        <v>975.93</v>
      </c>
      <c r="AZ147" s="102">
        <v>18.739999999999998</v>
      </c>
      <c r="BA147" s="102">
        <v>18.739999999999998</v>
      </c>
      <c r="BB147" s="101">
        <v>3207.96</v>
      </c>
      <c r="BC147" s="102">
        <v>61.6</v>
      </c>
      <c r="BD147" s="102">
        <v>80.34</v>
      </c>
      <c r="BE147" s="100">
        <v>1023.84</v>
      </c>
      <c r="BF147" s="102">
        <v>19.66</v>
      </c>
      <c r="BG147" s="100">
        <v>100</v>
      </c>
      <c r="BH147" s="99"/>
      <c r="BI147" s="99"/>
      <c r="BJ147" s="100">
        <v>100</v>
      </c>
      <c r="BK147" s="99"/>
      <c r="BL147" s="99"/>
      <c r="BM147" s="100">
        <v>100</v>
      </c>
      <c r="BN147" s="99"/>
      <c r="BO147" s="99"/>
      <c r="BP147" s="100">
        <v>100</v>
      </c>
      <c r="BQ147" s="99"/>
      <c r="BR147" s="99"/>
      <c r="BS147" s="100">
        <v>100</v>
      </c>
      <c r="BT147" s="99"/>
      <c r="BU147" s="99"/>
      <c r="BV147" s="99"/>
      <c r="BW147" s="99"/>
      <c r="BX147" s="99"/>
      <c r="BY147" s="99"/>
      <c r="BZ147" s="99"/>
      <c r="CA147" s="99"/>
      <c r="CB147" s="99"/>
      <c r="CC147" s="94"/>
      <c r="CD147" s="94"/>
      <c r="CE147" s="93"/>
      <c r="CF147" s="94"/>
      <c r="CG147" s="94"/>
      <c r="CH147" s="93"/>
      <c r="CI147" s="94"/>
      <c r="CJ147" s="94"/>
      <c r="CK147" s="93"/>
      <c r="CL147" s="94"/>
      <c r="CM147" s="94"/>
      <c r="CN147" s="93"/>
      <c r="CO147" s="459"/>
      <c r="CP147" s="459"/>
      <c r="CQ147" s="400"/>
      <c r="CR147" s="456"/>
      <c r="CS147" s="456"/>
      <c r="CT147" s="400"/>
      <c r="CU147" s="456"/>
      <c r="CV147" s="456"/>
      <c r="CW147" s="400"/>
      <c r="CX147" s="459"/>
      <c r="CY147" s="459"/>
      <c r="CZ147" s="456"/>
      <c r="DA147" s="400"/>
      <c r="DB147" s="459"/>
      <c r="DC147" s="459"/>
      <c r="DD147" s="459"/>
      <c r="DE147" s="459"/>
      <c r="DF147" s="400"/>
    </row>
    <row r="148" spans="1:110" ht="8.4499999999999993" customHeight="1" x14ac:dyDescent="0.2">
      <c r="A148" s="130" t="s">
        <v>1736</v>
      </c>
      <c r="B148" s="104">
        <v>133</v>
      </c>
      <c r="C148" s="82" t="s">
        <v>2540</v>
      </c>
      <c r="D148" s="96">
        <v>41</v>
      </c>
      <c r="E148" s="82" t="s">
        <v>2600</v>
      </c>
      <c r="F148" s="82" t="s">
        <v>2504</v>
      </c>
      <c r="G148" s="97">
        <v>13395.56</v>
      </c>
      <c r="H148" s="98">
        <v>0.14000000000000001</v>
      </c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  <c r="AF148" s="99"/>
      <c r="AG148" s="99"/>
      <c r="AH148" s="99"/>
      <c r="AI148" s="99"/>
      <c r="AJ148" s="99"/>
      <c r="AK148" s="99"/>
      <c r="AL148" s="99"/>
      <c r="AM148" s="99"/>
      <c r="AN148" s="99"/>
      <c r="AO148" s="99"/>
      <c r="AP148" s="99"/>
      <c r="AQ148" s="99"/>
      <c r="AR148" s="99"/>
      <c r="AS148" s="99"/>
      <c r="AT148" s="99"/>
      <c r="AU148" s="99"/>
      <c r="AV148" s="99"/>
      <c r="AW148" s="99"/>
      <c r="AX148" s="99"/>
      <c r="AY148" s="99"/>
      <c r="AZ148" s="99"/>
      <c r="BA148" s="99"/>
      <c r="BB148" s="99">
        <v>3438.64</v>
      </c>
      <c r="BC148" s="99">
        <v>25.67</v>
      </c>
      <c r="BD148" s="99">
        <v>25.67</v>
      </c>
      <c r="BE148" s="97">
        <v>9956.92</v>
      </c>
      <c r="BF148" s="102">
        <v>74.33</v>
      </c>
      <c r="BG148" s="102">
        <v>100</v>
      </c>
      <c r="BH148" s="101"/>
      <c r="BI148" s="102"/>
      <c r="BJ148" s="100">
        <v>100</v>
      </c>
      <c r="BK148" s="99"/>
      <c r="BL148" s="99"/>
      <c r="BM148" s="100">
        <v>100</v>
      </c>
      <c r="BN148" s="99"/>
      <c r="BO148" s="99"/>
      <c r="BP148" s="100">
        <v>100</v>
      </c>
      <c r="BQ148" s="99"/>
      <c r="BR148" s="99"/>
      <c r="BS148" s="100">
        <v>100</v>
      </c>
      <c r="BT148" s="99"/>
      <c r="BU148" s="99"/>
      <c r="BV148" s="99"/>
      <c r="BW148" s="99"/>
      <c r="BX148" s="99"/>
      <c r="BY148" s="99"/>
      <c r="BZ148" s="99"/>
      <c r="CA148" s="99"/>
      <c r="CB148" s="99"/>
      <c r="CC148" s="99"/>
      <c r="CD148" s="99"/>
      <c r="CE148" s="100"/>
      <c r="CF148" s="99"/>
      <c r="CG148" s="99"/>
      <c r="CH148" s="100"/>
      <c r="CI148" s="99"/>
      <c r="CJ148" s="99"/>
      <c r="CK148" s="100"/>
      <c r="CL148" s="99"/>
      <c r="CM148" s="99"/>
      <c r="CN148" s="100"/>
      <c r="CO148" s="462"/>
      <c r="CP148" s="462"/>
      <c r="CQ148" s="402"/>
      <c r="CR148" s="401"/>
      <c r="CS148" s="401"/>
      <c r="CT148" s="402"/>
      <c r="CU148" s="401"/>
      <c r="CV148" s="401"/>
      <c r="CW148" s="402"/>
      <c r="CX148" s="462"/>
      <c r="CY148" s="462"/>
      <c r="CZ148" s="401"/>
      <c r="DA148" s="402"/>
      <c r="DB148" s="462"/>
      <c r="DC148" s="462"/>
      <c r="DD148" s="462"/>
      <c r="DE148" s="462"/>
      <c r="DF148" s="402"/>
    </row>
    <row r="149" spans="1:110" ht="8.4499999999999993" customHeight="1" x14ac:dyDescent="0.2">
      <c r="A149" s="130" t="s">
        <v>1738</v>
      </c>
      <c r="B149" s="104">
        <v>134</v>
      </c>
      <c r="C149" s="82" t="s">
        <v>2542</v>
      </c>
      <c r="D149" s="96">
        <v>21</v>
      </c>
      <c r="E149" s="82" t="s">
        <v>2520</v>
      </c>
      <c r="F149" s="82" t="s">
        <v>2504</v>
      </c>
      <c r="G149" s="101">
        <v>4770.63</v>
      </c>
      <c r="H149" s="98">
        <v>0.05</v>
      </c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  <c r="AI149" s="99"/>
      <c r="AJ149" s="99"/>
      <c r="AK149" s="99"/>
      <c r="AL149" s="99"/>
      <c r="AM149" s="99"/>
      <c r="AN149" s="99"/>
      <c r="AO149" s="99"/>
      <c r="AP149" s="99"/>
      <c r="AQ149" s="99"/>
      <c r="AR149" s="99"/>
      <c r="AS149" s="99"/>
      <c r="AT149" s="99"/>
      <c r="AU149" s="99"/>
      <c r="AV149" s="99"/>
      <c r="AW149" s="99"/>
      <c r="AX149" s="99"/>
      <c r="AY149" s="99"/>
      <c r="AZ149" s="99"/>
      <c r="BA149" s="99"/>
      <c r="BB149" s="99"/>
      <c r="BC149" s="99"/>
      <c r="BD149" s="99"/>
      <c r="BE149" s="101">
        <v>4770.63</v>
      </c>
      <c r="BF149" s="102">
        <v>100</v>
      </c>
      <c r="BG149" s="102">
        <v>100</v>
      </c>
      <c r="BH149" s="101"/>
      <c r="BI149" s="102"/>
      <c r="BJ149" s="100">
        <v>100</v>
      </c>
      <c r="BK149" s="99"/>
      <c r="BL149" s="99"/>
      <c r="BM149" s="100">
        <v>100</v>
      </c>
      <c r="BN149" s="99"/>
      <c r="BO149" s="99"/>
      <c r="BP149" s="100">
        <v>100</v>
      </c>
      <c r="BQ149" s="99"/>
      <c r="BR149" s="99"/>
      <c r="BS149" s="100">
        <v>100</v>
      </c>
      <c r="BT149" s="99"/>
      <c r="BU149" s="99"/>
      <c r="BV149" s="99"/>
      <c r="BW149" s="99"/>
      <c r="BX149" s="99"/>
      <c r="BY149" s="99"/>
      <c r="BZ149" s="99"/>
      <c r="CA149" s="99"/>
      <c r="CB149" s="99"/>
      <c r="CC149" s="99"/>
      <c r="CD149" s="99"/>
      <c r="CE149" s="100"/>
      <c r="CF149" s="99"/>
      <c r="CG149" s="99"/>
      <c r="CH149" s="100"/>
      <c r="CI149" s="99"/>
      <c r="CJ149" s="99"/>
      <c r="CK149" s="100"/>
      <c r="CL149" s="99"/>
      <c r="CM149" s="99"/>
      <c r="CN149" s="100"/>
      <c r="CO149" s="462"/>
      <c r="CP149" s="462"/>
      <c r="CQ149" s="402"/>
      <c r="CR149" s="401"/>
      <c r="CS149" s="401"/>
      <c r="CT149" s="402"/>
      <c r="CU149" s="401"/>
      <c r="CV149" s="401"/>
      <c r="CW149" s="402"/>
      <c r="CX149" s="462"/>
      <c r="CY149" s="462"/>
      <c r="CZ149" s="401"/>
      <c r="DA149" s="402"/>
      <c r="DB149" s="462"/>
      <c r="DC149" s="462"/>
      <c r="DD149" s="462"/>
      <c r="DE149" s="462"/>
      <c r="DF149" s="402"/>
    </row>
    <row r="150" spans="1:110" ht="8.4499999999999993" customHeight="1" x14ac:dyDescent="0.2">
      <c r="A150" s="130" t="s">
        <v>1740</v>
      </c>
      <c r="B150" s="104">
        <v>135</v>
      </c>
      <c r="C150" s="82" t="s">
        <v>2545</v>
      </c>
      <c r="D150" s="96">
        <v>21</v>
      </c>
      <c r="E150" s="82" t="s">
        <v>2520</v>
      </c>
      <c r="F150" s="82" t="s">
        <v>2504</v>
      </c>
      <c r="G150" s="101">
        <v>4493.07</v>
      </c>
      <c r="H150" s="98">
        <v>0.05</v>
      </c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  <c r="AK150" s="99"/>
      <c r="AL150" s="99"/>
      <c r="AM150" s="99"/>
      <c r="AN150" s="99"/>
      <c r="AO150" s="99"/>
      <c r="AP150" s="99"/>
      <c r="AQ150" s="99"/>
      <c r="AR150" s="99"/>
      <c r="AS150" s="99"/>
      <c r="AT150" s="99"/>
      <c r="AU150" s="99"/>
      <c r="AV150" s="99"/>
      <c r="AW150" s="99"/>
      <c r="AX150" s="99"/>
      <c r="AY150" s="99"/>
      <c r="AZ150" s="99"/>
      <c r="BA150" s="99"/>
      <c r="BB150" s="99"/>
      <c r="BC150" s="99"/>
      <c r="BD150" s="99"/>
      <c r="BE150" s="101">
        <v>4493.07</v>
      </c>
      <c r="BF150" s="102">
        <v>100</v>
      </c>
      <c r="BG150" s="102">
        <v>100</v>
      </c>
      <c r="BH150" s="101"/>
      <c r="BI150" s="102"/>
      <c r="BJ150" s="100">
        <v>100</v>
      </c>
      <c r="BK150" s="99"/>
      <c r="BL150" s="99"/>
      <c r="BM150" s="100">
        <v>100</v>
      </c>
      <c r="BN150" s="99"/>
      <c r="BO150" s="99"/>
      <c r="BP150" s="100">
        <v>100</v>
      </c>
      <c r="BQ150" s="99"/>
      <c r="BR150" s="99"/>
      <c r="BS150" s="100">
        <v>100</v>
      </c>
      <c r="BT150" s="99"/>
      <c r="BU150" s="99"/>
      <c r="BV150" s="99"/>
      <c r="BW150" s="99"/>
      <c r="BX150" s="99"/>
      <c r="BY150" s="99"/>
      <c r="BZ150" s="99"/>
      <c r="CA150" s="99"/>
      <c r="CB150" s="99"/>
      <c r="CC150" s="99"/>
      <c r="CD150" s="99"/>
      <c r="CE150" s="100"/>
      <c r="CF150" s="99"/>
      <c r="CG150" s="99"/>
      <c r="CH150" s="100"/>
      <c r="CI150" s="99"/>
      <c r="CJ150" s="99"/>
      <c r="CK150" s="100"/>
      <c r="CL150" s="99"/>
      <c r="CM150" s="99"/>
      <c r="CN150" s="100"/>
      <c r="CO150" s="462"/>
      <c r="CP150" s="462"/>
      <c r="CQ150" s="402"/>
      <c r="CR150" s="401"/>
      <c r="CS150" s="401"/>
      <c r="CT150" s="402"/>
      <c r="CU150" s="401"/>
      <c r="CV150" s="401"/>
      <c r="CW150" s="402"/>
      <c r="CX150" s="462"/>
      <c r="CY150" s="462"/>
      <c r="CZ150" s="401"/>
      <c r="DA150" s="402"/>
      <c r="DB150" s="462"/>
      <c r="DC150" s="462"/>
      <c r="DD150" s="462"/>
      <c r="DE150" s="462"/>
      <c r="DF150" s="402"/>
    </row>
    <row r="151" spans="1:110" ht="8.4499999999999993" customHeight="1" x14ac:dyDescent="0.2">
      <c r="A151" s="130" t="s">
        <v>1742</v>
      </c>
      <c r="B151" s="104">
        <v>136</v>
      </c>
      <c r="C151" s="82" t="s">
        <v>2546</v>
      </c>
      <c r="D151" s="96">
        <v>41</v>
      </c>
      <c r="E151" s="82" t="s">
        <v>2600</v>
      </c>
      <c r="F151" s="82" t="s">
        <v>2504</v>
      </c>
      <c r="G151" s="97">
        <v>51710.12</v>
      </c>
      <c r="H151" s="98">
        <v>0.53</v>
      </c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  <c r="AH151" s="99"/>
      <c r="AI151" s="99"/>
      <c r="AJ151" s="99"/>
      <c r="AK151" s="99"/>
      <c r="AL151" s="99"/>
      <c r="AM151" s="99"/>
      <c r="AN151" s="99"/>
      <c r="AO151" s="99"/>
      <c r="AP151" s="99"/>
      <c r="AQ151" s="99"/>
      <c r="AR151" s="99"/>
      <c r="AS151" s="99"/>
      <c r="AT151" s="99"/>
      <c r="AU151" s="99"/>
      <c r="AV151" s="99"/>
      <c r="AW151" s="99"/>
      <c r="AX151" s="99"/>
      <c r="AY151" s="99"/>
      <c r="AZ151" s="99"/>
      <c r="BA151" s="99"/>
      <c r="BB151" s="99">
        <v>41368.1</v>
      </c>
      <c r="BC151" s="99">
        <v>80</v>
      </c>
      <c r="BD151" s="99">
        <v>80</v>
      </c>
      <c r="BE151" s="99">
        <v>10342.02</v>
      </c>
      <c r="BF151" s="99">
        <v>20</v>
      </c>
      <c r="BG151" s="99">
        <v>100</v>
      </c>
      <c r="BH151" s="97"/>
      <c r="BI151" s="102"/>
      <c r="BJ151" s="102">
        <v>100</v>
      </c>
      <c r="BK151" s="97"/>
      <c r="BL151" s="102"/>
      <c r="BM151" s="100">
        <v>100</v>
      </c>
      <c r="BN151" s="99"/>
      <c r="BO151" s="99"/>
      <c r="BP151" s="100">
        <v>100</v>
      </c>
      <c r="BQ151" s="99"/>
      <c r="BR151" s="99"/>
      <c r="BS151" s="100">
        <v>100</v>
      </c>
      <c r="BT151" s="99"/>
      <c r="BU151" s="99"/>
      <c r="BV151" s="99"/>
      <c r="BW151" s="99"/>
      <c r="BX151" s="99"/>
      <c r="BY151" s="99"/>
      <c r="BZ151" s="99"/>
      <c r="CA151" s="99"/>
      <c r="CB151" s="99"/>
      <c r="CC151" s="99"/>
      <c r="CD151" s="99"/>
      <c r="CE151" s="100"/>
      <c r="CF151" s="99"/>
      <c r="CG151" s="99"/>
      <c r="CH151" s="100"/>
      <c r="CI151" s="99"/>
      <c r="CJ151" s="99"/>
      <c r="CK151" s="100"/>
      <c r="CL151" s="99"/>
      <c r="CM151" s="99"/>
      <c r="CN151" s="100"/>
      <c r="CO151" s="462"/>
      <c r="CP151" s="462"/>
      <c r="CQ151" s="402"/>
      <c r="CR151" s="401"/>
      <c r="CS151" s="401"/>
      <c r="CT151" s="402"/>
      <c r="CU151" s="401"/>
      <c r="CV151" s="401"/>
      <c r="CW151" s="402"/>
      <c r="CX151" s="462"/>
      <c r="CY151" s="462"/>
      <c r="CZ151" s="401"/>
      <c r="DA151" s="402"/>
      <c r="DB151" s="462"/>
      <c r="DC151" s="462"/>
      <c r="DD151" s="462"/>
      <c r="DE151" s="462"/>
      <c r="DF151" s="402"/>
    </row>
    <row r="152" spans="1:110" ht="8.4499999999999993" customHeight="1" x14ac:dyDescent="0.2">
      <c r="A152" s="130" t="s">
        <v>2642</v>
      </c>
      <c r="B152" s="104">
        <v>137</v>
      </c>
      <c r="C152" s="82" t="s">
        <v>2003</v>
      </c>
      <c r="D152" s="96">
        <v>103</v>
      </c>
      <c r="E152" s="82" t="s">
        <v>2511</v>
      </c>
      <c r="F152" s="82" t="s">
        <v>2532</v>
      </c>
      <c r="G152" s="97">
        <v>33175.89</v>
      </c>
      <c r="H152" s="98">
        <v>0.34</v>
      </c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99"/>
      <c r="AG152" s="99"/>
      <c r="AH152" s="99"/>
      <c r="AI152" s="99"/>
      <c r="AJ152" s="99"/>
      <c r="AK152" s="99"/>
      <c r="AL152" s="99"/>
      <c r="AM152" s="99"/>
      <c r="AN152" s="99"/>
      <c r="AO152" s="99"/>
      <c r="AP152" s="99"/>
      <c r="AQ152" s="99"/>
      <c r="AR152" s="99"/>
      <c r="AS152" s="99"/>
      <c r="AT152" s="99"/>
      <c r="AU152" s="99"/>
      <c r="AV152" s="99"/>
      <c r="AW152" s="99"/>
      <c r="AX152" s="99"/>
      <c r="AY152" s="99">
        <v>7540.88</v>
      </c>
      <c r="AZ152" s="99">
        <v>22.73</v>
      </c>
      <c r="BA152" s="99">
        <v>22.73</v>
      </c>
      <c r="BB152" s="101">
        <v>6797.74</v>
      </c>
      <c r="BC152" s="98">
        <v>20.49</v>
      </c>
      <c r="BD152" s="98">
        <v>43.22</v>
      </c>
      <c r="BE152" s="97">
        <v>11485.49</v>
      </c>
      <c r="BF152" s="102">
        <v>34.619999999999997</v>
      </c>
      <c r="BG152" s="102">
        <v>77.84</v>
      </c>
      <c r="BH152" s="101">
        <v>7202.49</v>
      </c>
      <c r="BI152" s="102">
        <v>21.71</v>
      </c>
      <c r="BJ152" s="102">
        <v>99.55</v>
      </c>
      <c r="BK152" s="101"/>
      <c r="BL152" s="98"/>
      <c r="BM152" s="102">
        <v>99.55</v>
      </c>
      <c r="BN152" s="100">
        <v>149.29</v>
      </c>
      <c r="BO152" s="98">
        <v>0.45</v>
      </c>
      <c r="BP152" s="100">
        <v>100</v>
      </c>
      <c r="BQ152" s="99"/>
      <c r="BR152" s="99"/>
      <c r="BS152" s="100">
        <v>100</v>
      </c>
      <c r="BT152" s="99"/>
      <c r="BU152" s="99"/>
      <c r="BV152" s="99"/>
      <c r="BW152" s="99"/>
      <c r="BX152" s="99"/>
      <c r="BY152" s="99"/>
      <c r="BZ152" s="99"/>
      <c r="CA152" s="99"/>
      <c r="CB152" s="99"/>
      <c r="CC152" s="99"/>
      <c r="CD152" s="99"/>
      <c r="CE152" s="100"/>
      <c r="CF152" s="99"/>
      <c r="CG152" s="99"/>
      <c r="CH152" s="100"/>
      <c r="CI152" s="99"/>
      <c r="CJ152" s="99"/>
      <c r="CK152" s="100"/>
      <c r="CL152" s="99"/>
      <c r="CM152" s="99"/>
      <c r="CN152" s="100"/>
      <c r="CO152" s="462"/>
      <c r="CP152" s="462"/>
      <c r="CQ152" s="402"/>
      <c r="CR152" s="401"/>
      <c r="CS152" s="401"/>
      <c r="CT152" s="402"/>
      <c r="CU152" s="401"/>
      <c r="CV152" s="401"/>
      <c r="CW152" s="402"/>
      <c r="CX152" s="462"/>
      <c r="CY152" s="462"/>
      <c r="CZ152" s="401"/>
      <c r="DA152" s="402"/>
      <c r="DB152" s="462"/>
      <c r="DC152" s="462"/>
      <c r="DD152" s="462"/>
      <c r="DE152" s="462"/>
      <c r="DF152" s="402"/>
    </row>
    <row r="153" spans="1:110" ht="8.4499999999999993" customHeight="1" x14ac:dyDescent="0.2">
      <c r="A153" s="130" t="s">
        <v>1744</v>
      </c>
      <c r="B153" s="103">
        <v>138</v>
      </c>
      <c r="C153" s="87" t="s">
        <v>2004</v>
      </c>
      <c r="D153" s="88">
        <v>112</v>
      </c>
      <c r="E153" s="87" t="s">
        <v>2517</v>
      </c>
      <c r="F153" s="87" t="s">
        <v>2532</v>
      </c>
      <c r="G153" s="89">
        <v>17010.77</v>
      </c>
      <c r="H153" s="90">
        <v>0.17</v>
      </c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  <c r="AJ153" s="94"/>
      <c r="AK153" s="94"/>
      <c r="AL153" s="94"/>
      <c r="AM153" s="94"/>
      <c r="AN153" s="94"/>
      <c r="AO153" s="94"/>
      <c r="AP153" s="94"/>
      <c r="AQ153" s="94"/>
      <c r="AR153" s="94"/>
      <c r="AS153" s="94"/>
      <c r="AT153" s="94"/>
      <c r="AU153" s="94"/>
      <c r="AV153" s="94"/>
      <c r="AW153" s="94"/>
      <c r="AX153" s="94"/>
      <c r="AY153" s="94">
        <v>3762.63</v>
      </c>
      <c r="AZ153" s="94">
        <v>22.12</v>
      </c>
      <c r="BA153" s="94">
        <v>22.12</v>
      </c>
      <c r="BB153" s="92">
        <v>1862.53</v>
      </c>
      <c r="BC153" s="90">
        <v>10.95</v>
      </c>
      <c r="BD153" s="90">
        <v>33.07</v>
      </c>
      <c r="BE153" s="89">
        <v>7196</v>
      </c>
      <c r="BF153" s="91">
        <v>42.3</v>
      </c>
      <c r="BG153" s="91">
        <v>75.37</v>
      </c>
      <c r="BH153" s="92">
        <v>2905.88</v>
      </c>
      <c r="BI153" s="91">
        <v>17.079999999999998</v>
      </c>
      <c r="BJ153" s="91">
        <v>92.45</v>
      </c>
      <c r="BK153" s="92">
        <v>1126.0999999999999</v>
      </c>
      <c r="BL153" s="90">
        <v>6.62</v>
      </c>
      <c r="BM153" s="91">
        <v>99.07</v>
      </c>
      <c r="BN153" s="93">
        <v>157.63</v>
      </c>
      <c r="BO153" s="90">
        <v>0.93</v>
      </c>
      <c r="BP153" s="93">
        <v>100</v>
      </c>
      <c r="BQ153" s="94"/>
      <c r="BR153" s="94"/>
      <c r="BS153" s="93">
        <v>100</v>
      </c>
      <c r="BT153" s="94"/>
      <c r="BU153" s="94"/>
      <c r="BV153" s="94"/>
      <c r="BW153" s="94"/>
      <c r="BX153" s="94"/>
      <c r="BY153" s="94"/>
      <c r="BZ153" s="94"/>
      <c r="CA153" s="94"/>
      <c r="CB153" s="94"/>
      <c r="CC153" s="99"/>
      <c r="CD153" s="99"/>
      <c r="CE153" s="100"/>
      <c r="CF153" s="99"/>
      <c r="CG153" s="99"/>
      <c r="CH153" s="100"/>
      <c r="CI153" s="99"/>
      <c r="CJ153" s="99"/>
      <c r="CK153" s="100"/>
      <c r="CL153" s="99"/>
      <c r="CM153" s="99"/>
      <c r="CN153" s="100"/>
      <c r="CO153" s="462"/>
      <c r="CP153" s="462"/>
      <c r="CQ153" s="402"/>
      <c r="CR153" s="401"/>
      <c r="CS153" s="401"/>
      <c r="CT153" s="402"/>
      <c r="CU153" s="401"/>
      <c r="CV153" s="401"/>
      <c r="CW153" s="402"/>
      <c r="CX153" s="462"/>
      <c r="CY153" s="462"/>
      <c r="CZ153" s="401"/>
      <c r="DA153" s="402"/>
      <c r="DB153" s="462"/>
      <c r="DC153" s="462"/>
      <c r="DD153" s="462"/>
      <c r="DE153" s="462"/>
      <c r="DF153" s="402"/>
    </row>
    <row r="154" spans="1:110" ht="8.4499999999999993" customHeight="1" x14ac:dyDescent="0.2">
      <c r="A154" s="130" t="s">
        <v>1746</v>
      </c>
      <c r="B154" s="104">
        <v>139</v>
      </c>
      <c r="C154" s="82" t="s">
        <v>2549</v>
      </c>
      <c r="D154" s="96">
        <v>84</v>
      </c>
      <c r="E154" s="82" t="s">
        <v>2517</v>
      </c>
      <c r="F154" s="82" t="s">
        <v>2526</v>
      </c>
      <c r="G154" s="101">
        <v>4494.82</v>
      </c>
      <c r="H154" s="98">
        <v>0.05</v>
      </c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  <c r="AH154" s="99"/>
      <c r="AI154" s="99"/>
      <c r="AJ154" s="99"/>
      <c r="AK154" s="99"/>
      <c r="AL154" s="99"/>
      <c r="AM154" s="99"/>
      <c r="AN154" s="99"/>
      <c r="AO154" s="99"/>
      <c r="AP154" s="99"/>
      <c r="AQ154" s="99"/>
      <c r="AR154" s="99"/>
      <c r="AS154" s="99"/>
      <c r="AT154" s="99"/>
      <c r="AU154" s="99"/>
      <c r="AV154" s="99"/>
      <c r="AW154" s="99"/>
      <c r="AX154" s="99"/>
      <c r="AY154" s="99">
        <v>1500.82</v>
      </c>
      <c r="AZ154" s="99">
        <v>33.39</v>
      </c>
      <c r="BA154" s="99">
        <v>33.39</v>
      </c>
      <c r="BB154" s="100">
        <v>439.59</v>
      </c>
      <c r="BC154" s="102">
        <v>9.7799999999999994</v>
      </c>
      <c r="BD154" s="102">
        <v>43.17</v>
      </c>
      <c r="BE154" s="101">
        <v>1883.78</v>
      </c>
      <c r="BF154" s="102">
        <v>41.91</v>
      </c>
      <c r="BG154" s="102">
        <v>85.08</v>
      </c>
      <c r="BH154" s="100">
        <v>670.63</v>
      </c>
      <c r="BI154" s="98">
        <v>14.92</v>
      </c>
      <c r="BJ154" s="102">
        <v>100</v>
      </c>
      <c r="BK154" s="102"/>
      <c r="BL154" s="98"/>
      <c r="BM154" s="100">
        <v>100</v>
      </c>
      <c r="BN154" s="99"/>
      <c r="BO154" s="99"/>
      <c r="BP154" s="100">
        <v>100</v>
      </c>
      <c r="BQ154" s="99"/>
      <c r="BR154" s="99"/>
      <c r="BS154" s="100">
        <v>100</v>
      </c>
      <c r="BT154" s="99"/>
      <c r="BU154" s="99"/>
      <c r="BV154" s="99"/>
      <c r="BW154" s="99"/>
      <c r="BX154" s="99"/>
      <c r="BY154" s="99"/>
      <c r="BZ154" s="99"/>
      <c r="CA154" s="99"/>
      <c r="CB154" s="99"/>
      <c r="CC154" s="99"/>
      <c r="CD154" s="99"/>
      <c r="CE154" s="100"/>
      <c r="CF154" s="99"/>
      <c r="CG154" s="99"/>
      <c r="CH154" s="100"/>
      <c r="CI154" s="99"/>
      <c r="CJ154" s="99"/>
      <c r="CK154" s="100"/>
      <c r="CL154" s="99"/>
      <c r="CM154" s="99"/>
      <c r="CN154" s="100"/>
      <c r="CO154" s="462"/>
      <c r="CP154" s="462"/>
      <c r="CQ154" s="402"/>
      <c r="CR154" s="401"/>
      <c r="CS154" s="401"/>
      <c r="CT154" s="402"/>
      <c r="CU154" s="401"/>
      <c r="CV154" s="401"/>
      <c r="CW154" s="402"/>
      <c r="CX154" s="462"/>
      <c r="CY154" s="462"/>
      <c r="CZ154" s="401"/>
      <c r="DA154" s="402"/>
      <c r="DB154" s="462"/>
      <c r="DC154" s="462"/>
      <c r="DD154" s="462"/>
      <c r="DE154" s="462"/>
      <c r="DF154" s="402"/>
    </row>
    <row r="155" spans="1:110" ht="8.4499999999999993" customHeight="1" x14ac:dyDescent="0.2">
      <c r="A155" s="130" t="s">
        <v>1747</v>
      </c>
      <c r="B155" s="104">
        <v>140</v>
      </c>
      <c r="C155" s="82" t="s">
        <v>2550</v>
      </c>
      <c r="D155" s="96">
        <v>27</v>
      </c>
      <c r="E155" s="82" t="s">
        <v>2537</v>
      </c>
      <c r="F155" s="82" t="s">
        <v>2532</v>
      </c>
      <c r="G155" s="100">
        <v>893.96</v>
      </c>
      <c r="H155" s="98">
        <v>0.01</v>
      </c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99"/>
      <c r="AH155" s="99"/>
      <c r="AI155" s="99"/>
      <c r="AJ155" s="99"/>
      <c r="AK155" s="99"/>
      <c r="AL155" s="99"/>
      <c r="AM155" s="99"/>
      <c r="AN155" s="99"/>
      <c r="AO155" s="99"/>
      <c r="AP155" s="99"/>
      <c r="AQ155" s="99"/>
      <c r="AR155" s="99"/>
      <c r="AS155" s="99"/>
      <c r="AT155" s="99"/>
      <c r="AU155" s="99"/>
      <c r="AV155" s="99"/>
      <c r="AW155" s="99"/>
      <c r="AX155" s="99"/>
      <c r="AY155" s="99"/>
      <c r="AZ155" s="99"/>
      <c r="BA155" s="99"/>
      <c r="BB155" s="99"/>
      <c r="BC155" s="99"/>
      <c r="BD155" s="99"/>
      <c r="BE155" s="99"/>
      <c r="BF155" s="99"/>
      <c r="BG155" s="99"/>
      <c r="BH155" s="99"/>
      <c r="BI155" s="99"/>
      <c r="BJ155" s="99"/>
      <c r="BK155" s="100">
        <v>786.6</v>
      </c>
      <c r="BL155" s="102">
        <v>87.99</v>
      </c>
      <c r="BM155" s="102">
        <v>87.99</v>
      </c>
      <c r="BN155" s="100">
        <v>107.36</v>
      </c>
      <c r="BO155" s="102">
        <v>12.01</v>
      </c>
      <c r="BP155" s="100">
        <v>100</v>
      </c>
      <c r="BQ155" s="99"/>
      <c r="BR155" s="99"/>
      <c r="BS155" s="100">
        <v>100</v>
      </c>
      <c r="BT155" s="99"/>
      <c r="BU155" s="99"/>
      <c r="BV155" s="99"/>
      <c r="BW155" s="99"/>
      <c r="BX155" s="99"/>
      <c r="BY155" s="99"/>
      <c r="BZ155" s="99"/>
      <c r="CA155" s="99"/>
      <c r="CB155" s="99"/>
      <c r="CC155" s="94"/>
      <c r="CD155" s="94"/>
      <c r="CE155" s="93"/>
      <c r="CF155" s="94"/>
      <c r="CG155" s="94"/>
      <c r="CH155" s="93"/>
      <c r="CI155" s="94"/>
      <c r="CJ155" s="94"/>
      <c r="CK155" s="93"/>
      <c r="CL155" s="94"/>
      <c r="CM155" s="94"/>
      <c r="CN155" s="93"/>
      <c r="CO155" s="459"/>
      <c r="CP155" s="459"/>
      <c r="CQ155" s="400"/>
      <c r="CR155" s="456"/>
      <c r="CS155" s="456"/>
      <c r="CT155" s="400"/>
      <c r="CU155" s="456"/>
      <c r="CV155" s="456"/>
      <c r="CW155" s="400"/>
      <c r="CX155" s="459"/>
      <c r="CY155" s="459"/>
      <c r="CZ155" s="456"/>
      <c r="DA155" s="400"/>
      <c r="DB155" s="459"/>
      <c r="DC155" s="459"/>
      <c r="DD155" s="459"/>
      <c r="DE155" s="459"/>
      <c r="DF155" s="400"/>
    </row>
    <row r="156" spans="1:110" ht="8.4499999999999993" customHeight="1" x14ac:dyDescent="0.2">
      <c r="A156" s="130" t="s">
        <v>1748</v>
      </c>
      <c r="B156" s="104">
        <v>141</v>
      </c>
      <c r="C156" s="82" t="s">
        <v>2551</v>
      </c>
      <c r="D156" s="96">
        <v>41</v>
      </c>
      <c r="E156" s="82" t="s">
        <v>2600</v>
      </c>
      <c r="F156" s="82" t="s">
        <v>2504</v>
      </c>
      <c r="G156" s="100">
        <v>632.37</v>
      </c>
      <c r="H156" s="98">
        <v>0.01</v>
      </c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99"/>
      <c r="AG156" s="99"/>
      <c r="AH156" s="99"/>
      <c r="AI156" s="99"/>
      <c r="AJ156" s="99"/>
      <c r="AK156" s="99"/>
      <c r="AL156" s="99"/>
      <c r="AM156" s="99"/>
      <c r="AN156" s="99"/>
      <c r="AO156" s="99"/>
      <c r="AP156" s="99"/>
      <c r="AQ156" s="99"/>
      <c r="AR156" s="99"/>
      <c r="AS156" s="99"/>
      <c r="AT156" s="99"/>
      <c r="AU156" s="99"/>
      <c r="AV156" s="99"/>
      <c r="AW156" s="99"/>
      <c r="AX156" s="99"/>
      <c r="AY156" s="99"/>
      <c r="AZ156" s="99"/>
      <c r="BA156" s="99"/>
      <c r="BB156" s="99">
        <v>188.19</v>
      </c>
      <c r="BC156" s="99">
        <v>29.76</v>
      </c>
      <c r="BD156" s="99">
        <v>29.76</v>
      </c>
      <c r="BE156" s="100">
        <v>444.18</v>
      </c>
      <c r="BF156" s="102">
        <v>70.239999999999995</v>
      </c>
      <c r="BG156" s="102">
        <v>100</v>
      </c>
      <c r="BH156" s="100"/>
      <c r="BI156" s="102"/>
      <c r="BJ156" s="100">
        <v>100</v>
      </c>
      <c r="BK156" s="99"/>
      <c r="BL156" s="99"/>
      <c r="BM156" s="100">
        <v>100</v>
      </c>
      <c r="BN156" s="99"/>
      <c r="BO156" s="99"/>
      <c r="BP156" s="100">
        <v>100</v>
      </c>
      <c r="BQ156" s="99"/>
      <c r="BR156" s="99"/>
      <c r="BS156" s="100">
        <v>100</v>
      </c>
      <c r="BT156" s="99"/>
      <c r="BU156" s="99"/>
      <c r="BV156" s="99"/>
      <c r="BW156" s="99"/>
      <c r="BX156" s="99"/>
      <c r="BY156" s="99"/>
      <c r="BZ156" s="99"/>
      <c r="CA156" s="99"/>
      <c r="CB156" s="99"/>
      <c r="CC156" s="99"/>
      <c r="CD156" s="99"/>
      <c r="CE156" s="100"/>
      <c r="CF156" s="99"/>
      <c r="CG156" s="99"/>
      <c r="CH156" s="100"/>
      <c r="CI156" s="99"/>
      <c r="CJ156" s="99"/>
      <c r="CK156" s="100"/>
      <c r="CL156" s="99"/>
      <c r="CM156" s="99"/>
      <c r="CN156" s="100"/>
      <c r="CO156" s="462"/>
      <c r="CP156" s="462"/>
      <c r="CQ156" s="402"/>
      <c r="CR156" s="401"/>
      <c r="CS156" s="401"/>
      <c r="CT156" s="402"/>
      <c r="CU156" s="401"/>
      <c r="CV156" s="401"/>
      <c r="CW156" s="402"/>
      <c r="CX156" s="462"/>
      <c r="CY156" s="462"/>
      <c r="CZ156" s="401"/>
      <c r="DA156" s="402"/>
      <c r="DB156" s="462"/>
      <c r="DC156" s="462"/>
      <c r="DD156" s="462"/>
      <c r="DE156" s="462"/>
      <c r="DF156" s="402"/>
    </row>
    <row r="157" spans="1:110" ht="8.4499999999999993" customHeight="1" x14ac:dyDescent="0.2">
      <c r="A157" s="130" t="s">
        <v>1749</v>
      </c>
      <c r="B157" s="104">
        <v>142</v>
      </c>
      <c r="C157" s="82" t="s">
        <v>2552</v>
      </c>
      <c r="D157" s="96">
        <v>21</v>
      </c>
      <c r="E157" s="82" t="s">
        <v>2520</v>
      </c>
      <c r="F157" s="82" t="s">
        <v>2504</v>
      </c>
      <c r="G157" s="101">
        <v>1506.16</v>
      </c>
      <c r="H157" s="98">
        <v>0.02</v>
      </c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  <c r="AI157" s="99"/>
      <c r="AJ157" s="99"/>
      <c r="AK157" s="99"/>
      <c r="AL157" s="99"/>
      <c r="AM157" s="99"/>
      <c r="AN157" s="99"/>
      <c r="AO157" s="99"/>
      <c r="AP157" s="99"/>
      <c r="AQ157" s="99"/>
      <c r="AR157" s="99"/>
      <c r="AS157" s="99"/>
      <c r="AT157" s="99"/>
      <c r="AU157" s="99"/>
      <c r="AV157" s="99"/>
      <c r="AW157" s="99"/>
      <c r="AX157" s="99"/>
      <c r="AY157" s="99"/>
      <c r="AZ157" s="99"/>
      <c r="BA157" s="99"/>
      <c r="BB157" s="99"/>
      <c r="BC157" s="99"/>
      <c r="BD157" s="99"/>
      <c r="BE157" s="100">
        <v>1506.16</v>
      </c>
      <c r="BF157" s="102">
        <v>100</v>
      </c>
      <c r="BG157" s="102">
        <v>100</v>
      </c>
      <c r="BH157" s="101"/>
      <c r="BI157" s="102"/>
      <c r="BJ157" s="100">
        <v>100</v>
      </c>
      <c r="BK157" s="99"/>
      <c r="BL157" s="99"/>
      <c r="BM157" s="100">
        <v>100</v>
      </c>
      <c r="BN157" s="99"/>
      <c r="BO157" s="99"/>
      <c r="BP157" s="100">
        <v>100</v>
      </c>
      <c r="BQ157" s="99"/>
      <c r="BR157" s="99"/>
      <c r="BS157" s="100">
        <v>100</v>
      </c>
      <c r="BT157" s="99"/>
      <c r="BU157" s="99"/>
      <c r="BV157" s="99"/>
      <c r="BW157" s="99"/>
      <c r="BX157" s="99"/>
      <c r="BY157" s="99"/>
      <c r="BZ157" s="99"/>
      <c r="CA157" s="99"/>
      <c r="CB157" s="99"/>
      <c r="CC157" s="99"/>
      <c r="CD157" s="99"/>
      <c r="CE157" s="100"/>
      <c r="CF157" s="99"/>
      <c r="CG157" s="99"/>
      <c r="CH157" s="100"/>
      <c r="CI157" s="99"/>
      <c r="CJ157" s="99"/>
      <c r="CK157" s="100"/>
      <c r="CL157" s="99"/>
      <c r="CM157" s="99"/>
      <c r="CN157" s="100"/>
      <c r="CO157" s="462"/>
      <c r="CP157" s="462"/>
      <c r="CQ157" s="402"/>
      <c r="CR157" s="401"/>
      <c r="CS157" s="401"/>
      <c r="CT157" s="402"/>
      <c r="CU157" s="401"/>
      <c r="CV157" s="401"/>
      <c r="CW157" s="402"/>
      <c r="CX157" s="462"/>
      <c r="CY157" s="462"/>
      <c r="CZ157" s="401"/>
      <c r="DA157" s="402"/>
      <c r="DB157" s="462"/>
      <c r="DC157" s="462"/>
      <c r="DD157" s="462"/>
      <c r="DE157" s="462"/>
      <c r="DF157" s="402"/>
    </row>
    <row r="158" spans="1:110" ht="8.4499999999999993" customHeight="1" x14ac:dyDescent="0.2">
      <c r="A158" s="130" t="s">
        <v>1750</v>
      </c>
      <c r="B158" s="104">
        <v>143</v>
      </c>
      <c r="C158" s="82" t="s">
        <v>2005</v>
      </c>
      <c r="D158" s="96">
        <v>112</v>
      </c>
      <c r="E158" s="82" t="s">
        <v>2517</v>
      </c>
      <c r="F158" s="82" t="s">
        <v>2532</v>
      </c>
      <c r="G158" s="101">
        <v>9483.4599999999991</v>
      </c>
      <c r="H158" s="98">
        <v>0.1</v>
      </c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  <c r="AI158" s="99"/>
      <c r="AJ158" s="99"/>
      <c r="AK158" s="99"/>
      <c r="AL158" s="99"/>
      <c r="AM158" s="99"/>
      <c r="AN158" s="99"/>
      <c r="AO158" s="99"/>
      <c r="AP158" s="99"/>
      <c r="AQ158" s="99"/>
      <c r="AR158" s="99"/>
      <c r="AS158" s="99"/>
      <c r="AT158" s="99"/>
      <c r="AU158" s="99"/>
      <c r="AV158" s="99"/>
      <c r="AW158" s="99"/>
      <c r="AX158" s="99"/>
      <c r="AY158" s="99">
        <v>2261.81</v>
      </c>
      <c r="AZ158" s="99">
        <v>23.85</v>
      </c>
      <c r="BA158" s="99">
        <v>23.85</v>
      </c>
      <c r="BB158" s="100">
        <v>1234.75</v>
      </c>
      <c r="BC158" s="102">
        <v>13.02</v>
      </c>
      <c r="BD158" s="102">
        <v>36.869999999999997</v>
      </c>
      <c r="BE158" s="101">
        <v>3361.89</v>
      </c>
      <c r="BF158" s="102">
        <v>35.450000000000003</v>
      </c>
      <c r="BG158" s="102">
        <v>72.319999999999993</v>
      </c>
      <c r="BH158" s="101">
        <v>2235.25</v>
      </c>
      <c r="BI158" s="102">
        <v>23.57</v>
      </c>
      <c r="BJ158" s="102">
        <v>95.89</v>
      </c>
      <c r="BK158" s="100">
        <v>339.51</v>
      </c>
      <c r="BL158" s="98">
        <v>3.58</v>
      </c>
      <c r="BM158" s="102">
        <v>99.47</v>
      </c>
      <c r="BN158" s="102">
        <v>50.26</v>
      </c>
      <c r="BO158" s="98">
        <v>0.53</v>
      </c>
      <c r="BP158" s="100">
        <v>100</v>
      </c>
      <c r="BQ158" s="99"/>
      <c r="BR158" s="99"/>
      <c r="BS158" s="100">
        <v>100</v>
      </c>
      <c r="BT158" s="99"/>
      <c r="BU158" s="99"/>
      <c r="BV158" s="99"/>
      <c r="BW158" s="99"/>
      <c r="BX158" s="99"/>
      <c r="BY158" s="99"/>
      <c r="BZ158" s="99"/>
      <c r="CA158" s="99"/>
      <c r="CB158" s="99"/>
      <c r="CC158" s="99"/>
      <c r="CD158" s="99"/>
      <c r="CE158" s="100"/>
      <c r="CF158" s="99"/>
      <c r="CG158" s="99"/>
      <c r="CH158" s="100"/>
      <c r="CI158" s="99"/>
      <c r="CJ158" s="99"/>
      <c r="CK158" s="100"/>
      <c r="CL158" s="99"/>
      <c r="CM158" s="99"/>
      <c r="CN158" s="100"/>
      <c r="CO158" s="462"/>
      <c r="CP158" s="462"/>
      <c r="CQ158" s="402"/>
      <c r="CR158" s="401"/>
      <c r="CS158" s="401"/>
      <c r="CT158" s="402"/>
      <c r="CU158" s="401"/>
      <c r="CV158" s="401"/>
      <c r="CW158" s="402"/>
      <c r="CX158" s="462"/>
      <c r="CY158" s="462"/>
      <c r="CZ158" s="401"/>
      <c r="DA158" s="402"/>
      <c r="DB158" s="462"/>
      <c r="DC158" s="462"/>
      <c r="DD158" s="462"/>
      <c r="DE158" s="462"/>
      <c r="DF158" s="402"/>
    </row>
    <row r="159" spans="1:110" ht="8.4499999999999993" customHeight="1" x14ac:dyDescent="0.2">
      <c r="A159" s="130" t="s">
        <v>1752</v>
      </c>
      <c r="B159" s="103">
        <v>144</v>
      </c>
      <c r="C159" s="87" t="s">
        <v>2006</v>
      </c>
      <c r="D159" s="88">
        <v>74</v>
      </c>
      <c r="E159" s="87" t="s">
        <v>2520</v>
      </c>
      <c r="F159" s="87" t="s">
        <v>2531</v>
      </c>
      <c r="G159" s="92">
        <v>7160.41</v>
      </c>
      <c r="H159" s="90">
        <v>7.0000000000000007E-2</v>
      </c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  <c r="AI159" s="94"/>
      <c r="AJ159" s="94"/>
      <c r="AK159" s="94"/>
      <c r="AL159" s="94"/>
      <c r="AM159" s="94"/>
      <c r="AN159" s="94"/>
      <c r="AO159" s="94"/>
      <c r="AP159" s="94"/>
      <c r="AQ159" s="94"/>
      <c r="AR159" s="94"/>
      <c r="AS159" s="94"/>
      <c r="AT159" s="94"/>
      <c r="AU159" s="94"/>
      <c r="AV159" s="94"/>
      <c r="AW159" s="94"/>
      <c r="AX159" s="94"/>
      <c r="AY159" s="94"/>
      <c r="AZ159" s="94"/>
      <c r="BA159" s="94"/>
      <c r="BB159" s="94"/>
      <c r="BC159" s="94"/>
      <c r="BD159" s="94"/>
      <c r="BE159" s="92">
        <v>2052.42</v>
      </c>
      <c r="BF159" s="91">
        <v>28.66</v>
      </c>
      <c r="BG159" s="91">
        <v>28.66</v>
      </c>
      <c r="BH159" s="92">
        <v>2671.25</v>
      </c>
      <c r="BI159" s="91">
        <v>37.31</v>
      </c>
      <c r="BJ159" s="91">
        <v>65.97</v>
      </c>
      <c r="BK159" s="92">
        <v>2354.8200000000002</v>
      </c>
      <c r="BL159" s="91">
        <v>32.89</v>
      </c>
      <c r="BM159" s="91">
        <v>98.86</v>
      </c>
      <c r="BN159" s="92">
        <v>81.92</v>
      </c>
      <c r="BO159" s="91">
        <v>1.1399999999999999</v>
      </c>
      <c r="BP159" s="93">
        <v>100</v>
      </c>
      <c r="BQ159" s="94"/>
      <c r="BR159" s="94"/>
      <c r="BS159" s="93">
        <v>100</v>
      </c>
      <c r="BT159" s="94"/>
      <c r="BU159" s="94"/>
      <c r="BV159" s="94"/>
      <c r="BW159" s="94"/>
      <c r="BX159" s="94"/>
      <c r="BY159" s="94"/>
      <c r="BZ159" s="94"/>
      <c r="CA159" s="94"/>
      <c r="CB159" s="94"/>
      <c r="CC159" s="99"/>
      <c r="CD159" s="99"/>
      <c r="CE159" s="100"/>
      <c r="CF159" s="99"/>
      <c r="CG159" s="99"/>
      <c r="CH159" s="100"/>
      <c r="CI159" s="99"/>
      <c r="CJ159" s="99"/>
      <c r="CK159" s="100"/>
      <c r="CL159" s="99"/>
      <c r="CM159" s="99"/>
      <c r="CN159" s="100"/>
      <c r="CO159" s="462"/>
      <c r="CP159" s="462"/>
      <c r="CQ159" s="402"/>
      <c r="CR159" s="401"/>
      <c r="CS159" s="401"/>
      <c r="CT159" s="402"/>
      <c r="CU159" s="401"/>
      <c r="CV159" s="401"/>
      <c r="CW159" s="402"/>
      <c r="CX159" s="462"/>
      <c r="CY159" s="462"/>
      <c r="CZ159" s="401"/>
      <c r="DA159" s="402"/>
      <c r="DB159" s="462"/>
      <c r="DC159" s="462"/>
      <c r="DD159" s="462"/>
      <c r="DE159" s="462"/>
      <c r="DF159" s="402"/>
    </row>
    <row r="160" spans="1:110" ht="8.4499999999999993" customHeight="1" x14ac:dyDescent="0.2">
      <c r="A160" s="130" t="s">
        <v>1754</v>
      </c>
      <c r="B160" s="104">
        <v>145</v>
      </c>
      <c r="C160" s="82" t="s">
        <v>2554</v>
      </c>
      <c r="D160" s="96">
        <v>70</v>
      </c>
      <c r="E160" s="82" t="s">
        <v>2553</v>
      </c>
      <c r="F160" s="82" t="s">
        <v>2531</v>
      </c>
      <c r="G160" s="101">
        <v>4289.25</v>
      </c>
      <c r="H160" s="98">
        <v>0.04</v>
      </c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  <c r="AF160" s="99"/>
      <c r="AG160" s="99"/>
      <c r="AH160" s="99"/>
      <c r="AI160" s="99"/>
      <c r="AJ160" s="99"/>
      <c r="AK160" s="99"/>
      <c r="AL160" s="99"/>
      <c r="AM160" s="99"/>
      <c r="AN160" s="99"/>
      <c r="AO160" s="99"/>
      <c r="AP160" s="99"/>
      <c r="AQ160" s="99"/>
      <c r="AR160" s="99"/>
      <c r="AS160" s="99"/>
      <c r="AT160" s="99"/>
      <c r="AU160" s="99"/>
      <c r="AV160" s="99"/>
      <c r="AW160" s="99"/>
      <c r="AX160" s="99"/>
      <c r="AY160" s="99"/>
      <c r="AZ160" s="99"/>
      <c r="BA160" s="99"/>
      <c r="BB160" s="99"/>
      <c r="BC160" s="99"/>
      <c r="BD160" s="99"/>
      <c r="BE160" s="101">
        <v>1422.74</v>
      </c>
      <c r="BF160" s="102">
        <v>33.17</v>
      </c>
      <c r="BG160" s="102">
        <v>33.17</v>
      </c>
      <c r="BH160" s="101">
        <v>1993.64</v>
      </c>
      <c r="BI160" s="102">
        <v>46.48</v>
      </c>
      <c r="BJ160" s="102">
        <v>79.650000000000006</v>
      </c>
      <c r="BK160" s="100">
        <v>790.94</v>
      </c>
      <c r="BL160" s="102">
        <v>18.440000000000001</v>
      </c>
      <c r="BM160" s="102">
        <v>98.09</v>
      </c>
      <c r="BN160" s="102">
        <v>81.92</v>
      </c>
      <c r="BO160" s="98">
        <v>1.91</v>
      </c>
      <c r="BP160" s="100">
        <v>100</v>
      </c>
      <c r="BQ160" s="99"/>
      <c r="BR160" s="99"/>
      <c r="BS160" s="100">
        <v>100</v>
      </c>
      <c r="BT160" s="99"/>
      <c r="BU160" s="99"/>
      <c r="BV160" s="99"/>
      <c r="BW160" s="99"/>
      <c r="BX160" s="99"/>
      <c r="BY160" s="99"/>
      <c r="BZ160" s="99"/>
      <c r="CA160" s="99"/>
      <c r="CB160" s="99"/>
      <c r="CC160" s="94"/>
      <c r="CD160" s="94"/>
      <c r="CE160" s="93"/>
      <c r="CF160" s="94"/>
      <c r="CG160" s="94"/>
      <c r="CH160" s="93"/>
      <c r="CI160" s="94"/>
      <c r="CJ160" s="94"/>
      <c r="CK160" s="93"/>
      <c r="CL160" s="94"/>
      <c r="CM160" s="94"/>
      <c r="CN160" s="93"/>
      <c r="CO160" s="459"/>
      <c r="CP160" s="459"/>
      <c r="CQ160" s="400"/>
      <c r="CR160" s="456"/>
      <c r="CS160" s="456"/>
      <c r="CT160" s="400"/>
      <c r="CU160" s="456"/>
      <c r="CV160" s="456"/>
      <c r="CW160" s="400"/>
      <c r="CX160" s="459"/>
      <c r="CY160" s="459"/>
      <c r="CZ160" s="456"/>
      <c r="DA160" s="400"/>
      <c r="DB160" s="459"/>
      <c r="DC160" s="459"/>
      <c r="DD160" s="459"/>
      <c r="DE160" s="459"/>
      <c r="DF160" s="400"/>
    </row>
    <row r="161" spans="1:110" ht="8.4499999999999993" customHeight="1" x14ac:dyDescent="0.2">
      <c r="A161" s="130" t="s">
        <v>1755</v>
      </c>
      <c r="B161" s="104">
        <v>146</v>
      </c>
      <c r="C161" s="82" t="s">
        <v>2555</v>
      </c>
      <c r="D161" s="96">
        <v>53</v>
      </c>
      <c r="E161" s="82" t="s">
        <v>2553</v>
      </c>
      <c r="F161" s="82" t="s">
        <v>2556</v>
      </c>
      <c r="G161" s="101">
        <v>1808.76</v>
      </c>
      <c r="H161" s="98">
        <v>0.02</v>
      </c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  <c r="AB161" s="99"/>
      <c r="AC161" s="99"/>
      <c r="AD161" s="99"/>
      <c r="AE161" s="99"/>
      <c r="AF161" s="99"/>
      <c r="AG161" s="99"/>
      <c r="AH161" s="99"/>
      <c r="AI161" s="99"/>
      <c r="AJ161" s="99"/>
      <c r="AK161" s="99"/>
      <c r="AL161" s="99"/>
      <c r="AM161" s="99"/>
      <c r="AN161" s="99"/>
      <c r="AO161" s="99"/>
      <c r="AP161" s="99"/>
      <c r="AQ161" s="99"/>
      <c r="AR161" s="99"/>
      <c r="AS161" s="99"/>
      <c r="AT161" s="99"/>
      <c r="AU161" s="99"/>
      <c r="AV161" s="99"/>
      <c r="AW161" s="99"/>
      <c r="AX161" s="99"/>
      <c r="AY161" s="99"/>
      <c r="AZ161" s="99"/>
      <c r="BA161" s="99"/>
      <c r="BB161" s="99"/>
      <c r="BC161" s="99"/>
      <c r="BD161" s="99"/>
      <c r="BE161" s="100">
        <v>362.11</v>
      </c>
      <c r="BF161" s="102">
        <v>20.02</v>
      </c>
      <c r="BG161" s="102">
        <v>20.02</v>
      </c>
      <c r="BH161" s="100">
        <v>507.18</v>
      </c>
      <c r="BI161" s="102">
        <v>28.04</v>
      </c>
      <c r="BJ161" s="102">
        <v>48.06</v>
      </c>
      <c r="BK161" s="101">
        <v>939.47</v>
      </c>
      <c r="BL161" s="102">
        <v>51.94</v>
      </c>
      <c r="BM161" s="100">
        <v>100</v>
      </c>
      <c r="BN161" s="99"/>
      <c r="BO161" s="99"/>
      <c r="BP161" s="100">
        <v>100</v>
      </c>
      <c r="BQ161" s="99"/>
      <c r="BR161" s="99"/>
      <c r="BS161" s="100">
        <v>100</v>
      </c>
      <c r="BT161" s="99"/>
      <c r="BU161" s="99"/>
      <c r="BV161" s="99"/>
      <c r="BW161" s="99"/>
      <c r="BX161" s="99"/>
      <c r="BY161" s="99"/>
      <c r="BZ161" s="99"/>
      <c r="CA161" s="99"/>
      <c r="CB161" s="99"/>
      <c r="CC161" s="99"/>
      <c r="CD161" s="99"/>
      <c r="CE161" s="100"/>
      <c r="CF161" s="99"/>
      <c r="CG161" s="99"/>
      <c r="CH161" s="100"/>
      <c r="CI161" s="99"/>
      <c r="CJ161" s="99"/>
      <c r="CK161" s="100"/>
      <c r="CL161" s="99"/>
      <c r="CM161" s="99"/>
      <c r="CN161" s="100"/>
      <c r="CO161" s="462"/>
      <c r="CP161" s="462"/>
      <c r="CQ161" s="402"/>
      <c r="CR161" s="401"/>
      <c r="CS161" s="401"/>
      <c r="CT161" s="402"/>
      <c r="CU161" s="401"/>
      <c r="CV161" s="401"/>
      <c r="CW161" s="402"/>
      <c r="CX161" s="462"/>
      <c r="CY161" s="462"/>
      <c r="CZ161" s="401"/>
      <c r="DA161" s="402"/>
      <c r="DB161" s="462"/>
      <c r="DC161" s="462"/>
      <c r="DD161" s="462"/>
      <c r="DE161" s="462"/>
      <c r="DF161" s="402"/>
    </row>
    <row r="162" spans="1:110" ht="8.4499999999999993" customHeight="1" x14ac:dyDescent="0.2">
      <c r="A162" s="130" t="s">
        <v>1756</v>
      </c>
      <c r="B162" s="104">
        <v>147</v>
      </c>
      <c r="C162" s="82" t="s">
        <v>2557</v>
      </c>
      <c r="D162" s="96">
        <v>21</v>
      </c>
      <c r="E162" s="82" t="s">
        <v>1978</v>
      </c>
      <c r="F162" s="82" t="s">
        <v>2526</v>
      </c>
      <c r="G162" s="102">
        <v>92.97</v>
      </c>
      <c r="H162" s="98">
        <v>0</v>
      </c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  <c r="AI162" s="99"/>
      <c r="AJ162" s="99"/>
      <c r="AK162" s="99"/>
      <c r="AL162" s="99"/>
      <c r="AM162" s="99"/>
      <c r="AN162" s="99"/>
      <c r="AO162" s="99"/>
      <c r="AP162" s="99"/>
      <c r="AQ162" s="99"/>
      <c r="AR162" s="99"/>
      <c r="AS162" s="99"/>
      <c r="AT162" s="99"/>
      <c r="AU162" s="99"/>
      <c r="AV162" s="99"/>
      <c r="AW162" s="99"/>
      <c r="AX162" s="99"/>
      <c r="AY162" s="99"/>
      <c r="AZ162" s="99"/>
      <c r="BA162" s="99"/>
      <c r="BB162" s="99"/>
      <c r="BC162" s="99"/>
      <c r="BD162" s="99"/>
      <c r="BE162" s="99"/>
      <c r="BF162" s="99"/>
      <c r="BG162" s="99"/>
      <c r="BH162" s="99">
        <v>92.97</v>
      </c>
      <c r="BI162" s="99">
        <v>100</v>
      </c>
      <c r="BJ162" s="99">
        <v>100</v>
      </c>
      <c r="BK162" s="99"/>
      <c r="BL162" s="99"/>
      <c r="BM162" s="99">
        <v>100</v>
      </c>
      <c r="BN162" s="102"/>
      <c r="BO162" s="100"/>
      <c r="BP162" s="100">
        <v>100</v>
      </c>
      <c r="BQ162" s="99"/>
      <c r="BR162" s="99"/>
      <c r="BS162" s="100">
        <v>100</v>
      </c>
      <c r="BT162" s="99"/>
      <c r="BU162" s="99"/>
      <c r="BV162" s="99"/>
      <c r="BW162" s="99"/>
      <c r="BX162" s="99"/>
      <c r="BY162" s="99"/>
      <c r="BZ162" s="99"/>
      <c r="CA162" s="99"/>
      <c r="CB162" s="99"/>
      <c r="CC162" s="99"/>
      <c r="CD162" s="99"/>
      <c r="CE162" s="100"/>
      <c r="CF162" s="99"/>
      <c r="CG162" s="99"/>
      <c r="CH162" s="100"/>
      <c r="CI162" s="99"/>
      <c r="CJ162" s="99"/>
      <c r="CK162" s="100"/>
      <c r="CL162" s="99"/>
      <c r="CM162" s="99"/>
      <c r="CN162" s="100"/>
      <c r="CO162" s="462"/>
      <c r="CP162" s="462"/>
      <c r="CQ162" s="402"/>
      <c r="CR162" s="401"/>
      <c r="CS162" s="401"/>
      <c r="CT162" s="402"/>
      <c r="CU162" s="401"/>
      <c r="CV162" s="401"/>
      <c r="CW162" s="402"/>
      <c r="CX162" s="462"/>
      <c r="CY162" s="462"/>
      <c r="CZ162" s="401"/>
      <c r="DA162" s="402"/>
      <c r="DB162" s="462"/>
      <c r="DC162" s="462"/>
      <c r="DD162" s="462"/>
      <c r="DE162" s="462"/>
      <c r="DF162" s="402"/>
    </row>
    <row r="163" spans="1:110" ht="8.4499999999999993" customHeight="1" x14ac:dyDescent="0.2">
      <c r="A163" s="130" t="s">
        <v>1757</v>
      </c>
      <c r="B163" s="104">
        <v>148</v>
      </c>
      <c r="C163" s="82" t="s">
        <v>2558</v>
      </c>
      <c r="D163" s="96">
        <v>58</v>
      </c>
      <c r="E163" s="82" t="s">
        <v>2520</v>
      </c>
      <c r="F163" s="82" t="s">
        <v>2535</v>
      </c>
      <c r="G163" s="100">
        <v>969.43</v>
      </c>
      <c r="H163" s="98">
        <v>0.01</v>
      </c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  <c r="AI163" s="99"/>
      <c r="AJ163" s="99"/>
      <c r="AK163" s="99"/>
      <c r="AL163" s="99"/>
      <c r="AM163" s="99"/>
      <c r="AN163" s="99"/>
      <c r="AO163" s="99"/>
      <c r="AP163" s="99"/>
      <c r="AQ163" s="99"/>
      <c r="AR163" s="99"/>
      <c r="AS163" s="99"/>
      <c r="AT163" s="99"/>
      <c r="AU163" s="99"/>
      <c r="AV163" s="99"/>
      <c r="AW163" s="99"/>
      <c r="AX163" s="99"/>
      <c r="AY163" s="99"/>
      <c r="AZ163" s="99"/>
      <c r="BA163" s="99"/>
      <c r="BB163" s="99"/>
      <c r="BC163" s="99"/>
      <c r="BD163" s="99"/>
      <c r="BE163" s="99">
        <v>267.56</v>
      </c>
      <c r="BF163" s="99">
        <v>27.6</v>
      </c>
      <c r="BG163" s="99">
        <v>27.6</v>
      </c>
      <c r="BH163" s="99">
        <v>77.459999999999994</v>
      </c>
      <c r="BI163" s="99">
        <v>7.99</v>
      </c>
      <c r="BJ163" s="99">
        <v>35.590000000000003</v>
      </c>
      <c r="BK163" s="102">
        <v>624.41</v>
      </c>
      <c r="BL163" s="98">
        <v>64.41</v>
      </c>
      <c r="BM163" s="98">
        <v>100</v>
      </c>
      <c r="BN163" s="100"/>
      <c r="BO163" s="102"/>
      <c r="BP163" s="100">
        <v>100</v>
      </c>
      <c r="BQ163" s="99"/>
      <c r="BR163" s="99"/>
      <c r="BS163" s="100">
        <v>100</v>
      </c>
      <c r="BT163" s="99"/>
      <c r="BU163" s="99"/>
      <c r="BV163" s="99"/>
      <c r="BW163" s="99"/>
      <c r="BX163" s="99"/>
      <c r="BY163" s="99"/>
      <c r="BZ163" s="99"/>
      <c r="CA163" s="99"/>
      <c r="CB163" s="99"/>
      <c r="CC163" s="94"/>
      <c r="CD163" s="94"/>
      <c r="CE163" s="93"/>
      <c r="CF163" s="94"/>
      <c r="CG163" s="94"/>
      <c r="CH163" s="93"/>
      <c r="CI163" s="94"/>
      <c r="CJ163" s="94"/>
      <c r="CK163" s="93"/>
      <c r="CL163" s="94"/>
      <c r="CM163" s="94"/>
      <c r="CN163" s="93"/>
      <c r="CO163" s="459"/>
      <c r="CP163" s="459"/>
      <c r="CQ163" s="400"/>
      <c r="CR163" s="456"/>
      <c r="CS163" s="456"/>
      <c r="CT163" s="400"/>
      <c r="CU163" s="456"/>
      <c r="CV163" s="456"/>
      <c r="CW163" s="400"/>
      <c r="CX163" s="459"/>
      <c r="CY163" s="459"/>
      <c r="CZ163" s="456"/>
      <c r="DA163" s="400"/>
      <c r="DB163" s="459"/>
      <c r="DC163" s="459"/>
      <c r="DD163" s="459"/>
      <c r="DE163" s="459"/>
      <c r="DF163" s="400"/>
    </row>
    <row r="164" spans="1:110" ht="8.4499999999999993" customHeight="1" x14ac:dyDescent="0.2">
      <c r="A164" s="130" t="s">
        <v>824</v>
      </c>
      <c r="B164" s="103">
        <v>149</v>
      </c>
      <c r="C164" s="87" t="s">
        <v>462</v>
      </c>
      <c r="D164" s="103">
        <v>177</v>
      </c>
      <c r="E164" s="87" t="s">
        <v>2559</v>
      </c>
      <c r="F164" s="87" t="s">
        <v>2560</v>
      </c>
      <c r="G164" s="89">
        <v>86675.93</v>
      </c>
      <c r="H164" s="90">
        <v>0.88</v>
      </c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  <c r="AD164" s="94"/>
      <c r="AE164" s="94"/>
      <c r="AF164" s="94"/>
      <c r="AG164" s="94"/>
      <c r="AH164" s="94"/>
      <c r="AI164" s="94"/>
      <c r="AJ164" s="94"/>
      <c r="AK164" s="94"/>
      <c r="AL164" s="94"/>
      <c r="AM164" s="94"/>
      <c r="AN164" s="94"/>
      <c r="AO164" s="94"/>
      <c r="AP164" s="94"/>
      <c r="AQ164" s="94"/>
      <c r="AR164" s="94"/>
      <c r="AS164" s="92">
        <v>3992.15</v>
      </c>
      <c r="AT164" s="90">
        <v>4.6100000000000003</v>
      </c>
      <c r="AU164" s="90">
        <v>4.6100000000000003</v>
      </c>
      <c r="AV164" s="92">
        <v>4747.49</v>
      </c>
      <c r="AW164" s="90">
        <v>5.48</v>
      </c>
      <c r="AX164" s="91">
        <v>10.08</v>
      </c>
      <c r="AY164" s="92">
        <v>3605.27</v>
      </c>
      <c r="AZ164" s="90">
        <v>4.16</v>
      </c>
      <c r="BA164" s="91">
        <v>14.24</v>
      </c>
      <c r="BB164" s="89">
        <v>10344.01</v>
      </c>
      <c r="BC164" s="91">
        <v>11.93</v>
      </c>
      <c r="BD164" s="91">
        <v>26.18</v>
      </c>
      <c r="BE164" s="89">
        <v>29124.47</v>
      </c>
      <c r="BF164" s="91">
        <v>33.6</v>
      </c>
      <c r="BG164" s="91">
        <v>59.78</v>
      </c>
      <c r="BH164" s="89">
        <v>12861.31</v>
      </c>
      <c r="BI164" s="91">
        <v>14.84</v>
      </c>
      <c r="BJ164" s="91">
        <v>74.62</v>
      </c>
      <c r="BK164" s="94"/>
      <c r="BL164" s="94"/>
      <c r="BM164" s="91">
        <v>74.62</v>
      </c>
      <c r="BN164" s="89">
        <v>18854.3</v>
      </c>
      <c r="BO164" s="91">
        <v>21.75</v>
      </c>
      <c r="BP164" s="91">
        <v>96.37</v>
      </c>
      <c r="BQ164" s="92">
        <v>3146.94</v>
      </c>
      <c r="BR164" s="90">
        <v>3.63</v>
      </c>
      <c r="BS164" s="93">
        <v>100</v>
      </c>
      <c r="BT164" s="94"/>
      <c r="BU164" s="94"/>
      <c r="BV164" s="94"/>
      <c r="BW164" s="94"/>
      <c r="BX164" s="94"/>
      <c r="BY164" s="94"/>
      <c r="BZ164" s="94"/>
      <c r="CA164" s="94"/>
      <c r="CB164" s="94"/>
      <c r="CC164" s="94"/>
      <c r="CD164" s="94"/>
      <c r="CE164" s="93"/>
      <c r="CF164" s="94"/>
      <c r="CG164" s="94"/>
      <c r="CH164" s="93"/>
      <c r="CI164" s="94"/>
      <c r="CJ164" s="94"/>
      <c r="CK164" s="93"/>
      <c r="CL164" s="94"/>
      <c r="CM164" s="94"/>
      <c r="CN164" s="93"/>
      <c r="CO164" s="459"/>
      <c r="CP164" s="459"/>
      <c r="CQ164" s="400"/>
      <c r="CR164" s="456"/>
      <c r="CS164" s="456"/>
      <c r="CT164" s="400"/>
      <c r="CU164" s="456"/>
      <c r="CV164" s="456"/>
      <c r="CW164" s="400"/>
      <c r="CX164" s="459"/>
      <c r="CY164" s="459"/>
      <c r="CZ164" s="456"/>
      <c r="DA164" s="400"/>
      <c r="DB164" s="459"/>
      <c r="DC164" s="459"/>
      <c r="DD164" s="459"/>
      <c r="DE164" s="459"/>
      <c r="DF164" s="400"/>
    </row>
    <row r="165" spans="1:110" ht="8.4499999999999993" customHeight="1" x14ac:dyDescent="0.2">
      <c r="A165" s="130" t="s">
        <v>1758</v>
      </c>
      <c r="B165" s="103">
        <v>150</v>
      </c>
      <c r="C165" s="87" t="s">
        <v>2007</v>
      </c>
      <c r="D165" s="103">
        <v>127</v>
      </c>
      <c r="E165" s="87" t="s">
        <v>2517</v>
      </c>
      <c r="F165" s="87" t="s">
        <v>2524</v>
      </c>
      <c r="G165" s="89">
        <v>12542.78</v>
      </c>
      <c r="H165" s="90">
        <v>0.13</v>
      </c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/>
      <c r="AJ165" s="94"/>
      <c r="AK165" s="94"/>
      <c r="AL165" s="94"/>
      <c r="AM165" s="94"/>
      <c r="AN165" s="94"/>
      <c r="AO165" s="94"/>
      <c r="AP165" s="94"/>
      <c r="AQ165" s="94"/>
      <c r="AR165" s="94"/>
      <c r="AS165" s="94"/>
      <c r="AT165" s="94"/>
      <c r="AU165" s="94"/>
      <c r="AV165" s="94"/>
      <c r="AW165" s="94"/>
      <c r="AX165" s="94"/>
      <c r="AY165" s="93">
        <v>972.75</v>
      </c>
      <c r="AZ165" s="90">
        <v>7.76</v>
      </c>
      <c r="BA165" s="90">
        <v>7.76</v>
      </c>
      <c r="BB165" s="93">
        <v>972.75</v>
      </c>
      <c r="BC165" s="90">
        <v>7.76</v>
      </c>
      <c r="BD165" s="91">
        <v>15.51</v>
      </c>
      <c r="BE165" s="94"/>
      <c r="BF165" s="94"/>
      <c r="BG165" s="91">
        <v>15.51</v>
      </c>
      <c r="BH165" s="94"/>
      <c r="BI165" s="94"/>
      <c r="BJ165" s="91">
        <v>15.51</v>
      </c>
      <c r="BK165" s="94"/>
      <c r="BL165" s="94"/>
      <c r="BM165" s="91">
        <v>15.51</v>
      </c>
      <c r="BN165" s="89">
        <v>10597.29</v>
      </c>
      <c r="BO165" s="91">
        <v>84.49</v>
      </c>
      <c r="BP165" s="93">
        <v>100</v>
      </c>
      <c r="BQ165" s="94"/>
      <c r="BR165" s="94"/>
      <c r="BS165" s="93">
        <v>100</v>
      </c>
      <c r="BT165" s="94"/>
      <c r="BU165" s="94"/>
      <c r="BV165" s="94"/>
      <c r="BW165" s="94"/>
      <c r="BX165" s="94"/>
      <c r="BY165" s="94"/>
      <c r="BZ165" s="94"/>
      <c r="CA165" s="94"/>
      <c r="CB165" s="94"/>
      <c r="CC165" s="99"/>
      <c r="CD165" s="99"/>
      <c r="CE165" s="100"/>
      <c r="CF165" s="99"/>
      <c r="CG165" s="99"/>
      <c r="CH165" s="100"/>
      <c r="CI165" s="99"/>
      <c r="CJ165" s="99"/>
      <c r="CK165" s="100"/>
      <c r="CL165" s="99"/>
      <c r="CM165" s="99"/>
      <c r="CN165" s="100"/>
      <c r="CO165" s="462"/>
      <c r="CP165" s="462"/>
      <c r="CQ165" s="402"/>
      <c r="CR165" s="401"/>
      <c r="CS165" s="401"/>
      <c r="CT165" s="402"/>
      <c r="CU165" s="401"/>
      <c r="CV165" s="401"/>
      <c r="CW165" s="402"/>
      <c r="CX165" s="462"/>
      <c r="CY165" s="462"/>
      <c r="CZ165" s="401"/>
      <c r="DA165" s="402"/>
      <c r="DB165" s="462"/>
      <c r="DC165" s="462"/>
      <c r="DD165" s="462"/>
      <c r="DE165" s="462"/>
      <c r="DF165" s="402"/>
    </row>
    <row r="166" spans="1:110" ht="8.4499999999999993" customHeight="1" x14ac:dyDescent="0.2">
      <c r="A166" s="130" t="s">
        <v>1760</v>
      </c>
      <c r="B166" s="104">
        <v>151</v>
      </c>
      <c r="C166" s="82" t="s">
        <v>2008</v>
      </c>
      <c r="D166" s="96">
        <v>41</v>
      </c>
      <c r="E166" s="82" t="s">
        <v>2517</v>
      </c>
      <c r="F166" s="82" t="s">
        <v>2518</v>
      </c>
      <c r="G166" s="101">
        <v>1945.49</v>
      </c>
      <c r="H166" s="98">
        <v>0.02</v>
      </c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99"/>
      <c r="AK166" s="99"/>
      <c r="AL166" s="99"/>
      <c r="AM166" s="99"/>
      <c r="AN166" s="99"/>
      <c r="AO166" s="99"/>
      <c r="AP166" s="99"/>
      <c r="AQ166" s="99"/>
      <c r="AR166" s="99"/>
      <c r="AS166" s="99"/>
      <c r="AT166" s="99"/>
      <c r="AU166" s="99"/>
      <c r="AV166" s="99"/>
      <c r="AW166" s="99"/>
      <c r="AX166" s="99"/>
      <c r="AY166" s="100">
        <v>972.75</v>
      </c>
      <c r="AZ166" s="102">
        <v>50</v>
      </c>
      <c r="BA166" s="102">
        <v>50</v>
      </c>
      <c r="BB166" s="100">
        <v>972.75</v>
      </c>
      <c r="BC166" s="102">
        <v>50</v>
      </c>
      <c r="BD166" s="100">
        <v>100</v>
      </c>
      <c r="BE166" s="99"/>
      <c r="BF166" s="99"/>
      <c r="BG166" s="100">
        <v>100</v>
      </c>
      <c r="BH166" s="99"/>
      <c r="BI166" s="99"/>
      <c r="BJ166" s="100">
        <v>100</v>
      </c>
      <c r="BK166" s="99"/>
      <c r="BL166" s="99"/>
      <c r="BM166" s="100">
        <v>100</v>
      </c>
      <c r="BN166" s="99"/>
      <c r="BO166" s="99"/>
      <c r="BP166" s="100">
        <v>100</v>
      </c>
      <c r="BQ166" s="99"/>
      <c r="BR166" s="99"/>
      <c r="BS166" s="100">
        <v>100</v>
      </c>
      <c r="BT166" s="99"/>
      <c r="BU166" s="99"/>
      <c r="BV166" s="99"/>
      <c r="BW166" s="99"/>
      <c r="BX166" s="99"/>
      <c r="BY166" s="99"/>
      <c r="BZ166" s="99"/>
      <c r="CA166" s="99"/>
      <c r="CB166" s="99"/>
      <c r="CC166" s="99"/>
      <c r="CD166" s="99"/>
      <c r="CE166" s="100"/>
      <c r="CF166" s="99"/>
      <c r="CG166" s="99"/>
      <c r="CH166" s="100"/>
      <c r="CI166" s="99"/>
      <c r="CJ166" s="99"/>
      <c r="CK166" s="100"/>
      <c r="CL166" s="99"/>
      <c r="CM166" s="99"/>
      <c r="CN166" s="100"/>
      <c r="CO166" s="462"/>
      <c r="CP166" s="462"/>
      <c r="CQ166" s="402"/>
      <c r="CR166" s="401"/>
      <c r="CS166" s="401"/>
      <c r="CT166" s="402"/>
      <c r="CU166" s="401"/>
      <c r="CV166" s="401"/>
      <c r="CW166" s="402"/>
      <c r="CX166" s="462"/>
      <c r="CY166" s="462"/>
      <c r="CZ166" s="401"/>
      <c r="DA166" s="402"/>
      <c r="DB166" s="462"/>
      <c r="DC166" s="462"/>
      <c r="DD166" s="462"/>
      <c r="DE166" s="462"/>
      <c r="DF166" s="402"/>
    </row>
    <row r="167" spans="1:110" ht="8.4499999999999993" customHeight="1" x14ac:dyDescent="0.2">
      <c r="A167" s="130" t="s">
        <v>1761</v>
      </c>
      <c r="B167" s="104">
        <v>152</v>
      </c>
      <c r="C167" s="82" t="s">
        <v>2009</v>
      </c>
      <c r="D167" s="96">
        <v>23</v>
      </c>
      <c r="E167" s="82" t="s">
        <v>2523</v>
      </c>
      <c r="F167" s="82" t="s">
        <v>2524</v>
      </c>
      <c r="G167" s="101">
        <v>3496.76</v>
      </c>
      <c r="H167" s="98">
        <v>0.04</v>
      </c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  <c r="AF167" s="99"/>
      <c r="AG167" s="99"/>
      <c r="AH167" s="99"/>
      <c r="AI167" s="99"/>
      <c r="AJ167" s="99"/>
      <c r="AK167" s="99"/>
      <c r="AL167" s="99"/>
      <c r="AM167" s="99"/>
      <c r="AN167" s="99"/>
      <c r="AO167" s="99"/>
      <c r="AP167" s="99"/>
      <c r="AQ167" s="99"/>
      <c r="AR167" s="99"/>
      <c r="AS167" s="99"/>
      <c r="AT167" s="99"/>
      <c r="AU167" s="99"/>
      <c r="AV167" s="99"/>
      <c r="AW167" s="99"/>
      <c r="AX167" s="99"/>
      <c r="AY167" s="99"/>
      <c r="AZ167" s="99"/>
      <c r="BA167" s="99"/>
      <c r="BB167" s="99"/>
      <c r="BC167" s="99"/>
      <c r="BD167" s="99"/>
      <c r="BE167" s="99"/>
      <c r="BF167" s="99"/>
      <c r="BG167" s="99"/>
      <c r="BH167" s="99"/>
      <c r="BI167" s="99"/>
      <c r="BJ167" s="99"/>
      <c r="BK167" s="99"/>
      <c r="BL167" s="99"/>
      <c r="BM167" s="99"/>
      <c r="BN167" s="101">
        <v>3496.76</v>
      </c>
      <c r="BO167" s="100">
        <v>100</v>
      </c>
      <c r="BP167" s="100">
        <v>100</v>
      </c>
      <c r="BQ167" s="99"/>
      <c r="BR167" s="99"/>
      <c r="BS167" s="100">
        <v>100</v>
      </c>
      <c r="BT167" s="99"/>
      <c r="BU167" s="99"/>
      <c r="BV167" s="99"/>
      <c r="BW167" s="99"/>
      <c r="BX167" s="99"/>
      <c r="BY167" s="99"/>
      <c r="BZ167" s="99"/>
      <c r="CA167" s="99"/>
      <c r="CB167" s="99"/>
      <c r="CC167" s="99"/>
      <c r="CD167" s="99"/>
      <c r="CE167" s="100"/>
      <c r="CF167" s="99"/>
      <c r="CG167" s="99"/>
      <c r="CH167" s="100"/>
      <c r="CI167" s="99"/>
      <c r="CJ167" s="99"/>
      <c r="CK167" s="100"/>
      <c r="CL167" s="99"/>
      <c r="CM167" s="99"/>
      <c r="CN167" s="100"/>
      <c r="CO167" s="462"/>
      <c r="CP167" s="462"/>
      <c r="CQ167" s="402"/>
      <c r="CR167" s="401"/>
      <c r="CS167" s="401"/>
      <c r="CT167" s="402"/>
      <c r="CU167" s="401"/>
      <c r="CV167" s="401"/>
      <c r="CW167" s="402"/>
      <c r="CX167" s="462"/>
      <c r="CY167" s="462"/>
      <c r="CZ167" s="401"/>
      <c r="DA167" s="402"/>
      <c r="DB167" s="462"/>
      <c r="DC167" s="462"/>
      <c r="DD167" s="462"/>
      <c r="DE167" s="462"/>
      <c r="DF167" s="402"/>
    </row>
    <row r="168" spans="1:110" ht="8.4499999999999993" customHeight="1" x14ac:dyDescent="0.2">
      <c r="A168" s="130" t="s">
        <v>1763</v>
      </c>
      <c r="B168" s="104">
        <v>153</v>
      </c>
      <c r="C168" s="82" t="s">
        <v>2010</v>
      </c>
      <c r="D168" s="95">
        <v>5</v>
      </c>
      <c r="E168" s="82" t="s">
        <v>2561</v>
      </c>
      <c r="F168" s="82" t="s">
        <v>2562</v>
      </c>
      <c r="G168" s="101">
        <v>7100.53</v>
      </c>
      <c r="H168" s="98">
        <v>7.0000000000000007E-2</v>
      </c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  <c r="AI168" s="99"/>
      <c r="AJ168" s="99"/>
      <c r="AK168" s="99"/>
      <c r="AL168" s="99"/>
      <c r="AM168" s="99"/>
      <c r="AN168" s="99"/>
      <c r="AO168" s="99"/>
      <c r="AP168" s="99"/>
      <c r="AQ168" s="99"/>
      <c r="AR168" s="99"/>
      <c r="AS168" s="99"/>
      <c r="AT168" s="99"/>
      <c r="AU168" s="99"/>
      <c r="AV168" s="99"/>
      <c r="AW168" s="99"/>
      <c r="AX168" s="99"/>
      <c r="AY168" s="99"/>
      <c r="AZ168" s="99"/>
      <c r="BA168" s="99"/>
      <c r="BB168" s="99"/>
      <c r="BC168" s="99"/>
      <c r="BD168" s="99"/>
      <c r="BE168" s="99"/>
      <c r="BF168" s="99"/>
      <c r="BG168" s="99"/>
      <c r="BH168" s="99"/>
      <c r="BI168" s="99"/>
      <c r="BJ168" s="99"/>
      <c r="BK168" s="99"/>
      <c r="BL168" s="99"/>
      <c r="BM168" s="99"/>
      <c r="BN168" s="101">
        <v>7100.53</v>
      </c>
      <c r="BO168" s="100">
        <v>100</v>
      </c>
      <c r="BP168" s="100">
        <v>100</v>
      </c>
      <c r="BQ168" s="99"/>
      <c r="BR168" s="99"/>
      <c r="BS168" s="100">
        <v>100</v>
      </c>
      <c r="BT168" s="99"/>
      <c r="BU168" s="99"/>
      <c r="BV168" s="99"/>
      <c r="BW168" s="99"/>
      <c r="BX168" s="99"/>
      <c r="BY168" s="99"/>
      <c r="BZ168" s="99"/>
      <c r="CA168" s="99"/>
      <c r="CB168" s="99"/>
      <c r="CC168" s="99"/>
      <c r="CD168" s="99"/>
      <c r="CE168" s="100"/>
      <c r="CF168" s="99"/>
      <c r="CG168" s="99"/>
      <c r="CH168" s="100"/>
      <c r="CI168" s="99"/>
      <c r="CJ168" s="99"/>
      <c r="CK168" s="100"/>
      <c r="CL168" s="99"/>
      <c r="CM168" s="99"/>
      <c r="CN168" s="100"/>
      <c r="CO168" s="462"/>
      <c r="CP168" s="462"/>
      <c r="CQ168" s="402"/>
      <c r="CR168" s="401"/>
      <c r="CS168" s="401"/>
      <c r="CT168" s="402"/>
      <c r="CU168" s="401"/>
      <c r="CV168" s="401"/>
      <c r="CW168" s="402"/>
      <c r="CX168" s="462"/>
      <c r="CY168" s="462"/>
      <c r="CZ168" s="401"/>
      <c r="DA168" s="402"/>
      <c r="DB168" s="462"/>
      <c r="DC168" s="462"/>
      <c r="DD168" s="462"/>
      <c r="DE168" s="462"/>
      <c r="DF168" s="402"/>
    </row>
    <row r="169" spans="1:110" ht="8.4499999999999993" customHeight="1" x14ac:dyDescent="0.2">
      <c r="A169" s="130" t="s">
        <v>1764</v>
      </c>
      <c r="B169" s="103">
        <v>154</v>
      </c>
      <c r="C169" s="87" t="s">
        <v>2011</v>
      </c>
      <c r="D169" s="88">
        <v>99</v>
      </c>
      <c r="E169" s="87" t="s">
        <v>2534</v>
      </c>
      <c r="F169" s="87" t="s">
        <v>2562</v>
      </c>
      <c r="G169" s="89">
        <v>10672.1</v>
      </c>
      <c r="H169" s="90">
        <v>0.11</v>
      </c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  <c r="AK169" s="94"/>
      <c r="AL169" s="94"/>
      <c r="AM169" s="94"/>
      <c r="AN169" s="94"/>
      <c r="AO169" s="94"/>
      <c r="AP169" s="94"/>
      <c r="AQ169" s="94"/>
      <c r="AR169" s="94"/>
      <c r="AS169" s="94"/>
      <c r="AT169" s="94"/>
      <c r="AU169" s="94"/>
      <c r="AV169" s="94"/>
      <c r="AW169" s="94"/>
      <c r="AX169" s="94"/>
      <c r="AY169" s="94"/>
      <c r="AZ169" s="94"/>
      <c r="BA169" s="94"/>
      <c r="BB169" s="92">
        <v>2575.58</v>
      </c>
      <c r="BC169" s="91">
        <v>24.13</v>
      </c>
      <c r="BD169" s="91">
        <v>24.13</v>
      </c>
      <c r="BE169" s="92">
        <v>4009.76</v>
      </c>
      <c r="BF169" s="91">
        <v>37.57</v>
      </c>
      <c r="BG169" s="91">
        <v>61.71</v>
      </c>
      <c r="BH169" s="92">
        <v>2628.48</v>
      </c>
      <c r="BI169" s="91">
        <v>24.63</v>
      </c>
      <c r="BJ169" s="91">
        <v>86.34</v>
      </c>
      <c r="BK169" s="94"/>
      <c r="BL169" s="94"/>
      <c r="BM169" s="91">
        <v>86.34</v>
      </c>
      <c r="BN169" s="92">
        <v>1458.28</v>
      </c>
      <c r="BO169" s="91">
        <v>13.66</v>
      </c>
      <c r="BP169" s="93">
        <v>100</v>
      </c>
      <c r="BQ169" s="94"/>
      <c r="BR169" s="94"/>
      <c r="BS169" s="93">
        <v>100</v>
      </c>
      <c r="BT169" s="94"/>
      <c r="BU169" s="94"/>
      <c r="BV169" s="94"/>
      <c r="BW169" s="94"/>
      <c r="BX169" s="94"/>
      <c r="BY169" s="94"/>
      <c r="BZ169" s="94"/>
      <c r="CA169" s="94"/>
      <c r="CB169" s="94"/>
      <c r="CC169" s="99"/>
      <c r="CD169" s="99"/>
      <c r="CE169" s="100"/>
      <c r="CF169" s="99"/>
      <c r="CG169" s="99"/>
      <c r="CH169" s="100"/>
      <c r="CI169" s="99"/>
      <c r="CJ169" s="99"/>
      <c r="CK169" s="100"/>
      <c r="CL169" s="99"/>
      <c r="CM169" s="99"/>
      <c r="CN169" s="100"/>
      <c r="CO169" s="462"/>
      <c r="CP169" s="462"/>
      <c r="CQ169" s="402"/>
      <c r="CR169" s="401"/>
      <c r="CS169" s="401"/>
      <c r="CT169" s="402"/>
      <c r="CU169" s="401"/>
      <c r="CV169" s="401"/>
      <c r="CW169" s="402"/>
      <c r="CX169" s="462"/>
      <c r="CY169" s="462"/>
      <c r="CZ169" s="401"/>
      <c r="DA169" s="402"/>
      <c r="DB169" s="462"/>
      <c r="DC169" s="462"/>
      <c r="DD169" s="462"/>
      <c r="DE169" s="462"/>
      <c r="DF169" s="402"/>
    </row>
    <row r="170" spans="1:110" ht="8.4499999999999993" customHeight="1" x14ac:dyDescent="0.2">
      <c r="A170" s="130" t="s">
        <v>1766</v>
      </c>
      <c r="B170" s="104">
        <v>155</v>
      </c>
      <c r="C170" s="82" t="s">
        <v>2012</v>
      </c>
      <c r="D170" s="95">
        <v>5</v>
      </c>
      <c r="E170" s="82" t="s">
        <v>2561</v>
      </c>
      <c r="F170" s="82" t="s">
        <v>2562</v>
      </c>
      <c r="G170" s="101">
        <v>1458.28</v>
      </c>
      <c r="H170" s="98">
        <v>0.01</v>
      </c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  <c r="AB170" s="99"/>
      <c r="AC170" s="99"/>
      <c r="AD170" s="99"/>
      <c r="AE170" s="99"/>
      <c r="AF170" s="99"/>
      <c r="AG170" s="99"/>
      <c r="AH170" s="99"/>
      <c r="AI170" s="99"/>
      <c r="AJ170" s="99"/>
      <c r="AK170" s="99"/>
      <c r="AL170" s="99"/>
      <c r="AM170" s="99"/>
      <c r="AN170" s="99"/>
      <c r="AO170" s="99"/>
      <c r="AP170" s="99"/>
      <c r="AQ170" s="99"/>
      <c r="AR170" s="99"/>
      <c r="AS170" s="99"/>
      <c r="AT170" s="99"/>
      <c r="AU170" s="99"/>
      <c r="AV170" s="99"/>
      <c r="AW170" s="99"/>
      <c r="AX170" s="99"/>
      <c r="AY170" s="99"/>
      <c r="AZ170" s="99"/>
      <c r="BA170" s="99"/>
      <c r="BB170" s="99"/>
      <c r="BC170" s="99"/>
      <c r="BD170" s="99"/>
      <c r="BE170" s="99"/>
      <c r="BF170" s="99"/>
      <c r="BG170" s="99"/>
      <c r="BH170" s="99"/>
      <c r="BI170" s="99"/>
      <c r="BJ170" s="99"/>
      <c r="BK170" s="99"/>
      <c r="BL170" s="99"/>
      <c r="BM170" s="99"/>
      <c r="BN170" s="101">
        <v>1458.28</v>
      </c>
      <c r="BO170" s="100">
        <v>100</v>
      </c>
      <c r="BP170" s="100">
        <v>100</v>
      </c>
      <c r="BQ170" s="99"/>
      <c r="BR170" s="99"/>
      <c r="BS170" s="100">
        <v>100</v>
      </c>
      <c r="BT170" s="99"/>
      <c r="BU170" s="99"/>
      <c r="BV170" s="99"/>
      <c r="BW170" s="99"/>
      <c r="BX170" s="99"/>
      <c r="BY170" s="99"/>
      <c r="BZ170" s="99"/>
      <c r="CA170" s="99"/>
      <c r="CB170" s="99"/>
      <c r="CC170" s="99"/>
      <c r="CD170" s="99"/>
      <c r="CE170" s="100"/>
      <c r="CF170" s="99"/>
      <c r="CG170" s="99"/>
      <c r="CH170" s="100"/>
      <c r="CI170" s="99"/>
      <c r="CJ170" s="99"/>
      <c r="CK170" s="100"/>
      <c r="CL170" s="99"/>
      <c r="CM170" s="99"/>
      <c r="CN170" s="100"/>
      <c r="CO170" s="462"/>
      <c r="CP170" s="462"/>
      <c r="CQ170" s="402"/>
      <c r="CR170" s="401"/>
      <c r="CS170" s="401"/>
      <c r="CT170" s="402"/>
      <c r="CU170" s="401"/>
      <c r="CV170" s="401"/>
      <c r="CW170" s="402"/>
      <c r="CX170" s="462"/>
      <c r="CY170" s="462"/>
      <c r="CZ170" s="401"/>
      <c r="DA170" s="402"/>
      <c r="DB170" s="462"/>
      <c r="DC170" s="462"/>
      <c r="DD170" s="462"/>
      <c r="DE170" s="462"/>
      <c r="DF170" s="402"/>
    </row>
    <row r="171" spans="1:110" ht="8.4499999999999993" customHeight="1" x14ac:dyDescent="0.2">
      <c r="A171" s="130" t="s">
        <v>1768</v>
      </c>
      <c r="B171" s="104">
        <v>156</v>
      </c>
      <c r="C171" s="82" t="s">
        <v>2013</v>
      </c>
      <c r="D171" s="96">
        <v>56</v>
      </c>
      <c r="E171" s="82" t="s">
        <v>2534</v>
      </c>
      <c r="F171" s="82" t="s">
        <v>2563</v>
      </c>
      <c r="G171" s="101">
        <v>6950.66</v>
      </c>
      <c r="H171" s="98">
        <v>7.0000000000000007E-2</v>
      </c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  <c r="AG171" s="99"/>
      <c r="AH171" s="99"/>
      <c r="AI171" s="99"/>
      <c r="AJ171" s="99"/>
      <c r="AK171" s="99"/>
      <c r="AL171" s="99"/>
      <c r="AM171" s="99"/>
      <c r="AN171" s="99"/>
      <c r="AO171" s="99"/>
      <c r="AP171" s="99"/>
      <c r="AQ171" s="99"/>
      <c r="AR171" s="99"/>
      <c r="AS171" s="99"/>
      <c r="AT171" s="99"/>
      <c r="AU171" s="99"/>
      <c r="AV171" s="99"/>
      <c r="AW171" s="99"/>
      <c r="AX171" s="99"/>
      <c r="AY171" s="99"/>
      <c r="AZ171" s="99"/>
      <c r="BA171" s="99"/>
      <c r="BB171" s="101">
        <v>2034.46</v>
      </c>
      <c r="BC171" s="102">
        <v>29.27</v>
      </c>
      <c r="BD171" s="102">
        <v>29.27</v>
      </c>
      <c r="BE171" s="101">
        <v>3167.42</v>
      </c>
      <c r="BF171" s="102">
        <v>45.57</v>
      </c>
      <c r="BG171" s="102">
        <v>74.84</v>
      </c>
      <c r="BH171" s="101">
        <v>1748.79</v>
      </c>
      <c r="BI171" s="102">
        <v>25.16</v>
      </c>
      <c r="BJ171" s="100">
        <v>100</v>
      </c>
      <c r="BK171" s="99"/>
      <c r="BL171" s="99"/>
      <c r="BM171" s="100">
        <v>100</v>
      </c>
      <c r="BN171" s="99"/>
      <c r="BO171" s="99"/>
      <c r="BP171" s="100">
        <v>100</v>
      </c>
      <c r="BQ171" s="99"/>
      <c r="BR171" s="99"/>
      <c r="BS171" s="100">
        <v>100</v>
      </c>
      <c r="BT171" s="99"/>
      <c r="BU171" s="99"/>
      <c r="BV171" s="99"/>
      <c r="BW171" s="99"/>
      <c r="BX171" s="99"/>
      <c r="BY171" s="99"/>
      <c r="BZ171" s="99"/>
      <c r="CA171" s="99"/>
      <c r="CB171" s="99"/>
      <c r="CC171" s="99"/>
      <c r="CD171" s="99"/>
      <c r="CE171" s="100"/>
      <c r="CF171" s="99"/>
      <c r="CG171" s="99"/>
      <c r="CH171" s="100"/>
      <c r="CI171" s="99"/>
      <c r="CJ171" s="99"/>
      <c r="CK171" s="100"/>
      <c r="CL171" s="99"/>
      <c r="CM171" s="99"/>
      <c r="CN171" s="100"/>
      <c r="CO171" s="462"/>
      <c r="CP171" s="462"/>
      <c r="CQ171" s="402"/>
      <c r="CR171" s="401"/>
      <c r="CS171" s="401"/>
      <c r="CT171" s="402"/>
      <c r="CU171" s="401"/>
      <c r="CV171" s="401"/>
      <c r="CW171" s="402"/>
      <c r="CX171" s="462"/>
      <c r="CY171" s="462"/>
      <c r="CZ171" s="401"/>
      <c r="DA171" s="402"/>
      <c r="DB171" s="462"/>
      <c r="DC171" s="462"/>
      <c r="DD171" s="462"/>
      <c r="DE171" s="462"/>
      <c r="DF171" s="402"/>
    </row>
    <row r="172" spans="1:110" ht="8.4499999999999993" customHeight="1" x14ac:dyDescent="0.2">
      <c r="A172" s="130" t="s">
        <v>1769</v>
      </c>
      <c r="B172" s="104">
        <v>157</v>
      </c>
      <c r="C172" s="82" t="s">
        <v>2014</v>
      </c>
      <c r="D172" s="96">
        <v>56</v>
      </c>
      <c r="E172" s="82" t="s">
        <v>2534</v>
      </c>
      <c r="F172" s="82" t="s">
        <v>2563</v>
      </c>
      <c r="G172" s="101">
        <v>2263.16</v>
      </c>
      <c r="H172" s="98">
        <v>0.02</v>
      </c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99"/>
      <c r="AH172" s="99"/>
      <c r="AI172" s="99"/>
      <c r="AJ172" s="99"/>
      <c r="AK172" s="99"/>
      <c r="AL172" s="99"/>
      <c r="AM172" s="99"/>
      <c r="AN172" s="99"/>
      <c r="AO172" s="99"/>
      <c r="AP172" s="99"/>
      <c r="AQ172" s="99"/>
      <c r="AR172" s="99"/>
      <c r="AS172" s="99"/>
      <c r="AT172" s="99"/>
      <c r="AU172" s="99"/>
      <c r="AV172" s="99"/>
      <c r="AW172" s="99"/>
      <c r="AX172" s="99"/>
      <c r="AY172" s="99"/>
      <c r="AZ172" s="99"/>
      <c r="BA172" s="99"/>
      <c r="BB172" s="100">
        <v>541.12</v>
      </c>
      <c r="BC172" s="102">
        <v>23.91</v>
      </c>
      <c r="BD172" s="102">
        <v>23.91</v>
      </c>
      <c r="BE172" s="100">
        <v>842.35</v>
      </c>
      <c r="BF172" s="102">
        <v>37.22</v>
      </c>
      <c r="BG172" s="102">
        <v>61.13</v>
      </c>
      <c r="BH172" s="100">
        <v>879.69</v>
      </c>
      <c r="BI172" s="102">
        <v>38.869999999999997</v>
      </c>
      <c r="BJ172" s="100">
        <v>100</v>
      </c>
      <c r="BK172" s="99"/>
      <c r="BL172" s="99"/>
      <c r="BM172" s="100">
        <v>100</v>
      </c>
      <c r="BN172" s="99"/>
      <c r="BO172" s="99"/>
      <c r="BP172" s="100">
        <v>100</v>
      </c>
      <c r="BQ172" s="99"/>
      <c r="BR172" s="99"/>
      <c r="BS172" s="100">
        <v>100</v>
      </c>
      <c r="BT172" s="99"/>
      <c r="BU172" s="99"/>
      <c r="BV172" s="99"/>
      <c r="BW172" s="99"/>
      <c r="BX172" s="99"/>
      <c r="BY172" s="99"/>
      <c r="BZ172" s="99"/>
      <c r="CA172" s="99"/>
      <c r="CB172" s="99"/>
      <c r="CC172" s="99"/>
      <c r="CD172" s="99"/>
      <c r="CE172" s="100"/>
      <c r="CF172" s="99"/>
      <c r="CG172" s="99"/>
      <c r="CH172" s="100"/>
      <c r="CI172" s="99"/>
      <c r="CJ172" s="99"/>
      <c r="CK172" s="100"/>
      <c r="CL172" s="99"/>
      <c r="CM172" s="99"/>
      <c r="CN172" s="100"/>
      <c r="CO172" s="462"/>
      <c r="CP172" s="462"/>
      <c r="CQ172" s="402"/>
      <c r="CR172" s="401"/>
      <c r="CS172" s="401"/>
      <c r="CT172" s="402"/>
      <c r="CU172" s="401"/>
      <c r="CV172" s="401"/>
      <c r="CW172" s="402"/>
      <c r="CX172" s="462"/>
      <c r="CY172" s="462"/>
      <c r="CZ172" s="401"/>
      <c r="DA172" s="402"/>
      <c r="DB172" s="462"/>
      <c r="DC172" s="462"/>
      <c r="DD172" s="462"/>
      <c r="DE172" s="462"/>
      <c r="DF172" s="402"/>
    </row>
    <row r="173" spans="1:110" ht="8.4499999999999993" customHeight="1" x14ac:dyDescent="0.2">
      <c r="A173" s="130" t="s">
        <v>1771</v>
      </c>
      <c r="B173" s="103">
        <v>158</v>
      </c>
      <c r="C173" s="87" t="s">
        <v>2015</v>
      </c>
      <c r="D173" s="86">
        <v>5</v>
      </c>
      <c r="E173" s="87" t="s">
        <v>2561</v>
      </c>
      <c r="F173" s="87" t="s">
        <v>2562</v>
      </c>
      <c r="G173" s="91">
        <v>74.64</v>
      </c>
      <c r="H173" s="90">
        <v>0</v>
      </c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  <c r="AJ173" s="94"/>
      <c r="AK173" s="94"/>
      <c r="AL173" s="94"/>
      <c r="AM173" s="94"/>
      <c r="AN173" s="94"/>
      <c r="AO173" s="94"/>
      <c r="AP173" s="94"/>
      <c r="AQ173" s="94"/>
      <c r="AR173" s="94"/>
      <c r="AS173" s="94"/>
      <c r="AT173" s="94"/>
      <c r="AU173" s="94"/>
      <c r="AV173" s="94"/>
      <c r="AW173" s="94"/>
      <c r="AX173" s="94"/>
      <c r="AY173" s="94"/>
      <c r="AZ173" s="94"/>
      <c r="BA173" s="94"/>
      <c r="BB173" s="94"/>
      <c r="BC173" s="94"/>
      <c r="BD173" s="94"/>
      <c r="BE173" s="94"/>
      <c r="BF173" s="94"/>
      <c r="BG173" s="94"/>
      <c r="BH173" s="94"/>
      <c r="BI173" s="94"/>
      <c r="BJ173" s="94"/>
      <c r="BK173" s="94"/>
      <c r="BL173" s="94"/>
      <c r="BM173" s="94"/>
      <c r="BN173" s="91">
        <v>74.64</v>
      </c>
      <c r="BO173" s="93">
        <v>100</v>
      </c>
      <c r="BP173" s="93">
        <v>100</v>
      </c>
      <c r="BQ173" s="94"/>
      <c r="BR173" s="94"/>
      <c r="BS173" s="93">
        <v>100</v>
      </c>
      <c r="BT173" s="94"/>
      <c r="BU173" s="94"/>
      <c r="BV173" s="94"/>
      <c r="BW173" s="94"/>
      <c r="BX173" s="94"/>
      <c r="BY173" s="94"/>
      <c r="BZ173" s="94"/>
      <c r="CA173" s="94"/>
      <c r="CB173" s="94"/>
      <c r="CC173" s="94"/>
      <c r="CD173" s="94"/>
      <c r="CE173" s="93"/>
      <c r="CF173" s="94"/>
      <c r="CG173" s="94"/>
      <c r="CH173" s="93"/>
      <c r="CI173" s="94"/>
      <c r="CJ173" s="94"/>
      <c r="CK173" s="93"/>
      <c r="CL173" s="94"/>
      <c r="CM173" s="94"/>
      <c r="CN173" s="93"/>
      <c r="CO173" s="459"/>
      <c r="CP173" s="459"/>
      <c r="CQ173" s="400"/>
      <c r="CR173" s="456"/>
      <c r="CS173" s="456"/>
      <c r="CT173" s="400"/>
      <c r="CU173" s="456"/>
      <c r="CV173" s="456"/>
      <c r="CW173" s="400"/>
      <c r="CX173" s="459"/>
      <c r="CY173" s="459"/>
      <c r="CZ173" s="456"/>
      <c r="DA173" s="400"/>
      <c r="DB173" s="459"/>
      <c r="DC173" s="459"/>
      <c r="DD173" s="459"/>
      <c r="DE173" s="459"/>
      <c r="DF173" s="400"/>
    </row>
    <row r="174" spans="1:110" ht="8.4499999999999993" customHeight="1" x14ac:dyDescent="0.2">
      <c r="A174" s="130" t="s">
        <v>1773</v>
      </c>
      <c r="B174" s="104">
        <v>159</v>
      </c>
      <c r="C174" s="82" t="s">
        <v>2016</v>
      </c>
      <c r="D174" s="95">
        <v>5</v>
      </c>
      <c r="E174" s="82" t="s">
        <v>2561</v>
      </c>
      <c r="F174" s="82" t="s">
        <v>2562</v>
      </c>
      <c r="G174" s="102">
        <v>74.64</v>
      </c>
      <c r="H174" s="98">
        <v>0</v>
      </c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  <c r="AF174" s="99"/>
      <c r="AG174" s="99"/>
      <c r="AH174" s="99"/>
      <c r="AI174" s="99"/>
      <c r="AJ174" s="99"/>
      <c r="AK174" s="99"/>
      <c r="AL174" s="99"/>
      <c r="AM174" s="99"/>
      <c r="AN174" s="99"/>
      <c r="AO174" s="99"/>
      <c r="AP174" s="99"/>
      <c r="AQ174" s="99"/>
      <c r="AR174" s="99"/>
      <c r="AS174" s="99"/>
      <c r="AT174" s="99"/>
      <c r="AU174" s="99"/>
      <c r="AV174" s="99"/>
      <c r="AW174" s="99"/>
      <c r="AX174" s="99"/>
      <c r="AY174" s="99"/>
      <c r="AZ174" s="99"/>
      <c r="BA174" s="99"/>
      <c r="BB174" s="99"/>
      <c r="BC174" s="99"/>
      <c r="BD174" s="99"/>
      <c r="BE174" s="99"/>
      <c r="BF174" s="99"/>
      <c r="BG174" s="99"/>
      <c r="BH174" s="99"/>
      <c r="BI174" s="99"/>
      <c r="BJ174" s="99"/>
      <c r="BK174" s="99"/>
      <c r="BL174" s="99"/>
      <c r="BM174" s="99"/>
      <c r="BN174" s="102">
        <v>74.64</v>
      </c>
      <c r="BO174" s="100">
        <v>100</v>
      </c>
      <c r="BP174" s="100">
        <v>100</v>
      </c>
      <c r="BQ174" s="99"/>
      <c r="BR174" s="99"/>
      <c r="BS174" s="100">
        <v>100</v>
      </c>
      <c r="BT174" s="99"/>
      <c r="BU174" s="99"/>
      <c r="BV174" s="99"/>
      <c r="BW174" s="99"/>
      <c r="BX174" s="99"/>
      <c r="BY174" s="99"/>
      <c r="BZ174" s="99"/>
      <c r="CA174" s="99"/>
      <c r="CB174" s="99"/>
      <c r="CC174" s="99"/>
      <c r="CD174" s="99"/>
      <c r="CE174" s="100"/>
      <c r="CF174" s="99"/>
      <c r="CG174" s="99"/>
      <c r="CH174" s="100"/>
      <c r="CI174" s="99"/>
      <c r="CJ174" s="99"/>
      <c r="CK174" s="100"/>
      <c r="CL174" s="99"/>
      <c r="CM174" s="99"/>
      <c r="CN174" s="100"/>
      <c r="CO174" s="462"/>
      <c r="CP174" s="462"/>
      <c r="CQ174" s="402"/>
      <c r="CR174" s="401"/>
      <c r="CS174" s="401"/>
      <c r="CT174" s="402"/>
      <c r="CU174" s="401"/>
      <c r="CV174" s="401"/>
      <c r="CW174" s="402"/>
      <c r="CX174" s="462"/>
      <c r="CY174" s="462"/>
      <c r="CZ174" s="401"/>
      <c r="DA174" s="402"/>
      <c r="DB174" s="462"/>
      <c r="DC174" s="462"/>
      <c r="DD174" s="462"/>
      <c r="DE174" s="462"/>
      <c r="DF174" s="402"/>
    </row>
    <row r="175" spans="1:110" ht="8.4499999999999993" customHeight="1" x14ac:dyDescent="0.2">
      <c r="A175" s="130" t="s">
        <v>1774</v>
      </c>
      <c r="B175" s="103">
        <v>160</v>
      </c>
      <c r="C175" s="87" t="s">
        <v>2017</v>
      </c>
      <c r="D175" s="103">
        <v>177</v>
      </c>
      <c r="E175" s="87" t="s">
        <v>2559</v>
      </c>
      <c r="F175" s="87" t="s">
        <v>2560</v>
      </c>
      <c r="G175" s="89">
        <v>63386.41</v>
      </c>
      <c r="H175" s="90">
        <v>0.65</v>
      </c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  <c r="AJ175" s="94"/>
      <c r="AK175" s="94"/>
      <c r="AL175" s="94"/>
      <c r="AM175" s="94"/>
      <c r="AN175" s="94"/>
      <c r="AO175" s="94"/>
      <c r="AP175" s="94"/>
      <c r="AQ175" s="94"/>
      <c r="AR175" s="94"/>
      <c r="AS175" s="92">
        <v>3992.15</v>
      </c>
      <c r="AT175" s="90">
        <v>6.3</v>
      </c>
      <c r="AU175" s="90">
        <v>6.3</v>
      </c>
      <c r="AV175" s="92">
        <v>4747.49</v>
      </c>
      <c r="AW175" s="90">
        <v>7.49</v>
      </c>
      <c r="AX175" s="91">
        <v>13.79</v>
      </c>
      <c r="AY175" s="92">
        <v>2632.52</v>
      </c>
      <c r="AZ175" s="90">
        <v>4.1500000000000004</v>
      </c>
      <c r="BA175" s="91">
        <v>17.940000000000001</v>
      </c>
      <c r="BB175" s="92">
        <v>6795.69</v>
      </c>
      <c r="BC175" s="91">
        <v>10.72</v>
      </c>
      <c r="BD175" s="91">
        <v>28.66</v>
      </c>
      <c r="BE175" s="89">
        <v>25114.7</v>
      </c>
      <c r="BF175" s="91">
        <v>39.619999999999997</v>
      </c>
      <c r="BG175" s="91">
        <v>68.28</v>
      </c>
      <c r="BH175" s="89">
        <v>10232.83</v>
      </c>
      <c r="BI175" s="91">
        <v>16.14</v>
      </c>
      <c r="BJ175" s="91">
        <v>84.43</v>
      </c>
      <c r="BK175" s="94"/>
      <c r="BL175" s="94"/>
      <c r="BM175" s="91">
        <v>84.43</v>
      </c>
      <c r="BN175" s="92">
        <v>6724.09</v>
      </c>
      <c r="BO175" s="91">
        <v>10.61</v>
      </c>
      <c r="BP175" s="91">
        <v>95.04</v>
      </c>
      <c r="BQ175" s="92">
        <v>3146.94</v>
      </c>
      <c r="BR175" s="90">
        <v>4.96</v>
      </c>
      <c r="BS175" s="93">
        <v>100</v>
      </c>
      <c r="BT175" s="94"/>
      <c r="BU175" s="94"/>
      <c r="BV175" s="94"/>
      <c r="BW175" s="94"/>
      <c r="BX175" s="94"/>
      <c r="BY175" s="94"/>
      <c r="BZ175" s="94"/>
      <c r="CA175" s="94"/>
      <c r="CB175" s="94"/>
      <c r="CC175" s="99"/>
      <c r="CD175" s="99"/>
      <c r="CE175" s="100"/>
      <c r="CF175" s="99"/>
      <c r="CG175" s="99"/>
      <c r="CH175" s="100"/>
      <c r="CI175" s="99"/>
      <c r="CJ175" s="99"/>
      <c r="CK175" s="100"/>
      <c r="CL175" s="99"/>
      <c r="CM175" s="99"/>
      <c r="CN175" s="100"/>
      <c r="CO175" s="462"/>
      <c r="CP175" s="462"/>
      <c r="CQ175" s="402"/>
      <c r="CR175" s="401"/>
      <c r="CS175" s="401"/>
      <c r="CT175" s="402"/>
      <c r="CU175" s="401"/>
      <c r="CV175" s="401"/>
      <c r="CW175" s="402"/>
      <c r="CX175" s="462"/>
      <c r="CY175" s="462"/>
      <c r="CZ175" s="401"/>
      <c r="DA175" s="402"/>
      <c r="DB175" s="462"/>
      <c r="DC175" s="462"/>
      <c r="DD175" s="462"/>
      <c r="DE175" s="462"/>
      <c r="DF175" s="402"/>
    </row>
    <row r="176" spans="1:110" ht="8.4499999999999993" customHeight="1" x14ac:dyDescent="0.2">
      <c r="A176" s="130" t="s">
        <v>1776</v>
      </c>
      <c r="B176" s="104">
        <v>161</v>
      </c>
      <c r="C176" s="82" t="s">
        <v>2018</v>
      </c>
      <c r="D176" s="96">
        <v>85</v>
      </c>
      <c r="E176" s="82" t="s">
        <v>2564</v>
      </c>
      <c r="F176" s="82" t="s">
        <v>2531</v>
      </c>
      <c r="G176" s="97">
        <v>11881.92</v>
      </c>
      <c r="H176" s="98">
        <v>0.12</v>
      </c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  <c r="AN176" s="99"/>
      <c r="AO176" s="99"/>
      <c r="AP176" s="99"/>
      <c r="AQ176" s="99"/>
      <c r="AR176" s="99"/>
      <c r="AS176" s="99"/>
      <c r="AT176" s="99"/>
      <c r="AU176" s="99"/>
      <c r="AV176" s="99"/>
      <c r="AW176" s="99"/>
      <c r="AX176" s="99"/>
      <c r="AY176" s="99"/>
      <c r="AZ176" s="99"/>
      <c r="BA176" s="99"/>
      <c r="BB176" s="101">
        <v>2428.66</v>
      </c>
      <c r="BC176" s="102">
        <v>20.440000000000001</v>
      </c>
      <c r="BD176" s="102">
        <v>20.440000000000001</v>
      </c>
      <c r="BE176" s="101">
        <v>6499.41</v>
      </c>
      <c r="BF176" s="102">
        <v>54.7</v>
      </c>
      <c r="BG176" s="102">
        <v>75.14</v>
      </c>
      <c r="BH176" s="101">
        <v>1994.97</v>
      </c>
      <c r="BI176" s="102">
        <v>16.79</v>
      </c>
      <c r="BJ176" s="102">
        <v>91.93</v>
      </c>
      <c r="BK176" s="99"/>
      <c r="BL176" s="99"/>
      <c r="BM176" s="102">
        <v>91.93</v>
      </c>
      <c r="BN176" s="100">
        <v>958.87</v>
      </c>
      <c r="BO176" s="98">
        <v>8.07</v>
      </c>
      <c r="BP176" s="100">
        <v>100</v>
      </c>
      <c r="BQ176" s="99"/>
      <c r="BR176" s="99"/>
      <c r="BS176" s="100">
        <v>100</v>
      </c>
      <c r="BT176" s="99"/>
      <c r="BU176" s="99"/>
      <c r="BV176" s="99"/>
      <c r="BW176" s="99"/>
      <c r="BX176" s="99"/>
      <c r="BY176" s="99"/>
      <c r="BZ176" s="99"/>
      <c r="CA176" s="99"/>
      <c r="CB176" s="99"/>
      <c r="CC176" s="99"/>
      <c r="CD176" s="99"/>
      <c r="CE176" s="100"/>
      <c r="CF176" s="99"/>
      <c r="CG176" s="99"/>
      <c r="CH176" s="100"/>
      <c r="CI176" s="99"/>
      <c r="CJ176" s="99"/>
      <c r="CK176" s="100"/>
      <c r="CL176" s="99"/>
      <c r="CM176" s="99"/>
      <c r="CN176" s="100"/>
      <c r="CO176" s="462"/>
      <c r="CP176" s="462"/>
      <c r="CQ176" s="402"/>
      <c r="CR176" s="401"/>
      <c r="CS176" s="401"/>
      <c r="CT176" s="402"/>
      <c r="CU176" s="401"/>
      <c r="CV176" s="401"/>
      <c r="CW176" s="402"/>
      <c r="CX176" s="462"/>
      <c r="CY176" s="462"/>
      <c r="CZ176" s="401"/>
      <c r="DA176" s="402"/>
      <c r="DB176" s="462"/>
      <c r="DC176" s="462"/>
      <c r="DD176" s="462"/>
      <c r="DE176" s="462"/>
      <c r="DF176" s="402"/>
    </row>
    <row r="177" spans="1:110" ht="8.4499999999999993" customHeight="1" x14ac:dyDescent="0.2">
      <c r="A177" s="130" t="s">
        <v>1778</v>
      </c>
      <c r="B177" s="104">
        <v>162</v>
      </c>
      <c r="C177" s="82" t="s">
        <v>2019</v>
      </c>
      <c r="D177" s="96">
        <v>24</v>
      </c>
      <c r="E177" s="82" t="s">
        <v>2565</v>
      </c>
      <c r="F177" s="82" t="s">
        <v>2560</v>
      </c>
      <c r="G177" s="101">
        <v>8600.5499999999993</v>
      </c>
      <c r="H177" s="98">
        <v>0.09</v>
      </c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  <c r="AK177" s="99"/>
      <c r="AL177" s="99"/>
      <c r="AM177" s="99"/>
      <c r="AN177" s="99"/>
      <c r="AO177" s="99"/>
      <c r="AP177" s="99"/>
      <c r="AQ177" s="99"/>
      <c r="AR177" s="99"/>
      <c r="AS177" s="99"/>
      <c r="AT177" s="99"/>
      <c r="AU177" s="99"/>
      <c r="AV177" s="99"/>
      <c r="AW177" s="99"/>
      <c r="AX177" s="99"/>
      <c r="AY177" s="99"/>
      <c r="AZ177" s="99"/>
      <c r="BA177" s="99"/>
      <c r="BB177" s="99"/>
      <c r="BC177" s="99"/>
      <c r="BD177" s="99"/>
      <c r="BE177" s="99"/>
      <c r="BF177" s="99"/>
      <c r="BG177" s="99"/>
      <c r="BH177" s="99"/>
      <c r="BI177" s="99"/>
      <c r="BJ177" s="99"/>
      <c r="BK177" s="99"/>
      <c r="BL177" s="99"/>
      <c r="BM177" s="99"/>
      <c r="BN177" s="101">
        <v>5453.61</v>
      </c>
      <c r="BO177" s="102">
        <v>63.41</v>
      </c>
      <c r="BP177" s="102">
        <v>63.41</v>
      </c>
      <c r="BQ177" s="101">
        <v>3146.94</v>
      </c>
      <c r="BR177" s="102">
        <v>36.590000000000003</v>
      </c>
      <c r="BS177" s="100">
        <v>100</v>
      </c>
      <c r="BT177" s="99"/>
      <c r="BU177" s="99"/>
      <c r="BV177" s="99"/>
      <c r="BW177" s="99"/>
      <c r="BX177" s="99"/>
      <c r="BY177" s="99"/>
      <c r="BZ177" s="99"/>
      <c r="CA177" s="99"/>
      <c r="CB177" s="99"/>
      <c r="CC177" s="99"/>
      <c r="CD177" s="99"/>
      <c r="CE177" s="100"/>
      <c r="CF177" s="99"/>
      <c r="CG177" s="99"/>
      <c r="CH177" s="100"/>
      <c r="CI177" s="99"/>
      <c r="CJ177" s="99"/>
      <c r="CK177" s="100"/>
      <c r="CL177" s="99"/>
      <c r="CM177" s="99"/>
      <c r="CN177" s="100"/>
      <c r="CO177" s="462"/>
      <c r="CP177" s="462"/>
      <c r="CQ177" s="402"/>
      <c r="CR177" s="401"/>
      <c r="CS177" s="401"/>
      <c r="CT177" s="402"/>
      <c r="CU177" s="401"/>
      <c r="CV177" s="401"/>
      <c r="CW177" s="402"/>
      <c r="CX177" s="462"/>
      <c r="CY177" s="462"/>
      <c r="CZ177" s="401"/>
      <c r="DA177" s="402"/>
      <c r="DB177" s="462"/>
      <c r="DC177" s="462"/>
      <c r="DD177" s="462"/>
      <c r="DE177" s="462"/>
      <c r="DF177" s="402"/>
    </row>
    <row r="178" spans="1:110" ht="8.4499999999999993" customHeight="1" x14ac:dyDescent="0.2">
      <c r="A178" s="130" t="s">
        <v>1780</v>
      </c>
      <c r="B178" s="104">
        <v>163</v>
      </c>
      <c r="C178" s="82" t="s">
        <v>2020</v>
      </c>
      <c r="D178" s="104">
        <v>121</v>
      </c>
      <c r="E178" s="82" t="s">
        <v>2559</v>
      </c>
      <c r="F178" s="82" t="s">
        <v>2544</v>
      </c>
      <c r="G178" s="97">
        <v>27975.79</v>
      </c>
      <c r="H178" s="98">
        <v>0.28000000000000003</v>
      </c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  <c r="AN178" s="99"/>
      <c r="AO178" s="99"/>
      <c r="AP178" s="99"/>
      <c r="AQ178" s="99"/>
      <c r="AR178" s="99"/>
      <c r="AS178" s="101">
        <v>3992.15</v>
      </c>
      <c r="AT178" s="102">
        <v>14.27</v>
      </c>
      <c r="AU178" s="102">
        <v>14.27</v>
      </c>
      <c r="AV178" s="101">
        <v>4747.49</v>
      </c>
      <c r="AW178" s="102">
        <v>16.97</v>
      </c>
      <c r="AX178" s="102">
        <v>31.24</v>
      </c>
      <c r="AY178" s="101">
        <v>2632.52</v>
      </c>
      <c r="AZ178" s="98">
        <v>9.41</v>
      </c>
      <c r="BA178" s="102">
        <v>40.65</v>
      </c>
      <c r="BB178" s="101">
        <v>4367.0200000000004</v>
      </c>
      <c r="BC178" s="102">
        <v>15.61</v>
      </c>
      <c r="BD178" s="102">
        <v>56.26</v>
      </c>
      <c r="BE178" s="101">
        <v>6837.28</v>
      </c>
      <c r="BF178" s="102">
        <v>24.44</v>
      </c>
      <c r="BG178" s="102">
        <v>80.7</v>
      </c>
      <c r="BH178" s="101">
        <v>5399.33</v>
      </c>
      <c r="BI178" s="102">
        <v>19.3</v>
      </c>
      <c r="BJ178" s="100">
        <v>100</v>
      </c>
      <c r="BK178" s="99"/>
      <c r="BL178" s="99"/>
      <c r="BM178" s="100">
        <v>100</v>
      </c>
      <c r="BN178" s="99"/>
      <c r="BO178" s="99"/>
      <c r="BP178" s="100">
        <v>100</v>
      </c>
      <c r="BQ178" s="99"/>
      <c r="BR178" s="99"/>
      <c r="BS178" s="100">
        <v>100</v>
      </c>
      <c r="BT178" s="99"/>
      <c r="BU178" s="99"/>
      <c r="BV178" s="99"/>
      <c r="BW178" s="99"/>
      <c r="BX178" s="99"/>
      <c r="BY178" s="99"/>
      <c r="BZ178" s="99"/>
      <c r="CA178" s="99"/>
      <c r="CB178" s="99"/>
      <c r="CC178" s="99"/>
      <c r="CD178" s="99"/>
      <c r="CE178" s="100"/>
      <c r="CF178" s="99"/>
      <c r="CG178" s="99"/>
      <c r="CH178" s="100"/>
      <c r="CI178" s="99"/>
      <c r="CJ178" s="99"/>
      <c r="CK178" s="100"/>
      <c r="CL178" s="99"/>
      <c r="CM178" s="99"/>
      <c r="CN178" s="100"/>
      <c r="CO178" s="462"/>
      <c r="CP178" s="462"/>
      <c r="CQ178" s="402"/>
      <c r="CR178" s="401"/>
      <c r="CS178" s="401"/>
      <c r="CT178" s="402"/>
      <c r="CU178" s="401"/>
      <c r="CV178" s="401"/>
      <c r="CW178" s="402"/>
      <c r="CX178" s="462"/>
      <c r="CY178" s="462"/>
      <c r="CZ178" s="401"/>
      <c r="DA178" s="402"/>
      <c r="DB178" s="462"/>
      <c r="DC178" s="462"/>
      <c r="DD178" s="462"/>
      <c r="DE178" s="462"/>
      <c r="DF178" s="402"/>
    </row>
    <row r="179" spans="1:110" ht="8.4499999999999993" customHeight="1" x14ac:dyDescent="0.2">
      <c r="A179" s="130" t="s">
        <v>1781</v>
      </c>
      <c r="B179" s="104">
        <v>164</v>
      </c>
      <c r="C179" s="82" t="s">
        <v>2021</v>
      </c>
      <c r="D179" s="96">
        <v>13</v>
      </c>
      <c r="E179" s="82" t="s">
        <v>2541</v>
      </c>
      <c r="F179" s="82" t="s">
        <v>2521</v>
      </c>
      <c r="G179" s="97">
        <v>14616.54</v>
      </c>
      <c r="H179" s="98">
        <v>0.15</v>
      </c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  <c r="AI179" s="99"/>
      <c r="AJ179" s="99"/>
      <c r="AK179" s="99"/>
      <c r="AL179" s="99"/>
      <c r="AM179" s="99"/>
      <c r="AN179" s="99"/>
      <c r="AO179" s="99"/>
      <c r="AP179" s="99"/>
      <c r="AQ179" s="99"/>
      <c r="AR179" s="99"/>
      <c r="AS179" s="99"/>
      <c r="AT179" s="99"/>
      <c r="AU179" s="99"/>
      <c r="AV179" s="99"/>
      <c r="AW179" s="99"/>
      <c r="AX179" s="99"/>
      <c r="AY179" s="99"/>
      <c r="AZ179" s="99"/>
      <c r="BA179" s="99"/>
      <c r="BB179" s="99"/>
      <c r="BC179" s="99"/>
      <c r="BD179" s="99"/>
      <c r="BE179" s="97">
        <v>11778.01</v>
      </c>
      <c r="BF179" s="102">
        <v>80.58</v>
      </c>
      <c r="BG179" s="102">
        <v>80.58</v>
      </c>
      <c r="BH179" s="101">
        <v>2838.53</v>
      </c>
      <c r="BI179" s="102">
        <v>19.420000000000002</v>
      </c>
      <c r="BJ179" s="100">
        <v>100</v>
      </c>
      <c r="BK179" s="99"/>
      <c r="BL179" s="99"/>
      <c r="BM179" s="100">
        <v>100</v>
      </c>
      <c r="BN179" s="99"/>
      <c r="BO179" s="99"/>
      <c r="BP179" s="100">
        <v>100</v>
      </c>
      <c r="BQ179" s="99"/>
      <c r="BR179" s="99"/>
      <c r="BS179" s="100">
        <v>100</v>
      </c>
      <c r="BT179" s="99"/>
      <c r="BU179" s="99"/>
      <c r="BV179" s="99"/>
      <c r="BW179" s="99"/>
      <c r="BX179" s="99"/>
      <c r="BY179" s="99"/>
      <c r="BZ179" s="99"/>
      <c r="CA179" s="99"/>
      <c r="CB179" s="99"/>
      <c r="CC179" s="99"/>
      <c r="CD179" s="99"/>
      <c r="CE179" s="100"/>
      <c r="CF179" s="99"/>
      <c r="CG179" s="99"/>
      <c r="CH179" s="100"/>
      <c r="CI179" s="99"/>
      <c r="CJ179" s="99"/>
      <c r="CK179" s="100"/>
      <c r="CL179" s="99"/>
      <c r="CM179" s="99"/>
      <c r="CN179" s="100"/>
      <c r="CO179" s="462"/>
      <c r="CP179" s="462"/>
      <c r="CQ179" s="402"/>
      <c r="CR179" s="401"/>
      <c r="CS179" s="401"/>
      <c r="CT179" s="402"/>
      <c r="CU179" s="401"/>
      <c r="CV179" s="401"/>
      <c r="CW179" s="402"/>
      <c r="CX179" s="462"/>
      <c r="CY179" s="462"/>
      <c r="CZ179" s="401"/>
      <c r="DA179" s="402"/>
      <c r="DB179" s="462"/>
      <c r="DC179" s="462"/>
      <c r="DD179" s="462"/>
      <c r="DE179" s="462"/>
      <c r="DF179" s="402"/>
    </row>
    <row r="180" spans="1:110" ht="16.899999999999999" customHeight="1" x14ac:dyDescent="0.2">
      <c r="A180" s="130" t="s">
        <v>1782</v>
      </c>
      <c r="B180" s="104">
        <v>165</v>
      </c>
      <c r="C180" s="82" t="s">
        <v>2022</v>
      </c>
      <c r="D180" s="96">
        <v>23</v>
      </c>
      <c r="E180" s="82" t="s">
        <v>2523</v>
      </c>
      <c r="F180" s="82" t="s">
        <v>2524</v>
      </c>
      <c r="G180" s="100">
        <v>311.61</v>
      </c>
      <c r="H180" s="98">
        <v>0</v>
      </c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  <c r="AH180" s="99"/>
      <c r="AI180" s="99"/>
      <c r="AJ180" s="99"/>
      <c r="AK180" s="99"/>
      <c r="AL180" s="99"/>
      <c r="AM180" s="99"/>
      <c r="AN180" s="99"/>
      <c r="AO180" s="99"/>
      <c r="AP180" s="99"/>
      <c r="AQ180" s="99"/>
      <c r="AR180" s="99"/>
      <c r="AS180" s="99"/>
      <c r="AT180" s="99"/>
      <c r="AU180" s="99"/>
      <c r="AV180" s="99"/>
      <c r="AW180" s="99"/>
      <c r="AX180" s="99"/>
      <c r="AY180" s="99"/>
      <c r="AZ180" s="99"/>
      <c r="BA180" s="99"/>
      <c r="BB180" s="99"/>
      <c r="BC180" s="99"/>
      <c r="BD180" s="99"/>
      <c r="BE180" s="99"/>
      <c r="BF180" s="99"/>
      <c r="BG180" s="99"/>
      <c r="BH180" s="99"/>
      <c r="BI180" s="99"/>
      <c r="BJ180" s="99"/>
      <c r="BK180" s="99"/>
      <c r="BL180" s="99"/>
      <c r="BM180" s="99"/>
      <c r="BN180" s="100">
        <v>311.61</v>
      </c>
      <c r="BO180" s="100">
        <v>100</v>
      </c>
      <c r="BP180" s="100">
        <v>100</v>
      </c>
      <c r="BQ180" s="99"/>
      <c r="BR180" s="99"/>
      <c r="BS180" s="100">
        <v>100</v>
      </c>
      <c r="BT180" s="99"/>
      <c r="BU180" s="99"/>
      <c r="BV180" s="99"/>
      <c r="BW180" s="99"/>
      <c r="BX180" s="99"/>
      <c r="BY180" s="99"/>
      <c r="BZ180" s="99"/>
      <c r="CA180" s="99"/>
      <c r="CB180" s="99"/>
      <c r="CC180" s="99"/>
      <c r="CD180" s="99"/>
      <c r="CE180" s="100"/>
      <c r="CF180" s="99"/>
      <c r="CG180" s="99"/>
      <c r="CH180" s="100"/>
      <c r="CI180" s="99"/>
      <c r="CJ180" s="99"/>
      <c r="CK180" s="100"/>
      <c r="CL180" s="99"/>
      <c r="CM180" s="99"/>
      <c r="CN180" s="100"/>
      <c r="CO180" s="462"/>
      <c r="CP180" s="462"/>
      <c r="CQ180" s="402"/>
      <c r="CR180" s="401"/>
      <c r="CS180" s="401"/>
      <c r="CT180" s="402"/>
      <c r="CU180" s="401"/>
      <c r="CV180" s="401"/>
      <c r="CW180" s="402"/>
      <c r="CX180" s="462"/>
      <c r="CY180" s="462"/>
      <c r="CZ180" s="401"/>
      <c r="DA180" s="402"/>
      <c r="DB180" s="462"/>
      <c r="DC180" s="462"/>
      <c r="DD180" s="462"/>
      <c r="DE180" s="462"/>
      <c r="DF180" s="402"/>
    </row>
    <row r="181" spans="1:110" ht="8.4499999999999993" customHeight="1" x14ac:dyDescent="0.2">
      <c r="A181" s="130" t="s">
        <v>826</v>
      </c>
      <c r="B181" s="103">
        <v>166</v>
      </c>
      <c r="C181" s="87" t="s">
        <v>270</v>
      </c>
      <c r="D181" s="88">
        <v>40</v>
      </c>
      <c r="E181" s="87" t="s">
        <v>2510</v>
      </c>
      <c r="F181" s="87" t="s">
        <v>2566</v>
      </c>
      <c r="G181" s="89">
        <v>65541.37</v>
      </c>
      <c r="H181" s="90">
        <v>0.67</v>
      </c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4"/>
      <c r="AM181" s="94"/>
      <c r="AN181" s="94"/>
      <c r="AO181" s="94"/>
      <c r="AP181" s="94"/>
      <c r="AQ181" s="94"/>
      <c r="AR181" s="94"/>
      <c r="AS181" s="94"/>
      <c r="AT181" s="94"/>
      <c r="AU181" s="94"/>
      <c r="AV181" s="94"/>
      <c r="AW181" s="94"/>
      <c r="AX181" s="94"/>
      <c r="AY181" s="94"/>
      <c r="AZ181" s="94"/>
      <c r="BA181" s="94"/>
      <c r="BB181" s="94"/>
      <c r="BC181" s="94"/>
      <c r="BD181" s="94"/>
      <c r="BE181" s="94"/>
      <c r="BF181" s="94"/>
      <c r="BG181" s="94"/>
      <c r="BH181" s="94"/>
      <c r="BI181" s="94"/>
      <c r="BJ181" s="94"/>
      <c r="BK181" s="89">
        <v>15087.6</v>
      </c>
      <c r="BL181" s="91">
        <v>23.02</v>
      </c>
      <c r="BM181" s="91">
        <v>23.02</v>
      </c>
      <c r="BN181" s="89">
        <v>47722.83</v>
      </c>
      <c r="BO181" s="91">
        <v>72.81</v>
      </c>
      <c r="BP181" s="91">
        <v>95.83</v>
      </c>
      <c r="BQ181" s="92">
        <v>2730.94</v>
      </c>
      <c r="BR181" s="90">
        <v>4.17</v>
      </c>
      <c r="BS181" s="93">
        <v>100</v>
      </c>
      <c r="BT181" s="94"/>
      <c r="BU181" s="94"/>
      <c r="BV181" s="94"/>
      <c r="BW181" s="94"/>
      <c r="BX181" s="94"/>
      <c r="BY181" s="94"/>
      <c r="BZ181" s="94"/>
      <c r="CA181" s="94"/>
      <c r="CB181" s="94"/>
      <c r="CC181" s="99"/>
      <c r="CD181" s="99"/>
      <c r="CE181" s="100"/>
      <c r="CF181" s="99"/>
      <c r="CG181" s="99"/>
      <c r="CH181" s="100"/>
      <c r="CI181" s="99"/>
      <c r="CJ181" s="99"/>
      <c r="CK181" s="100"/>
      <c r="CL181" s="99"/>
      <c r="CM181" s="99"/>
      <c r="CN181" s="100"/>
      <c r="CO181" s="462"/>
      <c r="CP181" s="462"/>
      <c r="CQ181" s="402"/>
      <c r="CR181" s="401"/>
      <c r="CS181" s="401"/>
      <c r="CT181" s="402"/>
      <c r="CU181" s="401"/>
      <c r="CV181" s="401"/>
      <c r="CW181" s="402"/>
      <c r="CX181" s="462"/>
      <c r="CY181" s="462"/>
      <c r="CZ181" s="401"/>
      <c r="DA181" s="402"/>
      <c r="DB181" s="462"/>
      <c r="DC181" s="462"/>
      <c r="DD181" s="462"/>
      <c r="DE181" s="462"/>
      <c r="DF181" s="402"/>
    </row>
    <row r="182" spans="1:110" ht="25.35" customHeight="1" x14ac:dyDescent="0.2">
      <c r="A182" s="130" t="s">
        <v>827</v>
      </c>
      <c r="B182" s="104">
        <v>167</v>
      </c>
      <c r="C182" s="82" t="s">
        <v>2567</v>
      </c>
      <c r="D182" s="96">
        <v>40</v>
      </c>
      <c r="E182" s="82" t="s">
        <v>2510</v>
      </c>
      <c r="F182" s="82" t="s">
        <v>2566</v>
      </c>
      <c r="G182" s="97">
        <v>48462.37</v>
      </c>
      <c r="H182" s="98">
        <v>0.49</v>
      </c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  <c r="AI182" s="99"/>
      <c r="AJ182" s="99"/>
      <c r="AK182" s="99"/>
      <c r="AL182" s="99"/>
      <c r="AM182" s="99"/>
      <c r="AN182" s="99"/>
      <c r="AO182" s="99"/>
      <c r="AP182" s="99"/>
      <c r="AQ182" s="99"/>
      <c r="AR182" s="99"/>
      <c r="AS182" s="99"/>
      <c r="AT182" s="99"/>
      <c r="AU182" s="99"/>
      <c r="AV182" s="99"/>
      <c r="AW182" s="99"/>
      <c r="AX182" s="99"/>
      <c r="AY182" s="99"/>
      <c r="AZ182" s="99"/>
      <c r="BA182" s="99"/>
      <c r="BB182" s="99"/>
      <c r="BC182" s="99"/>
      <c r="BD182" s="99"/>
      <c r="BE182" s="99"/>
      <c r="BF182" s="99"/>
      <c r="BG182" s="99"/>
      <c r="BH182" s="99"/>
      <c r="BI182" s="99"/>
      <c r="BJ182" s="99"/>
      <c r="BK182" s="97">
        <v>13012.15</v>
      </c>
      <c r="BL182" s="102">
        <v>26.85</v>
      </c>
      <c r="BM182" s="102">
        <v>26.85</v>
      </c>
      <c r="BN182" s="97">
        <v>33094.949999999997</v>
      </c>
      <c r="BO182" s="102">
        <v>68.290000000000006</v>
      </c>
      <c r="BP182" s="102">
        <v>95.14</v>
      </c>
      <c r="BQ182" s="101">
        <v>2355.27</v>
      </c>
      <c r="BR182" s="98">
        <v>4.8600000000000003</v>
      </c>
      <c r="BS182" s="100">
        <v>100</v>
      </c>
      <c r="BT182" s="99"/>
      <c r="BU182" s="99"/>
      <c r="BV182" s="99"/>
      <c r="BW182" s="99"/>
      <c r="BX182" s="99"/>
      <c r="BY182" s="99"/>
      <c r="BZ182" s="99"/>
      <c r="CA182" s="99"/>
      <c r="CB182" s="99"/>
      <c r="CC182" s="99"/>
      <c r="CD182" s="99"/>
      <c r="CE182" s="100"/>
      <c r="CF182" s="99"/>
      <c r="CG182" s="99"/>
      <c r="CH182" s="100"/>
      <c r="CI182" s="99"/>
      <c r="CJ182" s="99"/>
      <c r="CK182" s="100"/>
      <c r="CL182" s="99"/>
      <c r="CM182" s="99"/>
      <c r="CN182" s="100"/>
      <c r="CO182" s="462"/>
      <c r="CP182" s="462"/>
      <c r="CQ182" s="402"/>
      <c r="CR182" s="401"/>
      <c r="CS182" s="401"/>
      <c r="CT182" s="402"/>
      <c r="CU182" s="401"/>
      <c r="CV182" s="401"/>
      <c r="CW182" s="402"/>
      <c r="CX182" s="462"/>
      <c r="CY182" s="462"/>
      <c r="CZ182" s="401"/>
      <c r="DA182" s="402"/>
      <c r="DB182" s="462"/>
      <c r="DC182" s="462"/>
      <c r="DD182" s="462"/>
      <c r="DE182" s="462"/>
      <c r="DF182" s="402"/>
    </row>
    <row r="183" spans="1:110" ht="8.4499999999999993" customHeight="1" x14ac:dyDescent="0.2">
      <c r="A183" s="130" t="s">
        <v>828</v>
      </c>
      <c r="B183" s="104">
        <v>168</v>
      </c>
      <c r="C183" s="82" t="s">
        <v>2568</v>
      </c>
      <c r="D183" s="96">
        <v>40</v>
      </c>
      <c r="E183" s="82" t="s">
        <v>2510</v>
      </c>
      <c r="F183" s="82" t="s">
        <v>2566</v>
      </c>
      <c r="G183" s="101">
        <v>7729.8</v>
      </c>
      <c r="H183" s="98">
        <v>0.08</v>
      </c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/>
      <c r="AH183" s="99"/>
      <c r="AI183" s="99"/>
      <c r="AJ183" s="99"/>
      <c r="AK183" s="99"/>
      <c r="AL183" s="99"/>
      <c r="AM183" s="99"/>
      <c r="AN183" s="99"/>
      <c r="AO183" s="99"/>
      <c r="AP183" s="99"/>
      <c r="AQ183" s="99"/>
      <c r="AR183" s="99"/>
      <c r="AS183" s="99"/>
      <c r="AT183" s="99"/>
      <c r="AU183" s="99"/>
      <c r="AV183" s="99"/>
      <c r="AW183" s="99"/>
      <c r="AX183" s="99"/>
      <c r="AY183" s="99"/>
      <c r="AZ183" s="99"/>
      <c r="BA183" s="99"/>
      <c r="BB183" s="99"/>
      <c r="BC183" s="99"/>
      <c r="BD183" s="99"/>
      <c r="BE183" s="99"/>
      <c r="BF183" s="99"/>
      <c r="BG183" s="99"/>
      <c r="BH183" s="99"/>
      <c r="BI183" s="99"/>
      <c r="BJ183" s="99"/>
      <c r="BK183" s="101">
        <v>2075.4499999999998</v>
      </c>
      <c r="BL183" s="102">
        <v>26.85</v>
      </c>
      <c r="BM183" s="102">
        <v>26.85</v>
      </c>
      <c r="BN183" s="101">
        <v>5278.68</v>
      </c>
      <c r="BO183" s="102">
        <v>68.290000000000006</v>
      </c>
      <c r="BP183" s="102">
        <v>95.14</v>
      </c>
      <c r="BQ183" s="100">
        <v>375.67</v>
      </c>
      <c r="BR183" s="98">
        <v>4.8600000000000003</v>
      </c>
      <c r="BS183" s="100">
        <v>100</v>
      </c>
      <c r="BT183" s="99"/>
      <c r="BU183" s="99"/>
      <c r="BV183" s="99"/>
      <c r="BW183" s="99"/>
      <c r="BX183" s="99"/>
      <c r="BY183" s="99"/>
      <c r="BZ183" s="99"/>
      <c r="CA183" s="99"/>
      <c r="CB183" s="99"/>
      <c r="CC183" s="94"/>
      <c r="CD183" s="94"/>
      <c r="CE183" s="94"/>
      <c r="CF183" s="94"/>
      <c r="CG183" s="94"/>
      <c r="CH183" s="94"/>
      <c r="CI183" s="94"/>
      <c r="CJ183" s="94"/>
      <c r="CK183" s="94"/>
      <c r="CL183" s="94"/>
      <c r="CM183" s="94"/>
      <c r="CN183" s="94"/>
      <c r="CO183" s="462"/>
      <c r="CP183" s="462"/>
      <c r="CQ183" s="402"/>
      <c r="CR183" s="401"/>
      <c r="CS183" s="401"/>
      <c r="CT183" s="402"/>
      <c r="CU183" s="401"/>
      <c r="CV183" s="401"/>
      <c r="CW183" s="402"/>
      <c r="CX183" s="462"/>
      <c r="CY183" s="462"/>
      <c r="CZ183" s="401"/>
      <c r="DA183" s="402"/>
      <c r="DB183" s="462"/>
      <c r="DC183" s="462"/>
      <c r="DD183" s="462"/>
      <c r="DE183" s="462"/>
      <c r="DF183" s="402"/>
    </row>
    <row r="184" spans="1:110" ht="8.4499999999999993" customHeight="1" x14ac:dyDescent="0.2">
      <c r="A184" s="130" t="s">
        <v>2653</v>
      </c>
      <c r="B184" s="104">
        <v>169</v>
      </c>
      <c r="C184" s="82" t="s">
        <v>1087</v>
      </c>
      <c r="D184" s="96">
        <v>23</v>
      </c>
      <c r="E184" s="82" t="s">
        <v>2523</v>
      </c>
      <c r="F184" s="82" t="s">
        <v>2524</v>
      </c>
      <c r="G184" s="101">
        <v>9349.2000000000007</v>
      </c>
      <c r="H184" s="98">
        <v>0.1</v>
      </c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  <c r="AG184" s="99"/>
      <c r="AH184" s="99"/>
      <c r="AI184" s="99"/>
      <c r="AJ184" s="99"/>
      <c r="AK184" s="99"/>
      <c r="AL184" s="99"/>
      <c r="AM184" s="99"/>
      <c r="AN184" s="99"/>
      <c r="AO184" s="99"/>
      <c r="AP184" s="99"/>
      <c r="AQ184" s="99"/>
      <c r="AR184" s="99"/>
      <c r="AS184" s="99"/>
      <c r="AT184" s="99"/>
      <c r="AU184" s="99"/>
      <c r="AV184" s="99"/>
      <c r="AW184" s="99"/>
      <c r="AX184" s="99"/>
      <c r="AY184" s="99"/>
      <c r="AZ184" s="99"/>
      <c r="BA184" s="99"/>
      <c r="BB184" s="99"/>
      <c r="BC184" s="99"/>
      <c r="BD184" s="99"/>
      <c r="BE184" s="99"/>
      <c r="BF184" s="99"/>
      <c r="BG184" s="99"/>
      <c r="BH184" s="99"/>
      <c r="BI184" s="99"/>
      <c r="BJ184" s="99"/>
      <c r="BK184" s="99"/>
      <c r="BL184" s="99"/>
      <c r="BM184" s="99"/>
      <c r="BN184" s="101">
        <v>9349.2000000000007</v>
      </c>
      <c r="BO184" s="100">
        <v>100</v>
      </c>
      <c r="BP184" s="100">
        <v>100</v>
      </c>
      <c r="BQ184" s="99"/>
      <c r="BR184" s="99"/>
      <c r="BS184" s="100">
        <v>100</v>
      </c>
      <c r="BT184" s="99"/>
      <c r="BU184" s="99"/>
      <c r="BV184" s="99"/>
      <c r="BW184" s="99"/>
      <c r="BX184" s="99"/>
      <c r="BY184" s="99"/>
      <c r="BZ184" s="99"/>
      <c r="CA184" s="99"/>
      <c r="CB184" s="99"/>
      <c r="CC184" s="99"/>
      <c r="CD184" s="99"/>
      <c r="CE184" s="99"/>
      <c r="CF184" s="99"/>
      <c r="CG184" s="99"/>
      <c r="CH184" s="99"/>
      <c r="CI184" s="99"/>
      <c r="CJ184" s="99"/>
      <c r="CK184" s="99"/>
      <c r="CL184" s="99"/>
      <c r="CM184" s="99"/>
      <c r="CN184" s="99"/>
      <c r="CO184" s="459"/>
      <c r="CP184" s="459"/>
      <c r="CQ184" s="399"/>
      <c r="CR184" s="456"/>
      <c r="CS184" s="456"/>
      <c r="CT184" s="399"/>
      <c r="CU184" s="456"/>
      <c r="CV184" s="456"/>
      <c r="CW184" s="399"/>
      <c r="CX184" s="460"/>
      <c r="CY184" s="459"/>
      <c r="CZ184" s="458"/>
      <c r="DA184" s="400"/>
      <c r="DB184" s="459"/>
      <c r="DC184" s="459"/>
      <c r="DD184" s="459"/>
      <c r="DE184" s="459"/>
      <c r="DF184" s="400"/>
    </row>
    <row r="185" spans="1:110" ht="8.4499999999999993" customHeight="1" x14ac:dyDescent="0.2">
      <c r="A185" s="130" t="s">
        <v>829</v>
      </c>
      <c r="B185" s="103">
        <v>170</v>
      </c>
      <c r="C185" s="87" t="s">
        <v>271</v>
      </c>
      <c r="D185" s="88">
        <v>106</v>
      </c>
      <c r="E185" s="87" t="s">
        <v>2600</v>
      </c>
      <c r="F185" s="87" t="s">
        <v>2524</v>
      </c>
      <c r="G185" s="92">
        <v>7315.43</v>
      </c>
      <c r="H185" s="90">
        <v>7.0000000000000007E-2</v>
      </c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  <c r="AJ185" s="94"/>
      <c r="AK185" s="94"/>
      <c r="AL185" s="94"/>
      <c r="AM185" s="94"/>
      <c r="AN185" s="94"/>
      <c r="AO185" s="94"/>
      <c r="AP185" s="94"/>
      <c r="AQ185" s="94"/>
      <c r="AR185" s="94"/>
      <c r="AS185" s="94"/>
      <c r="AT185" s="94"/>
      <c r="AU185" s="94"/>
      <c r="AV185" s="94"/>
      <c r="AW185" s="94"/>
      <c r="AX185" s="94"/>
      <c r="AY185" s="94"/>
      <c r="AZ185" s="94"/>
      <c r="BA185" s="94"/>
      <c r="BB185" s="94">
        <v>1214.67</v>
      </c>
      <c r="BC185" s="94">
        <v>16.600000000000001</v>
      </c>
      <c r="BD185" s="94">
        <v>16.600000000000001</v>
      </c>
      <c r="BE185" s="94">
        <v>961.01</v>
      </c>
      <c r="BF185" s="94">
        <v>13.14</v>
      </c>
      <c r="BG185" s="94">
        <v>29.74</v>
      </c>
      <c r="BH185" s="92"/>
      <c r="BI185" s="91"/>
      <c r="BJ185" s="91">
        <v>29.74</v>
      </c>
      <c r="BK185" s="94">
        <v>594</v>
      </c>
      <c r="BL185" s="94">
        <v>8.1199999999999992</v>
      </c>
      <c r="BM185" s="91">
        <v>37.86</v>
      </c>
      <c r="BN185" s="92">
        <v>4545.75</v>
      </c>
      <c r="BO185" s="91">
        <v>62.14</v>
      </c>
      <c r="BP185" s="91">
        <v>100</v>
      </c>
      <c r="BQ185" s="93"/>
      <c r="BR185" s="91"/>
      <c r="BS185" s="93">
        <v>100</v>
      </c>
      <c r="BT185" s="94"/>
      <c r="BU185" s="94"/>
      <c r="BV185" s="94"/>
      <c r="BW185" s="94"/>
      <c r="BX185" s="94"/>
      <c r="BY185" s="94"/>
      <c r="BZ185" s="94"/>
      <c r="CA185" s="94"/>
      <c r="CB185" s="94"/>
      <c r="CC185" s="94"/>
      <c r="CD185" s="94"/>
      <c r="CE185" s="93"/>
      <c r="CF185" s="94"/>
      <c r="CG185" s="94"/>
      <c r="CH185" s="93"/>
      <c r="CI185" s="94"/>
      <c r="CJ185" s="94"/>
      <c r="CK185" s="93"/>
      <c r="CL185" s="94"/>
      <c r="CM185" s="94"/>
      <c r="CN185" s="93"/>
      <c r="CO185" s="459"/>
      <c r="CP185" s="459"/>
      <c r="CQ185" s="400"/>
      <c r="CR185" s="456"/>
      <c r="CS185" s="456"/>
      <c r="CT185" s="400"/>
      <c r="CU185" s="456"/>
      <c r="CV185" s="456"/>
      <c r="CW185" s="400"/>
      <c r="CX185" s="459"/>
      <c r="CY185" s="459"/>
      <c r="CZ185" s="456"/>
      <c r="DA185" s="400"/>
      <c r="DB185" s="459"/>
      <c r="DC185" s="459"/>
      <c r="DD185" s="459"/>
      <c r="DE185" s="459"/>
      <c r="DF185" s="400"/>
    </row>
    <row r="186" spans="1:110" ht="16.899999999999999" customHeight="1" x14ac:dyDescent="0.2">
      <c r="A186" s="130" t="s">
        <v>830</v>
      </c>
      <c r="B186" s="104">
        <v>171</v>
      </c>
      <c r="C186" s="82" t="s">
        <v>2023</v>
      </c>
      <c r="D186" s="96">
        <v>31</v>
      </c>
      <c r="E186" s="82" t="s">
        <v>2600</v>
      </c>
      <c r="F186" s="82" t="s">
        <v>2539</v>
      </c>
      <c r="G186" s="101">
        <v>1518.34</v>
      </c>
      <c r="H186" s="98">
        <v>0.02</v>
      </c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  <c r="AI186" s="99"/>
      <c r="AJ186" s="99"/>
      <c r="AK186" s="99"/>
      <c r="AL186" s="99"/>
      <c r="AM186" s="99"/>
      <c r="AN186" s="99"/>
      <c r="AO186" s="99"/>
      <c r="AP186" s="99"/>
      <c r="AQ186" s="99"/>
      <c r="AR186" s="99"/>
      <c r="AS186" s="99"/>
      <c r="AT186" s="99"/>
      <c r="AU186" s="99"/>
      <c r="AV186" s="99"/>
      <c r="AW186" s="99"/>
      <c r="AX186" s="99"/>
      <c r="AY186" s="99"/>
      <c r="AZ186" s="99"/>
      <c r="BA186" s="99"/>
      <c r="BB186" s="99">
        <v>1214.67</v>
      </c>
      <c r="BC186" s="99">
        <v>80</v>
      </c>
      <c r="BD186" s="99">
        <v>80</v>
      </c>
      <c r="BE186" s="99">
        <v>303.67</v>
      </c>
      <c r="BF186" s="99">
        <v>20</v>
      </c>
      <c r="BG186" s="99">
        <v>100</v>
      </c>
      <c r="BH186" s="101"/>
      <c r="BI186" s="100"/>
      <c r="BJ186" s="100">
        <v>100</v>
      </c>
      <c r="BK186" s="99"/>
      <c r="BL186" s="99"/>
      <c r="BM186" s="100">
        <v>100</v>
      </c>
      <c r="BN186" s="99"/>
      <c r="BO186" s="99"/>
      <c r="BP186" s="100">
        <v>100</v>
      </c>
      <c r="BQ186" s="99"/>
      <c r="BR186" s="99"/>
      <c r="BS186" s="100">
        <v>100</v>
      </c>
      <c r="BT186" s="99"/>
      <c r="BU186" s="99"/>
      <c r="BV186" s="99"/>
      <c r="BW186" s="99"/>
      <c r="BX186" s="99"/>
      <c r="BY186" s="99"/>
      <c r="BZ186" s="99"/>
      <c r="CA186" s="99"/>
      <c r="CB186" s="99"/>
      <c r="CC186" s="99"/>
      <c r="CD186" s="99"/>
      <c r="CE186" s="100"/>
      <c r="CF186" s="99"/>
      <c r="CG186" s="99"/>
      <c r="CH186" s="100"/>
      <c r="CI186" s="99"/>
      <c r="CJ186" s="99"/>
      <c r="CK186" s="100"/>
      <c r="CL186" s="99"/>
      <c r="CM186" s="99"/>
      <c r="CN186" s="100"/>
      <c r="CO186" s="462"/>
      <c r="CP186" s="462"/>
      <c r="CQ186" s="402"/>
      <c r="CR186" s="401"/>
      <c r="CS186" s="401"/>
      <c r="CT186" s="402"/>
      <c r="CU186" s="401"/>
      <c r="CV186" s="401"/>
      <c r="CW186" s="402"/>
      <c r="CX186" s="462"/>
      <c r="CY186" s="462"/>
      <c r="CZ186" s="401"/>
      <c r="DA186" s="402"/>
      <c r="DB186" s="462"/>
      <c r="DC186" s="462"/>
      <c r="DD186" s="462"/>
      <c r="DE186" s="462"/>
      <c r="DF186" s="402"/>
    </row>
    <row r="187" spans="1:110" ht="16.899999999999999" customHeight="1" x14ac:dyDescent="0.2">
      <c r="A187" s="130" t="s">
        <v>831</v>
      </c>
      <c r="B187" s="104">
        <v>172</v>
      </c>
      <c r="C187" s="82" t="s">
        <v>2024</v>
      </c>
      <c r="D187" s="96">
        <v>10</v>
      </c>
      <c r="E187" s="82" t="s">
        <v>2541</v>
      </c>
      <c r="F187" s="82" t="s">
        <v>2504</v>
      </c>
      <c r="G187" s="100">
        <v>657.34</v>
      </c>
      <c r="H187" s="98">
        <v>0.01</v>
      </c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  <c r="AF187" s="99"/>
      <c r="AG187" s="99"/>
      <c r="AH187" s="99"/>
      <c r="AI187" s="99"/>
      <c r="AJ187" s="99"/>
      <c r="AK187" s="99"/>
      <c r="AL187" s="99"/>
      <c r="AM187" s="99"/>
      <c r="AN187" s="99"/>
      <c r="AO187" s="99"/>
      <c r="AP187" s="99"/>
      <c r="AQ187" s="99"/>
      <c r="AR187" s="99"/>
      <c r="AS187" s="99"/>
      <c r="AT187" s="99"/>
      <c r="AU187" s="99"/>
      <c r="AV187" s="99"/>
      <c r="AW187" s="99"/>
      <c r="AX187" s="99"/>
      <c r="AY187" s="99"/>
      <c r="AZ187" s="99"/>
      <c r="BA187" s="99"/>
      <c r="BB187" s="99"/>
      <c r="BC187" s="99"/>
      <c r="BD187" s="99"/>
      <c r="BE187" s="99">
        <v>657.34</v>
      </c>
      <c r="BF187" s="99">
        <v>100</v>
      </c>
      <c r="BG187" s="99">
        <v>100</v>
      </c>
      <c r="BH187" s="100"/>
      <c r="BI187" s="100"/>
      <c r="BJ187" s="100">
        <v>100</v>
      </c>
      <c r="BK187" s="99"/>
      <c r="BL187" s="99"/>
      <c r="BM187" s="100">
        <v>100</v>
      </c>
      <c r="BN187" s="99"/>
      <c r="BO187" s="99"/>
      <c r="BP187" s="100">
        <v>100</v>
      </c>
      <c r="BQ187" s="99"/>
      <c r="BR187" s="99"/>
      <c r="BS187" s="100">
        <v>100</v>
      </c>
      <c r="BT187" s="99"/>
      <c r="BU187" s="99"/>
      <c r="BV187" s="99"/>
      <c r="BW187" s="99"/>
      <c r="BX187" s="99"/>
      <c r="BY187" s="99"/>
      <c r="BZ187" s="99"/>
      <c r="CA187" s="99"/>
      <c r="CB187" s="99"/>
      <c r="CC187" s="99"/>
      <c r="CD187" s="99"/>
      <c r="CE187" s="100"/>
      <c r="CF187" s="99"/>
      <c r="CG187" s="99"/>
      <c r="CH187" s="100"/>
      <c r="CI187" s="99"/>
      <c r="CJ187" s="99"/>
      <c r="CK187" s="100"/>
      <c r="CL187" s="99"/>
      <c r="CM187" s="99"/>
      <c r="CN187" s="100"/>
      <c r="CO187" s="462"/>
      <c r="CP187" s="462"/>
      <c r="CQ187" s="402"/>
      <c r="CR187" s="401"/>
      <c r="CS187" s="401"/>
      <c r="CT187" s="402"/>
      <c r="CU187" s="401"/>
      <c r="CV187" s="401"/>
      <c r="CW187" s="402"/>
      <c r="CX187" s="462"/>
      <c r="CY187" s="462"/>
      <c r="CZ187" s="401"/>
      <c r="DA187" s="402"/>
      <c r="DB187" s="462"/>
      <c r="DC187" s="462"/>
      <c r="DD187" s="462"/>
      <c r="DE187" s="462"/>
      <c r="DF187" s="402"/>
    </row>
    <row r="188" spans="1:110" ht="8.4499999999999993" customHeight="1" x14ac:dyDescent="0.2">
      <c r="A188" s="130" t="s">
        <v>832</v>
      </c>
      <c r="B188" s="104">
        <v>173</v>
      </c>
      <c r="C188" s="82" t="s">
        <v>2570</v>
      </c>
      <c r="D188" s="96">
        <v>23</v>
      </c>
      <c r="E188" s="82" t="s">
        <v>2523</v>
      </c>
      <c r="F188" s="82" t="s">
        <v>2524</v>
      </c>
      <c r="G188" s="101">
        <v>4049.94</v>
      </c>
      <c r="H188" s="98">
        <v>0.04</v>
      </c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  <c r="AN188" s="99"/>
      <c r="AO188" s="99"/>
      <c r="AP188" s="99"/>
      <c r="AQ188" s="99"/>
      <c r="AR188" s="99"/>
      <c r="AS188" s="99"/>
      <c r="AT188" s="99"/>
      <c r="AU188" s="99"/>
      <c r="AV188" s="99"/>
      <c r="AW188" s="99"/>
      <c r="AX188" s="99"/>
      <c r="AY188" s="99"/>
      <c r="AZ188" s="99"/>
      <c r="BA188" s="99"/>
      <c r="BB188" s="99"/>
      <c r="BC188" s="99"/>
      <c r="BD188" s="99"/>
      <c r="BE188" s="99"/>
      <c r="BF188" s="99"/>
      <c r="BG188" s="99"/>
      <c r="BH188" s="99"/>
      <c r="BI188" s="99"/>
      <c r="BJ188" s="99"/>
      <c r="BK188" s="99"/>
      <c r="BL188" s="99"/>
      <c r="BM188" s="99"/>
      <c r="BN188" s="101">
        <v>4049.94</v>
      </c>
      <c r="BO188" s="100">
        <v>100</v>
      </c>
      <c r="BP188" s="100">
        <v>100</v>
      </c>
      <c r="BQ188" s="99"/>
      <c r="BR188" s="99"/>
      <c r="BS188" s="100">
        <v>100</v>
      </c>
      <c r="BT188" s="99"/>
      <c r="BU188" s="99"/>
      <c r="BV188" s="99"/>
      <c r="BW188" s="99"/>
      <c r="BX188" s="99"/>
      <c r="BY188" s="99"/>
      <c r="BZ188" s="99"/>
      <c r="CA188" s="99"/>
      <c r="CB188" s="99"/>
      <c r="CC188" s="99"/>
      <c r="CD188" s="99"/>
      <c r="CE188" s="100"/>
      <c r="CF188" s="99"/>
      <c r="CG188" s="99"/>
      <c r="CH188" s="100"/>
      <c r="CI188" s="99"/>
      <c r="CJ188" s="99"/>
      <c r="CK188" s="100"/>
      <c r="CL188" s="99"/>
      <c r="CM188" s="99"/>
      <c r="CN188" s="100"/>
      <c r="CO188" s="462"/>
      <c r="CP188" s="462"/>
      <c r="CQ188" s="402"/>
      <c r="CR188" s="401"/>
      <c r="CS188" s="401"/>
      <c r="CT188" s="402"/>
      <c r="CU188" s="401"/>
      <c r="CV188" s="401"/>
      <c r="CW188" s="402"/>
      <c r="CX188" s="462"/>
      <c r="CY188" s="462"/>
      <c r="CZ188" s="401"/>
      <c r="DA188" s="402"/>
      <c r="DB188" s="462"/>
      <c r="DC188" s="462"/>
      <c r="DD188" s="462"/>
      <c r="DE188" s="462"/>
      <c r="DF188" s="402"/>
    </row>
    <row r="189" spans="1:110" ht="8.4499999999999993" customHeight="1" x14ac:dyDescent="0.2">
      <c r="A189" s="130" t="s">
        <v>1788</v>
      </c>
      <c r="B189" s="104">
        <v>174</v>
      </c>
      <c r="C189" s="82" t="s">
        <v>2025</v>
      </c>
      <c r="D189" s="96">
        <v>23</v>
      </c>
      <c r="E189" s="82" t="s">
        <v>2523</v>
      </c>
      <c r="F189" s="82" t="s">
        <v>2524</v>
      </c>
      <c r="G189" s="102">
        <v>99.81</v>
      </c>
      <c r="H189" s="98">
        <v>0</v>
      </c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99"/>
      <c r="AH189" s="99"/>
      <c r="AI189" s="99"/>
      <c r="AJ189" s="99"/>
      <c r="AK189" s="99"/>
      <c r="AL189" s="99"/>
      <c r="AM189" s="99"/>
      <c r="AN189" s="99"/>
      <c r="AO189" s="99"/>
      <c r="AP189" s="99"/>
      <c r="AQ189" s="99"/>
      <c r="AR189" s="99"/>
      <c r="AS189" s="99"/>
      <c r="AT189" s="99"/>
      <c r="AU189" s="99"/>
      <c r="AV189" s="99"/>
      <c r="AW189" s="99"/>
      <c r="AX189" s="99"/>
      <c r="AY189" s="99"/>
      <c r="AZ189" s="99"/>
      <c r="BA189" s="99"/>
      <c r="BB189" s="99"/>
      <c r="BC189" s="99"/>
      <c r="BD189" s="99"/>
      <c r="BE189" s="99"/>
      <c r="BF189" s="99"/>
      <c r="BG189" s="99"/>
      <c r="BH189" s="99"/>
      <c r="BI189" s="99"/>
      <c r="BJ189" s="99"/>
      <c r="BK189" s="99"/>
      <c r="BL189" s="99"/>
      <c r="BM189" s="99"/>
      <c r="BN189" s="102">
        <v>99.81</v>
      </c>
      <c r="BO189" s="100">
        <v>100</v>
      </c>
      <c r="BP189" s="100">
        <v>100</v>
      </c>
      <c r="BQ189" s="99"/>
      <c r="BR189" s="99"/>
      <c r="BS189" s="100">
        <v>100</v>
      </c>
      <c r="BT189" s="99"/>
      <c r="BU189" s="99"/>
      <c r="BV189" s="99"/>
      <c r="BW189" s="99"/>
      <c r="BX189" s="99"/>
      <c r="BY189" s="99"/>
      <c r="BZ189" s="99"/>
      <c r="CA189" s="99"/>
      <c r="CB189" s="99"/>
      <c r="CC189" s="99"/>
      <c r="CD189" s="99"/>
      <c r="CE189" s="100"/>
      <c r="CF189" s="99"/>
      <c r="CG189" s="99"/>
      <c r="CH189" s="100"/>
      <c r="CI189" s="99"/>
      <c r="CJ189" s="99"/>
      <c r="CK189" s="100"/>
      <c r="CL189" s="99"/>
      <c r="CM189" s="99"/>
      <c r="CN189" s="100"/>
      <c r="CO189" s="462"/>
      <c r="CP189" s="462"/>
      <c r="CQ189" s="402"/>
      <c r="CR189" s="401"/>
      <c r="CS189" s="401"/>
      <c r="CT189" s="402"/>
      <c r="CU189" s="401"/>
      <c r="CV189" s="401"/>
      <c r="CW189" s="402"/>
      <c r="CX189" s="462"/>
      <c r="CY189" s="462"/>
      <c r="CZ189" s="401"/>
      <c r="DA189" s="402"/>
      <c r="DB189" s="462"/>
      <c r="DC189" s="462"/>
      <c r="DD189" s="462"/>
      <c r="DE189" s="462"/>
      <c r="DF189" s="402"/>
    </row>
    <row r="190" spans="1:110" ht="8.4499999999999993" customHeight="1" x14ac:dyDescent="0.2">
      <c r="A190" s="130" t="s">
        <v>1790</v>
      </c>
      <c r="B190" s="104">
        <v>175</v>
      </c>
      <c r="C190" s="82" t="s">
        <v>2026</v>
      </c>
      <c r="D190" s="96">
        <v>43</v>
      </c>
      <c r="E190" s="82" t="s">
        <v>2500</v>
      </c>
      <c r="F190" s="82" t="s">
        <v>2524</v>
      </c>
      <c r="G190" s="100">
        <v>990</v>
      </c>
      <c r="H190" s="98">
        <v>0.01</v>
      </c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  <c r="AI190" s="99"/>
      <c r="AJ190" s="99"/>
      <c r="AK190" s="99"/>
      <c r="AL190" s="99"/>
      <c r="AM190" s="99"/>
      <c r="AN190" s="99"/>
      <c r="AO190" s="99"/>
      <c r="AP190" s="99"/>
      <c r="AQ190" s="99"/>
      <c r="AR190" s="99"/>
      <c r="AS190" s="99"/>
      <c r="AT190" s="99"/>
      <c r="AU190" s="99"/>
      <c r="AV190" s="99"/>
      <c r="AW190" s="99"/>
      <c r="AX190" s="99"/>
      <c r="AY190" s="99"/>
      <c r="AZ190" s="99"/>
      <c r="BA190" s="99"/>
      <c r="BB190" s="99"/>
      <c r="BC190" s="99"/>
      <c r="BD190" s="99"/>
      <c r="BE190" s="99"/>
      <c r="BF190" s="99"/>
      <c r="BG190" s="99"/>
      <c r="BH190" s="99"/>
      <c r="BI190" s="99"/>
      <c r="BJ190" s="99"/>
      <c r="BK190" s="99">
        <v>594</v>
      </c>
      <c r="BL190" s="99">
        <v>60</v>
      </c>
      <c r="BM190" s="99">
        <v>60</v>
      </c>
      <c r="BN190" s="99">
        <v>396</v>
      </c>
      <c r="BO190" s="99">
        <v>40</v>
      </c>
      <c r="BP190" s="99">
        <v>100</v>
      </c>
      <c r="BQ190" s="100"/>
      <c r="BR190" s="100"/>
      <c r="BS190" s="100">
        <v>100</v>
      </c>
      <c r="BT190" s="99"/>
      <c r="BU190" s="99"/>
      <c r="BV190" s="99"/>
      <c r="BW190" s="99"/>
      <c r="BX190" s="99"/>
      <c r="BY190" s="99"/>
      <c r="BZ190" s="99"/>
      <c r="CA190" s="99"/>
      <c r="CB190" s="99"/>
      <c r="CC190" s="92"/>
      <c r="CD190" s="90"/>
      <c r="CE190" s="93"/>
      <c r="CF190" s="94"/>
      <c r="CG190" s="94"/>
      <c r="CH190" s="93"/>
      <c r="CI190" s="94"/>
      <c r="CJ190" s="94"/>
      <c r="CK190" s="93"/>
      <c r="CL190" s="94"/>
      <c r="CM190" s="94"/>
      <c r="CN190" s="93"/>
      <c r="CO190" s="462"/>
      <c r="CP190" s="462"/>
      <c r="CQ190" s="402"/>
      <c r="CR190" s="401"/>
      <c r="CS190" s="401"/>
      <c r="CT190" s="402"/>
      <c r="CU190" s="401"/>
      <c r="CV190" s="401"/>
      <c r="CW190" s="402"/>
      <c r="CX190" s="462"/>
      <c r="CY190" s="462"/>
      <c r="CZ190" s="401"/>
      <c r="DA190" s="402"/>
      <c r="DB190" s="462"/>
      <c r="DC190" s="462"/>
      <c r="DD190" s="462"/>
      <c r="DE190" s="462"/>
      <c r="DF190" s="402"/>
    </row>
    <row r="191" spans="1:110" ht="8.4499999999999993" customHeight="1" x14ac:dyDescent="0.2">
      <c r="A191" s="130" t="s">
        <v>125</v>
      </c>
      <c r="B191" s="103">
        <v>176</v>
      </c>
      <c r="C191" s="87" t="s">
        <v>463</v>
      </c>
      <c r="D191" s="103">
        <v>304</v>
      </c>
      <c r="E191" s="87" t="s">
        <v>2506</v>
      </c>
      <c r="F191" s="87" t="s">
        <v>1976</v>
      </c>
      <c r="G191" s="105">
        <v>372230.45</v>
      </c>
      <c r="H191" s="90">
        <v>3.79</v>
      </c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2">
        <v>8548.7000000000007</v>
      </c>
      <c r="AB191" s="90">
        <v>2.2999999999999998</v>
      </c>
      <c r="AC191" s="90">
        <v>2.2999999999999998</v>
      </c>
      <c r="AD191" s="92">
        <v>1137.6400000000001</v>
      </c>
      <c r="AE191" s="90">
        <v>0.31</v>
      </c>
      <c r="AF191" s="90">
        <v>2.61</v>
      </c>
      <c r="AG191" s="92">
        <v>1688.27</v>
      </c>
      <c r="AH191" s="90">
        <v>0.45</v>
      </c>
      <c r="AI191" s="90">
        <v>3.06</v>
      </c>
      <c r="AJ191" s="92">
        <v>3540.27</v>
      </c>
      <c r="AK191" s="90">
        <v>0.95</v>
      </c>
      <c r="AL191" s="90">
        <v>4.01</v>
      </c>
      <c r="AM191" s="89">
        <v>7993.7</v>
      </c>
      <c r="AN191" s="90">
        <v>2.15</v>
      </c>
      <c r="AO191" s="91">
        <v>6.16</v>
      </c>
      <c r="AP191" s="89">
        <v>40008.22</v>
      </c>
      <c r="AQ191" s="91">
        <v>10.76</v>
      </c>
      <c r="AR191" s="91">
        <v>16.920000000000002</v>
      </c>
      <c r="AS191" s="89">
        <v>48332.66</v>
      </c>
      <c r="AT191" s="91">
        <v>13</v>
      </c>
      <c r="AU191" s="91">
        <v>29.92</v>
      </c>
      <c r="AV191" s="89">
        <v>24101.61</v>
      </c>
      <c r="AW191" s="90">
        <v>6.48</v>
      </c>
      <c r="AX191" s="91">
        <v>36.4</v>
      </c>
      <c r="AY191" s="89">
        <v>51451.4</v>
      </c>
      <c r="AZ191" s="91">
        <v>13.8</v>
      </c>
      <c r="BA191" s="91">
        <v>50.2</v>
      </c>
      <c r="BB191" s="89">
        <v>56935.24</v>
      </c>
      <c r="BC191" s="91">
        <v>15.27</v>
      </c>
      <c r="BD191" s="91">
        <v>65.47</v>
      </c>
      <c r="BE191" s="89">
        <v>34396.300000000003</v>
      </c>
      <c r="BF191" s="90">
        <v>9.2200000000000006</v>
      </c>
      <c r="BG191" s="91">
        <v>74.69</v>
      </c>
      <c r="BH191" s="89">
        <v>3562.41</v>
      </c>
      <c r="BI191" s="90">
        <v>0.96</v>
      </c>
      <c r="BJ191" s="91">
        <v>75.650000000000006</v>
      </c>
      <c r="BK191" s="89">
        <v>29390.799999999999</v>
      </c>
      <c r="BL191" s="90">
        <v>7.9</v>
      </c>
      <c r="BM191" s="91">
        <v>83.56</v>
      </c>
      <c r="BN191" s="89">
        <v>55851.22</v>
      </c>
      <c r="BO191" s="91">
        <v>15.02</v>
      </c>
      <c r="BP191" s="91">
        <v>98.58</v>
      </c>
      <c r="BQ191" s="92">
        <v>5292</v>
      </c>
      <c r="BR191" s="90">
        <v>1.42</v>
      </c>
      <c r="BS191" s="93">
        <v>100</v>
      </c>
      <c r="BT191" s="94"/>
      <c r="BU191" s="94"/>
      <c r="BV191" s="94"/>
      <c r="BW191" s="94"/>
      <c r="BX191" s="94"/>
      <c r="BY191" s="94"/>
      <c r="BZ191" s="94"/>
      <c r="CA191" s="94"/>
      <c r="CB191" s="94"/>
      <c r="CC191" s="94"/>
      <c r="CD191" s="94"/>
      <c r="CE191" s="93"/>
      <c r="CF191" s="94"/>
      <c r="CG191" s="94"/>
      <c r="CH191" s="93"/>
      <c r="CI191" s="94"/>
      <c r="CJ191" s="94"/>
      <c r="CK191" s="93"/>
      <c r="CL191" s="94"/>
      <c r="CM191" s="94"/>
      <c r="CN191" s="93"/>
      <c r="CO191" s="459"/>
      <c r="CP191" s="459"/>
      <c r="CQ191" s="400"/>
      <c r="CR191" s="456"/>
      <c r="CS191" s="456"/>
      <c r="CT191" s="400"/>
      <c r="CU191" s="456"/>
      <c r="CV191" s="456"/>
      <c r="CW191" s="400"/>
      <c r="CX191" s="459"/>
      <c r="CY191" s="459"/>
      <c r="CZ191" s="456"/>
      <c r="DA191" s="400"/>
      <c r="DB191" s="459"/>
      <c r="DC191" s="459"/>
      <c r="DD191" s="459"/>
      <c r="DE191" s="459"/>
      <c r="DF191" s="400"/>
    </row>
    <row r="192" spans="1:110" ht="8.4499999999999993" customHeight="1" x14ac:dyDescent="0.2">
      <c r="A192" s="130" t="s">
        <v>126</v>
      </c>
      <c r="B192" s="103">
        <v>177</v>
      </c>
      <c r="C192" s="87" t="s">
        <v>464</v>
      </c>
      <c r="D192" s="103">
        <v>229</v>
      </c>
      <c r="E192" s="87" t="s">
        <v>2506</v>
      </c>
      <c r="F192" s="87" t="s">
        <v>2572</v>
      </c>
      <c r="G192" s="89">
        <v>20748.09</v>
      </c>
      <c r="H192" s="90">
        <v>0.21</v>
      </c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3">
        <v>710.72</v>
      </c>
      <c r="AB192" s="90">
        <v>3.43</v>
      </c>
      <c r="AC192" s="90">
        <v>3.43</v>
      </c>
      <c r="AD192" s="92">
        <v>1137.6400000000001</v>
      </c>
      <c r="AE192" s="90">
        <v>5.48</v>
      </c>
      <c r="AF192" s="90">
        <v>8.91</v>
      </c>
      <c r="AG192" s="92">
        <v>1688.27</v>
      </c>
      <c r="AH192" s="90">
        <v>8.14</v>
      </c>
      <c r="AI192" s="91">
        <v>17.05</v>
      </c>
      <c r="AJ192" s="92">
        <v>3540.27</v>
      </c>
      <c r="AK192" s="91">
        <v>17.059999999999999</v>
      </c>
      <c r="AL192" s="91">
        <v>34.11</v>
      </c>
      <c r="AM192" s="92">
        <v>3304.98</v>
      </c>
      <c r="AN192" s="91">
        <v>15.93</v>
      </c>
      <c r="AO192" s="91">
        <v>50.04</v>
      </c>
      <c r="AP192" s="92">
        <v>3929.86</v>
      </c>
      <c r="AQ192" s="91">
        <v>18.940000000000001</v>
      </c>
      <c r="AR192" s="91">
        <v>68.98</v>
      </c>
      <c r="AS192" s="92">
        <v>2721.24</v>
      </c>
      <c r="AT192" s="91">
        <v>13.12</v>
      </c>
      <c r="AU192" s="91">
        <v>82.09</v>
      </c>
      <c r="AV192" s="92">
        <v>2149.7600000000002</v>
      </c>
      <c r="AW192" s="91">
        <v>10.36</v>
      </c>
      <c r="AX192" s="91">
        <v>92.46</v>
      </c>
      <c r="AY192" s="93">
        <v>187.91</v>
      </c>
      <c r="AZ192" s="90">
        <v>0.91</v>
      </c>
      <c r="BA192" s="91">
        <v>93.36</v>
      </c>
      <c r="BB192" s="93">
        <v>128.43</v>
      </c>
      <c r="BC192" s="90">
        <v>0.62</v>
      </c>
      <c r="BD192" s="91">
        <v>93.98</v>
      </c>
      <c r="BE192" s="92">
        <v>1078.33</v>
      </c>
      <c r="BF192" s="90">
        <v>5.2</v>
      </c>
      <c r="BG192" s="91">
        <v>99.18</v>
      </c>
      <c r="BH192" s="93">
        <v>170.67</v>
      </c>
      <c r="BI192" s="90">
        <v>0.82</v>
      </c>
      <c r="BJ192" s="93">
        <v>100</v>
      </c>
      <c r="BK192" s="94"/>
      <c r="BL192" s="94"/>
      <c r="BM192" s="93">
        <v>100</v>
      </c>
      <c r="BN192" s="94"/>
      <c r="BO192" s="94"/>
      <c r="BP192" s="93">
        <v>100</v>
      </c>
      <c r="BQ192" s="94"/>
      <c r="BR192" s="94"/>
      <c r="BS192" s="93">
        <v>100</v>
      </c>
      <c r="BT192" s="94"/>
      <c r="BU192" s="94"/>
      <c r="BV192" s="94"/>
      <c r="BW192" s="94"/>
      <c r="BX192" s="94"/>
      <c r="BY192" s="94"/>
      <c r="BZ192" s="94"/>
      <c r="CA192" s="94"/>
      <c r="CB192" s="94"/>
      <c r="CC192" s="99"/>
      <c r="CD192" s="99"/>
      <c r="CE192" s="100"/>
      <c r="CF192" s="99"/>
      <c r="CG192" s="99"/>
      <c r="CH192" s="100"/>
      <c r="CI192" s="99"/>
      <c r="CJ192" s="99"/>
      <c r="CK192" s="100"/>
      <c r="CL192" s="99"/>
      <c r="CM192" s="99"/>
      <c r="CN192" s="100"/>
      <c r="CO192" s="462"/>
      <c r="CP192" s="462"/>
      <c r="CQ192" s="402"/>
      <c r="CR192" s="401"/>
      <c r="CS192" s="401"/>
      <c r="CT192" s="402"/>
      <c r="CU192" s="401"/>
      <c r="CV192" s="401"/>
      <c r="CW192" s="402"/>
      <c r="CX192" s="462"/>
      <c r="CY192" s="462"/>
      <c r="CZ192" s="401"/>
      <c r="DA192" s="402"/>
      <c r="DB192" s="462"/>
      <c r="DC192" s="462"/>
      <c r="DD192" s="462"/>
      <c r="DE192" s="462"/>
      <c r="DF192" s="402"/>
    </row>
    <row r="193" spans="1:110" ht="8.4499999999999993" customHeight="1" x14ac:dyDescent="0.2">
      <c r="A193" s="130" t="s">
        <v>127</v>
      </c>
      <c r="B193" s="104">
        <v>178</v>
      </c>
      <c r="C193" s="82" t="s">
        <v>1088</v>
      </c>
      <c r="D193" s="104">
        <v>104</v>
      </c>
      <c r="E193" s="82" t="s">
        <v>2506</v>
      </c>
      <c r="F193" s="82" t="s">
        <v>2573</v>
      </c>
      <c r="G193" s="97">
        <v>12128.38</v>
      </c>
      <c r="H193" s="98">
        <v>0.12</v>
      </c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100">
        <v>710.72</v>
      </c>
      <c r="AB193" s="98">
        <v>5.86</v>
      </c>
      <c r="AC193" s="98">
        <v>5.86</v>
      </c>
      <c r="AD193" s="101">
        <v>1137.6400000000001</v>
      </c>
      <c r="AE193" s="98">
        <v>9.3800000000000008</v>
      </c>
      <c r="AF193" s="102">
        <v>15.24</v>
      </c>
      <c r="AG193" s="101">
        <v>1688.27</v>
      </c>
      <c r="AH193" s="102">
        <v>13.92</v>
      </c>
      <c r="AI193" s="102">
        <v>29.16</v>
      </c>
      <c r="AJ193" s="101">
        <v>3540.27</v>
      </c>
      <c r="AK193" s="102">
        <v>29.19</v>
      </c>
      <c r="AL193" s="102">
        <v>58.35</v>
      </c>
      <c r="AM193" s="101">
        <v>3304.98</v>
      </c>
      <c r="AN193" s="102">
        <v>27.25</v>
      </c>
      <c r="AO193" s="102">
        <v>85.6</v>
      </c>
      <c r="AP193" s="101">
        <v>1746.49</v>
      </c>
      <c r="AQ193" s="102">
        <v>14.4</v>
      </c>
      <c r="AR193" s="100">
        <v>100</v>
      </c>
      <c r="AS193" s="99"/>
      <c r="AT193" s="99"/>
      <c r="AU193" s="100">
        <v>100</v>
      </c>
      <c r="AV193" s="99"/>
      <c r="AW193" s="99"/>
      <c r="AX193" s="100">
        <v>100</v>
      </c>
      <c r="AY193" s="99"/>
      <c r="AZ193" s="99"/>
      <c r="BA193" s="100">
        <v>100</v>
      </c>
      <c r="BB193" s="99"/>
      <c r="BC193" s="99"/>
      <c r="BD193" s="100">
        <v>100</v>
      </c>
      <c r="BE193" s="99"/>
      <c r="BF193" s="99"/>
      <c r="BG193" s="100">
        <v>100</v>
      </c>
      <c r="BH193" s="99"/>
      <c r="BI193" s="99"/>
      <c r="BJ193" s="100">
        <v>100</v>
      </c>
      <c r="BK193" s="99"/>
      <c r="BL193" s="99"/>
      <c r="BM193" s="100">
        <v>100</v>
      </c>
      <c r="BN193" s="99"/>
      <c r="BO193" s="99"/>
      <c r="BP193" s="100">
        <v>100</v>
      </c>
      <c r="BQ193" s="99"/>
      <c r="BR193" s="99"/>
      <c r="BS193" s="100">
        <v>100</v>
      </c>
      <c r="BT193" s="99"/>
      <c r="BU193" s="99"/>
      <c r="BV193" s="99"/>
      <c r="BW193" s="99"/>
      <c r="BX193" s="99"/>
      <c r="BY193" s="99"/>
      <c r="BZ193" s="99"/>
      <c r="CA193" s="99"/>
      <c r="CB193" s="99"/>
      <c r="CC193" s="99"/>
      <c r="CD193" s="99"/>
      <c r="CE193" s="100"/>
      <c r="CF193" s="99"/>
      <c r="CG193" s="99"/>
      <c r="CH193" s="100"/>
      <c r="CI193" s="99"/>
      <c r="CJ193" s="99"/>
      <c r="CK193" s="100"/>
      <c r="CL193" s="99"/>
      <c r="CM193" s="99"/>
      <c r="CN193" s="100"/>
      <c r="CO193" s="462"/>
      <c r="CP193" s="462"/>
      <c r="CQ193" s="402"/>
      <c r="CR193" s="401"/>
      <c r="CS193" s="401"/>
      <c r="CT193" s="402"/>
      <c r="CU193" s="401"/>
      <c r="CV193" s="401"/>
      <c r="CW193" s="402"/>
      <c r="CX193" s="462"/>
      <c r="CY193" s="462"/>
      <c r="CZ193" s="401"/>
      <c r="DA193" s="402"/>
      <c r="DB193" s="462"/>
      <c r="DC193" s="462"/>
      <c r="DD193" s="462"/>
      <c r="DE193" s="462"/>
      <c r="DF193" s="402"/>
    </row>
    <row r="194" spans="1:110" ht="8.4499999999999993" customHeight="1" x14ac:dyDescent="0.2">
      <c r="A194" s="130" t="s">
        <v>1792</v>
      </c>
      <c r="B194" s="104">
        <v>179</v>
      </c>
      <c r="C194" s="82" t="s">
        <v>2027</v>
      </c>
      <c r="D194" s="104">
        <v>133</v>
      </c>
      <c r="E194" s="82" t="s">
        <v>2574</v>
      </c>
      <c r="F194" s="82" t="s">
        <v>2572</v>
      </c>
      <c r="G194" s="101">
        <v>8619.7099999999991</v>
      </c>
      <c r="H194" s="98">
        <v>0.09</v>
      </c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99"/>
      <c r="AH194" s="99"/>
      <c r="AI194" s="99"/>
      <c r="AJ194" s="99"/>
      <c r="AK194" s="99"/>
      <c r="AL194" s="99"/>
      <c r="AM194" s="99"/>
      <c r="AN194" s="99"/>
      <c r="AO194" s="99"/>
      <c r="AP194" s="101">
        <v>2183.37</v>
      </c>
      <c r="AQ194" s="102">
        <v>25.33</v>
      </c>
      <c r="AR194" s="102">
        <v>25.33</v>
      </c>
      <c r="AS194" s="101">
        <v>2721.24</v>
      </c>
      <c r="AT194" s="102">
        <v>31.57</v>
      </c>
      <c r="AU194" s="102">
        <v>56.9</v>
      </c>
      <c r="AV194" s="101">
        <v>2149.7600000000002</v>
      </c>
      <c r="AW194" s="102">
        <v>24.94</v>
      </c>
      <c r="AX194" s="102">
        <v>81.84</v>
      </c>
      <c r="AY194" s="100">
        <v>187.91</v>
      </c>
      <c r="AZ194" s="98">
        <v>2.1800000000000002</v>
      </c>
      <c r="BA194" s="102">
        <v>84.02</v>
      </c>
      <c r="BB194" s="100">
        <v>128.43</v>
      </c>
      <c r="BC194" s="98">
        <v>1.49</v>
      </c>
      <c r="BD194" s="102">
        <v>85.51</v>
      </c>
      <c r="BE194" s="101">
        <v>1078.33</v>
      </c>
      <c r="BF194" s="102">
        <v>12.51</v>
      </c>
      <c r="BG194" s="102">
        <v>98.02</v>
      </c>
      <c r="BH194" s="100">
        <v>170.67</v>
      </c>
      <c r="BI194" s="98">
        <v>1.98</v>
      </c>
      <c r="BJ194" s="100">
        <v>100</v>
      </c>
      <c r="BK194" s="99"/>
      <c r="BL194" s="99"/>
      <c r="BM194" s="100">
        <v>100</v>
      </c>
      <c r="BN194" s="99"/>
      <c r="BO194" s="99"/>
      <c r="BP194" s="100">
        <v>100</v>
      </c>
      <c r="BQ194" s="99"/>
      <c r="BR194" s="99"/>
      <c r="BS194" s="100">
        <v>100</v>
      </c>
      <c r="BT194" s="99"/>
      <c r="BU194" s="99"/>
      <c r="BV194" s="99"/>
      <c r="BW194" s="99"/>
      <c r="BX194" s="99"/>
      <c r="BY194" s="99"/>
      <c r="BZ194" s="99"/>
      <c r="CA194" s="99"/>
      <c r="CB194" s="99"/>
      <c r="CC194" s="99"/>
      <c r="CD194" s="99"/>
      <c r="CE194" s="100"/>
      <c r="CF194" s="99"/>
      <c r="CG194" s="99"/>
      <c r="CH194" s="100"/>
      <c r="CI194" s="99"/>
      <c r="CJ194" s="99"/>
      <c r="CK194" s="100"/>
      <c r="CL194" s="99"/>
      <c r="CM194" s="99"/>
      <c r="CN194" s="100"/>
      <c r="CO194" s="462"/>
      <c r="CP194" s="462"/>
      <c r="CQ194" s="402"/>
      <c r="CR194" s="401"/>
      <c r="CS194" s="401"/>
      <c r="CT194" s="402"/>
      <c r="CU194" s="401"/>
      <c r="CV194" s="401"/>
      <c r="CW194" s="402"/>
      <c r="CX194" s="462"/>
      <c r="CY194" s="462"/>
      <c r="CZ194" s="401"/>
      <c r="DA194" s="402"/>
      <c r="DB194" s="462"/>
      <c r="DC194" s="462"/>
      <c r="DD194" s="462"/>
      <c r="DE194" s="462"/>
      <c r="DF194" s="402"/>
    </row>
    <row r="195" spans="1:110" ht="8.4499999999999993" customHeight="1" x14ac:dyDescent="0.2">
      <c r="A195" s="130" t="s">
        <v>128</v>
      </c>
      <c r="B195" s="103">
        <v>180</v>
      </c>
      <c r="C195" s="87" t="s">
        <v>465</v>
      </c>
      <c r="D195" s="103">
        <v>108</v>
      </c>
      <c r="E195" s="87" t="s">
        <v>2627</v>
      </c>
      <c r="F195" s="87" t="s">
        <v>2590</v>
      </c>
      <c r="G195" s="89">
        <v>32794.639999999999</v>
      </c>
      <c r="H195" s="90">
        <v>0.33</v>
      </c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  <c r="AF195" s="94"/>
      <c r="AG195" s="92"/>
      <c r="AH195" s="90"/>
      <c r="AI195" s="90"/>
      <c r="AJ195" s="94"/>
      <c r="AK195" s="94"/>
      <c r="AL195" s="90"/>
      <c r="AM195" s="92">
        <v>4688.71</v>
      </c>
      <c r="AN195" s="91">
        <v>14.3</v>
      </c>
      <c r="AO195" s="91">
        <v>14.3</v>
      </c>
      <c r="AP195" s="89">
        <v>12933.04</v>
      </c>
      <c r="AQ195" s="91">
        <v>39.44</v>
      </c>
      <c r="AR195" s="91">
        <v>53.73</v>
      </c>
      <c r="AS195" s="92">
        <v>11266.43</v>
      </c>
      <c r="AT195" s="91">
        <v>34.35</v>
      </c>
      <c r="AU195" s="91">
        <v>88.09</v>
      </c>
      <c r="AV195" s="93">
        <v>1941.64</v>
      </c>
      <c r="AW195" s="90">
        <v>5.92</v>
      </c>
      <c r="AX195" s="93">
        <v>94.01</v>
      </c>
      <c r="AY195" s="94">
        <v>1964.82</v>
      </c>
      <c r="AZ195" s="94">
        <v>5.99</v>
      </c>
      <c r="BA195" s="93">
        <v>100</v>
      </c>
      <c r="BB195" s="94"/>
      <c r="BC195" s="94"/>
      <c r="BD195" s="93">
        <v>100</v>
      </c>
      <c r="BE195" s="94"/>
      <c r="BF195" s="94"/>
      <c r="BG195" s="93">
        <v>100</v>
      </c>
      <c r="BH195" s="94"/>
      <c r="BI195" s="94"/>
      <c r="BJ195" s="93">
        <v>100</v>
      </c>
      <c r="BK195" s="94"/>
      <c r="BL195" s="94"/>
      <c r="BM195" s="93">
        <v>100</v>
      </c>
      <c r="BN195" s="94"/>
      <c r="BO195" s="94"/>
      <c r="BP195" s="93">
        <v>100</v>
      </c>
      <c r="BQ195" s="94"/>
      <c r="BR195" s="94"/>
      <c r="BS195" s="93">
        <v>100</v>
      </c>
      <c r="BT195" s="94"/>
      <c r="BU195" s="94"/>
      <c r="BV195" s="94"/>
      <c r="BW195" s="94"/>
      <c r="BX195" s="94"/>
      <c r="BY195" s="94"/>
      <c r="BZ195" s="94"/>
      <c r="CA195" s="94"/>
      <c r="CB195" s="94"/>
      <c r="CC195" s="99"/>
      <c r="CD195" s="99"/>
      <c r="CE195" s="100"/>
      <c r="CF195" s="99"/>
      <c r="CG195" s="99"/>
      <c r="CH195" s="100"/>
      <c r="CI195" s="99"/>
      <c r="CJ195" s="99"/>
      <c r="CK195" s="100"/>
      <c r="CL195" s="99"/>
      <c r="CM195" s="99"/>
      <c r="CN195" s="100"/>
      <c r="CO195" s="462"/>
      <c r="CP195" s="462"/>
      <c r="CQ195" s="402"/>
      <c r="CR195" s="401"/>
      <c r="CS195" s="401"/>
      <c r="CT195" s="402"/>
      <c r="CU195" s="401"/>
      <c r="CV195" s="401"/>
      <c r="CW195" s="402"/>
      <c r="CX195" s="462"/>
      <c r="CY195" s="462"/>
      <c r="CZ195" s="401"/>
      <c r="DA195" s="402"/>
      <c r="DB195" s="462"/>
      <c r="DC195" s="462"/>
      <c r="DD195" s="462"/>
      <c r="DE195" s="462"/>
      <c r="DF195" s="402"/>
    </row>
    <row r="196" spans="1:110" ht="8.4499999999999993" customHeight="1" x14ac:dyDescent="0.2">
      <c r="A196" s="130" t="s">
        <v>129</v>
      </c>
      <c r="B196" s="104">
        <v>181</v>
      </c>
      <c r="C196" s="82" t="s">
        <v>2577</v>
      </c>
      <c r="D196" s="104">
        <v>108</v>
      </c>
      <c r="E196" s="82" t="s">
        <v>2627</v>
      </c>
      <c r="F196" s="82" t="s">
        <v>2590</v>
      </c>
      <c r="G196" s="101">
        <v>9642.7000000000007</v>
      </c>
      <c r="H196" s="98">
        <v>0.1</v>
      </c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100"/>
      <c r="AH196" s="98"/>
      <c r="AI196" s="98"/>
      <c r="AJ196" s="99"/>
      <c r="AK196" s="99"/>
      <c r="AL196" s="98"/>
      <c r="AM196" s="101">
        <v>1395.3</v>
      </c>
      <c r="AN196" s="102">
        <v>14.47</v>
      </c>
      <c r="AO196" s="102">
        <v>14.47</v>
      </c>
      <c r="AP196" s="101">
        <v>3805.01</v>
      </c>
      <c r="AQ196" s="102">
        <v>39.46</v>
      </c>
      <c r="AR196" s="102">
        <v>53.93</v>
      </c>
      <c r="AS196" s="101">
        <v>3298.77</v>
      </c>
      <c r="AT196" s="102">
        <v>34.21</v>
      </c>
      <c r="AU196" s="102">
        <v>88.14</v>
      </c>
      <c r="AV196" s="100">
        <v>575.66999999999996</v>
      </c>
      <c r="AW196" s="98">
        <v>5.97</v>
      </c>
      <c r="AX196" s="100">
        <v>94.11</v>
      </c>
      <c r="AY196" s="99">
        <v>567.96</v>
      </c>
      <c r="AZ196" s="99">
        <v>5.89</v>
      </c>
      <c r="BA196" s="100">
        <v>100</v>
      </c>
      <c r="BB196" s="99"/>
      <c r="BC196" s="99"/>
      <c r="BD196" s="100">
        <v>100</v>
      </c>
      <c r="BE196" s="99"/>
      <c r="BF196" s="99"/>
      <c r="BG196" s="100">
        <v>100</v>
      </c>
      <c r="BH196" s="99"/>
      <c r="BI196" s="99"/>
      <c r="BJ196" s="100">
        <v>100</v>
      </c>
      <c r="BK196" s="99"/>
      <c r="BL196" s="99"/>
      <c r="BM196" s="100">
        <v>100</v>
      </c>
      <c r="BN196" s="99"/>
      <c r="BO196" s="99"/>
      <c r="BP196" s="100">
        <v>100</v>
      </c>
      <c r="BQ196" s="99"/>
      <c r="BR196" s="99"/>
      <c r="BS196" s="100">
        <v>100</v>
      </c>
      <c r="BT196" s="99"/>
      <c r="BU196" s="99"/>
      <c r="BV196" s="99"/>
      <c r="BW196" s="99"/>
      <c r="BX196" s="99"/>
      <c r="BY196" s="99"/>
      <c r="BZ196" s="99"/>
      <c r="CA196" s="99"/>
      <c r="CB196" s="99"/>
      <c r="CC196" s="99"/>
      <c r="CD196" s="99"/>
      <c r="CE196" s="100"/>
      <c r="CF196" s="99"/>
      <c r="CG196" s="99"/>
      <c r="CH196" s="100"/>
      <c r="CI196" s="99"/>
      <c r="CJ196" s="99"/>
      <c r="CK196" s="100"/>
      <c r="CL196" s="99"/>
      <c r="CM196" s="99"/>
      <c r="CN196" s="100"/>
      <c r="CO196" s="459"/>
      <c r="CP196" s="459"/>
      <c r="CQ196" s="399"/>
      <c r="CR196" s="456"/>
      <c r="CS196" s="456"/>
      <c r="CT196" s="399"/>
      <c r="CU196" s="456"/>
      <c r="CV196" s="456"/>
      <c r="CW196" s="399"/>
      <c r="CX196" s="460"/>
      <c r="CY196" s="459"/>
      <c r="CZ196" s="399"/>
      <c r="DA196" s="400"/>
      <c r="DB196" s="459"/>
      <c r="DC196" s="459"/>
      <c r="DD196" s="459"/>
      <c r="DE196" s="459"/>
      <c r="DF196" s="400"/>
    </row>
    <row r="197" spans="1:110" ht="8.4499999999999993" customHeight="1" x14ac:dyDescent="0.2">
      <c r="A197" s="130" t="s">
        <v>130</v>
      </c>
      <c r="B197" s="104">
        <v>182</v>
      </c>
      <c r="C197" s="82" t="s">
        <v>2028</v>
      </c>
      <c r="D197" s="104">
        <v>108</v>
      </c>
      <c r="E197" s="82" t="s">
        <v>2627</v>
      </c>
      <c r="F197" s="82" t="s">
        <v>2590</v>
      </c>
      <c r="G197" s="97">
        <v>21275.84</v>
      </c>
      <c r="H197" s="98">
        <v>0.22</v>
      </c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  <c r="AG197" s="101"/>
      <c r="AH197" s="98"/>
      <c r="AI197" s="98"/>
      <c r="AJ197" s="99"/>
      <c r="AK197" s="99"/>
      <c r="AL197" s="98"/>
      <c r="AM197" s="101">
        <v>3059.47</v>
      </c>
      <c r="AN197" s="102">
        <v>14.38</v>
      </c>
      <c r="AO197" s="102">
        <v>14.38</v>
      </c>
      <c r="AP197" s="101">
        <v>8344.3799999999992</v>
      </c>
      <c r="AQ197" s="102">
        <v>39.22</v>
      </c>
      <c r="AR197" s="102">
        <v>53.6</v>
      </c>
      <c r="AS197" s="101">
        <v>7344.42</v>
      </c>
      <c r="AT197" s="102">
        <v>34.520000000000003</v>
      </c>
      <c r="AU197" s="102">
        <v>88.12</v>
      </c>
      <c r="AV197" s="100">
        <v>1268.04</v>
      </c>
      <c r="AW197" s="98">
        <v>5.96</v>
      </c>
      <c r="AX197" s="100">
        <v>94.08</v>
      </c>
      <c r="AY197" s="99">
        <v>1259.53</v>
      </c>
      <c r="AZ197" s="99">
        <v>5.92</v>
      </c>
      <c r="BA197" s="100">
        <v>100</v>
      </c>
      <c r="BB197" s="99"/>
      <c r="BC197" s="99"/>
      <c r="BD197" s="100">
        <v>100</v>
      </c>
      <c r="BE197" s="99"/>
      <c r="BF197" s="99"/>
      <c r="BG197" s="100">
        <v>100</v>
      </c>
      <c r="BH197" s="99"/>
      <c r="BI197" s="99"/>
      <c r="BJ197" s="100">
        <v>100</v>
      </c>
      <c r="BK197" s="99"/>
      <c r="BL197" s="99"/>
      <c r="BM197" s="100">
        <v>100</v>
      </c>
      <c r="BN197" s="99"/>
      <c r="BO197" s="99"/>
      <c r="BP197" s="100">
        <v>100</v>
      </c>
      <c r="BQ197" s="99"/>
      <c r="BR197" s="99"/>
      <c r="BS197" s="100">
        <v>100</v>
      </c>
      <c r="BT197" s="99"/>
      <c r="BU197" s="99"/>
      <c r="BV197" s="99"/>
      <c r="BW197" s="99"/>
      <c r="BX197" s="99"/>
      <c r="BY197" s="99"/>
      <c r="BZ197" s="99"/>
      <c r="CA197" s="99"/>
      <c r="CB197" s="99"/>
      <c r="CC197" s="94"/>
      <c r="CD197" s="94"/>
      <c r="CE197" s="93"/>
      <c r="CF197" s="94"/>
      <c r="CG197" s="94"/>
      <c r="CH197" s="93"/>
      <c r="CI197" s="94"/>
      <c r="CJ197" s="94"/>
      <c r="CK197" s="93"/>
      <c r="CL197" s="94"/>
      <c r="CM197" s="94"/>
      <c r="CN197" s="93"/>
      <c r="CO197" s="462"/>
      <c r="CP197" s="462"/>
      <c r="CQ197" s="402"/>
      <c r="CR197" s="401"/>
      <c r="CS197" s="401"/>
      <c r="CT197" s="402"/>
      <c r="CU197" s="401"/>
      <c r="CV197" s="401"/>
      <c r="CW197" s="402"/>
      <c r="CX197" s="462"/>
      <c r="CY197" s="462"/>
      <c r="CZ197" s="401"/>
      <c r="DA197" s="402"/>
      <c r="DB197" s="462"/>
      <c r="DC197" s="462"/>
      <c r="DD197" s="462"/>
      <c r="DE197" s="462"/>
      <c r="DF197" s="402"/>
    </row>
    <row r="198" spans="1:110" ht="8.4499999999999993" customHeight="1" x14ac:dyDescent="0.2">
      <c r="A198" s="130" t="s">
        <v>131</v>
      </c>
      <c r="B198" s="104">
        <v>183</v>
      </c>
      <c r="C198" s="82" t="s">
        <v>2029</v>
      </c>
      <c r="D198" s="104">
        <v>108</v>
      </c>
      <c r="E198" s="82" t="s">
        <v>2627</v>
      </c>
      <c r="F198" s="82" t="s">
        <v>2590</v>
      </c>
      <c r="G198" s="101">
        <v>1876.1</v>
      </c>
      <c r="H198" s="98">
        <v>0.02</v>
      </c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100"/>
      <c r="AH198" s="98"/>
      <c r="AI198" s="98"/>
      <c r="AJ198" s="99"/>
      <c r="AK198" s="99"/>
      <c r="AL198" s="98"/>
      <c r="AM198" s="100">
        <v>233.95</v>
      </c>
      <c r="AN198" s="102">
        <v>12.47</v>
      </c>
      <c r="AO198" s="102">
        <v>12.47</v>
      </c>
      <c r="AP198" s="100">
        <v>783.65</v>
      </c>
      <c r="AQ198" s="102">
        <v>41.77</v>
      </c>
      <c r="AR198" s="102">
        <v>54.24</v>
      </c>
      <c r="AS198" s="100">
        <v>623.24</v>
      </c>
      <c r="AT198" s="102">
        <v>33.22</v>
      </c>
      <c r="AU198" s="102">
        <v>87.46</v>
      </c>
      <c r="AV198" s="102">
        <v>97.93</v>
      </c>
      <c r="AW198" s="98">
        <v>5.22</v>
      </c>
      <c r="AX198" s="100">
        <v>92.68</v>
      </c>
      <c r="AY198" s="99">
        <v>137.33000000000001</v>
      </c>
      <c r="AZ198" s="99">
        <v>7.32</v>
      </c>
      <c r="BA198" s="100">
        <v>100</v>
      </c>
      <c r="BB198" s="99"/>
      <c r="BC198" s="99"/>
      <c r="BD198" s="100">
        <v>100</v>
      </c>
      <c r="BE198" s="99"/>
      <c r="BF198" s="99"/>
      <c r="BG198" s="100">
        <v>100</v>
      </c>
      <c r="BH198" s="99"/>
      <c r="BI198" s="99"/>
      <c r="BJ198" s="100">
        <v>100</v>
      </c>
      <c r="BK198" s="99"/>
      <c r="BL198" s="99"/>
      <c r="BM198" s="100">
        <v>100</v>
      </c>
      <c r="BN198" s="99"/>
      <c r="BO198" s="99"/>
      <c r="BP198" s="100">
        <v>100</v>
      </c>
      <c r="BQ198" s="99"/>
      <c r="BR198" s="99"/>
      <c r="BS198" s="100">
        <v>100</v>
      </c>
      <c r="BT198" s="99"/>
      <c r="BU198" s="99"/>
      <c r="BV198" s="99"/>
      <c r="BW198" s="99"/>
      <c r="BX198" s="99"/>
      <c r="BY198" s="99"/>
      <c r="BZ198" s="99"/>
      <c r="CA198" s="99"/>
      <c r="CB198" s="99"/>
      <c r="CC198" s="99"/>
      <c r="CD198" s="99"/>
      <c r="CE198" s="100"/>
      <c r="CF198" s="99"/>
      <c r="CG198" s="99"/>
      <c r="CH198" s="100"/>
      <c r="CI198" s="99"/>
      <c r="CJ198" s="99"/>
      <c r="CK198" s="100"/>
      <c r="CL198" s="99"/>
      <c r="CM198" s="99"/>
      <c r="CN198" s="100"/>
      <c r="CO198" s="462"/>
      <c r="CP198" s="462"/>
      <c r="CQ198" s="402"/>
      <c r="CR198" s="401"/>
      <c r="CS198" s="401"/>
      <c r="CT198" s="402"/>
      <c r="CU198" s="401"/>
      <c r="CV198" s="401"/>
      <c r="CW198" s="402"/>
      <c r="CX198" s="462"/>
      <c r="CY198" s="462"/>
      <c r="CZ198" s="401"/>
      <c r="DA198" s="402"/>
      <c r="DB198" s="462"/>
      <c r="DC198" s="462"/>
      <c r="DD198" s="462"/>
      <c r="DE198" s="462"/>
      <c r="DF198" s="402"/>
    </row>
    <row r="199" spans="1:110" ht="8.4499999999999993" customHeight="1" x14ac:dyDescent="0.2">
      <c r="A199" s="130" t="s">
        <v>132</v>
      </c>
      <c r="B199" s="103">
        <v>184</v>
      </c>
      <c r="C199" s="87" t="s">
        <v>466</v>
      </c>
      <c r="D199" s="103">
        <v>217</v>
      </c>
      <c r="E199" s="87" t="s">
        <v>2506</v>
      </c>
      <c r="F199" s="87" t="s">
        <v>2504</v>
      </c>
      <c r="G199" s="89">
        <v>20291.099999999999</v>
      </c>
      <c r="H199" s="90">
        <v>0.21</v>
      </c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2">
        <v>7837.98</v>
      </c>
      <c r="AB199" s="91">
        <v>38.630000000000003</v>
      </c>
      <c r="AC199" s="91">
        <v>38.630000000000003</v>
      </c>
      <c r="AD199" s="92"/>
      <c r="AE199" s="91"/>
      <c r="AF199" s="91">
        <v>38.630000000000003</v>
      </c>
      <c r="AG199" s="92"/>
      <c r="AH199" s="91"/>
      <c r="AI199" s="91">
        <v>38.630000000000003</v>
      </c>
      <c r="AJ199" s="92"/>
      <c r="AK199" s="91"/>
      <c r="AL199" s="91">
        <v>38.630000000000003</v>
      </c>
      <c r="AM199" s="92"/>
      <c r="AN199" s="91"/>
      <c r="AO199" s="91">
        <v>38.630000000000003</v>
      </c>
      <c r="AP199" s="94"/>
      <c r="AQ199" s="94"/>
      <c r="AR199" s="91">
        <v>38.630000000000003</v>
      </c>
      <c r="AS199" s="93"/>
      <c r="AT199" s="90"/>
      <c r="AU199" s="91">
        <v>38.630000000000003</v>
      </c>
      <c r="AV199" s="93"/>
      <c r="AW199" s="90"/>
      <c r="AX199" s="93">
        <v>38.630000000000003</v>
      </c>
      <c r="AY199" s="94">
        <v>2194.7800000000002</v>
      </c>
      <c r="AZ199" s="94">
        <v>10.82</v>
      </c>
      <c r="BA199" s="93">
        <v>49.44</v>
      </c>
      <c r="BB199" s="94">
        <v>9463.07</v>
      </c>
      <c r="BC199" s="94">
        <v>46.64</v>
      </c>
      <c r="BD199" s="93">
        <v>96.08</v>
      </c>
      <c r="BE199" s="94">
        <v>795.26</v>
      </c>
      <c r="BF199" s="94">
        <v>3.92</v>
      </c>
      <c r="BG199" s="93">
        <v>100</v>
      </c>
      <c r="BH199" s="94"/>
      <c r="BI199" s="94"/>
      <c r="BJ199" s="93">
        <v>100</v>
      </c>
      <c r="BK199" s="94"/>
      <c r="BL199" s="94"/>
      <c r="BM199" s="93">
        <v>100</v>
      </c>
      <c r="BN199" s="94"/>
      <c r="BO199" s="94"/>
      <c r="BP199" s="93">
        <v>100</v>
      </c>
      <c r="BQ199" s="94"/>
      <c r="BR199" s="94"/>
      <c r="BS199" s="93">
        <v>100</v>
      </c>
      <c r="BT199" s="94"/>
      <c r="BU199" s="94"/>
      <c r="BV199" s="94"/>
      <c r="BW199" s="94"/>
      <c r="BX199" s="94"/>
      <c r="BY199" s="94"/>
      <c r="BZ199" s="94"/>
      <c r="CA199" s="94"/>
      <c r="CB199" s="94"/>
      <c r="CC199" s="99"/>
      <c r="CD199" s="99"/>
      <c r="CE199" s="100"/>
      <c r="CF199" s="99"/>
      <c r="CG199" s="99"/>
      <c r="CH199" s="100"/>
      <c r="CI199" s="99"/>
      <c r="CJ199" s="99"/>
      <c r="CK199" s="100"/>
      <c r="CL199" s="99"/>
      <c r="CM199" s="99"/>
      <c r="CN199" s="100"/>
      <c r="CO199" s="462"/>
      <c r="CP199" s="462"/>
      <c r="CQ199" s="402"/>
      <c r="CR199" s="401"/>
      <c r="CS199" s="401"/>
      <c r="CT199" s="402"/>
      <c r="CU199" s="401"/>
      <c r="CV199" s="401"/>
      <c r="CW199" s="402"/>
      <c r="CX199" s="462"/>
      <c r="CY199" s="462"/>
      <c r="CZ199" s="401"/>
      <c r="DA199" s="402"/>
      <c r="DB199" s="462"/>
      <c r="DC199" s="462"/>
      <c r="DD199" s="462"/>
      <c r="DE199" s="462"/>
      <c r="DF199" s="402"/>
    </row>
    <row r="200" spans="1:110" ht="8.4499999999999993" customHeight="1" x14ac:dyDescent="0.2">
      <c r="A200" s="130" t="s">
        <v>133</v>
      </c>
      <c r="B200" s="104">
        <v>185</v>
      </c>
      <c r="C200" s="82" t="s">
        <v>1089</v>
      </c>
      <c r="D200" s="104">
        <v>217</v>
      </c>
      <c r="E200" s="82" t="s">
        <v>2506</v>
      </c>
      <c r="F200" s="82" t="s">
        <v>2504</v>
      </c>
      <c r="G200" s="101">
        <v>7174.87</v>
      </c>
      <c r="H200" s="98">
        <v>7.0000000000000007E-2</v>
      </c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101">
        <v>2885.02</v>
      </c>
      <c r="AB200" s="102">
        <v>40.21</v>
      </c>
      <c r="AC200" s="102">
        <v>40.21</v>
      </c>
      <c r="AD200" s="101"/>
      <c r="AE200" s="102"/>
      <c r="AF200" s="102">
        <v>40.21</v>
      </c>
      <c r="AG200" s="100"/>
      <c r="AH200" s="102"/>
      <c r="AI200" s="102">
        <v>40.21</v>
      </c>
      <c r="AJ200" s="101"/>
      <c r="AK200" s="102"/>
      <c r="AL200" s="102">
        <v>40.21</v>
      </c>
      <c r="AM200" s="101"/>
      <c r="AN200" s="102"/>
      <c r="AO200" s="102">
        <v>40.21</v>
      </c>
      <c r="AP200" s="99"/>
      <c r="AQ200" s="99"/>
      <c r="AR200" s="102">
        <v>40.21</v>
      </c>
      <c r="AS200" s="100"/>
      <c r="AT200" s="98"/>
      <c r="AU200" s="102">
        <v>40.21</v>
      </c>
      <c r="AV200" s="102"/>
      <c r="AW200" s="98"/>
      <c r="AX200" s="100">
        <v>40.21</v>
      </c>
      <c r="AY200" s="99">
        <v>774.17</v>
      </c>
      <c r="AZ200" s="99">
        <v>10.79</v>
      </c>
      <c r="BA200" s="100">
        <v>51</v>
      </c>
      <c r="BB200" s="99">
        <v>3222.95</v>
      </c>
      <c r="BC200" s="99">
        <v>44.92</v>
      </c>
      <c r="BD200" s="100">
        <v>95.92</v>
      </c>
      <c r="BE200" s="99">
        <v>292.73</v>
      </c>
      <c r="BF200" s="99">
        <v>4.08</v>
      </c>
      <c r="BG200" s="100">
        <v>100</v>
      </c>
      <c r="BH200" s="99"/>
      <c r="BI200" s="99"/>
      <c r="BJ200" s="100">
        <v>100</v>
      </c>
      <c r="BK200" s="99"/>
      <c r="BL200" s="99"/>
      <c r="BM200" s="100">
        <v>100</v>
      </c>
      <c r="BN200" s="99"/>
      <c r="BO200" s="99"/>
      <c r="BP200" s="100">
        <v>100</v>
      </c>
      <c r="BQ200" s="99"/>
      <c r="BR200" s="99"/>
      <c r="BS200" s="100">
        <v>100</v>
      </c>
      <c r="BT200" s="99"/>
      <c r="BU200" s="99"/>
      <c r="BV200" s="99"/>
      <c r="BW200" s="99"/>
      <c r="BX200" s="99"/>
      <c r="BY200" s="99"/>
      <c r="BZ200" s="99"/>
      <c r="CA200" s="99"/>
      <c r="CB200" s="99"/>
      <c r="CC200" s="99"/>
      <c r="CD200" s="99"/>
      <c r="CE200" s="100"/>
      <c r="CF200" s="99"/>
      <c r="CG200" s="99"/>
      <c r="CH200" s="100"/>
      <c r="CI200" s="99"/>
      <c r="CJ200" s="99"/>
      <c r="CK200" s="100"/>
      <c r="CL200" s="99"/>
      <c r="CM200" s="99"/>
      <c r="CN200" s="100"/>
      <c r="CO200" s="462"/>
      <c r="CP200" s="462"/>
      <c r="CQ200" s="402"/>
      <c r="CR200" s="401"/>
      <c r="CS200" s="401"/>
      <c r="CT200" s="402"/>
      <c r="CU200" s="401"/>
      <c r="CV200" s="401"/>
      <c r="CW200" s="402"/>
      <c r="CX200" s="462"/>
      <c r="CY200" s="462"/>
      <c r="CZ200" s="401"/>
      <c r="DA200" s="402"/>
      <c r="DB200" s="462"/>
      <c r="DC200" s="462"/>
      <c r="DD200" s="462"/>
      <c r="DE200" s="462"/>
      <c r="DF200" s="402"/>
    </row>
    <row r="201" spans="1:110" ht="8.4499999999999993" customHeight="1" x14ac:dyDescent="0.2">
      <c r="A201" s="130" t="s">
        <v>837</v>
      </c>
      <c r="B201" s="104">
        <v>186</v>
      </c>
      <c r="C201" s="82" t="s">
        <v>2030</v>
      </c>
      <c r="D201" s="104">
        <v>217</v>
      </c>
      <c r="E201" s="82" t="s">
        <v>2506</v>
      </c>
      <c r="F201" s="82" t="s">
        <v>2504</v>
      </c>
      <c r="G201" s="97">
        <v>12130.73</v>
      </c>
      <c r="H201" s="98">
        <v>0.12</v>
      </c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101">
        <v>4842.59</v>
      </c>
      <c r="AB201" s="102">
        <v>39.92</v>
      </c>
      <c r="AC201" s="102">
        <v>39.92</v>
      </c>
      <c r="AD201" s="101"/>
      <c r="AE201" s="102"/>
      <c r="AF201" s="102">
        <v>39.92</v>
      </c>
      <c r="AG201" s="101"/>
      <c r="AH201" s="102"/>
      <c r="AI201" s="102">
        <v>39.92</v>
      </c>
      <c r="AJ201" s="101"/>
      <c r="AK201" s="102"/>
      <c r="AL201" s="102">
        <v>39.92</v>
      </c>
      <c r="AM201" s="101"/>
      <c r="AN201" s="102"/>
      <c r="AO201" s="102">
        <v>39.92</v>
      </c>
      <c r="AP201" s="99"/>
      <c r="AQ201" s="99"/>
      <c r="AR201" s="102">
        <v>39.92</v>
      </c>
      <c r="AS201" s="100"/>
      <c r="AT201" s="98"/>
      <c r="AU201" s="102">
        <v>39.92</v>
      </c>
      <c r="AV201" s="102"/>
      <c r="AW201" s="98"/>
      <c r="AX201" s="100">
        <v>39.92</v>
      </c>
      <c r="AY201" s="99">
        <v>1299.2</v>
      </c>
      <c r="AZ201" s="99">
        <v>10.71</v>
      </c>
      <c r="BA201" s="100">
        <v>50.63</v>
      </c>
      <c r="BB201" s="99">
        <v>5497.65</v>
      </c>
      <c r="BC201" s="99">
        <v>45.32</v>
      </c>
      <c r="BD201" s="100">
        <v>95.95</v>
      </c>
      <c r="BE201" s="99">
        <v>491.29</v>
      </c>
      <c r="BF201" s="99">
        <v>4.05</v>
      </c>
      <c r="BG201" s="100">
        <v>100</v>
      </c>
      <c r="BH201" s="99"/>
      <c r="BI201" s="99"/>
      <c r="BJ201" s="100">
        <v>100</v>
      </c>
      <c r="BK201" s="99"/>
      <c r="BL201" s="99"/>
      <c r="BM201" s="100">
        <v>100</v>
      </c>
      <c r="BN201" s="99"/>
      <c r="BO201" s="99"/>
      <c r="BP201" s="100">
        <v>100</v>
      </c>
      <c r="BQ201" s="99"/>
      <c r="BR201" s="99"/>
      <c r="BS201" s="100">
        <v>100</v>
      </c>
      <c r="BT201" s="99"/>
      <c r="BU201" s="99"/>
      <c r="BV201" s="99"/>
      <c r="BW201" s="99"/>
      <c r="BX201" s="99"/>
      <c r="BY201" s="99"/>
      <c r="BZ201" s="99"/>
      <c r="CA201" s="99"/>
      <c r="CB201" s="99"/>
      <c r="CC201" s="99"/>
      <c r="CD201" s="99"/>
      <c r="CE201" s="100"/>
      <c r="CF201" s="99"/>
      <c r="CG201" s="99"/>
      <c r="CH201" s="100"/>
      <c r="CI201" s="99"/>
      <c r="CJ201" s="99"/>
      <c r="CK201" s="100"/>
      <c r="CL201" s="99"/>
      <c r="CM201" s="99"/>
      <c r="CN201" s="100"/>
      <c r="CO201" s="462"/>
      <c r="CP201" s="462"/>
      <c r="CQ201" s="401"/>
      <c r="CR201" s="401"/>
      <c r="CS201" s="401"/>
      <c r="CT201" s="401"/>
      <c r="CU201" s="401"/>
      <c r="CV201" s="401"/>
      <c r="CW201" s="401"/>
      <c r="CX201" s="465"/>
      <c r="CY201" s="462"/>
      <c r="CZ201" s="402"/>
      <c r="DA201" s="402"/>
      <c r="DB201" s="462"/>
      <c r="DC201" s="462"/>
      <c r="DD201" s="462"/>
      <c r="DE201" s="462"/>
      <c r="DF201" s="402"/>
    </row>
    <row r="202" spans="1:110" ht="8.4499999999999993" customHeight="1" x14ac:dyDescent="0.2">
      <c r="A202" s="130" t="s">
        <v>933</v>
      </c>
      <c r="B202" s="104">
        <v>187</v>
      </c>
      <c r="C202" s="82" t="s">
        <v>2031</v>
      </c>
      <c r="D202" s="96">
        <v>217</v>
      </c>
      <c r="E202" s="82" t="s">
        <v>2506</v>
      </c>
      <c r="F202" s="82" t="s">
        <v>2504</v>
      </c>
      <c r="G202" s="100">
        <v>985.5</v>
      </c>
      <c r="H202" s="98">
        <v>0.01</v>
      </c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100">
        <v>110.38</v>
      </c>
      <c r="AB202" s="102">
        <v>11.2</v>
      </c>
      <c r="AC202" s="102">
        <v>11.2</v>
      </c>
      <c r="AD202" s="100"/>
      <c r="AE202" s="102"/>
      <c r="AF202" s="102">
        <v>11.2</v>
      </c>
      <c r="AG202" s="100"/>
      <c r="AH202" s="102"/>
      <c r="AI202" s="102">
        <v>11.2</v>
      </c>
      <c r="AJ202" s="102"/>
      <c r="AK202" s="98"/>
      <c r="AL202" s="102">
        <v>11.2</v>
      </c>
      <c r="AM202" s="102"/>
      <c r="AN202" s="98"/>
      <c r="AO202" s="100">
        <v>11.2</v>
      </c>
      <c r="AP202" s="99"/>
      <c r="AQ202" s="99"/>
      <c r="AR202" s="100">
        <v>11.2</v>
      </c>
      <c r="AS202" s="99"/>
      <c r="AT202" s="99"/>
      <c r="AU202" s="100">
        <v>11.2</v>
      </c>
      <c r="AV202" s="99"/>
      <c r="AW202" s="99"/>
      <c r="AX202" s="100">
        <v>11.2</v>
      </c>
      <c r="AY202" s="99">
        <v>121.41</v>
      </c>
      <c r="AZ202" s="99">
        <v>12.32</v>
      </c>
      <c r="BA202" s="100">
        <v>23.52</v>
      </c>
      <c r="BB202" s="99">
        <v>742.48</v>
      </c>
      <c r="BC202" s="99">
        <v>75.34</v>
      </c>
      <c r="BD202" s="100">
        <v>98.86</v>
      </c>
      <c r="BE202" s="99">
        <v>11.23</v>
      </c>
      <c r="BF202" s="99">
        <v>1.1399999999999999</v>
      </c>
      <c r="BG202" s="100">
        <v>100</v>
      </c>
      <c r="BH202" s="99"/>
      <c r="BI202" s="99"/>
      <c r="BJ202" s="100">
        <v>100</v>
      </c>
      <c r="BK202" s="99"/>
      <c r="BL202" s="99"/>
      <c r="BM202" s="100">
        <v>100</v>
      </c>
      <c r="BN202" s="99"/>
      <c r="BO202" s="99"/>
      <c r="BP202" s="100">
        <v>100</v>
      </c>
      <c r="BQ202" s="99"/>
      <c r="BR202" s="99"/>
      <c r="BS202" s="100">
        <v>100</v>
      </c>
      <c r="BT202" s="99"/>
      <c r="BU202" s="99"/>
      <c r="BV202" s="99"/>
      <c r="BW202" s="99"/>
      <c r="BX202" s="99"/>
      <c r="BY202" s="99"/>
      <c r="BZ202" s="99"/>
      <c r="CA202" s="99"/>
      <c r="CB202" s="99"/>
      <c r="CC202" s="92"/>
      <c r="CD202" s="90"/>
      <c r="CE202" s="93"/>
      <c r="CF202" s="94"/>
      <c r="CG202" s="94"/>
      <c r="CH202" s="93"/>
      <c r="CI202" s="94"/>
      <c r="CJ202" s="94"/>
      <c r="CK202" s="93"/>
      <c r="CL202" s="94"/>
      <c r="CM202" s="94"/>
      <c r="CN202" s="93"/>
      <c r="CO202" s="461"/>
      <c r="CP202" s="459"/>
      <c r="CQ202" s="399"/>
      <c r="CR202" s="398"/>
      <c r="CS202" s="458"/>
      <c r="CT202" s="400"/>
      <c r="CU202" s="456"/>
      <c r="CV202" s="456"/>
      <c r="CW202" s="400"/>
      <c r="CX202" s="459"/>
      <c r="CY202" s="459"/>
      <c r="CZ202" s="456"/>
      <c r="DA202" s="400"/>
      <c r="DB202" s="459"/>
      <c r="DC202" s="459"/>
      <c r="DD202" s="459"/>
      <c r="DE202" s="459"/>
      <c r="DF202" s="400"/>
    </row>
    <row r="203" spans="1:110" ht="8.4499999999999993" customHeight="1" x14ac:dyDescent="0.2">
      <c r="A203" s="130" t="s">
        <v>134</v>
      </c>
      <c r="B203" s="103">
        <v>188</v>
      </c>
      <c r="C203" s="87" t="s">
        <v>467</v>
      </c>
      <c r="D203" s="103">
        <v>133</v>
      </c>
      <c r="E203" s="87" t="s">
        <v>2574</v>
      </c>
      <c r="F203" s="87" t="s">
        <v>2572</v>
      </c>
      <c r="G203" s="105">
        <v>100807.14</v>
      </c>
      <c r="H203" s="90">
        <v>1.03</v>
      </c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  <c r="AF203" s="94"/>
      <c r="AG203" s="94"/>
      <c r="AH203" s="94"/>
      <c r="AI203" s="94"/>
      <c r="AJ203" s="94"/>
      <c r="AK203" s="94"/>
      <c r="AL203" s="94"/>
      <c r="AM203" s="94"/>
      <c r="AN203" s="94"/>
      <c r="AO203" s="94"/>
      <c r="AP203" s="89">
        <v>23145.32</v>
      </c>
      <c r="AQ203" s="91">
        <v>22.96</v>
      </c>
      <c r="AR203" s="91">
        <v>22.96</v>
      </c>
      <c r="AS203" s="89">
        <v>34344.99</v>
      </c>
      <c r="AT203" s="91">
        <v>34.07</v>
      </c>
      <c r="AU203" s="91">
        <v>57.03</v>
      </c>
      <c r="AV203" s="89">
        <v>20010.22</v>
      </c>
      <c r="AW203" s="91">
        <v>19.850000000000001</v>
      </c>
      <c r="AX203" s="91">
        <v>76.88</v>
      </c>
      <c r="AY203" s="89">
        <v>14546.47</v>
      </c>
      <c r="AZ203" s="91">
        <v>14.43</v>
      </c>
      <c r="BA203" s="91">
        <v>91.31</v>
      </c>
      <c r="BB203" s="94"/>
      <c r="BC203" s="94"/>
      <c r="BD203" s="91">
        <v>91.31</v>
      </c>
      <c r="BE203" s="92">
        <v>8407.32</v>
      </c>
      <c r="BF203" s="90">
        <v>8.34</v>
      </c>
      <c r="BG203" s="91">
        <v>99.65</v>
      </c>
      <c r="BH203" s="93">
        <v>352.82</v>
      </c>
      <c r="BI203" s="90">
        <v>0.35</v>
      </c>
      <c r="BJ203" s="93">
        <v>100</v>
      </c>
      <c r="BK203" s="94"/>
      <c r="BL203" s="94"/>
      <c r="BM203" s="93">
        <v>100</v>
      </c>
      <c r="BN203" s="94"/>
      <c r="BO203" s="94"/>
      <c r="BP203" s="93">
        <v>100</v>
      </c>
      <c r="BQ203" s="94"/>
      <c r="BR203" s="94"/>
      <c r="BS203" s="93">
        <v>100</v>
      </c>
      <c r="BT203" s="94"/>
      <c r="BU203" s="94"/>
      <c r="BV203" s="94"/>
      <c r="BW203" s="94"/>
      <c r="BX203" s="94"/>
      <c r="BY203" s="94"/>
      <c r="BZ203" s="94"/>
      <c r="CA203" s="94"/>
      <c r="CB203" s="94"/>
      <c r="CC203" s="99"/>
      <c r="CD203" s="99"/>
      <c r="CE203" s="100"/>
      <c r="CF203" s="99"/>
      <c r="CG203" s="99"/>
      <c r="CH203" s="100"/>
      <c r="CI203" s="99"/>
      <c r="CJ203" s="99"/>
      <c r="CK203" s="100"/>
      <c r="CL203" s="99"/>
      <c r="CM203" s="99"/>
      <c r="CN203" s="100"/>
      <c r="CO203" s="464"/>
      <c r="CP203" s="462"/>
      <c r="CQ203" s="404"/>
      <c r="CR203" s="405"/>
      <c r="CS203" s="403"/>
      <c r="CT203" s="402"/>
      <c r="CU203" s="401"/>
      <c r="CV203" s="401"/>
      <c r="CW203" s="402"/>
      <c r="CX203" s="462"/>
      <c r="CY203" s="462"/>
      <c r="CZ203" s="401"/>
      <c r="DA203" s="402"/>
      <c r="DB203" s="462"/>
      <c r="DC203" s="462"/>
      <c r="DD203" s="462"/>
      <c r="DE203" s="462"/>
      <c r="DF203" s="402"/>
    </row>
    <row r="204" spans="1:110" ht="8.4499999999999993" customHeight="1" x14ac:dyDescent="0.2">
      <c r="A204" s="130" t="s">
        <v>135</v>
      </c>
      <c r="B204" s="104">
        <v>189</v>
      </c>
      <c r="C204" s="82" t="s">
        <v>468</v>
      </c>
      <c r="D204" s="104">
        <v>133</v>
      </c>
      <c r="E204" s="82" t="s">
        <v>2574</v>
      </c>
      <c r="F204" s="82" t="s">
        <v>2572</v>
      </c>
      <c r="G204" s="106">
        <v>100807.14</v>
      </c>
      <c r="H204" s="98">
        <v>1.03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  <c r="AK204" s="99"/>
      <c r="AL204" s="99"/>
      <c r="AM204" s="99"/>
      <c r="AN204" s="99"/>
      <c r="AO204" s="99"/>
      <c r="AP204" s="97">
        <v>23145.32</v>
      </c>
      <c r="AQ204" s="102">
        <v>22.96</v>
      </c>
      <c r="AR204" s="102">
        <v>22.96</v>
      </c>
      <c r="AS204" s="97">
        <v>34344.99</v>
      </c>
      <c r="AT204" s="102">
        <v>34.07</v>
      </c>
      <c r="AU204" s="102">
        <v>57.03</v>
      </c>
      <c r="AV204" s="97">
        <v>20010.22</v>
      </c>
      <c r="AW204" s="102">
        <v>19.850000000000001</v>
      </c>
      <c r="AX204" s="102">
        <v>76.88</v>
      </c>
      <c r="AY204" s="97">
        <v>14546.47</v>
      </c>
      <c r="AZ204" s="102">
        <v>14.43</v>
      </c>
      <c r="BA204" s="102">
        <v>91.31</v>
      </c>
      <c r="BB204" s="99"/>
      <c r="BC204" s="99"/>
      <c r="BD204" s="102">
        <v>91.31</v>
      </c>
      <c r="BE204" s="101">
        <v>8407.32</v>
      </c>
      <c r="BF204" s="98">
        <v>8.34</v>
      </c>
      <c r="BG204" s="102">
        <v>99.65</v>
      </c>
      <c r="BH204" s="100">
        <v>352.82</v>
      </c>
      <c r="BI204" s="98">
        <v>0.35</v>
      </c>
      <c r="BJ204" s="100">
        <v>100</v>
      </c>
      <c r="BK204" s="99"/>
      <c r="BL204" s="99"/>
      <c r="BM204" s="100">
        <v>100</v>
      </c>
      <c r="BN204" s="99"/>
      <c r="BO204" s="99"/>
      <c r="BP204" s="100">
        <v>100</v>
      </c>
      <c r="BQ204" s="99"/>
      <c r="BR204" s="99"/>
      <c r="BS204" s="100">
        <v>100</v>
      </c>
      <c r="BT204" s="99"/>
      <c r="BU204" s="99"/>
      <c r="BV204" s="99"/>
      <c r="BW204" s="99"/>
      <c r="BX204" s="99"/>
      <c r="BY204" s="99"/>
      <c r="BZ204" s="99"/>
      <c r="CA204" s="99"/>
      <c r="CB204" s="99"/>
      <c r="CC204" s="99"/>
      <c r="CD204" s="99"/>
      <c r="CE204" s="100"/>
      <c r="CF204" s="99"/>
      <c r="CG204" s="99"/>
      <c r="CH204" s="100"/>
      <c r="CI204" s="99"/>
      <c r="CJ204" s="99"/>
      <c r="CK204" s="100"/>
      <c r="CL204" s="99"/>
      <c r="CM204" s="99"/>
      <c r="CN204" s="100"/>
      <c r="CO204" s="464"/>
      <c r="CP204" s="462"/>
      <c r="CQ204" s="402"/>
      <c r="CR204" s="401"/>
      <c r="CS204" s="401"/>
      <c r="CT204" s="402"/>
      <c r="CU204" s="401"/>
      <c r="CV204" s="401"/>
      <c r="CW204" s="402"/>
      <c r="CX204" s="462"/>
      <c r="CY204" s="462"/>
      <c r="CZ204" s="401"/>
      <c r="DA204" s="402"/>
      <c r="DB204" s="462"/>
      <c r="DC204" s="462"/>
      <c r="DD204" s="462"/>
      <c r="DE204" s="462"/>
      <c r="DF204" s="402"/>
    </row>
    <row r="205" spans="1:110" ht="8.4499999999999993" customHeight="1" x14ac:dyDescent="0.2">
      <c r="A205" s="130" t="s">
        <v>839</v>
      </c>
      <c r="B205" s="103">
        <v>190</v>
      </c>
      <c r="C205" s="87" t="s">
        <v>469</v>
      </c>
      <c r="D205" s="88">
        <v>91</v>
      </c>
      <c r="E205" s="87" t="s">
        <v>2579</v>
      </c>
      <c r="F205" s="87" t="s">
        <v>2556</v>
      </c>
      <c r="G205" s="105">
        <v>105042.48</v>
      </c>
      <c r="H205" s="90">
        <v>1.07</v>
      </c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/>
      <c r="AJ205" s="94"/>
      <c r="AK205" s="94"/>
      <c r="AL205" s="94"/>
      <c r="AM205" s="94"/>
      <c r="AN205" s="94"/>
      <c r="AO205" s="94"/>
      <c r="AP205" s="94"/>
      <c r="AQ205" s="94"/>
      <c r="AR205" s="94"/>
      <c r="AS205" s="94"/>
      <c r="AT205" s="94"/>
      <c r="AU205" s="94"/>
      <c r="AV205" s="94"/>
      <c r="AW205" s="94"/>
      <c r="AX205" s="94"/>
      <c r="AY205" s="89">
        <v>32557.42</v>
      </c>
      <c r="AZ205" s="91">
        <v>30.99</v>
      </c>
      <c r="BA205" s="91">
        <v>30.99</v>
      </c>
      <c r="BB205" s="89">
        <v>44200.95</v>
      </c>
      <c r="BC205" s="91">
        <v>42.08</v>
      </c>
      <c r="BD205" s="91">
        <v>73.069999999999993</v>
      </c>
      <c r="BE205" s="89">
        <v>23329.69</v>
      </c>
      <c r="BF205" s="91">
        <v>22.19</v>
      </c>
      <c r="BG205" s="91">
        <v>95.26</v>
      </c>
      <c r="BH205" s="92">
        <v>3038.92</v>
      </c>
      <c r="BI205" s="90">
        <v>2.9</v>
      </c>
      <c r="BJ205" s="91">
        <v>98.17</v>
      </c>
      <c r="BK205" s="92">
        <v>1915.5</v>
      </c>
      <c r="BL205" s="90">
        <v>1.83</v>
      </c>
      <c r="BM205" s="93">
        <v>100</v>
      </c>
      <c r="BN205" s="94"/>
      <c r="BO205" s="94"/>
      <c r="BP205" s="93">
        <v>100</v>
      </c>
      <c r="BQ205" s="94"/>
      <c r="BR205" s="94"/>
      <c r="BS205" s="93">
        <v>100</v>
      </c>
      <c r="BT205" s="94"/>
      <c r="BU205" s="94"/>
      <c r="BV205" s="94"/>
      <c r="BW205" s="94"/>
      <c r="BX205" s="94"/>
      <c r="BY205" s="94"/>
      <c r="BZ205" s="94"/>
      <c r="CA205" s="94"/>
      <c r="CB205" s="94"/>
      <c r="CC205" s="99"/>
      <c r="CD205" s="99"/>
      <c r="CE205" s="100"/>
      <c r="CF205" s="99"/>
      <c r="CG205" s="99"/>
      <c r="CH205" s="100"/>
      <c r="CI205" s="99"/>
      <c r="CJ205" s="99"/>
      <c r="CK205" s="100"/>
      <c r="CL205" s="99"/>
      <c r="CM205" s="99"/>
      <c r="CN205" s="100"/>
      <c r="CO205" s="464"/>
      <c r="CP205" s="462"/>
      <c r="CQ205" s="402"/>
      <c r="CR205" s="401"/>
      <c r="CS205" s="401"/>
      <c r="CT205" s="402"/>
      <c r="CU205" s="401"/>
      <c r="CV205" s="401"/>
      <c r="CW205" s="402"/>
      <c r="CX205" s="462"/>
      <c r="CY205" s="462"/>
      <c r="CZ205" s="401"/>
      <c r="DA205" s="402"/>
      <c r="DB205" s="462"/>
      <c r="DC205" s="462"/>
      <c r="DD205" s="462"/>
      <c r="DE205" s="462"/>
      <c r="DF205" s="402"/>
    </row>
    <row r="206" spans="1:110" ht="8.4499999999999993" customHeight="1" x14ac:dyDescent="0.2">
      <c r="A206" s="130" t="s">
        <v>1798</v>
      </c>
      <c r="B206" s="103">
        <v>191</v>
      </c>
      <c r="C206" s="87" t="s">
        <v>2032</v>
      </c>
      <c r="D206" s="88">
        <v>52</v>
      </c>
      <c r="E206" s="87" t="s">
        <v>2579</v>
      </c>
      <c r="F206" s="87" t="s">
        <v>2543</v>
      </c>
      <c r="G206" s="89">
        <v>87028.33</v>
      </c>
      <c r="H206" s="90">
        <v>0.89</v>
      </c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  <c r="AF206" s="94"/>
      <c r="AG206" s="94"/>
      <c r="AH206" s="94"/>
      <c r="AI206" s="94"/>
      <c r="AJ206" s="94"/>
      <c r="AK206" s="94"/>
      <c r="AL206" s="94"/>
      <c r="AM206" s="94"/>
      <c r="AN206" s="94"/>
      <c r="AO206" s="94"/>
      <c r="AP206" s="94"/>
      <c r="AQ206" s="94"/>
      <c r="AR206" s="94"/>
      <c r="AS206" s="94"/>
      <c r="AT206" s="94"/>
      <c r="AU206" s="94"/>
      <c r="AV206" s="94"/>
      <c r="AW206" s="94"/>
      <c r="AX206" s="94"/>
      <c r="AY206" s="89">
        <v>29313.96</v>
      </c>
      <c r="AZ206" s="91">
        <v>33.68</v>
      </c>
      <c r="BA206" s="91">
        <v>33.68</v>
      </c>
      <c r="BB206" s="89">
        <v>39804.620000000003</v>
      </c>
      <c r="BC206" s="91">
        <v>45.74</v>
      </c>
      <c r="BD206" s="91">
        <v>79.42</v>
      </c>
      <c r="BE206" s="89">
        <v>17909.75</v>
      </c>
      <c r="BF206" s="91">
        <v>20.58</v>
      </c>
      <c r="BG206" s="91">
        <v>100</v>
      </c>
      <c r="BH206" s="92"/>
      <c r="BI206" s="90"/>
      <c r="BJ206" s="93">
        <v>100</v>
      </c>
      <c r="BK206" s="94"/>
      <c r="BL206" s="94"/>
      <c r="BM206" s="93">
        <v>100</v>
      </c>
      <c r="BN206" s="94"/>
      <c r="BO206" s="94"/>
      <c r="BP206" s="93">
        <v>100</v>
      </c>
      <c r="BQ206" s="94"/>
      <c r="BR206" s="94"/>
      <c r="BS206" s="93">
        <v>100</v>
      </c>
      <c r="BT206" s="94"/>
      <c r="BU206" s="94"/>
      <c r="BV206" s="94"/>
      <c r="BW206" s="94"/>
      <c r="BX206" s="94"/>
      <c r="BY206" s="94"/>
      <c r="BZ206" s="94"/>
      <c r="CA206" s="94"/>
      <c r="CB206" s="94"/>
      <c r="CC206" s="99"/>
      <c r="CD206" s="99"/>
      <c r="CE206" s="100"/>
      <c r="CF206" s="99"/>
      <c r="CG206" s="99"/>
      <c r="CH206" s="100"/>
      <c r="CI206" s="99"/>
      <c r="CJ206" s="99"/>
      <c r="CK206" s="100"/>
      <c r="CL206" s="99"/>
      <c r="CM206" s="99"/>
      <c r="CN206" s="100"/>
      <c r="CO206" s="462"/>
      <c r="CP206" s="462"/>
      <c r="CQ206" s="402"/>
      <c r="CR206" s="401"/>
      <c r="CS206" s="401"/>
      <c r="CT206" s="402"/>
      <c r="CU206" s="401"/>
      <c r="CV206" s="401"/>
      <c r="CW206" s="402"/>
      <c r="CX206" s="462"/>
      <c r="CY206" s="462"/>
      <c r="CZ206" s="401"/>
      <c r="DA206" s="402"/>
      <c r="DB206" s="462"/>
      <c r="DC206" s="462"/>
      <c r="DD206" s="462"/>
      <c r="DE206" s="462"/>
      <c r="DF206" s="402"/>
    </row>
    <row r="207" spans="1:110" ht="8.4499999999999993" customHeight="1" x14ac:dyDescent="0.2">
      <c r="A207" s="130" t="s">
        <v>1800</v>
      </c>
      <c r="B207" s="104">
        <v>192</v>
      </c>
      <c r="C207" s="82" t="s">
        <v>2580</v>
      </c>
      <c r="D207" s="96">
        <v>44</v>
      </c>
      <c r="E207" s="82" t="s">
        <v>2579</v>
      </c>
      <c r="F207" s="82" t="s">
        <v>2581</v>
      </c>
      <c r="G207" s="97">
        <v>42898.14</v>
      </c>
      <c r="H207" s="98">
        <v>0.44</v>
      </c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99"/>
      <c r="AH207" s="99"/>
      <c r="AI207" s="99"/>
      <c r="AJ207" s="99"/>
      <c r="AK207" s="99"/>
      <c r="AL207" s="99"/>
      <c r="AM207" s="99"/>
      <c r="AN207" s="99"/>
      <c r="AO207" s="99"/>
      <c r="AP207" s="99"/>
      <c r="AQ207" s="99"/>
      <c r="AR207" s="99"/>
      <c r="AS207" s="99"/>
      <c r="AT207" s="99"/>
      <c r="AU207" s="99"/>
      <c r="AV207" s="99"/>
      <c r="AW207" s="99"/>
      <c r="AX207" s="99"/>
      <c r="AY207" s="97">
        <v>15138.75</v>
      </c>
      <c r="AZ207" s="102">
        <v>35.29</v>
      </c>
      <c r="BA207" s="102">
        <v>35.29</v>
      </c>
      <c r="BB207" s="97">
        <v>20518.18</v>
      </c>
      <c r="BC207" s="102">
        <v>47.83</v>
      </c>
      <c r="BD207" s="102">
        <v>83.12</v>
      </c>
      <c r="BE207" s="101">
        <v>7241.21</v>
      </c>
      <c r="BF207" s="102">
        <v>16.88</v>
      </c>
      <c r="BG207" s="100">
        <v>100</v>
      </c>
      <c r="BH207" s="99"/>
      <c r="BI207" s="99"/>
      <c r="BJ207" s="100">
        <v>100</v>
      </c>
      <c r="BK207" s="99"/>
      <c r="BL207" s="99"/>
      <c r="BM207" s="100">
        <v>100</v>
      </c>
      <c r="BN207" s="99"/>
      <c r="BO207" s="99"/>
      <c r="BP207" s="100">
        <v>100</v>
      </c>
      <c r="BQ207" s="99"/>
      <c r="BR207" s="99"/>
      <c r="BS207" s="100">
        <v>100</v>
      </c>
      <c r="BT207" s="99"/>
      <c r="BU207" s="99"/>
      <c r="BV207" s="99"/>
      <c r="BW207" s="99"/>
      <c r="BX207" s="99"/>
      <c r="BY207" s="99"/>
      <c r="BZ207" s="99"/>
      <c r="CA207" s="99"/>
      <c r="CB207" s="99"/>
      <c r="CC207" s="101"/>
      <c r="CD207" s="100"/>
      <c r="CE207" s="100"/>
      <c r="CF207" s="99"/>
      <c r="CG207" s="99"/>
      <c r="CH207" s="100"/>
      <c r="CI207" s="99"/>
      <c r="CJ207" s="99"/>
      <c r="CK207" s="100"/>
      <c r="CL207" s="99"/>
      <c r="CM207" s="99"/>
      <c r="CN207" s="100"/>
      <c r="CO207" s="462"/>
      <c r="CP207" s="462"/>
      <c r="CQ207" s="402"/>
      <c r="CR207" s="401"/>
      <c r="CS207" s="401"/>
      <c r="CT207" s="402"/>
      <c r="CU207" s="401"/>
      <c r="CV207" s="401"/>
      <c r="CW207" s="402"/>
      <c r="CX207" s="462"/>
      <c r="CY207" s="462"/>
      <c r="CZ207" s="401"/>
      <c r="DA207" s="402"/>
      <c r="DB207" s="462"/>
      <c r="DC207" s="462"/>
      <c r="DD207" s="462"/>
      <c r="DE207" s="462"/>
      <c r="DF207" s="402"/>
    </row>
    <row r="208" spans="1:110" ht="8.4499999999999993" customHeight="1" x14ac:dyDescent="0.2">
      <c r="A208" s="130" t="s">
        <v>1802</v>
      </c>
      <c r="B208" s="104">
        <v>193</v>
      </c>
      <c r="C208" s="82" t="s">
        <v>2582</v>
      </c>
      <c r="D208" s="96">
        <v>1</v>
      </c>
      <c r="E208" s="82" t="s">
        <v>2543</v>
      </c>
      <c r="F208" s="82" t="s">
        <v>2543</v>
      </c>
      <c r="G208" s="101">
        <v>3338.23</v>
      </c>
      <c r="H208" s="98">
        <v>0.03</v>
      </c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  <c r="AG208" s="99"/>
      <c r="AH208" s="99"/>
      <c r="AI208" s="99"/>
      <c r="AJ208" s="99"/>
      <c r="AK208" s="99"/>
      <c r="AL208" s="99"/>
      <c r="AM208" s="99"/>
      <c r="AN208" s="99"/>
      <c r="AO208" s="99"/>
      <c r="AP208" s="99"/>
      <c r="AQ208" s="99"/>
      <c r="AR208" s="99"/>
      <c r="AS208" s="99"/>
      <c r="AT208" s="99"/>
      <c r="AU208" s="99"/>
      <c r="AV208" s="99"/>
      <c r="AW208" s="99"/>
      <c r="AX208" s="99"/>
      <c r="AY208" s="99"/>
      <c r="AZ208" s="99"/>
      <c r="BA208" s="99"/>
      <c r="BB208" s="99"/>
      <c r="BC208" s="99"/>
      <c r="BD208" s="99"/>
      <c r="BE208" s="100">
        <v>3338.23</v>
      </c>
      <c r="BF208" s="102">
        <v>100</v>
      </c>
      <c r="BG208" s="102">
        <v>100</v>
      </c>
      <c r="BH208" s="101"/>
      <c r="BI208" s="102"/>
      <c r="BJ208" s="100">
        <v>100</v>
      </c>
      <c r="BK208" s="99"/>
      <c r="BL208" s="99"/>
      <c r="BM208" s="100">
        <v>100</v>
      </c>
      <c r="BN208" s="99"/>
      <c r="BO208" s="99"/>
      <c r="BP208" s="100">
        <v>100</v>
      </c>
      <c r="BQ208" s="99"/>
      <c r="BR208" s="99"/>
      <c r="BS208" s="100">
        <v>100</v>
      </c>
      <c r="BT208" s="99"/>
      <c r="BU208" s="99"/>
      <c r="BV208" s="99"/>
      <c r="BW208" s="99"/>
      <c r="BX208" s="99"/>
      <c r="BY208" s="99"/>
      <c r="BZ208" s="99"/>
      <c r="CA208" s="99"/>
      <c r="CB208" s="99"/>
      <c r="CC208" s="99"/>
      <c r="CD208" s="99"/>
      <c r="CE208" s="100"/>
      <c r="CF208" s="99"/>
      <c r="CG208" s="99"/>
      <c r="CH208" s="100"/>
      <c r="CI208" s="99"/>
      <c r="CJ208" s="99"/>
      <c r="CK208" s="100"/>
      <c r="CL208" s="99"/>
      <c r="CM208" s="99"/>
      <c r="CN208" s="100"/>
      <c r="CO208" s="462"/>
      <c r="CP208" s="462"/>
      <c r="CQ208" s="402"/>
      <c r="CR208" s="401"/>
      <c r="CS208" s="401"/>
      <c r="CT208" s="402"/>
      <c r="CU208" s="401"/>
      <c r="CV208" s="401"/>
      <c r="CW208" s="402"/>
      <c r="CX208" s="462"/>
      <c r="CY208" s="462"/>
      <c r="CZ208" s="401"/>
      <c r="DA208" s="402"/>
      <c r="DB208" s="462"/>
      <c r="DC208" s="462"/>
      <c r="DD208" s="462"/>
      <c r="DE208" s="462"/>
      <c r="DF208" s="402"/>
    </row>
    <row r="209" spans="1:110" ht="8.4499999999999993" customHeight="1" x14ac:dyDescent="0.2">
      <c r="A209" s="130" t="s">
        <v>1803</v>
      </c>
      <c r="B209" s="104">
        <v>194</v>
      </c>
      <c r="C209" s="82" t="s">
        <v>2033</v>
      </c>
      <c r="D209" s="96">
        <v>52</v>
      </c>
      <c r="E209" s="82" t="s">
        <v>2579</v>
      </c>
      <c r="F209" s="82" t="s">
        <v>2543</v>
      </c>
      <c r="G209" s="97">
        <v>40791.96</v>
      </c>
      <c r="H209" s="98">
        <v>0.42</v>
      </c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  <c r="AG209" s="99"/>
      <c r="AH209" s="99"/>
      <c r="AI209" s="99"/>
      <c r="AJ209" s="99"/>
      <c r="AK209" s="99"/>
      <c r="AL209" s="99"/>
      <c r="AM209" s="99"/>
      <c r="AN209" s="99"/>
      <c r="AO209" s="99"/>
      <c r="AP209" s="99"/>
      <c r="AQ209" s="99"/>
      <c r="AR209" s="99"/>
      <c r="AS209" s="99"/>
      <c r="AT209" s="99"/>
      <c r="AU209" s="99"/>
      <c r="AV209" s="99"/>
      <c r="AW209" s="99"/>
      <c r="AX209" s="99"/>
      <c r="AY209" s="97">
        <v>14175.21</v>
      </c>
      <c r="AZ209" s="102">
        <v>34.75</v>
      </c>
      <c r="BA209" s="102">
        <v>34.75</v>
      </c>
      <c r="BB209" s="97">
        <v>19286.439999999999</v>
      </c>
      <c r="BC209" s="102">
        <v>47.28</v>
      </c>
      <c r="BD209" s="102">
        <v>82.03</v>
      </c>
      <c r="BE209" s="101">
        <v>7330.32</v>
      </c>
      <c r="BF209" s="102">
        <v>17.97</v>
      </c>
      <c r="BG209" s="102">
        <v>100</v>
      </c>
      <c r="BH209" s="100"/>
      <c r="BI209" s="98"/>
      <c r="BJ209" s="100">
        <v>100</v>
      </c>
      <c r="BK209" s="99"/>
      <c r="BL209" s="99"/>
      <c r="BM209" s="100">
        <v>100</v>
      </c>
      <c r="BN209" s="99"/>
      <c r="BO209" s="99"/>
      <c r="BP209" s="100">
        <v>100</v>
      </c>
      <c r="BQ209" s="99"/>
      <c r="BR209" s="99"/>
      <c r="BS209" s="100">
        <v>100</v>
      </c>
      <c r="BT209" s="99"/>
      <c r="BU209" s="99"/>
      <c r="BV209" s="99"/>
      <c r="BW209" s="99"/>
      <c r="BX209" s="99"/>
      <c r="BY209" s="99"/>
      <c r="BZ209" s="99"/>
      <c r="CA209" s="99"/>
      <c r="CB209" s="99"/>
      <c r="CC209" s="99"/>
      <c r="CD209" s="99"/>
      <c r="CE209" s="100"/>
      <c r="CF209" s="99"/>
      <c r="CG209" s="99"/>
      <c r="CH209" s="100"/>
      <c r="CI209" s="99"/>
      <c r="CJ209" s="99"/>
      <c r="CK209" s="100"/>
      <c r="CL209" s="99"/>
      <c r="CM209" s="99"/>
      <c r="CN209" s="100"/>
      <c r="CO209" s="462"/>
      <c r="CP209" s="462"/>
      <c r="CQ209" s="402"/>
      <c r="CR209" s="401"/>
      <c r="CS209" s="401"/>
      <c r="CT209" s="402"/>
      <c r="CU209" s="401"/>
      <c r="CV209" s="401"/>
      <c r="CW209" s="402"/>
      <c r="CX209" s="462"/>
      <c r="CY209" s="462"/>
      <c r="CZ209" s="401"/>
      <c r="DA209" s="402"/>
      <c r="DB209" s="462"/>
      <c r="DC209" s="462"/>
      <c r="DD209" s="462"/>
      <c r="DE209" s="462"/>
      <c r="DF209" s="402"/>
    </row>
    <row r="210" spans="1:110" ht="16.899999999999999" customHeight="1" x14ac:dyDescent="0.2">
      <c r="A210" s="130" t="s">
        <v>1804</v>
      </c>
      <c r="B210" s="103">
        <v>195</v>
      </c>
      <c r="C210" s="87" t="s">
        <v>2034</v>
      </c>
      <c r="D210" s="88">
        <v>44</v>
      </c>
      <c r="E210" s="87" t="s">
        <v>2579</v>
      </c>
      <c r="F210" s="87" t="s">
        <v>2581</v>
      </c>
      <c r="G210" s="92">
        <v>6154.99</v>
      </c>
      <c r="H210" s="90">
        <v>0.06</v>
      </c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94"/>
      <c r="AE210" s="94"/>
      <c r="AF210" s="94"/>
      <c r="AG210" s="94"/>
      <c r="AH210" s="94"/>
      <c r="AI210" s="94"/>
      <c r="AJ210" s="94"/>
      <c r="AK210" s="94"/>
      <c r="AL210" s="94"/>
      <c r="AM210" s="94"/>
      <c r="AN210" s="94"/>
      <c r="AO210" s="94"/>
      <c r="AP210" s="94"/>
      <c r="AQ210" s="94"/>
      <c r="AR210" s="94"/>
      <c r="AS210" s="94"/>
      <c r="AT210" s="94"/>
      <c r="AU210" s="94"/>
      <c r="AV210" s="94"/>
      <c r="AW210" s="94"/>
      <c r="AX210" s="94"/>
      <c r="AY210" s="92">
        <v>2170.86</v>
      </c>
      <c r="AZ210" s="91">
        <v>35.270000000000003</v>
      </c>
      <c r="BA210" s="91">
        <v>35.270000000000003</v>
      </c>
      <c r="BB210" s="92">
        <v>3055.34</v>
      </c>
      <c r="BC210" s="91">
        <v>49.64</v>
      </c>
      <c r="BD210" s="91">
        <v>84.91</v>
      </c>
      <c r="BE210" s="92">
        <v>928.79</v>
      </c>
      <c r="BF210" s="91">
        <v>15.09</v>
      </c>
      <c r="BG210" s="93">
        <v>100</v>
      </c>
      <c r="BH210" s="94"/>
      <c r="BI210" s="94"/>
      <c r="BJ210" s="93">
        <v>100</v>
      </c>
      <c r="BK210" s="94"/>
      <c r="BL210" s="94"/>
      <c r="BM210" s="93">
        <v>100</v>
      </c>
      <c r="BN210" s="94"/>
      <c r="BO210" s="94"/>
      <c r="BP210" s="93">
        <v>100</v>
      </c>
      <c r="BQ210" s="94"/>
      <c r="BR210" s="94"/>
      <c r="BS210" s="93">
        <v>100</v>
      </c>
      <c r="BT210" s="94"/>
      <c r="BU210" s="94"/>
      <c r="BV210" s="94"/>
      <c r="BW210" s="94"/>
      <c r="BX210" s="94"/>
      <c r="BY210" s="94"/>
      <c r="BZ210" s="94"/>
      <c r="CA210" s="94"/>
      <c r="CB210" s="94"/>
      <c r="CC210" s="94"/>
      <c r="CD210" s="94"/>
      <c r="CE210" s="93"/>
      <c r="CF210" s="94"/>
      <c r="CG210" s="94"/>
      <c r="CH210" s="93"/>
      <c r="CI210" s="94"/>
      <c r="CJ210" s="94"/>
      <c r="CK210" s="93"/>
      <c r="CL210" s="94"/>
      <c r="CM210" s="94"/>
      <c r="CN210" s="93"/>
      <c r="CO210" s="469"/>
      <c r="CP210" s="459"/>
      <c r="CQ210" s="399"/>
      <c r="CR210" s="406"/>
      <c r="CS210" s="458"/>
      <c r="CT210" s="399"/>
      <c r="CU210" s="406"/>
      <c r="CV210" s="458"/>
      <c r="CW210" s="399"/>
      <c r="CX210" s="467"/>
      <c r="CY210" s="459"/>
      <c r="CZ210" s="458"/>
      <c r="DA210" s="400"/>
      <c r="DB210" s="459"/>
      <c r="DC210" s="459"/>
      <c r="DD210" s="459"/>
      <c r="DE210" s="459"/>
      <c r="DF210" s="400"/>
    </row>
    <row r="211" spans="1:110" ht="16.899999999999999" customHeight="1" x14ac:dyDescent="0.2">
      <c r="A211" s="130" t="s">
        <v>1806</v>
      </c>
      <c r="B211" s="104">
        <v>196</v>
      </c>
      <c r="C211" s="82" t="s">
        <v>2583</v>
      </c>
      <c r="D211" s="96">
        <v>44</v>
      </c>
      <c r="E211" s="82" t="s">
        <v>2579</v>
      </c>
      <c r="F211" s="82" t="s">
        <v>2581</v>
      </c>
      <c r="G211" s="101">
        <v>6154.99</v>
      </c>
      <c r="H211" s="98">
        <v>0.06</v>
      </c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99"/>
      <c r="AH211" s="99"/>
      <c r="AI211" s="99"/>
      <c r="AJ211" s="99"/>
      <c r="AK211" s="99"/>
      <c r="AL211" s="99"/>
      <c r="AM211" s="99"/>
      <c r="AN211" s="99"/>
      <c r="AO211" s="99"/>
      <c r="AP211" s="99"/>
      <c r="AQ211" s="99"/>
      <c r="AR211" s="99"/>
      <c r="AS211" s="99"/>
      <c r="AT211" s="99"/>
      <c r="AU211" s="99"/>
      <c r="AV211" s="99"/>
      <c r="AW211" s="99"/>
      <c r="AX211" s="99"/>
      <c r="AY211" s="101">
        <v>2170.86</v>
      </c>
      <c r="AZ211" s="102">
        <v>35.270000000000003</v>
      </c>
      <c r="BA211" s="102">
        <v>35.270000000000003</v>
      </c>
      <c r="BB211" s="101">
        <v>3055.34</v>
      </c>
      <c r="BC211" s="102">
        <v>49.64</v>
      </c>
      <c r="BD211" s="102">
        <v>84.91</v>
      </c>
      <c r="BE211" s="101">
        <v>928.79</v>
      </c>
      <c r="BF211" s="102">
        <v>15.09</v>
      </c>
      <c r="BG211" s="100">
        <v>100</v>
      </c>
      <c r="BH211" s="99"/>
      <c r="BI211" s="99"/>
      <c r="BJ211" s="100">
        <v>100</v>
      </c>
      <c r="BK211" s="99"/>
      <c r="BL211" s="99"/>
      <c r="BM211" s="100">
        <v>100</v>
      </c>
      <c r="BN211" s="99"/>
      <c r="BO211" s="99"/>
      <c r="BP211" s="100">
        <v>100</v>
      </c>
      <c r="BQ211" s="99"/>
      <c r="BR211" s="99"/>
      <c r="BS211" s="100">
        <v>100</v>
      </c>
      <c r="BT211" s="99"/>
      <c r="BU211" s="99"/>
      <c r="BV211" s="99"/>
      <c r="BW211" s="99"/>
      <c r="BX211" s="99"/>
      <c r="BY211" s="99"/>
      <c r="BZ211" s="99"/>
      <c r="CA211" s="99"/>
      <c r="CB211" s="99"/>
      <c r="CC211" s="99"/>
      <c r="CD211" s="99"/>
      <c r="CE211" s="100"/>
      <c r="CF211" s="99"/>
      <c r="CG211" s="99"/>
      <c r="CH211" s="100"/>
      <c r="CI211" s="99"/>
      <c r="CJ211" s="99"/>
      <c r="CK211" s="100"/>
      <c r="CL211" s="99"/>
      <c r="CM211" s="99"/>
      <c r="CN211" s="100"/>
      <c r="CO211" s="461"/>
      <c r="CP211" s="459"/>
      <c r="CQ211" s="400"/>
      <c r="CR211" s="456"/>
      <c r="CS211" s="456"/>
      <c r="CT211" s="400"/>
      <c r="CU211" s="456"/>
      <c r="CV211" s="456"/>
      <c r="CW211" s="400"/>
      <c r="CX211" s="459"/>
      <c r="CY211" s="459"/>
      <c r="CZ211" s="456"/>
      <c r="DA211" s="400"/>
      <c r="DB211" s="459"/>
      <c r="DC211" s="459"/>
      <c r="DD211" s="459"/>
      <c r="DE211" s="459"/>
      <c r="DF211" s="400"/>
    </row>
    <row r="212" spans="1:110" ht="8.4499999999999993" customHeight="1" x14ac:dyDescent="0.2">
      <c r="A212" s="130" t="s">
        <v>1808</v>
      </c>
      <c r="B212" s="103">
        <v>197</v>
      </c>
      <c r="C212" s="87" t="s">
        <v>2035</v>
      </c>
      <c r="D212" s="88">
        <v>53</v>
      </c>
      <c r="E212" s="87" t="s">
        <v>2553</v>
      </c>
      <c r="F212" s="87" t="s">
        <v>2556</v>
      </c>
      <c r="G212" s="92">
        <v>8586.06</v>
      </c>
      <c r="H212" s="90">
        <v>0.09</v>
      </c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94"/>
      <c r="AE212" s="94"/>
      <c r="AF212" s="94"/>
      <c r="AG212" s="94"/>
      <c r="AH212" s="94"/>
      <c r="AI212" s="94"/>
      <c r="AJ212" s="94"/>
      <c r="AK212" s="94"/>
      <c r="AL212" s="94"/>
      <c r="AM212" s="94"/>
      <c r="AN212" s="94"/>
      <c r="AO212" s="94"/>
      <c r="AP212" s="94"/>
      <c r="AQ212" s="94"/>
      <c r="AR212" s="94"/>
      <c r="AS212" s="94"/>
      <c r="AT212" s="94"/>
      <c r="AU212" s="94"/>
      <c r="AV212" s="94"/>
      <c r="AW212" s="94"/>
      <c r="AX212" s="94"/>
      <c r="AY212" s="94"/>
      <c r="AZ212" s="94"/>
      <c r="BA212" s="94"/>
      <c r="BB212" s="94"/>
      <c r="BC212" s="94"/>
      <c r="BD212" s="94"/>
      <c r="BE212" s="92">
        <v>3631.64</v>
      </c>
      <c r="BF212" s="91">
        <v>42.3</v>
      </c>
      <c r="BG212" s="91">
        <v>42.3</v>
      </c>
      <c r="BH212" s="92">
        <v>3038.92</v>
      </c>
      <c r="BI212" s="91">
        <v>35.39</v>
      </c>
      <c r="BJ212" s="91">
        <v>77.69</v>
      </c>
      <c r="BK212" s="92">
        <v>1915.5</v>
      </c>
      <c r="BL212" s="91">
        <v>22.31</v>
      </c>
      <c r="BM212" s="93">
        <v>100</v>
      </c>
      <c r="BN212" s="94"/>
      <c r="BO212" s="94"/>
      <c r="BP212" s="93">
        <v>100</v>
      </c>
      <c r="BQ212" s="94"/>
      <c r="BR212" s="94"/>
      <c r="BS212" s="93">
        <v>100</v>
      </c>
      <c r="BT212" s="94"/>
      <c r="BU212" s="94"/>
      <c r="BV212" s="94"/>
      <c r="BW212" s="94"/>
      <c r="BX212" s="94"/>
      <c r="BY212" s="94"/>
      <c r="BZ212" s="94"/>
      <c r="CA212" s="94"/>
      <c r="CB212" s="94"/>
      <c r="CC212" s="99"/>
      <c r="CD212" s="99"/>
      <c r="CE212" s="100"/>
      <c r="CF212" s="99"/>
      <c r="CG212" s="99"/>
      <c r="CH212" s="100"/>
      <c r="CI212" s="99"/>
      <c r="CJ212" s="99"/>
      <c r="CK212" s="100"/>
      <c r="CL212" s="99"/>
      <c r="CM212" s="99"/>
      <c r="CN212" s="100"/>
      <c r="CO212" s="462"/>
      <c r="CP212" s="462"/>
      <c r="CQ212" s="402"/>
      <c r="CR212" s="401"/>
      <c r="CS212" s="401"/>
      <c r="CT212" s="402"/>
      <c r="CU212" s="401"/>
      <c r="CV212" s="401"/>
      <c r="CW212" s="402"/>
      <c r="CX212" s="462"/>
      <c r="CY212" s="462"/>
      <c r="CZ212" s="401"/>
      <c r="DA212" s="402"/>
      <c r="DB212" s="462"/>
      <c r="DC212" s="462"/>
      <c r="DD212" s="462"/>
      <c r="DE212" s="462"/>
      <c r="DF212" s="402"/>
    </row>
    <row r="213" spans="1:110" ht="8.4499999999999993" customHeight="1" x14ac:dyDescent="0.2">
      <c r="A213" s="130" t="s">
        <v>1810</v>
      </c>
      <c r="B213" s="104">
        <v>198</v>
      </c>
      <c r="C213" s="82" t="s">
        <v>2584</v>
      </c>
      <c r="D213" s="96">
        <v>53</v>
      </c>
      <c r="E213" s="82" t="s">
        <v>2553</v>
      </c>
      <c r="F213" s="82" t="s">
        <v>2556</v>
      </c>
      <c r="G213" s="101">
        <v>8517.14</v>
      </c>
      <c r="H213" s="98">
        <v>0.09</v>
      </c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  <c r="AG213" s="99"/>
      <c r="AH213" s="99"/>
      <c r="AI213" s="99"/>
      <c r="AJ213" s="99"/>
      <c r="AK213" s="99"/>
      <c r="AL213" s="99"/>
      <c r="AM213" s="99"/>
      <c r="AN213" s="99"/>
      <c r="AO213" s="99"/>
      <c r="AP213" s="99"/>
      <c r="AQ213" s="99"/>
      <c r="AR213" s="99"/>
      <c r="AS213" s="99"/>
      <c r="AT213" s="99"/>
      <c r="AU213" s="99"/>
      <c r="AV213" s="99"/>
      <c r="AW213" s="99"/>
      <c r="AX213" s="99"/>
      <c r="AY213" s="99"/>
      <c r="AZ213" s="99"/>
      <c r="BA213" s="99"/>
      <c r="BB213" s="99"/>
      <c r="BC213" s="99"/>
      <c r="BD213" s="99"/>
      <c r="BE213" s="101">
        <v>3562.72</v>
      </c>
      <c r="BF213" s="102">
        <v>41.83</v>
      </c>
      <c r="BG213" s="102">
        <v>41.83</v>
      </c>
      <c r="BH213" s="101">
        <v>3038.92</v>
      </c>
      <c r="BI213" s="102">
        <v>35.68</v>
      </c>
      <c r="BJ213" s="102">
        <v>77.510000000000005</v>
      </c>
      <c r="BK213" s="101">
        <v>1915.5</v>
      </c>
      <c r="BL213" s="102">
        <v>22.49</v>
      </c>
      <c r="BM213" s="100">
        <v>100</v>
      </c>
      <c r="BN213" s="99"/>
      <c r="BO213" s="99"/>
      <c r="BP213" s="100">
        <v>100</v>
      </c>
      <c r="BQ213" s="99"/>
      <c r="BR213" s="99"/>
      <c r="BS213" s="100">
        <v>100</v>
      </c>
      <c r="BT213" s="99"/>
      <c r="BU213" s="99"/>
      <c r="BV213" s="99"/>
      <c r="BW213" s="99"/>
      <c r="BX213" s="99"/>
      <c r="BY213" s="99"/>
      <c r="BZ213" s="99"/>
      <c r="CA213" s="99"/>
      <c r="CB213" s="99"/>
      <c r="CC213" s="99"/>
      <c r="CD213" s="99"/>
      <c r="CE213" s="100"/>
      <c r="CF213" s="99"/>
      <c r="CG213" s="99"/>
      <c r="CH213" s="100"/>
      <c r="CI213" s="99"/>
      <c r="CJ213" s="99"/>
      <c r="CK213" s="100"/>
      <c r="CL213" s="99"/>
      <c r="CM213" s="99"/>
      <c r="CN213" s="100"/>
      <c r="CO213" s="462"/>
      <c r="CP213" s="462"/>
      <c r="CQ213" s="402"/>
      <c r="CR213" s="401"/>
      <c r="CS213" s="401"/>
      <c r="CT213" s="402"/>
      <c r="CU213" s="401"/>
      <c r="CV213" s="401"/>
      <c r="CW213" s="402"/>
      <c r="CX213" s="462"/>
      <c r="CY213" s="462"/>
      <c r="CZ213" s="401"/>
      <c r="DA213" s="402"/>
      <c r="DB213" s="462"/>
      <c r="DC213" s="462"/>
      <c r="DD213" s="462"/>
      <c r="DE213" s="462"/>
      <c r="DF213" s="402"/>
    </row>
    <row r="214" spans="1:110" ht="8.4499999999999993" customHeight="1" x14ac:dyDescent="0.2">
      <c r="A214" s="130" t="s">
        <v>1811</v>
      </c>
      <c r="B214" s="104">
        <v>199</v>
      </c>
      <c r="C214" s="82" t="s">
        <v>2585</v>
      </c>
      <c r="D214" s="96">
        <v>1</v>
      </c>
      <c r="E214" s="82" t="s">
        <v>2543</v>
      </c>
      <c r="F214" s="82" t="s">
        <v>2543</v>
      </c>
      <c r="G214" s="102">
        <v>68.92</v>
      </c>
      <c r="H214" s="98">
        <v>0</v>
      </c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99"/>
      <c r="AI214" s="99"/>
      <c r="AJ214" s="99"/>
      <c r="AK214" s="99"/>
      <c r="AL214" s="99"/>
      <c r="AM214" s="99"/>
      <c r="AN214" s="99"/>
      <c r="AO214" s="99"/>
      <c r="AP214" s="99"/>
      <c r="AQ214" s="99"/>
      <c r="AR214" s="99"/>
      <c r="AS214" s="99"/>
      <c r="AT214" s="99"/>
      <c r="AU214" s="99"/>
      <c r="AV214" s="99"/>
      <c r="AW214" s="99"/>
      <c r="AX214" s="99"/>
      <c r="AY214" s="99"/>
      <c r="AZ214" s="99"/>
      <c r="BA214" s="99"/>
      <c r="BB214" s="99"/>
      <c r="BC214" s="99"/>
      <c r="BD214" s="99"/>
      <c r="BE214" s="102">
        <v>68.92</v>
      </c>
      <c r="BF214" s="102">
        <v>100</v>
      </c>
      <c r="BG214" s="102">
        <v>100</v>
      </c>
      <c r="BH214" s="102"/>
      <c r="BI214" s="102"/>
      <c r="BJ214" s="100">
        <v>100</v>
      </c>
      <c r="BK214" s="99"/>
      <c r="BL214" s="99"/>
      <c r="BM214" s="100">
        <v>100</v>
      </c>
      <c r="BN214" s="99"/>
      <c r="BO214" s="99"/>
      <c r="BP214" s="100">
        <v>100</v>
      </c>
      <c r="BQ214" s="99"/>
      <c r="BR214" s="99"/>
      <c r="BS214" s="100">
        <v>100</v>
      </c>
      <c r="BT214" s="99"/>
      <c r="BU214" s="99"/>
      <c r="BV214" s="99"/>
      <c r="BW214" s="99"/>
      <c r="BX214" s="99"/>
      <c r="BY214" s="99"/>
      <c r="BZ214" s="99"/>
      <c r="CA214" s="99"/>
      <c r="CB214" s="99"/>
      <c r="CC214" s="99"/>
      <c r="CD214" s="99"/>
      <c r="CE214" s="100"/>
      <c r="CF214" s="99"/>
      <c r="CG214" s="99"/>
      <c r="CH214" s="100"/>
      <c r="CI214" s="99"/>
      <c r="CJ214" s="99"/>
      <c r="CK214" s="100"/>
      <c r="CL214" s="99"/>
      <c r="CM214" s="99"/>
      <c r="CN214" s="100"/>
      <c r="CO214" s="462"/>
      <c r="CP214" s="462"/>
      <c r="CQ214" s="402"/>
      <c r="CR214" s="401"/>
      <c r="CS214" s="401"/>
      <c r="CT214" s="402"/>
      <c r="CU214" s="401"/>
      <c r="CV214" s="401"/>
      <c r="CW214" s="402"/>
      <c r="CX214" s="462"/>
      <c r="CY214" s="462"/>
      <c r="CZ214" s="401"/>
      <c r="DA214" s="402"/>
      <c r="DB214" s="462"/>
      <c r="DC214" s="462"/>
      <c r="DD214" s="462"/>
      <c r="DE214" s="462"/>
      <c r="DF214" s="402"/>
    </row>
    <row r="215" spans="1:110" ht="8.4499999999999993" customHeight="1" x14ac:dyDescent="0.2">
      <c r="A215" s="130" t="s">
        <v>1812</v>
      </c>
      <c r="B215" s="103">
        <v>200</v>
      </c>
      <c r="C215" s="87" t="s">
        <v>2036</v>
      </c>
      <c r="D215" s="88">
        <v>44</v>
      </c>
      <c r="E215" s="87" t="s">
        <v>2579</v>
      </c>
      <c r="F215" s="87" t="s">
        <v>2581</v>
      </c>
      <c r="G215" s="92">
        <v>3273.1</v>
      </c>
      <c r="H215" s="90">
        <v>0.03</v>
      </c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  <c r="AD215" s="94"/>
      <c r="AE215" s="94"/>
      <c r="AF215" s="94"/>
      <c r="AG215" s="94"/>
      <c r="AH215" s="94"/>
      <c r="AI215" s="94"/>
      <c r="AJ215" s="94"/>
      <c r="AK215" s="94"/>
      <c r="AL215" s="94"/>
      <c r="AM215" s="94"/>
      <c r="AN215" s="94"/>
      <c r="AO215" s="94"/>
      <c r="AP215" s="94"/>
      <c r="AQ215" s="94"/>
      <c r="AR215" s="94"/>
      <c r="AS215" s="94"/>
      <c r="AT215" s="94"/>
      <c r="AU215" s="94"/>
      <c r="AV215" s="94"/>
      <c r="AW215" s="94"/>
      <c r="AX215" s="94"/>
      <c r="AY215" s="92">
        <v>1072.5899999999999</v>
      </c>
      <c r="AZ215" s="91">
        <v>32.770000000000003</v>
      </c>
      <c r="BA215" s="91">
        <v>32.770000000000003</v>
      </c>
      <c r="BB215" s="92">
        <v>1340.99</v>
      </c>
      <c r="BC215" s="91">
        <v>40.97</v>
      </c>
      <c r="BD215" s="91">
        <v>73.739999999999995</v>
      </c>
      <c r="BE215" s="93">
        <v>859.52</v>
      </c>
      <c r="BF215" s="91">
        <v>26.26</v>
      </c>
      <c r="BG215" s="93">
        <v>100</v>
      </c>
      <c r="BH215" s="94"/>
      <c r="BI215" s="94"/>
      <c r="BJ215" s="93">
        <v>100</v>
      </c>
      <c r="BK215" s="94"/>
      <c r="BL215" s="94"/>
      <c r="BM215" s="93">
        <v>100</v>
      </c>
      <c r="BN215" s="94"/>
      <c r="BO215" s="94"/>
      <c r="BP215" s="93">
        <v>100</v>
      </c>
      <c r="BQ215" s="94"/>
      <c r="BR215" s="94"/>
      <c r="BS215" s="93">
        <v>100</v>
      </c>
      <c r="BT215" s="94"/>
      <c r="BU215" s="94"/>
      <c r="BV215" s="94"/>
      <c r="BW215" s="94"/>
      <c r="BX215" s="94"/>
      <c r="BY215" s="94"/>
      <c r="BZ215" s="94"/>
      <c r="CA215" s="94"/>
      <c r="CB215" s="94"/>
      <c r="CC215" s="99"/>
      <c r="CD215" s="99"/>
      <c r="CE215" s="100"/>
      <c r="CF215" s="99"/>
      <c r="CG215" s="99"/>
      <c r="CH215" s="100"/>
      <c r="CI215" s="99"/>
      <c r="CJ215" s="99"/>
      <c r="CK215" s="100"/>
      <c r="CL215" s="99"/>
      <c r="CM215" s="99"/>
      <c r="CN215" s="100"/>
      <c r="CO215" s="462"/>
      <c r="CP215" s="462"/>
      <c r="CQ215" s="402"/>
      <c r="CR215" s="401"/>
      <c r="CS215" s="401"/>
      <c r="CT215" s="402"/>
      <c r="CU215" s="401"/>
      <c r="CV215" s="401"/>
      <c r="CW215" s="402"/>
      <c r="CX215" s="462"/>
      <c r="CY215" s="462"/>
      <c r="CZ215" s="401"/>
      <c r="DA215" s="402"/>
      <c r="DB215" s="462"/>
      <c r="DC215" s="462"/>
      <c r="DD215" s="462"/>
      <c r="DE215" s="462"/>
      <c r="DF215" s="402"/>
    </row>
    <row r="216" spans="1:110" ht="8.4499999999999993" customHeight="1" x14ac:dyDescent="0.2">
      <c r="A216" s="130" t="s">
        <v>1814</v>
      </c>
      <c r="B216" s="104">
        <v>201</v>
      </c>
      <c r="C216" s="82" t="s">
        <v>2037</v>
      </c>
      <c r="D216" s="96">
        <v>44</v>
      </c>
      <c r="E216" s="82" t="s">
        <v>2579</v>
      </c>
      <c r="F216" s="82" t="s">
        <v>2581</v>
      </c>
      <c r="G216" s="101">
        <v>3273.1</v>
      </c>
      <c r="H216" s="98">
        <v>0.03</v>
      </c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  <c r="AG216" s="99"/>
      <c r="AH216" s="99"/>
      <c r="AI216" s="99"/>
      <c r="AJ216" s="99"/>
      <c r="AK216" s="99"/>
      <c r="AL216" s="99"/>
      <c r="AM216" s="99"/>
      <c r="AN216" s="99"/>
      <c r="AO216" s="99"/>
      <c r="AP216" s="99"/>
      <c r="AQ216" s="99"/>
      <c r="AR216" s="99"/>
      <c r="AS216" s="99"/>
      <c r="AT216" s="99"/>
      <c r="AU216" s="99"/>
      <c r="AV216" s="99"/>
      <c r="AW216" s="99"/>
      <c r="AX216" s="99"/>
      <c r="AY216" s="101">
        <v>1072.5899999999999</v>
      </c>
      <c r="AZ216" s="102">
        <v>32.770000000000003</v>
      </c>
      <c r="BA216" s="102">
        <v>32.770000000000003</v>
      </c>
      <c r="BB216" s="101">
        <v>1340.99</v>
      </c>
      <c r="BC216" s="102">
        <v>40.97</v>
      </c>
      <c r="BD216" s="102">
        <v>73.739999999999995</v>
      </c>
      <c r="BE216" s="100">
        <v>859.52</v>
      </c>
      <c r="BF216" s="102">
        <v>26.26</v>
      </c>
      <c r="BG216" s="100">
        <v>100</v>
      </c>
      <c r="BH216" s="99"/>
      <c r="BI216" s="99"/>
      <c r="BJ216" s="100">
        <v>100</v>
      </c>
      <c r="BK216" s="99"/>
      <c r="BL216" s="99"/>
      <c r="BM216" s="100">
        <v>100</v>
      </c>
      <c r="BN216" s="99"/>
      <c r="BO216" s="99"/>
      <c r="BP216" s="100">
        <v>100</v>
      </c>
      <c r="BQ216" s="99"/>
      <c r="BR216" s="99"/>
      <c r="BS216" s="100">
        <v>100</v>
      </c>
      <c r="BT216" s="99"/>
      <c r="BU216" s="99"/>
      <c r="BV216" s="99"/>
      <c r="BW216" s="99"/>
      <c r="BX216" s="99"/>
      <c r="BY216" s="99"/>
      <c r="BZ216" s="99"/>
      <c r="CA216" s="99"/>
      <c r="CB216" s="99"/>
      <c r="CC216" s="99"/>
      <c r="CD216" s="99"/>
      <c r="CE216" s="100"/>
      <c r="CF216" s="99"/>
      <c r="CG216" s="99"/>
      <c r="CH216" s="100"/>
      <c r="CI216" s="99"/>
      <c r="CJ216" s="99"/>
      <c r="CK216" s="100"/>
      <c r="CL216" s="99"/>
      <c r="CM216" s="99"/>
      <c r="CN216" s="100"/>
      <c r="CO216" s="462"/>
      <c r="CP216" s="462"/>
      <c r="CQ216" s="402"/>
      <c r="CR216" s="401"/>
      <c r="CS216" s="401"/>
      <c r="CT216" s="402"/>
      <c r="CU216" s="401"/>
      <c r="CV216" s="401"/>
      <c r="CW216" s="402"/>
      <c r="CX216" s="462"/>
      <c r="CY216" s="462"/>
      <c r="CZ216" s="401"/>
      <c r="DA216" s="402"/>
      <c r="DB216" s="462"/>
      <c r="DC216" s="462"/>
      <c r="DD216" s="462"/>
      <c r="DE216" s="462"/>
      <c r="DF216" s="402"/>
    </row>
    <row r="217" spans="1:110" ht="8.4499999999999993" customHeight="1" x14ac:dyDescent="0.2">
      <c r="A217" s="130" t="s">
        <v>841</v>
      </c>
      <c r="B217" s="103">
        <v>202</v>
      </c>
      <c r="C217" s="87" t="s">
        <v>470</v>
      </c>
      <c r="D217" s="88">
        <v>23</v>
      </c>
      <c r="E217" s="87" t="s">
        <v>2500</v>
      </c>
      <c r="F217" s="87" t="s">
        <v>2530</v>
      </c>
      <c r="G217" s="89">
        <v>31814.84</v>
      </c>
      <c r="H217" s="90">
        <v>0.32</v>
      </c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/>
      <c r="AG217" s="94"/>
      <c r="AH217" s="94"/>
      <c r="AI217" s="94"/>
      <c r="AJ217" s="94"/>
      <c r="AK217" s="94"/>
      <c r="AL217" s="94"/>
      <c r="AM217" s="94"/>
      <c r="AN217" s="94"/>
      <c r="AO217" s="94"/>
      <c r="AP217" s="94"/>
      <c r="AQ217" s="94"/>
      <c r="AR217" s="94"/>
      <c r="AS217" s="94"/>
      <c r="AT217" s="94"/>
      <c r="AU217" s="94"/>
      <c r="AV217" s="94"/>
      <c r="AW217" s="94"/>
      <c r="AX217" s="94"/>
      <c r="AY217" s="94"/>
      <c r="AZ217" s="94"/>
      <c r="BA217" s="94"/>
      <c r="BB217" s="94"/>
      <c r="BC217" s="94"/>
      <c r="BD217" s="94"/>
      <c r="BE217" s="94"/>
      <c r="BF217" s="94"/>
      <c r="BG217" s="94"/>
      <c r="BH217" s="94"/>
      <c r="BI217" s="94"/>
      <c r="BJ217" s="94"/>
      <c r="BK217" s="89">
        <v>27475.3</v>
      </c>
      <c r="BL217" s="91">
        <v>86.36</v>
      </c>
      <c r="BM217" s="91">
        <v>86.36</v>
      </c>
      <c r="BN217" s="92">
        <v>4339.54</v>
      </c>
      <c r="BO217" s="91">
        <v>13.64</v>
      </c>
      <c r="BP217" s="93">
        <v>100</v>
      </c>
      <c r="BQ217" s="94"/>
      <c r="BR217" s="94"/>
      <c r="BS217" s="93">
        <v>100</v>
      </c>
      <c r="BT217" s="94"/>
      <c r="BU217" s="94"/>
      <c r="BV217" s="94"/>
      <c r="BW217" s="94"/>
      <c r="BX217" s="94"/>
      <c r="BY217" s="94"/>
      <c r="BZ217" s="94"/>
      <c r="CA217" s="94"/>
      <c r="CB217" s="94"/>
      <c r="CC217" s="99"/>
      <c r="CD217" s="99"/>
      <c r="CE217" s="100"/>
      <c r="CF217" s="99"/>
      <c r="CG217" s="99"/>
      <c r="CH217" s="100"/>
      <c r="CI217" s="99"/>
      <c r="CJ217" s="99"/>
      <c r="CK217" s="100"/>
      <c r="CL217" s="99"/>
      <c r="CM217" s="99"/>
      <c r="CN217" s="100"/>
      <c r="CO217" s="468"/>
      <c r="CP217" s="462"/>
      <c r="CQ217" s="402"/>
      <c r="CR217" s="401"/>
      <c r="CS217" s="401"/>
      <c r="CT217" s="402"/>
      <c r="CU217" s="401"/>
      <c r="CV217" s="401"/>
      <c r="CW217" s="402"/>
      <c r="CX217" s="462"/>
      <c r="CY217" s="462"/>
      <c r="CZ217" s="401"/>
      <c r="DA217" s="402"/>
      <c r="DB217" s="462"/>
      <c r="DC217" s="462"/>
      <c r="DD217" s="462"/>
      <c r="DE217" s="462"/>
      <c r="DF217" s="402"/>
    </row>
    <row r="218" spans="1:110" ht="8.4499999999999993" customHeight="1" x14ac:dyDescent="0.2">
      <c r="A218" s="130" t="s">
        <v>843</v>
      </c>
      <c r="B218" s="104">
        <v>203</v>
      </c>
      <c r="C218" s="82" t="s">
        <v>2038</v>
      </c>
      <c r="D218" s="96">
        <v>23</v>
      </c>
      <c r="E218" s="82" t="s">
        <v>2500</v>
      </c>
      <c r="F218" s="82" t="s">
        <v>2530</v>
      </c>
      <c r="G218" s="97">
        <v>15691.48</v>
      </c>
      <c r="H218" s="98">
        <v>0.16</v>
      </c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  <c r="AF218" s="99"/>
      <c r="AG218" s="99"/>
      <c r="AH218" s="99"/>
      <c r="AI218" s="99"/>
      <c r="AJ218" s="99"/>
      <c r="AK218" s="99"/>
      <c r="AL218" s="99"/>
      <c r="AM218" s="99"/>
      <c r="AN218" s="99"/>
      <c r="AO218" s="99"/>
      <c r="AP218" s="99"/>
      <c r="AQ218" s="99"/>
      <c r="AR218" s="99"/>
      <c r="AS218" s="99"/>
      <c r="AT218" s="99"/>
      <c r="AU218" s="99"/>
      <c r="AV218" s="99"/>
      <c r="AW218" s="99"/>
      <c r="AX218" s="99"/>
      <c r="AY218" s="99"/>
      <c r="AZ218" s="99"/>
      <c r="BA218" s="99"/>
      <c r="BB218" s="99"/>
      <c r="BC218" s="99"/>
      <c r="BD218" s="99"/>
      <c r="BE218" s="99"/>
      <c r="BF218" s="99"/>
      <c r="BG218" s="99"/>
      <c r="BH218" s="99"/>
      <c r="BI218" s="99"/>
      <c r="BJ218" s="99"/>
      <c r="BK218" s="97">
        <v>13551.16</v>
      </c>
      <c r="BL218" s="102">
        <v>86.36</v>
      </c>
      <c r="BM218" s="102">
        <v>86.36</v>
      </c>
      <c r="BN218" s="101">
        <v>2140.3200000000002</v>
      </c>
      <c r="BO218" s="102">
        <v>13.64</v>
      </c>
      <c r="BP218" s="100">
        <v>100</v>
      </c>
      <c r="BQ218" s="99"/>
      <c r="BR218" s="99"/>
      <c r="BS218" s="100">
        <v>100</v>
      </c>
      <c r="BT218" s="99"/>
      <c r="BU218" s="99"/>
      <c r="BV218" s="99"/>
      <c r="BW218" s="99"/>
      <c r="BX218" s="99"/>
      <c r="BY218" s="99"/>
      <c r="BZ218" s="99"/>
      <c r="CA218" s="99"/>
      <c r="CB218" s="99"/>
      <c r="CC218" s="89"/>
      <c r="CD218" s="90"/>
      <c r="CE218" s="93"/>
      <c r="CF218" s="94"/>
      <c r="CG218" s="94"/>
      <c r="CH218" s="93"/>
      <c r="CI218" s="94"/>
      <c r="CJ218" s="94"/>
      <c r="CK218" s="93"/>
      <c r="CL218" s="94"/>
      <c r="CM218" s="94"/>
      <c r="CN218" s="93"/>
      <c r="CO218" s="459"/>
      <c r="CP218" s="459"/>
      <c r="CQ218" s="399"/>
      <c r="CR218" s="398"/>
      <c r="CS218" s="458"/>
      <c r="CT218" s="399"/>
      <c r="CU218" s="398"/>
      <c r="CV218" s="399"/>
      <c r="CW218" s="400"/>
      <c r="CX218" s="459"/>
      <c r="CY218" s="459"/>
      <c r="CZ218" s="456"/>
      <c r="DA218" s="400"/>
      <c r="DB218" s="459"/>
      <c r="DC218" s="459"/>
      <c r="DD218" s="459"/>
      <c r="DE218" s="459"/>
      <c r="DF218" s="400"/>
    </row>
    <row r="219" spans="1:110" ht="8.4499999999999993" customHeight="1" x14ac:dyDescent="0.2">
      <c r="A219" s="130" t="s">
        <v>844</v>
      </c>
      <c r="B219" s="104">
        <v>204</v>
      </c>
      <c r="C219" s="82" t="s">
        <v>2039</v>
      </c>
      <c r="D219" s="96">
        <v>23</v>
      </c>
      <c r="E219" s="82" t="s">
        <v>2500</v>
      </c>
      <c r="F219" s="82" t="s">
        <v>2530</v>
      </c>
      <c r="G219" s="97">
        <v>16123.36</v>
      </c>
      <c r="H219" s="98">
        <v>0.16</v>
      </c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  <c r="AE219" s="99"/>
      <c r="AF219" s="99"/>
      <c r="AG219" s="99"/>
      <c r="AH219" s="99"/>
      <c r="AI219" s="99"/>
      <c r="AJ219" s="99"/>
      <c r="AK219" s="99"/>
      <c r="AL219" s="99"/>
      <c r="AM219" s="99"/>
      <c r="AN219" s="99"/>
      <c r="AO219" s="99"/>
      <c r="AP219" s="99"/>
      <c r="AQ219" s="99"/>
      <c r="AR219" s="99"/>
      <c r="AS219" s="99"/>
      <c r="AT219" s="99"/>
      <c r="AU219" s="99"/>
      <c r="AV219" s="99"/>
      <c r="AW219" s="99"/>
      <c r="AX219" s="99"/>
      <c r="AY219" s="99"/>
      <c r="AZ219" s="99"/>
      <c r="BA219" s="99"/>
      <c r="BB219" s="99"/>
      <c r="BC219" s="99"/>
      <c r="BD219" s="99"/>
      <c r="BE219" s="99"/>
      <c r="BF219" s="99"/>
      <c r="BG219" s="99"/>
      <c r="BH219" s="99"/>
      <c r="BI219" s="99"/>
      <c r="BJ219" s="99"/>
      <c r="BK219" s="97">
        <v>13924.13</v>
      </c>
      <c r="BL219" s="102">
        <v>86.36</v>
      </c>
      <c r="BM219" s="102">
        <v>86.36</v>
      </c>
      <c r="BN219" s="101">
        <v>2199.23</v>
      </c>
      <c r="BO219" s="102">
        <v>13.64</v>
      </c>
      <c r="BP219" s="100">
        <v>100</v>
      </c>
      <c r="BQ219" s="99"/>
      <c r="BR219" s="99"/>
      <c r="BS219" s="100">
        <v>100</v>
      </c>
      <c r="BT219" s="99"/>
      <c r="BU219" s="99"/>
      <c r="BV219" s="99"/>
      <c r="BW219" s="99"/>
      <c r="BX219" s="99"/>
      <c r="BY219" s="99"/>
      <c r="BZ219" s="99"/>
      <c r="CA219" s="99"/>
      <c r="CB219" s="99"/>
      <c r="CC219" s="94"/>
      <c r="CD219" s="94"/>
      <c r="CE219" s="93"/>
      <c r="CF219" s="94"/>
      <c r="CG219" s="94"/>
      <c r="CH219" s="93"/>
      <c r="CI219" s="94"/>
      <c r="CJ219" s="94"/>
      <c r="CK219" s="93"/>
      <c r="CL219" s="94"/>
      <c r="CM219" s="94"/>
      <c r="CN219" s="93"/>
      <c r="CO219" s="462"/>
      <c r="CP219" s="462"/>
      <c r="CQ219" s="401"/>
      <c r="CR219" s="405"/>
      <c r="CS219" s="404"/>
      <c r="CT219" s="404"/>
      <c r="CU219" s="405"/>
      <c r="CV219" s="404"/>
      <c r="CW219" s="402"/>
      <c r="CX219" s="462"/>
      <c r="CY219" s="462"/>
      <c r="CZ219" s="401"/>
      <c r="DA219" s="402"/>
      <c r="DB219" s="462"/>
      <c r="DC219" s="462"/>
      <c r="DD219" s="462"/>
      <c r="DE219" s="462"/>
      <c r="DF219" s="402"/>
    </row>
    <row r="220" spans="1:110" ht="8.4499999999999993" customHeight="1" x14ac:dyDescent="0.2">
      <c r="A220" s="130" t="s">
        <v>1818</v>
      </c>
      <c r="B220" s="103">
        <v>205</v>
      </c>
      <c r="C220" s="87" t="s">
        <v>2040</v>
      </c>
      <c r="D220" s="88">
        <v>31</v>
      </c>
      <c r="E220" s="87" t="s">
        <v>2600</v>
      </c>
      <c r="F220" s="87" t="s">
        <v>2539</v>
      </c>
      <c r="G220" s="92">
        <v>3928.48</v>
      </c>
      <c r="H220" s="90">
        <v>0.04</v>
      </c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94"/>
      <c r="AE220" s="94"/>
      <c r="AF220" s="94"/>
      <c r="AG220" s="94"/>
      <c r="AH220" s="94"/>
      <c r="AI220" s="94"/>
      <c r="AJ220" s="94"/>
      <c r="AK220" s="94"/>
      <c r="AL220" s="94"/>
      <c r="AM220" s="94"/>
      <c r="AN220" s="94"/>
      <c r="AO220" s="94"/>
      <c r="AP220" s="94"/>
      <c r="AQ220" s="94"/>
      <c r="AR220" s="94"/>
      <c r="AS220" s="94"/>
      <c r="AT220" s="94"/>
      <c r="AU220" s="94"/>
      <c r="AV220" s="94"/>
      <c r="AW220" s="94"/>
      <c r="AX220" s="94"/>
      <c r="AY220" s="94"/>
      <c r="AZ220" s="94"/>
      <c r="BA220" s="94"/>
      <c r="BB220" s="94">
        <v>3142.78</v>
      </c>
      <c r="BC220" s="94">
        <v>80</v>
      </c>
      <c r="BD220" s="94">
        <v>80</v>
      </c>
      <c r="BE220" s="94">
        <v>785.7</v>
      </c>
      <c r="BF220" s="94">
        <v>20</v>
      </c>
      <c r="BG220" s="94">
        <v>100</v>
      </c>
      <c r="BH220" s="92"/>
      <c r="BI220" s="93"/>
      <c r="BJ220" s="93">
        <v>100</v>
      </c>
      <c r="BK220" s="94"/>
      <c r="BL220" s="94"/>
      <c r="BM220" s="93">
        <v>100</v>
      </c>
      <c r="BN220" s="94"/>
      <c r="BO220" s="94"/>
      <c r="BP220" s="93">
        <v>100</v>
      </c>
      <c r="BQ220" s="94"/>
      <c r="BR220" s="94"/>
      <c r="BS220" s="93">
        <v>100</v>
      </c>
      <c r="BT220" s="94"/>
      <c r="BU220" s="94"/>
      <c r="BV220" s="94"/>
      <c r="BW220" s="94"/>
      <c r="BX220" s="94"/>
      <c r="BY220" s="94"/>
      <c r="BZ220" s="94"/>
      <c r="CA220" s="94"/>
      <c r="CB220" s="94"/>
      <c r="CC220" s="99"/>
      <c r="CD220" s="99"/>
      <c r="CE220" s="100"/>
      <c r="CF220" s="99"/>
      <c r="CG220" s="99"/>
      <c r="CH220" s="100"/>
      <c r="CI220" s="99"/>
      <c r="CJ220" s="99"/>
      <c r="CK220" s="100"/>
      <c r="CL220" s="99"/>
      <c r="CM220" s="99"/>
      <c r="CN220" s="100"/>
      <c r="CO220" s="462"/>
      <c r="CP220" s="462"/>
      <c r="CQ220" s="402"/>
      <c r="CR220" s="401"/>
      <c r="CS220" s="401"/>
      <c r="CT220" s="402"/>
      <c r="CU220" s="401"/>
      <c r="CV220" s="401"/>
      <c r="CW220" s="402"/>
      <c r="CX220" s="462"/>
      <c r="CY220" s="462"/>
      <c r="CZ220" s="401"/>
      <c r="DA220" s="402"/>
      <c r="DB220" s="462"/>
      <c r="DC220" s="462"/>
      <c r="DD220" s="462"/>
      <c r="DE220" s="462"/>
      <c r="DF220" s="402"/>
    </row>
    <row r="221" spans="1:110" ht="8.4499999999999993" customHeight="1" x14ac:dyDescent="0.2">
      <c r="A221" s="130" t="s">
        <v>1820</v>
      </c>
      <c r="B221" s="104">
        <v>206</v>
      </c>
      <c r="C221" s="82" t="s">
        <v>2041</v>
      </c>
      <c r="D221" s="96">
        <v>31</v>
      </c>
      <c r="E221" s="82" t="s">
        <v>2600</v>
      </c>
      <c r="F221" s="82" t="s">
        <v>2539</v>
      </c>
      <c r="G221" s="101">
        <v>2741.56</v>
      </c>
      <c r="H221" s="98">
        <v>0.03</v>
      </c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  <c r="AC221" s="99"/>
      <c r="AD221" s="99"/>
      <c r="AE221" s="99"/>
      <c r="AF221" s="99"/>
      <c r="AG221" s="99"/>
      <c r="AH221" s="99"/>
      <c r="AI221" s="99"/>
      <c r="AJ221" s="99"/>
      <c r="AK221" s="99"/>
      <c r="AL221" s="99"/>
      <c r="AM221" s="99"/>
      <c r="AN221" s="99"/>
      <c r="AO221" s="99"/>
      <c r="AP221" s="99"/>
      <c r="AQ221" s="99"/>
      <c r="AR221" s="99"/>
      <c r="AS221" s="99"/>
      <c r="AT221" s="99"/>
      <c r="AU221" s="99"/>
      <c r="AV221" s="99"/>
      <c r="AW221" s="99"/>
      <c r="AX221" s="99"/>
      <c r="AY221" s="99"/>
      <c r="AZ221" s="99"/>
      <c r="BA221" s="99"/>
      <c r="BB221" s="99">
        <v>2193.25</v>
      </c>
      <c r="BC221" s="99">
        <v>80</v>
      </c>
      <c r="BD221" s="99">
        <v>80</v>
      </c>
      <c r="BE221" s="99">
        <v>548.30999999999995</v>
      </c>
      <c r="BF221" s="99">
        <v>20</v>
      </c>
      <c r="BG221" s="99">
        <v>100</v>
      </c>
      <c r="BH221" s="101"/>
      <c r="BI221" s="100"/>
      <c r="BJ221" s="100">
        <v>100</v>
      </c>
      <c r="BK221" s="99"/>
      <c r="BL221" s="99"/>
      <c r="BM221" s="100">
        <v>100</v>
      </c>
      <c r="BN221" s="99"/>
      <c r="BO221" s="99"/>
      <c r="BP221" s="100">
        <v>100</v>
      </c>
      <c r="BQ221" s="99"/>
      <c r="BR221" s="99"/>
      <c r="BS221" s="100">
        <v>100</v>
      </c>
      <c r="BT221" s="99"/>
      <c r="BU221" s="99"/>
      <c r="BV221" s="99"/>
      <c r="BW221" s="99"/>
      <c r="BX221" s="99"/>
      <c r="BY221" s="99"/>
      <c r="BZ221" s="99"/>
      <c r="CA221" s="99"/>
      <c r="CB221" s="99"/>
      <c r="CC221" s="99"/>
      <c r="CD221" s="99"/>
      <c r="CE221" s="100"/>
      <c r="CF221" s="99"/>
      <c r="CG221" s="99"/>
      <c r="CH221" s="100"/>
      <c r="CI221" s="99"/>
      <c r="CJ221" s="99"/>
      <c r="CK221" s="100"/>
      <c r="CL221" s="99"/>
      <c r="CM221" s="99"/>
      <c r="CN221" s="100"/>
      <c r="CO221" s="462"/>
      <c r="CP221" s="462"/>
      <c r="CQ221" s="402"/>
      <c r="CR221" s="401"/>
      <c r="CS221" s="401"/>
      <c r="CT221" s="402"/>
      <c r="CU221" s="401"/>
      <c r="CV221" s="401"/>
      <c r="CW221" s="402"/>
      <c r="CX221" s="462"/>
      <c r="CY221" s="462"/>
      <c r="CZ221" s="401"/>
      <c r="DA221" s="402"/>
      <c r="DB221" s="462"/>
      <c r="DC221" s="462"/>
      <c r="DD221" s="462"/>
      <c r="DE221" s="462"/>
      <c r="DF221" s="402"/>
    </row>
    <row r="222" spans="1:110" ht="8.4499999999999993" customHeight="1" x14ac:dyDescent="0.2">
      <c r="A222" s="130" t="s">
        <v>1822</v>
      </c>
      <c r="B222" s="104">
        <v>207</v>
      </c>
      <c r="C222" s="82" t="s">
        <v>2024</v>
      </c>
      <c r="D222" s="96">
        <v>31</v>
      </c>
      <c r="E222" s="82" t="s">
        <v>2600</v>
      </c>
      <c r="F222" s="82" t="s">
        <v>2539</v>
      </c>
      <c r="G222" s="101">
        <v>1186.92</v>
      </c>
      <c r="H222" s="98">
        <v>0.01</v>
      </c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  <c r="AH222" s="99"/>
      <c r="AI222" s="99"/>
      <c r="AJ222" s="99"/>
      <c r="AK222" s="99"/>
      <c r="AL222" s="99"/>
      <c r="AM222" s="99"/>
      <c r="AN222" s="99"/>
      <c r="AO222" s="99"/>
      <c r="AP222" s="99"/>
      <c r="AQ222" s="99"/>
      <c r="AR222" s="99"/>
      <c r="AS222" s="99"/>
      <c r="AT222" s="99"/>
      <c r="AU222" s="99"/>
      <c r="AV222" s="99"/>
      <c r="AW222" s="99"/>
      <c r="AX222" s="99"/>
      <c r="AY222" s="99"/>
      <c r="AZ222" s="99"/>
      <c r="BA222" s="99"/>
      <c r="BB222" s="99">
        <v>949.54</v>
      </c>
      <c r="BC222" s="99">
        <v>80</v>
      </c>
      <c r="BD222" s="99">
        <v>80</v>
      </c>
      <c r="BE222" s="99">
        <v>237.38</v>
      </c>
      <c r="BF222" s="99">
        <v>20</v>
      </c>
      <c r="BG222" s="99">
        <v>100</v>
      </c>
      <c r="BH222" s="101"/>
      <c r="BI222" s="100"/>
      <c r="BJ222" s="100">
        <v>100</v>
      </c>
      <c r="BK222" s="99"/>
      <c r="BL222" s="99"/>
      <c r="BM222" s="100">
        <v>100</v>
      </c>
      <c r="BN222" s="99"/>
      <c r="BO222" s="99"/>
      <c r="BP222" s="100">
        <v>100</v>
      </c>
      <c r="BQ222" s="99"/>
      <c r="BR222" s="99"/>
      <c r="BS222" s="100">
        <v>100</v>
      </c>
      <c r="BT222" s="99"/>
      <c r="BU222" s="99"/>
      <c r="BV222" s="99"/>
      <c r="BW222" s="99"/>
      <c r="BX222" s="99"/>
      <c r="BY222" s="99"/>
      <c r="BZ222" s="99"/>
      <c r="CA222" s="99"/>
      <c r="CB222" s="99"/>
      <c r="CC222" s="99"/>
      <c r="CD222" s="99"/>
      <c r="CE222" s="100"/>
      <c r="CF222" s="99"/>
      <c r="CG222" s="99"/>
      <c r="CH222" s="100"/>
      <c r="CI222" s="99"/>
      <c r="CJ222" s="99"/>
      <c r="CK222" s="100"/>
      <c r="CL222" s="99"/>
      <c r="CM222" s="99"/>
      <c r="CN222" s="100"/>
      <c r="CO222" s="459"/>
      <c r="CP222" s="459"/>
      <c r="CQ222" s="400"/>
      <c r="CR222" s="456"/>
      <c r="CS222" s="456"/>
      <c r="CT222" s="400"/>
      <c r="CU222" s="456"/>
      <c r="CV222" s="456"/>
      <c r="CW222" s="400"/>
      <c r="CX222" s="459"/>
      <c r="CY222" s="459"/>
      <c r="CZ222" s="456"/>
      <c r="DA222" s="400"/>
      <c r="DB222" s="459"/>
      <c r="DC222" s="459"/>
      <c r="DD222" s="459"/>
      <c r="DE222" s="459"/>
      <c r="DF222" s="400"/>
    </row>
    <row r="223" spans="1:110" ht="8.4499999999999993" customHeight="1" x14ac:dyDescent="0.2">
      <c r="A223" s="130" t="s">
        <v>1823</v>
      </c>
      <c r="B223" s="103">
        <v>208</v>
      </c>
      <c r="C223" s="87" t="s">
        <v>2042</v>
      </c>
      <c r="D223" s="88">
        <v>45</v>
      </c>
      <c r="E223" s="87" t="s">
        <v>2523</v>
      </c>
      <c r="F223" s="87" t="s">
        <v>1976</v>
      </c>
      <c r="G223" s="89">
        <v>56803.68</v>
      </c>
      <c r="H223" s="90">
        <v>0.57999999999999996</v>
      </c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94"/>
      <c r="AE223" s="94"/>
      <c r="AF223" s="94"/>
      <c r="AG223" s="94"/>
      <c r="AH223" s="94"/>
      <c r="AI223" s="94"/>
      <c r="AJ223" s="94"/>
      <c r="AK223" s="94"/>
      <c r="AL223" s="94"/>
      <c r="AM223" s="94"/>
      <c r="AN223" s="94"/>
      <c r="AO223" s="94"/>
      <c r="AP223" s="94"/>
      <c r="AQ223" s="94"/>
      <c r="AR223" s="94"/>
      <c r="AS223" s="94"/>
      <c r="AT223" s="94"/>
      <c r="AU223" s="94"/>
      <c r="AV223" s="94"/>
      <c r="AW223" s="94"/>
      <c r="AX223" s="94"/>
      <c r="AY223" s="94"/>
      <c r="AZ223" s="94"/>
      <c r="BA223" s="94"/>
      <c r="BB223" s="94"/>
      <c r="BC223" s="94"/>
      <c r="BD223" s="94"/>
      <c r="BE223" s="94"/>
      <c r="BF223" s="94"/>
      <c r="BG223" s="94"/>
      <c r="BH223" s="94"/>
      <c r="BI223" s="94"/>
      <c r="BJ223" s="94"/>
      <c r="BK223" s="94"/>
      <c r="BL223" s="94"/>
      <c r="BM223" s="94"/>
      <c r="BN223" s="89">
        <v>51511.68</v>
      </c>
      <c r="BO223" s="91">
        <v>90.68</v>
      </c>
      <c r="BP223" s="91">
        <v>90.68</v>
      </c>
      <c r="BQ223" s="92">
        <v>5292</v>
      </c>
      <c r="BR223" s="90">
        <v>9.32</v>
      </c>
      <c r="BS223" s="93">
        <v>100</v>
      </c>
      <c r="BT223" s="94"/>
      <c r="BU223" s="94"/>
      <c r="BV223" s="94"/>
      <c r="BW223" s="94"/>
      <c r="BX223" s="94"/>
      <c r="BY223" s="94"/>
      <c r="BZ223" s="94"/>
      <c r="CA223" s="94"/>
      <c r="CB223" s="94"/>
      <c r="CC223" s="99"/>
      <c r="CD223" s="99"/>
      <c r="CE223" s="100"/>
      <c r="CF223" s="99"/>
      <c r="CG223" s="99"/>
      <c r="CH223" s="100"/>
      <c r="CI223" s="99"/>
      <c r="CJ223" s="99"/>
      <c r="CK223" s="100"/>
      <c r="CL223" s="99"/>
      <c r="CM223" s="99"/>
      <c r="CN223" s="100"/>
      <c r="CO223" s="462"/>
      <c r="CP223" s="462"/>
      <c r="CQ223" s="402"/>
      <c r="CR223" s="401"/>
      <c r="CS223" s="401"/>
      <c r="CT223" s="402"/>
      <c r="CU223" s="401"/>
      <c r="CV223" s="401"/>
      <c r="CW223" s="402"/>
      <c r="CX223" s="462"/>
      <c r="CY223" s="462"/>
      <c r="CZ223" s="401"/>
      <c r="DA223" s="402"/>
      <c r="DB223" s="462"/>
      <c r="DC223" s="462"/>
      <c r="DD223" s="462"/>
      <c r="DE223" s="462"/>
      <c r="DF223" s="402"/>
    </row>
    <row r="224" spans="1:110" ht="8.4499999999999993" customHeight="1" x14ac:dyDescent="0.2">
      <c r="A224" s="130" t="s">
        <v>1825</v>
      </c>
      <c r="B224" s="104">
        <v>209</v>
      </c>
      <c r="C224" s="82" t="s">
        <v>2586</v>
      </c>
      <c r="D224" s="96">
        <v>23</v>
      </c>
      <c r="E224" s="82" t="s">
        <v>2523</v>
      </c>
      <c r="F224" s="82" t="s">
        <v>2524</v>
      </c>
      <c r="G224" s="97">
        <v>51511.68</v>
      </c>
      <c r="H224" s="98">
        <v>0.52</v>
      </c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99"/>
      <c r="AI224" s="99"/>
      <c r="AJ224" s="99"/>
      <c r="AK224" s="99"/>
      <c r="AL224" s="99"/>
      <c r="AM224" s="99"/>
      <c r="AN224" s="99"/>
      <c r="AO224" s="99"/>
      <c r="AP224" s="99"/>
      <c r="AQ224" s="99"/>
      <c r="AR224" s="99"/>
      <c r="AS224" s="99"/>
      <c r="AT224" s="99"/>
      <c r="AU224" s="99"/>
      <c r="AV224" s="99"/>
      <c r="AW224" s="99"/>
      <c r="AX224" s="99"/>
      <c r="AY224" s="99"/>
      <c r="AZ224" s="99"/>
      <c r="BA224" s="99"/>
      <c r="BB224" s="99"/>
      <c r="BC224" s="99"/>
      <c r="BD224" s="99"/>
      <c r="BE224" s="99"/>
      <c r="BF224" s="99"/>
      <c r="BG224" s="99"/>
      <c r="BH224" s="99"/>
      <c r="BI224" s="99"/>
      <c r="BJ224" s="99"/>
      <c r="BK224" s="99"/>
      <c r="BL224" s="99"/>
      <c r="BM224" s="99"/>
      <c r="BN224" s="97">
        <v>51511.68</v>
      </c>
      <c r="BO224" s="100">
        <v>100</v>
      </c>
      <c r="BP224" s="100">
        <v>100</v>
      </c>
      <c r="BQ224" s="99"/>
      <c r="BR224" s="99"/>
      <c r="BS224" s="100">
        <v>100</v>
      </c>
      <c r="BT224" s="99"/>
      <c r="BU224" s="99"/>
      <c r="BV224" s="99"/>
      <c r="BW224" s="99"/>
      <c r="BX224" s="99"/>
      <c r="BY224" s="99"/>
      <c r="BZ224" s="99"/>
      <c r="CA224" s="99"/>
      <c r="CB224" s="99"/>
      <c r="CC224" s="99"/>
      <c r="CD224" s="99"/>
      <c r="CE224" s="100"/>
      <c r="CF224" s="99"/>
      <c r="CG224" s="99"/>
      <c r="CH224" s="100"/>
      <c r="CI224" s="99"/>
      <c r="CJ224" s="99"/>
      <c r="CK224" s="100"/>
      <c r="CL224" s="99"/>
      <c r="CM224" s="99"/>
      <c r="CN224" s="100"/>
      <c r="CO224" s="462"/>
      <c r="CP224" s="462"/>
      <c r="CQ224" s="402"/>
      <c r="CR224" s="401"/>
      <c r="CS224" s="401"/>
      <c r="CT224" s="402"/>
      <c r="CU224" s="401"/>
      <c r="CV224" s="401"/>
      <c r="CW224" s="402"/>
      <c r="CX224" s="462"/>
      <c r="CY224" s="462"/>
      <c r="CZ224" s="401"/>
      <c r="DA224" s="402"/>
      <c r="DB224" s="462"/>
      <c r="DC224" s="462"/>
      <c r="DD224" s="462"/>
      <c r="DE224" s="462"/>
      <c r="DF224" s="402"/>
    </row>
    <row r="225" spans="1:110" ht="8.4499999999999993" customHeight="1" x14ac:dyDescent="0.2">
      <c r="A225" s="130" t="s">
        <v>1826</v>
      </c>
      <c r="B225" s="104">
        <v>210</v>
      </c>
      <c r="C225" s="82" t="s">
        <v>2043</v>
      </c>
      <c r="D225" s="96">
        <v>13</v>
      </c>
      <c r="E225" s="82" t="s">
        <v>2587</v>
      </c>
      <c r="F225" s="82" t="s">
        <v>1976</v>
      </c>
      <c r="G225" s="101">
        <v>5292</v>
      </c>
      <c r="H225" s="98">
        <v>0.05</v>
      </c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  <c r="AB225" s="99"/>
      <c r="AC225" s="99"/>
      <c r="AD225" s="99"/>
      <c r="AE225" s="99"/>
      <c r="AF225" s="99"/>
      <c r="AG225" s="99"/>
      <c r="AH225" s="99"/>
      <c r="AI225" s="99"/>
      <c r="AJ225" s="99"/>
      <c r="AK225" s="99"/>
      <c r="AL225" s="99"/>
      <c r="AM225" s="99"/>
      <c r="AN225" s="99"/>
      <c r="AO225" s="99"/>
      <c r="AP225" s="99"/>
      <c r="AQ225" s="99"/>
      <c r="AR225" s="99"/>
      <c r="AS225" s="99"/>
      <c r="AT225" s="99"/>
      <c r="AU225" s="99"/>
      <c r="AV225" s="99"/>
      <c r="AW225" s="99"/>
      <c r="AX225" s="99"/>
      <c r="AY225" s="99"/>
      <c r="AZ225" s="99"/>
      <c r="BA225" s="99"/>
      <c r="BB225" s="99"/>
      <c r="BC225" s="99"/>
      <c r="BD225" s="99"/>
      <c r="BE225" s="99"/>
      <c r="BF225" s="99"/>
      <c r="BG225" s="99"/>
      <c r="BH225" s="99"/>
      <c r="BI225" s="99"/>
      <c r="BJ225" s="99"/>
      <c r="BK225" s="99"/>
      <c r="BL225" s="99"/>
      <c r="BM225" s="99"/>
      <c r="BN225" s="99"/>
      <c r="BO225" s="99"/>
      <c r="BP225" s="99"/>
      <c r="BQ225" s="101">
        <v>5292</v>
      </c>
      <c r="BR225" s="100">
        <v>100</v>
      </c>
      <c r="BS225" s="100">
        <v>100</v>
      </c>
      <c r="BT225" s="99"/>
      <c r="BU225" s="99"/>
      <c r="BV225" s="99"/>
      <c r="BW225" s="99"/>
      <c r="BX225" s="99"/>
      <c r="BY225" s="99"/>
      <c r="BZ225" s="99"/>
      <c r="CA225" s="99"/>
      <c r="CB225" s="99"/>
      <c r="CC225" s="99"/>
      <c r="CD225" s="99"/>
      <c r="CE225" s="100"/>
      <c r="CF225" s="99"/>
      <c r="CG225" s="99"/>
      <c r="CH225" s="100"/>
      <c r="CI225" s="99"/>
      <c r="CJ225" s="99"/>
      <c r="CK225" s="100"/>
      <c r="CL225" s="99"/>
      <c r="CM225" s="99"/>
      <c r="CN225" s="100"/>
      <c r="CO225" s="462"/>
      <c r="CP225" s="462"/>
      <c r="CQ225" s="402"/>
      <c r="CR225" s="401"/>
      <c r="CS225" s="401"/>
      <c r="CT225" s="402"/>
      <c r="CU225" s="401"/>
      <c r="CV225" s="401"/>
      <c r="CW225" s="402"/>
      <c r="CX225" s="462"/>
      <c r="CY225" s="462"/>
      <c r="CZ225" s="401"/>
      <c r="DA225" s="402"/>
      <c r="DB225" s="462"/>
      <c r="DC225" s="462"/>
      <c r="DD225" s="462"/>
      <c r="DE225" s="462"/>
      <c r="DF225" s="402"/>
    </row>
    <row r="226" spans="1:110" ht="8.4499999999999993" customHeight="1" x14ac:dyDescent="0.2">
      <c r="A226" s="130" t="s">
        <v>136</v>
      </c>
      <c r="B226" s="103">
        <v>211</v>
      </c>
      <c r="C226" s="87" t="s">
        <v>471</v>
      </c>
      <c r="D226" s="103">
        <v>185</v>
      </c>
      <c r="E226" s="87" t="s">
        <v>2574</v>
      </c>
      <c r="F226" s="87" t="s">
        <v>2562</v>
      </c>
      <c r="G226" s="105">
        <v>112875.68</v>
      </c>
      <c r="H226" s="90">
        <v>1.1499999999999999</v>
      </c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  <c r="AD226" s="94"/>
      <c r="AE226" s="94"/>
      <c r="AF226" s="94"/>
      <c r="AG226" s="94"/>
      <c r="AH226" s="94"/>
      <c r="AI226" s="94"/>
      <c r="AJ226" s="94"/>
      <c r="AK226" s="94"/>
      <c r="AL226" s="94"/>
      <c r="AM226" s="94"/>
      <c r="AN226" s="94"/>
      <c r="AO226" s="94"/>
      <c r="AP226" s="91">
        <v>42.74</v>
      </c>
      <c r="AQ226" s="90">
        <v>0.04</v>
      </c>
      <c r="AR226" s="90">
        <v>0.04</v>
      </c>
      <c r="AS226" s="94"/>
      <c r="AT226" s="94"/>
      <c r="AU226" s="90">
        <v>0.04</v>
      </c>
      <c r="AV226" s="92">
        <v>2503.62</v>
      </c>
      <c r="AW226" s="90">
        <v>2.2200000000000002</v>
      </c>
      <c r="AX226" s="90">
        <v>2.2599999999999998</v>
      </c>
      <c r="AY226" s="89">
        <v>11900.34</v>
      </c>
      <c r="AZ226" s="91">
        <v>10.54</v>
      </c>
      <c r="BA226" s="91">
        <v>12.8</v>
      </c>
      <c r="BB226" s="89">
        <v>40286.53</v>
      </c>
      <c r="BC226" s="91">
        <v>35.69</v>
      </c>
      <c r="BD226" s="91">
        <v>48.49</v>
      </c>
      <c r="BE226" s="89">
        <v>42546.67</v>
      </c>
      <c r="BF226" s="91">
        <v>37.69</v>
      </c>
      <c r="BG226" s="91">
        <v>86.18</v>
      </c>
      <c r="BH226" s="89">
        <v>10499.98</v>
      </c>
      <c r="BI226" s="91">
        <v>9.3000000000000007</v>
      </c>
      <c r="BJ226" s="91">
        <v>95.49</v>
      </c>
      <c r="BK226" s="92">
        <v>1923.7</v>
      </c>
      <c r="BL226" s="90">
        <v>1.7</v>
      </c>
      <c r="BM226" s="91">
        <v>97.19</v>
      </c>
      <c r="BN226" s="92">
        <v>3172.1</v>
      </c>
      <c r="BO226" s="90">
        <v>2.81</v>
      </c>
      <c r="BP226" s="93">
        <v>100</v>
      </c>
      <c r="BQ226" s="94"/>
      <c r="BR226" s="94"/>
      <c r="BS226" s="93">
        <v>100</v>
      </c>
      <c r="BT226" s="94"/>
      <c r="BU226" s="94"/>
      <c r="BV226" s="94"/>
      <c r="BW226" s="94"/>
      <c r="BX226" s="94"/>
      <c r="BY226" s="94"/>
      <c r="BZ226" s="94"/>
      <c r="CA226" s="94"/>
      <c r="CB226" s="94"/>
      <c r="CC226" s="94"/>
      <c r="CD226" s="94"/>
      <c r="CE226" s="93"/>
      <c r="CF226" s="94"/>
      <c r="CG226" s="94"/>
      <c r="CH226" s="93"/>
      <c r="CI226" s="94"/>
      <c r="CJ226" s="94"/>
      <c r="CK226" s="93"/>
      <c r="CL226" s="94"/>
      <c r="CM226" s="94"/>
      <c r="CN226" s="93"/>
      <c r="CO226" s="469"/>
      <c r="CP226" s="459"/>
      <c r="CQ226" s="399"/>
      <c r="CR226" s="398"/>
      <c r="CS226" s="458"/>
      <c r="CT226" s="400"/>
      <c r="CU226" s="456"/>
      <c r="CV226" s="456"/>
      <c r="CW226" s="400"/>
      <c r="CX226" s="459"/>
      <c r="CY226" s="459"/>
      <c r="CZ226" s="456"/>
      <c r="DA226" s="400"/>
      <c r="DB226" s="459"/>
      <c r="DC226" s="459"/>
      <c r="DD226" s="459"/>
      <c r="DE226" s="459"/>
      <c r="DF226" s="400"/>
    </row>
    <row r="227" spans="1:110" ht="8.4499999999999993" customHeight="1" x14ac:dyDescent="0.2">
      <c r="A227" s="130" t="s">
        <v>243</v>
      </c>
      <c r="B227" s="103">
        <v>212</v>
      </c>
      <c r="C227" s="87" t="s">
        <v>472</v>
      </c>
      <c r="D227" s="103">
        <v>185</v>
      </c>
      <c r="E227" s="87" t="s">
        <v>2574</v>
      </c>
      <c r="F227" s="87" t="s">
        <v>2562</v>
      </c>
      <c r="G227" s="105">
        <v>112875.68</v>
      </c>
      <c r="H227" s="90">
        <v>1.1499999999999999</v>
      </c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4"/>
      <c r="AE227" s="94"/>
      <c r="AF227" s="94"/>
      <c r="AG227" s="94"/>
      <c r="AH227" s="94"/>
      <c r="AI227" s="94"/>
      <c r="AJ227" s="94"/>
      <c r="AK227" s="94"/>
      <c r="AL227" s="94"/>
      <c r="AM227" s="94"/>
      <c r="AN227" s="94"/>
      <c r="AO227" s="94"/>
      <c r="AP227" s="91">
        <v>42.74</v>
      </c>
      <c r="AQ227" s="90">
        <v>0.04</v>
      </c>
      <c r="AR227" s="90">
        <v>0.04</v>
      </c>
      <c r="AS227" s="94"/>
      <c r="AT227" s="94"/>
      <c r="AU227" s="90">
        <v>0.04</v>
      </c>
      <c r="AV227" s="92">
        <v>2503.62</v>
      </c>
      <c r="AW227" s="90">
        <v>2.2200000000000002</v>
      </c>
      <c r="AX227" s="90">
        <v>2.2599999999999998</v>
      </c>
      <c r="AY227" s="89">
        <v>11900.34</v>
      </c>
      <c r="AZ227" s="91">
        <v>10.54</v>
      </c>
      <c r="BA227" s="91">
        <v>12.8</v>
      </c>
      <c r="BB227" s="89">
        <v>40286.53</v>
      </c>
      <c r="BC227" s="91">
        <v>35.69</v>
      </c>
      <c r="BD227" s="91">
        <v>48.49</v>
      </c>
      <c r="BE227" s="89">
        <v>42546.67</v>
      </c>
      <c r="BF227" s="91">
        <v>37.69</v>
      </c>
      <c r="BG227" s="91">
        <v>86.18</v>
      </c>
      <c r="BH227" s="89">
        <v>10499.98</v>
      </c>
      <c r="BI227" s="91">
        <v>9.3000000000000007</v>
      </c>
      <c r="BJ227" s="91">
        <v>95.49</v>
      </c>
      <c r="BK227" s="92">
        <v>1923.7</v>
      </c>
      <c r="BL227" s="90">
        <v>1.7</v>
      </c>
      <c r="BM227" s="91">
        <v>97.19</v>
      </c>
      <c r="BN227" s="92">
        <v>3172.1</v>
      </c>
      <c r="BO227" s="90">
        <v>2.81</v>
      </c>
      <c r="BP227" s="93">
        <v>100</v>
      </c>
      <c r="BQ227" s="94"/>
      <c r="BR227" s="94"/>
      <c r="BS227" s="93">
        <v>100</v>
      </c>
      <c r="BT227" s="94"/>
      <c r="BU227" s="94"/>
      <c r="BV227" s="94"/>
      <c r="BW227" s="94"/>
      <c r="BX227" s="94"/>
      <c r="BY227" s="94"/>
      <c r="BZ227" s="94"/>
      <c r="CA227" s="94"/>
      <c r="CB227" s="94"/>
      <c r="CC227" s="99"/>
      <c r="CD227" s="99"/>
      <c r="CE227" s="100"/>
      <c r="CF227" s="99"/>
      <c r="CG227" s="99"/>
      <c r="CH227" s="100"/>
      <c r="CI227" s="99"/>
      <c r="CJ227" s="99"/>
      <c r="CK227" s="100"/>
      <c r="CL227" s="99"/>
      <c r="CM227" s="99"/>
      <c r="CN227" s="100"/>
      <c r="CO227" s="468"/>
      <c r="CP227" s="462"/>
      <c r="CQ227" s="402"/>
      <c r="CR227" s="401"/>
      <c r="CS227" s="401"/>
      <c r="CT227" s="402"/>
      <c r="CU227" s="401"/>
      <c r="CV227" s="401"/>
      <c r="CW227" s="402"/>
      <c r="CX227" s="462"/>
      <c r="CY227" s="462"/>
      <c r="CZ227" s="401"/>
      <c r="DA227" s="402"/>
      <c r="DB227" s="462"/>
      <c r="DC227" s="462"/>
      <c r="DD227" s="462"/>
      <c r="DE227" s="462"/>
      <c r="DF227" s="402"/>
    </row>
    <row r="228" spans="1:110" ht="8.4499999999999993" customHeight="1" x14ac:dyDescent="0.2">
      <c r="A228" s="130" t="s">
        <v>244</v>
      </c>
      <c r="B228" s="104">
        <v>213</v>
      </c>
      <c r="C228" s="82" t="s">
        <v>473</v>
      </c>
      <c r="D228" s="104">
        <v>110</v>
      </c>
      <c r="E228" s="82" t="s">
        <v>2588</v>
      </c>
      <c r="F228" s="82" t="s">
        <v>2562</v>
      </c>
      <c r="G228" s="97">
        <v>72995.820000000007</v>
      </c>
      <c r="H228" s="98">
        <v>0.74</v>
      </c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  <c r="AF228" s="99"/>
      <c r="AG228" s="99"/>
      <c r="AH228" s="99"/>
      <c r="AI228" s="99"/>
      <c r="AJ228" s="99"/>
      <c r="AK228" s="99"/>
      <c r="AL228" s="99"/>
      <c r="AM228" s="99"/>
      <c r="AN228" s="99"/>
      <c r="AO228" s="99"/>
      <c r="AP228" s="99"/>
      <c r="AQ228" s="99"/>
      <c r="AR228" s="99"/>
      <c r="AS228" s="99"/>
      <c r="AT228" s="99"/>
      <c r="AU228" s="99"/>
      <c r="AV228" s="99"/>
      <c r="AW228" s="99"/>
      <c r="AX228" s="99"/>
      <c r="AY228" s="101">
        <v>6460.13</v>
      </c>
      <c r="AZ228" s="98">
        <v>8.85</v>
      </c>
      <c r="BA228" s="98">
        <v>8.85</v>
      </c>
      <c r="BB228" s="97">
        <v>27439.13</v>
      </c>
      <c r="BC228" s="102">
        <v>37.590000000000003</v>
      </c>
      <c r="BD228" s="102">
        <v>46.44</v>
      </c>
      <c r="BE228" s="97">
        <v>29424.62</v>
      </c>
      <c r="BF228" s="102">
        <v>40.31</v>
      </c>
      <c r="BG228" s="102">
        <v>86.75</v>
      </c>
      <c r="BH228" s="97">
        <v>6292.24</v>
      </c>
      <c r="BI228" s="102">
        <v>8.6199999999999992</v>
      </c>
      <c r="BJ228" s="102">
        <v>95.37</v>
      </c>
      <c r="BK228" s="101">
        <v>1372.32</v>
      </c>
      <c r="BL228" s="98">
        <v>1.88</v>
      </c>
      <c r="BM228" s="102">
        <v>97.25</v>
      </c>
      <c r="BN228" s="101">
        <v>2007.39</v>
      </c>
      <c r="BO228" s="98">
        <v>2.75</v>
      </c>
      <c r="BP228" s="100">
        <v>100</v>
      </c>
      <c r="BQ228" s="99"/>
      <c r="BR228" s="99"/>
      <c r="BS228" s="100">
        <v>100</v>
      </c>
      <c r="BT228" s="99"/>
      <c r="BU228" s="99"/>
      <c r="BV228" s="99"/>
      <c r="BW228" s="99"/>
      <c r="BX228" s="99"/>
      <c r="BY228" s="99"/>
      <c r="BZ228" s="99"/>
      <c r="CA228" s="99"/>
      <c r="CB228" s="99"/>
      <c r="CC228" s="99"/>
      <c r="CD228" s="99"/>
      <c r="CE228" s="100"/>
      <c r="CF228" s="99"/>
      <c r="CG228" s="99"/>
      <c r="CH228" s="100"/>
      <c r="CI228" s="99"/>
      <c r="CJ228" s="99"/>
      <c r="CK228" s="100"/>
      <c r="CL228" s="99"/>
      <c r="CM228" s="99"/>
      <c r="CN228" s="100"/>
      <c r="CO228" s="464"/>
      <c r="CP228" s="462"/>
      <c r="CQ228" s="402"/>
      <c r="CR228" s="401"/>
      <c r="CS228" s="401"/>
      <c r="CT228" s="402"/>
      <c r="CU228" s="401"/>
      <c r="CV228" s="401"/>
      <c r="CW228" s="402"/>
      <c r="CX228" s="462"/>
      <c r="CY228" s="462"/>
      <c r="CZ228" s="401"/>
      <c r="DA228" s="402"/>
      <c r="DB228" s="462"/>
      <c r="DC228" s="462"/>
      <c r="DD228" s="462"/>
      <c r="DE228" s="462"/>
      <c r="DF228" s="402"/>
    </row>
    <row r="229" spans="1:110" ht="8.4499999999999993" customHeight="1" x14ac:dyDescent="0.2">
      <c r="A229" s="130" t="s">
        <v>245</v>
      </c>
      <c r="B229" s="104">
        <v>214</v>
      </c>
      <c r="C229" s="82" t="s">
        <v>474</v>
      </c>
      <c r="D229" s="104">
        <v>110</v>
      </c>
      <c r="E229" s="82" t="s">
        <v>2588</v>
      </c>
      <c r="F229" s="82" t="s">
        <v>2562</v>
      </c>
      <c r="G229" s="97">
        <v>28617</v>
      </c>
      <c r="H229" s="98">
        <v>0.28999999999999998</v>
      </c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  <c r="AE229" s="99"/>
      <c r="AF229" s="99"/>
      <c r="AG229" s="99"/>
      <c r="AH229" s="99"/>
      <c r="AI229" s="99"/>
      <c r="AJ229" s="99"/>
      <c r="AK229" s="99"/>
      <c r="AL229" s="99"/>
      <c r="AM229" s="99"/>
      <c r="AN229" s="99"/>
      <c r="AO229" s="99"/>
      <c r="AP229" s="99"/>
      <c r="AQ229" s="99"/>
      <c r="AR229" s="99"/>
      <c r="AS229" s="99"/>
      <c r="AT229" s="99"/>
      <c r="AU229" s="99"/>
      <c r="AV229" s="99"/>
      <c r="AW229" s="99"/>
      <c r="AX229" s="99"/>
      <c r="AY229" s="101">
        <v>2581.25</v>
      </c>
      <c r="AZ229" s="98">
        <v>9.02</v>
      </c>
      <c r="BA229" s="98">
        <v>9.02</v>
      </c>
      <c r="BB229" s="97">
        <v>10968.9</v>
      </c>
      <c r="BC229" s="102">
        <v>38.33</v>
      </c>
      <c r="BD229" s="102">
        <v>47.35</v>
      </c>
      <c r="BE229" s="97">
        <v>11518.34</v>
      </c>
      <c r="BF229" s="102">
        <v>40.25</v>
      </c>
      <c r="BG229" s="102">
        <v>87.6</v>
      </c>
      <c r="BH229" s="101">
        <v>2031.81</v>
      </c>
      <c r="BI229" s="102">
        <v>7.1</v>
      </c>
      <c r="BJ229" s="102">
        <v>94.7</v>
      </c>
      <c r="BK229" s="100">
        <v>351.99</v>
      </c>
      <c r="BL229" s="98">
        <v>1.23</v>
      </c>
      <c r="BM229" s="102">
        <v>95.93</v>
      </c>
      <c r="BN229" s="101">
        <v>1164.71</v>
      </c>
      <c r="BO229" s="98">
        <v>4.07</v>
      </c>
      <c r="BP229" s="100">
        <v>100</v>
      </c>
      <c r="BQ229" s="99"/>
      <c r="BR229" s="99"/>
      <c r="BS229" s="100">
        <v>100</v>
      </c>
      <c r="BT229" s="99"/>
      <c r="BU229" s="99"/>
      <c r="BV229" s="99"/>
      <c r="BW229" s="99"/>
      <c r="BX229" s="99"/>
      <c r="BY229" s="99"/>
      <c r="BZ229" s="99"/>
      <c r="CA229" s="99"/>
      <c r="CB229" s="99"/>
      <c r="CC229" s="99"/>
      <c r="CD229" s="99"/>
      <c r="CE229" s="100"/>
      <c r="CF229" s="99"/>
      <c r="CG229" s="99"/>
      <c r="CH229" s="100"/>
      <c r="CI229" s="99"/>
      <c r="CJ229" s="99"/>
      <c r="CK229" s="100"/>
      <c r="CL229" s="99"/>
      <c r="CM229" s="99"/>
      <c r="CN229" s="100"/>
      <c r="CO229" s="463"/>
      <c r="CP229" s="462"/>
      <c r="CQ229" s="402"/>
      <c r="CR229" s="401"/>
      <c r="CS229" s="401"/>
      <c r="CT229" s="402"/>
      <c r="CU229" s="401"/>
      <c r="CV229" s="401"/>
      <c r="CW229" s="402"/>
      <c r="CX229" s="462"/>
      <c r="CY229" s="462"/>
      <c r="CZ229" s="401"/>
      <c r="DA229" s="402"/>
      <c r="DB229" s="462"/>
      <c r="DC229" s="462"/>
      <c r="DD229" s="462"/>
      <c r="DE229" s="462"/>
      <c r="DF229" s="402"/>
    </row>
    <row r="230" spans="1:110" ht="16.899999999999999" customHeight="1" x14ac:dyDescent="0.2">
      <c r="A230" s="130" t="s">
        <v>847</v>
      </c>
      <c r="B230" s="104">
        <v>215</v>
      </c>
      <c r="C230" s="82" t="s">
        <v>475</v>
      </c>
      <c r="D230" s="96">
        <v>24</v>
      </c>
      <c r="E230" s="82" t="s">
        <v>2589</v>
      </c>
      <c r="F230" s="82" t="s">
        <v>2590</v>
      </c>
      <c r="G230" s="101">
        <v>2625.76</v>
      </c>
      <c r="H230" s="98">
        <v>0.03</v>
      </c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  <c r="AN230" s="99"/>
      <c r="AO230" s="99"/>
      <c r="AP230" s="99"/>
      <c r="AQ230" s="99"/>
      <c r="AR230" s="99"/>
      <c r="AS230" s="99"/>
      <c r="AT230" s="99"/>
      <c r="AU230" s="99"/>
      <c r="AV230" s="100">
        <v>269.14</v>
      </c>
      <c r="AW230" s="102">
        <v>10.25</v>
      </c>
      <c r="AX230" s="102">
        <v>10.25</v>
      </c>
      <c r="AY230" s="101">
        <v>2356.62</v>
      </c>
      <c r="AZ230" s="102">
        <v>89.75</v>
      </c>
      <c r="BA230" s="100">
        <v>100</v>
      </c>
      <c r="BB230" s="99"/>
      <c r="BC230" s="99"/>
      <c r="BD230" s="100">
        <v>100</v>
      </c>
      <c r="BE230" s="99"/>
      <c r="BF230" s="99"/>
      <c r="BG230" s="100">
        <v>100</v>
      </c>
      <c r="BH230" s="99"/>
      <c r="BI230" s="99"/>
      <c r="BJ230" s="100">
        <v>100</v>
      </c>
      <c r="BK230" s="99"/>
      <c r="BL230" s="99"/>
      <c r="BM230" s="100">
        <v>100</v>
      </c>
      <c r="BN230" s="99"/>
      <c r="BO230" s="99"/>
      <c r="BP230" s="100">
        <v>100</v>
      </c>
      <c r="BQ230" s="99"/>
      <c r="BR230" s="99"/>
      <c r="BS230" s="100">
        <v>100</v>
      </c>
      <c r="BT230" s="99"/>
      <c r="BU230" s="99"/>
      <c r="BV230" s="99"/>
      <c r="BW230" s="99"/>
      <c r="BX230" s="99"/>
      <c r="BY230" s="99"/>
      <c r="BZ230" s="99"/>
      <c r="CA230" s="99"/>
      <c r="CB230" s="99"/>
      <c r="CC230" s="94"/>
      <c r="CD230" s="94"/>
      <c r="CE230" s="93"/>
      <c r="CF230" s="94"/>
      <c r="CG230" s="94"/>
      <c r="CH230" s="93"/>
      <c r="CI230" s="94"/>
      <c r="CJ230" s="94"/>
      <c r="CK230" s="93"/>
      <c r="CL230" s="94"/>
      <c r="CM230" s="94"/>
      <c r="CN230" s="93"/>
      <c r="CO230" s="468"/>
      <c r="CP230" s="462"/>
      <c r="CQ230" s="402"/>
      <c r="CR230" s="401"/>
      <c r="CS230" s="401"/>
      <c r="CT230" s="402"/>
      <c r="CU230" s="401"/>
      <c r="CV230" s="401"/>
      <c r="CW230" s="402"/>
      <c r="CX230" s="462"/>
      <c r="CY230" s="462"/>
      <c r="CZ230" s="401"/>
      <c r="DA230" s="402"/>
      <c r="DB230" s="462"/>
      <c r="DC230" s="462"/>
      <c r="DD230" s="462"/>
      <c r="DE230" s="462"/>
      <c r="DF230" s="402"/>
    </row>
    <row r="231" spans="1:110" ht="8.4499999999999993" customHeight="1" x14ac:dyDescent="0.2">
      <c r="A231" s="130" t="s">
        <v>848</v>
      </c>
      <c r="B231" s="104">
        <v>216</v>
      </c>
      <c r="C231" s="82" t="s">
        <v>476</v>
      </c>
      <c r="D231" s="96">
        <v>61</v>
      </c>
      <c r="E231" s="82" t="s">
        <v>2574</v>
      </c>
      <c r="F231" s="82" t="s">
        <v>2591</v>
      </c>
      <c r="G231" s="101">
        <v>2310.02</v>
      </c>
      <c r="H231" s="98">
        <v>0.02</v>
      </c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  <c r="AN231" s="99"/>
      <c r="AO231" s="99"/>
      <c r="AP231" s="102">
        <v>42.74</v>
      </c>
      <c r="AQ231" s="98">
        <v>1.85</v>
      </c>
      <c r="AR231" s="98">
        <v>1.85</v>
      </c>
      <c r="AS231" s="99"/>
      <c r="AT231" s="99"/>
      <c r="AU231" s="98">
        <v>1.85</v>
      </c>
      <c r="AV231" s="101">
        <v>2234.48</v>
      </c>
      <c r="AW231" s="102">
        <v>96.73</v>
      </c>
      <c r="AX231" s="102">
        <v>98.58</v>
      </c>
      <c r="AY231" s="102">
        <v>32.799999999999997</v>
      </c>
      <c r="AZ231" s="98">
        <v>1.42</v>
      </c>
      <c r="BA231" s="100">
        <v>100</v>
      </c>
      <c r="BB231" s="99"/>
      <c r="BC231" s="99"/>
      <c r="BD231" s="100">
        <v>100</v>
      </c>
      <c r="BE231" s="99"/>
      <c r="BF231" s="99"/>
      <c r="BG231" s="100">
        <v>100</v>
      </c>
      <c r="BH231" s="99"/>
      <c r="BI231" s="99"/>
      <c r="BJ231" s="100">
        <v>100</v>
      </c>
      <c r="BK231" s="99"/>
      <c r="BL231" s="99"/>
      <c r="BM231" s="100">
        <v>100</v>
      </c>
      <c r="BN231" s="99"/>
      <c r="BO231" s="99"/>
      <c r="BP231" s="100">
        <v>100</v>
      </c>
      <c r="BQ231" s="99"/>
      <c r="BR231" s="99"/>
      <c r="BS231" s="100">
        <v>100</v>
      </c>
      <c r="BT231" s="99"/>
      <c r="BU231" s="99"/>
      <c r="BV231" s="99"/>
      <c r="BW231" s="99"/>
      <c r="BX231" s="99"/>
      <c r="BY231" s="99"/>
      <c r="BZ231" s="99"/>
      <c r="CA231" s="99"/>
      <c r="CB231" s="99"/>
      <c r="CC231" s="99"/>
      <c r="CD231" s="99"/>
      <c r="CE231" s="100"/>
      <c r="CF231" s="99"/>
      <c r="CG231" s="99"/>
      <c r="CH231" s="100"/>
      <c r="CI231" s="99"/>
      <c r="CJ231" s="99"/>
      <c r="CK231" s="100"/>
      <c r="CL231" s="99"/>
      <c r="CM231" s="99"/>
      <c r="CN231" s="100"/>
      <c r="CO231" s="462"/>
      <c r="CP231" s="462"/>
      <c r="CQ231" s="402"/>
      <c r="CR231" s="401"/>
      <c r="CS231" s="401"/>
      <c r="CT231" s="402"/>
      <c r="CU231" s="401"/>
      <c r="CV231" s="401"/>
      <c r="CW231" s="402"/>
      <c r="CX231" s="462"/>
      <c r="CY231" s="462"/>
      <c r="CZ231" s="401"/>
      <c r="DA231" s="402"/>
      <c r="DB231" s="462"/>
      <c r="DC231" s="462"/>
      <c r="DD231" s="462"/>
      <c r="DE231" s="462"/>
      <c r="DF231" s="402"/>
    </row>
    <row r="232" spans="1:110" ht="8.4499999999999993" customHeight="1" x14ac:dyDescent="0.2">
      <c r="A232" s="130" t="s">
        <v>1828</v>
      </c>
      <c r="B232" s="104">
        <v>217</v>
      </c>
      <c r="C232" s="82" t="s">
        <v>2044</v>
      </c>
      <c r="D232" s="96">
        <v>70</v>
      </c>
      <c r="E232" s="82" t="s">
        <v>2588</v>
      </c>
      <c r="F232" s="82" t="s">
        <v>2537</v>
      </c>
      <c r="G232" s="101">
        <v>3783.5</v>
      </c>
      <c r="H232" s="98">
        <v>0.04</v>
      </c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  <c r="AN232" s="99"/>
      <c r="AO232" s="99"/>
      <c r="AP232" s="99"/>
      <c r="AQ232" s="99"/>
      <c r="AR232" s="99"/>
      <c r="AS232" s="99"/>
      <c r="AT232" s="99"/>
      <c r="AU232" s="99"/>
      <c r="AV232" s="99"/>
      <c r="AW232" s="99"/>
      <c r="AX232" s="99"/>
      <c r="AY232" s="100">
        <v>469.53</v>
      </c>
      <c r="AZ232" s="102">
        <v>12.41</v>
      </c>
      <c r="BA232" s="102">
        <v>12.41</v>
      </c>
      <c r="BB232" s="101">
        <v>1878.51</v>
      </c>
      <c r="BC232" s="102">
        <v>49.65</v>
      </c>
      <c r="BD232" s="102">
        <v>62.06</v>
      </c>
      <c r="BE232" s="100">
        <v>998.09</v>
      </c>
      <c r="BF232" s="102">
        <v>26.38</v>
      </c>
      <c r="BG232" s="102">
        <v>88.44</v>
      </c>
      <c r="BH232" s="100">
        <v>237.98</v>
      </c>
      <c r="BI232" s="98">
        <v>6.29</v>
      </c>
      <c r="BJ232" s="102">
        <v>94.73</v>
      </c>
      <c r="BK232" s="100">
        <v>199.39</v>
      </c>
      <c r="BL232" s="98">
        <v>5.27</v>
      </c>
      <c r="BM232" s="100">
        <v>100</v>
      </c>
      <c r="BN232" s="99"/>
      <c r="BO232" s="99"/>
      <c r="BP232" s="100">
        <v>100</v>
      </c>
      <c r="BQ232" s="99"/>
      <c r="BR232" s="99"/>
      <c r="BS232" s="100">
        <v>100</v>
      </c>
      <c r="BT232" s="99"/>
      <c r="BU232" s="99"/>
      <c r="BV232" s="99"/>
      <c r="BW232" s="99"/>
      <c r="BX232" s="99"/>
      <c r="BY232" s="99"/>
      <c r="BZ232" s="99"/>
      <c r="CA232" s="99"/>
      <c r="CB232" s="99"/>
      <c r="CC232" s="99"/>
      <c r="CD232" s="99"/>
      <c r="CE232" s="100"/>
      <c r="CF232" s="99"/>
      <c r="CG232" s="99"/>
      <c r="CH232" s="100"/>
      <c r="CI232" s="99"/>
      <c r="CJ232" s="99"/>
      <c r="CK232" s="100"/>
      <c r="CL232" s="99"/>
      <c r="CM232" s="99"/>
      <c r="CN232" s="100"/>
      <c r="CO232" s="463"/>
      <c r="CP232" s="462"/>
      <c r="CQ232" s="402"/>
      <c r="CR232" s="401"/>
      <c r="CS232" s="401"/>
      <c r="CT232" s="402"/>
      <c r="CU232" s="401"/>
      <c r="CV232" s="401"/>
      <c r="CW232" s="402"/>
      <c r="CX232" s="462"/>
      <c r="CY232" s="462"/>
      <c r="CZ232" s="401"/>
      <c r="DA232" s="402"/>
      <c r="DB232" s="462"/>
      <c r="DC232" s="462"/>
      <c r="DD232" s="462"/>
      <c r="DE232" s="462"/>
      <c r="DF232" s="402"/>
    </row>
    <row r="233" spans="1:110" ht="8.4499999999999993" customHeight="1" x14ac:dyDescent="0.2">
      <c r="A233" s="130" t="s">
        <v>1830</v>
      </c>
      <c r="B233" s="104">
        <v>218</v>
      </c>
      <c r="C233" s="82" t="s">
        <v>2045</v>
      </c>
      <c r="D233" s="96">
        <v>22</v>
      </c>
      <c r="E233" s="82" t="s">
        <v>2543</v>
      </c>
      <c r="F233" s="82" t="s">
        <v>2544</v>
      </c>
      <c r="G233" s="101">
        <v>2543.58</v>
      </c>
      <c r="H233" s="98">
        <v>0.03</v>
      </c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  <c r="AN233" s="99"/>
      <c r="AO233" s="99"/>
      <c r="AP233" s="99"/>
      <c r="AQ233" s="99"/>
      <c r="AR233" s="99"/>
      <c r="AS233" s="99"/>
      <c r="AT233" s="99"/>
      <c r="AU233" s="99"/>
      <c r="AV233" s="99"/>
      <c r="AW233" s="99"/>
      <c r="AX233" s="99"/>
      <c r="AY233" s="99"/>
      <c r="AZ233" s="99"/>
      <c r="BA233" s="99"/>
      <c r="BB233" s="99"/>
      <c r="BC233" s="99"/>
      <c r="BD233" s="99"/>
      <c r="BE233" s="100">
        <v>605.63</v>
      </c>
      <c r="BF233" s="102">
        <v>23.81</v>
      </c>
      <c r="BG233" s="102">
        <v>23.81</v>
      </c>
      <c r="BH233" s="101">
        <v>1937.95</v>
      </c>
      <c r="BI233" s="102">
        <v>76.19</v>
      </c>
      <c r="BJ233" s="100">
        <v>100</v>
      </c>
      <c r="BK233" s="99"/>
      <c r="BL233" s="99"/>
      <c r="BM233" s="100">
        <v>100</v>
      </c>
      <c r="BN233" s="99"/>
      <c r="BO233" s="99"/>
      <c r="BP233" s="100">
        <v>100</v>
      </c>
      <c r="BQ233" s="99"/>
      <c r="BR233" s="99"/>
      <c r="BS233" s="100">
        <v>100</v>
      </c>
      <c r="BT233" s="99"/>
      <c r="BU233" s="99"/>
      <c r="BV233" s="99"/>
      <c r="BW233" s="99"/>
      <c r="BX233" s="99"/>
      <c r="BY233" s="99"/>
      <c r="BZ233" s="99"/>
      <c r="CA233" s="99"/>
      <c r="CB233" s="99"/>
      <c r="CC233" s="99"/>
      <c r="CD233" s="99"/>
      <c r="CE233" s="100"/>
      <c r="CF233" s="99"/>
      <c r="CG233" s="99"/>
      <c r="CH233" s="100"/>
      <c r="CI233" s="99"/>
      <c r="CJ233" s="99"/>
      <c r="CK233" s="100"/>
      <c r="CL233" s="99"/>
      <c r="CM233" s="99"/>
      <c r="CN233" s="100"/>
      <c r="CO233" s="468"/>
      <c r="CP233" s="462"/>
      <c r="CQ233" s="404"/>
      <c r="CR233" s="402"/>
      <c r="CS233" s="404"/>
      <c r="CT233" s="402"/>
      <c r="CU233" s="401"/>
      <c r="CV233" s="401"/>
      <c r="CW233" s="402"/>
      <c r="CX233" s="462"/>
      <c r="CY233" s="462"/>
      <c r="CZ233" s="401"/>
      <c r="DA233" s="402"/>
      <c r="DB233" s="462"/>
      <c r="DC233" s="462"/>
      <c r="DD233" s="462"/>
      <c r="DE233" s="462"/>
      <c r="DF233" s="402"/>
    </row>
    <row r="234" spans="1:110" ht="8.4499999999999993" customHeight="1" x14ac:dyDescent="0.2">
      <c r="A234" s="130" t="s">
        <v>137</v>
      </c>
      <c r="B234" s="103">
        <v>219</v>
      </c>
      <c r="C234" s="87" t="s">
        <v>59</v>
      </c>
      <c r="D234" s="103">
        <v>191</v>
      </c>
      <c r="E234" s="87" t="s">
        <v>1982</v>
      </c>
      <c r="F234" s="87" t="s">
        <v>2562</v>
      </c>
      <c r="G234" s="105">
        <v>343150.06</v>
      </c>
      <c r="H234" s="90">
        <v>3.49</v>
      </c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  <c r="AC234" s="94"/>
      <c r="AD234" s="94"/>
      <c r="AE234" s="94"/>
      <c r="AF234" s="94"/>
      <c r="AG234" s="94"/>
      <c r="AH234" s="94"/>
      <c r="AI234" s="94"/>
      <c r="AJ234" s="94"/>
      <c r="AK234" s="94"/>
      <c r="AL234" s="94"/>
      <c r="AM234" s="94"/>
      <c r="AN234" s="94"/>
      <c r="AO234" s="94"/>
      <c r="AP234" s="92">
        <v>5159.5600000000004</v>
      </c>
      <c r="AQ234" s="90">
        <v>1.5</v>
      </c>
      <c r="AR234" s="90">
        <v>1.5</v>
      </c>
      <c r="AS234" s="89">
        <v>83728.240000000005</v>
      </c>
      <c r="AT234" s="91">
        <v>24.4</v>
      </c>
      <c r="AU234" s="91">
        <v>25.9</v>
      </c>
      <c r="AV234" s="89">
        <v>79078.19</v>
      </c>
      <c r="AW234" s="91">
        <v>23.04</v>
      </c>
      <c r="AX234" s="91">
        <v>48.95</v>
      </c>
      <c r="AY234" s="89">
        <v>13663.18</v>
      </c>
      <c r="AZ234" s="90">
        <v>3.98</v>
      </c>
      <c r="BA234" s="91">
        <v>52.93</v>
      </c>
      <c r="BB234" s="89">
        <v>70301.37</v>
      </c>
      <c r="BC234" s="91">
        <v>20.49</v>
      </c>
      <c r="BD234" s="91">
        <v>73.42</v>
      </c>
      <c r="BE234" s="89">
        <v>48357.99</v>
      </c>
      <c r="BF234" s="91">
        <v>14.09</v>
      </c>
      <c r="BG234" s="91">
        <v>87.51</v>
      </c>
      <c r="BH234" s="89">
        <v>37826.43</v>
      </c>
      <c r="BI234" s="91">
        <v>11.02</v>
      </c>
      <c r="BJ234" s="91">
        <v>98.53</v>
      </c>
      <c r="BK234" s="92">
        <v>2491.89</v>
      </c>
      <c r="BL234" s="90">
        <v>0.73</v>
      </c>
      <c r="BM234" s="91">
        <v>99.26</v>
      </c>
      <c r="BN234" s="92">
        <v>2543.21</v>
      </c>
      <c r="BO234" s="90">
        <v>0.74</v>
      </c>
      <c r="BP234" s="93">
        <v>100</v>
      </c>
      <c r="BQ234" s="94"/>
      <c r="BR234" s="94"/>
      <c r="BS234" s="93">
        <v>100</v>
      </c>
      <c r="BT234" s="94"/>
      <c r="BU234" s="94"/>
      <c r="BV234" s="94"/>
      <c r="BW234" s="94"/>
      <c r="BX234" s="94"/>
      <c r="BY234" s="94"/>
      <c r="BZ234" s="94"/>
      <c r="CA234" s="94"/>
      <c r="CB234" s="94"/>
      <c r="CC234" s="94"/>
      <c r="CD234" s="94"/>
      <c r="CE234" s="93"/>
      <c r="CF234" s="94"/>
      <c r="CG234" s="94"/>
      <c r="CH234" s="93"/>
      <c r="CI234" s="94"/>
      <c r="CJ234" s="94"/>
      <c r="CK234" s="93"/>
      <c r="CL234" s="94"/>
      <c r="CM234" s="94"/>
      <c r="CN234" s="93"/>
      <c r="CO234" s="464"/>
      <c r="CP234" s="462"/>
      <c r="CQ234" s="404"/>
      <c r="CR234" s="402"/>
      <c r="CS234" s="404"/>
      <c r="CT234" s="402"/>
      <c r="CU234" s="401"/>
      <c r="CV234" s="401"/>
      <c r="CW234" s="402"/>
      <c r="CX234" s="462"/>
      <c r="CY234" s="462"/>
      <c r="CZ234" s="401"/>
      <c r="DA234" s="402"/>
      <c r="DB234" s="462"/>
      <c r="DC234" s="462"/>
      <c r="DD234" s="462"/>
      <c r="DE234" s="462"/>
      <c r="DF234" s="402"/>
    </row>
    <row r="235" spans="1:110" ht="8.4499999999999993" customHeight="1" x14ac:dyDescent="0.2">
      <c r="A235" s="130" t="s">
        <v>138</v>
      </c>
      <c r="B235" s="103">
        <v>220</v>
      </c>
      <c r="C235" s="87" t="s">
        <v>2046</v>
      </c>
      <c r="D235" s="103">
        <v>191</v>
      </c>
      <c r="E235" s="87" t="s">
        <v>1982</v>
      </c>
      <c r="F235" s="87" t="s">
        <v>2562</v>
      </c>
      <c r="G235" s="92">
        <v>9550.1</v>
      </c>
      <c r="H235" s="90">
        <v>0.1</v>
      </c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  <c r="AD235" s="94"/>
      <c r="AE235" s="94"/>
      <c r="AF235" s="94"/>
      <c r="AG235" s="94"/>
      <c r="AH235" s="94"/>
      <c r="AI235" s="94"/>
      <c r="AJ235" s="94"/>
      <c r="AK235" s="94"/>
      <c r="AL235" s="94"/>
      <c r="AM235" s="94"/>
      <c r="AN235" s="94"/>
      <c r="AO235" s="94"/>
      <c r="AP235" s="93">
        <v>219.65</v>
      </c>
      <c r="AQ235" s="90">
        <v>2.2999999999999998</v>
      </c>
      <c r="AR235" s="90">
        <v>2.2999999999999998</v>
      </c>
      <c r="AS235" s="92">
        <v>1397.18</v>
      </c>
      <c r="AT235" s="91">
        <v>14.63</v>
      </c>
      <c r="AU235" s="91">
        <v>16.93</v>
      </c>
      <c r="AV235" s="92">
        <v>1262.52</v>
      </c>
      <c r="AW235" s="91">
        <v>13.22</v>
      </c>
      <c r="AX235" s="91">
        <v>30.15</v>
      </c>
      <c r="AY235" s="93">
        <v>595.92999999999995</v>
      </c>
      <c r="AZ235" s="90">
        <v>6.24</v>
      </c>
      <c r="BA235" s="91">
        <v>36.39</v>
      </c>
      <c r="BB235" s="93">
        <v>210.1</v>
      </c>
      <c r="BC235" s="90">
        <v>2.2000000000000002</v>
      </c>
      <c r="BD235" s="91">
        <v>38.590000000000003</v>
      </c>
      <c r="BE235" s="92">
        <v>1600.6</v>
      </c>
      <c r="BF235" s="91">
        <v>16.760000000000002</v>
      </c>
      <c r="BG235" s="91">
        <v>55.35</v>
      </c>
      <c r="BH235" s="92">
        <v>1948.22</v>
      </c>
      <c r="BI235" s="91">
        <v>20.399999999999999</v>
      </c>
      <c r="BJ235" s="91">
        <v>75.75</v>
      </c>
      <c r="BK235" s="92">
        <v>1131.69</v>
      </c>
      <c r="BL235" s="91">
        <v>11.85</v>
      </c>
      <c r="BM235" s="91">
        <v>87.6</v>
      </c>
      <c r="BN235" s="92">
        <v>1184.21</v>
      </c>
      <c r="BO235" s="91">
        <v>12.4</v>
      </c>
      <c r="BP235" s="93">
        <v>100</v>
      </c>
      <c r="BQ235" s="94"/>
      <c r="BR235" s="94"/>
      <c r="BS235" s="93">
        <v>100</v>
      </c>
      <c r="BT235" s="94"/>
      <c r="BU235" s="94"/>
      <c r="BV235" s="94"/>
      <c r="BW235" s="94"/>
      <c r="BX235" s="94"/>
      <c r="BY235" s="94"/>
      <c r="BZ235" s="94"/>
      <c r="CA235" s="94"/>
      <c r="CB235" s="94"/>
      <c r="CC235" s="99"/>
      <c r="CD235" s="99"/>
      <c r="CE235" s="100"/>
      <c r="CF235" s="99"/>
      <c r="CG235" s="99"/>
      <c r="CH235" s="100"/>
      <c r="CI235" s="99"/>
      <c r="CJ235" s="99"/>
      <c r="CK235" s="100"/>
      <c r="CL235" s="99"/>
      <c r="CM235" s="99"/>
      <c r="CN235" s="100"/>
      <c r="CO235" s="461"/>
      <c r="CP235" s="459"/>
      <c r="CQ235" s="399"/>
      <c r="CR235" s="406"/>
      <c r="CS235" s="399"/>
      <c r="CT235" s="399"/>
      <c r="CU235" s="406"/>
      <c r="CV235" s="399"/>
      <c r="CW235" s="399"/>
      <c r="CX235" s="460"/>
      <c r="CY235" s="459"/>
      <c r="CZ235" s="458"/>
      <c r="DA235" s="400"/>
      <c r="DB235" s="459"/>
      <c r="DC235" s="459"/>
      <c r="DD235" s="459"/>
      <c r="DE235" s="459"/>
      <c r="DF235" s="400"/>
    </row>
    <row r="236" spans="1:110" ht="8.4499999999999993" customHeight="1" x14ac:dyDescent="0.2">
      <c r="A236" s="130" t="s">
        <v>139</v>
      </c>
      <c r="B236" s="104">
        <v>221</v>
      </c>
      <c r="C236" s="82" t="s">
        <v>2047</v>
      </c>
      <c r="D236" s="104">
        <v>191</v>
      </c>
      <c r="E236" s="82" t="s">
        <v>1982</v>
      </c>
      <c r="F236" s="82" t="s">
        <v>2562</v>
      </c>
      <c r="G236" s="101">
        <v>9550.1</v>
      </c>
      <c r="H236" s="98">
        <v>0.1</v>
      </c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99"/>
      <c r="AE236" s="99"/>
      <c r="AF236" s="99"/>
      <c r="AG236" s="99"/>
      <c r="AH236" s="99"/>
      <c r="AI236" s="99"/>
      <c r="AJ236" s="99"/>
      <c r="AK236" s="99"/>
      <c r="AL236" s="99"/>
      <c r="AM236" s="99"/>
      <c r="AN236" s="99"/>
      <c r="AO236" s="99"/>
      <c r="AP236" s="100">
        <v>219.65</v>
      </c>
      <c r="AQ236" s="98">
        <v>2.2999999999999998</v>
      </c>
      <c r="AR236" s="98">
        <v>2.2999999999999998</v>
      </c>
      <c r="AS236" s="101">
        <v>1397.18</v>
      </c>
      <c r="AT236" s="102">
        <v>14.63</v>
      </c>
      <c r="AU236" s="102">
        <v>16.93</v>
      </c>
      <c r="AV236" s="101">
        <v>1262.52</v>
      </c>
      <c r="AW236" s="102">
        <v>13.22</v>
      </c>
      <c r="AX236" s="102">
        <v>30.15</v>
      </c>
      <c r="AY236" s="100">
        <v>595.92999999999995</v>
      </c>
      <c r="AZ236" s="98">
        <v>6.24</v>
      </c>
      <c r="BA236" s="102">
        <v>36.39</v>
      </c>
      <c r="BB236" s="100">
        <v>210.1</v>
      </c>
      <c r="BC236" s="98">
        <v>2.2000000000000002</v>
      </c>
      <c r="BD236" s="102">
        <v>38.590000000000003</v>
      </c>
      <c r="BE236" s="101">
        <v>1600.6</v>
      </c>
      <c r="BF236" s="102">
        <v>16.760000000000002</v>
      </c>
      <c r="BG236" s="102">
        <v>55.35</v>
      </c>
      <c r="BH236" s="101">
        <v>1948.22</v>
      </c>
      <c r="BI236" s="102">
        <v>20.399999999999999</v>
      </c>
      <c r="BJ236" s="102">
        <v>75.75</v>
      </c>
      <c r="BK236" s="101">
        <v>1131.69</v>
      </c>
      <c r="BL236" s="102">
        <v>11.85</v>
      </c>
      <c r="BM236" s="102">
        <v>87.6</v>
      </c>
      <c r="BN236" s="101">
        <v>1184.21</v>
      </c>
      <c r="BO236" s="102">
        <v>12.4</v>
      </c>
      <c r="BP236" s="100">
        <v>100</v>
      </c>
      <c r="BQ236" s="99"/>
      <c r="BR236" s="99"/>
      <c r="BS236" s="100">
        <v>100</v>
      </c>
      <c r="BT236" s="99"/>
      <c r="BU236" s="99"/>
      <c r="BV236" s="99"/>
      <c r="BW236" s="99"/>
      <c r="BX236" s="99"/>
      <c r="BY236" s="99"/>
      <c r="BZ236" s="99"/>
      <c r="CA236" s="99"/>
      <c r="CB236" s="99"/>
      <c r="CC236" s="99"/>
      <c r="CD236" s="99"/>
      <c r="CE236" s="100"/>
      <c r="CF236" s="99"/>
      <c r="CG236" s="99"/>
      <c r="CH236" s="100"/>
      <c r="CI236" s="99"/>
      <c r="CJ236" s="99"/>
      <c r="CK236" s="100"/>
      <c r="CL236" s="99"/>
      <c r="CM236" s="99"/>
      <c r="CN236" s="100"/>
      <c r="CO236" s="462"/>
      <c r="CP236" s="462"/>
      <c r="CQ236" s="401"/>
      <c r="CR236" s="401"/>
      <c r="CS236" s="401"/>
      <c r="CT236" s="401"/>
      <c r="CU236" s="401"/>
      <c r="CV236" s="401"/>
      <c r="CW236" s="401"/>
      <c r="CX236" s="465"/>
      <c r="CY236" s="462"/>
      <c r="CZ236" s="402"/>
      <c r="DA236" s="402"/>
      <c r="DB236" s="462"/>
      <c r="DC236" s="462"/>
      <c r="DD236" s="462"/>
      <c r="DE236" s="462"/>
      <c r="DF236" s="402"/>
    </row>
    <row r="237" spans="1:110" ht="8.4499999999999993" customHeight="1" x14ac:dyDescent="0.2">
      <c r="A237" s="130" t="s">
        <v>140</v>
      </c>
      <c r="B237" s="103">
        <v>222</v>
      </c>
      <c r="C237" s="87" t="s">
        <v>477</v>
      </c>
      <c r="D237" s="103">
        <v>147</v>
      </c>
      <c r="E237" s="87" t="s">
        <v>2514</v>
      </c>
      <c r="F237" s="87" t="s">
        <v>2562</v>
      </c>
      <c r="G237" s="89">
        <v>21441.97</v>
      </c>
      <c r="H237" s="90">
        <v>0.22</v>
      </c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  <c r="AF237" s="94"/>
      <c r="AG237" s="94"/>
      <c r="AH237" s="94"/>
      <c r="AI237" s="94"/>
      <c r="AJ237" s="94"/>
      <c r="AK237" s="94"/>
      <c r="AL237" s="94"/>
      <c r="AM237" s="94"/>
      <c r="AN237" s="94"/>
      <c r="AO237" s="94"/>
      <c r="AP237" s="94"/>
      <c r="AQ237" s="94"/>
      <c r="AR237" s="94"/>
      <c r="AS237" s="94"/>
      <c r="AT237" s="94"/>
      <c r="AU237" s="94"/>
      <c r="AV237" s="93">
        <v>861.84</v>
      </c>
      <c r="AW237" s="90">
        <v>4.0199999999999996</v>
      </c>
      <c r="AX237" s="90">
        <v>4.0199999999999996</v>
      </c>
      <c r="AY237" s="92">
        <v>1488.78</v>
      </c>
      <c r="AZ237" s="90">
        <v>6.94</v>
      </c>
      <c r="BA237" s="91">
        <v>10.96</v>
      </c>
      <c r="BB237" s="94"/>
      <c r="BC237" s="94"/>
      <c r="BD237" s="91">
        <v>10.96</v>
      </c>
      <c r="BE237" s="92">
        <v>8643.0300000000007</v>
      </c>
      <c r="BF237" s="91">
        <v>40.31</v>
      </c>
      <c r="BG237" s="91">
        <v>51.27</v>
      </c>
      <c r="BH237" s="92">
        <v>7729.11</v>
      </c>
      <c r="BI237" s="91">
        <v>36.049999999999997</v>
      </c>
      <c r="BJ237" s="91">
        <v>87.32</v>
      </c>
      <c r="BK237" s="92">
        <v>1360.2</v>
      </c>
      <c r="BL237" s="90">
        <v>6.34</v>
      </c>
      <c r="BM237" s="91">
        <v>93.66</v>
      </c>
      <c r="BN237" s="92">
        <v>1359</v>
      </c>
      <c r="BO237" s="90">
        <v>6.34</v>
      </c>
      <c r="BP237" s="93">
        <v>100</v>
      </c>
      <c r="BQ237" s="94"/>
      <c r="BR237" s="94"/>
      <c r="BS237" s="93">
        <v>100</v>
      </c>
      <c r="BT237" s="94"/>
      <c r="BU237" s="94"/>
      <c r="BV237" s="94"/>
      <c r="BW237" s="94"/>
      <c r="BX237" s="94"/>
      <c r="BY237" s="94"/>
      <c r="BZ237" s="94"/>
      <c r="CA237" s="94"/>
      <c r="CB237" s="94"/>
      <c r="CC237" s="99"/>
      <c r="CD237" s="99"/>
      <c r="CE237" s="100"/>
      <c r="CF237" s="99"/>
      <c r="CG237" s="99"/>
      <c r="CH237" s="100"/>
      <c r="CI237" s="99"/>
      <c r="CJ237" s="99"/>
      <c r="CK237" s="100"/>
      <c r="CL237" s="99"/>
      <c r="CM237" s="99"/>
      <c r="CN237" s="100"/>
      <c r="CO237" s="462"/>
      <c r="CP237" s="462"/>
      <c r="CQ237" s="402"/>
      <c r="CR237" s="401"/>
      <c r="CS237" s="401"/>
      <c r="CT237" s="402"/>
      <c r="CU237" s="401"/>
      <c r="CV237" s="401"/>
      <c r="CW237" s="402"/>
      <c r="CX237" s="462"/>
      <c r="CY237" s="462"/>
      <c r="CZ237" s="401"/>
      <c r="DA237" s="402"/>
      <c r="DB237" s="462"/>
      <c r="DC237" s="462"/>
      <c r="DD237" s="462"/>
      <c r="DE237" s="462"/>
      <c r="DF237" s="402"/>
    </row>
    <row r="238" spans="1:110" ht="16.899999999999999" customHeight="1" x14ac:dyDescent="0.2">
      <c r="A238" s="130" t="s">
        <v>141</v>
      </c>
      <c r="B238" s="104">
        <v>223</v>
      </c>
      <c r="C238" s="82" t="s">
        <v>2592</v>
      </c>
      <c r="D238" s="104">
        <v>147</v>
      </c>
      <c r="E238" s="82" t="s">
        <v>2514</v>
      </c>
      <c r="F238" s="82" t="s">
        <v>2562</v>
      </c>
      <c r="G238" s="101">
        <v>6013.28</v>
      </c>
      <c r="H238" s="98">
        <v>0.06</v>
      </c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  <c r="AG238" s="99"/>
      <c r="AH238" s="99"/>
      <c r="AI238" s="99"/>
      <c r="AJ238" s="99"/>
      <c r="AK238" s="99"/>
      <c r="AL238" s="99"/>
      <c r="AM238" s="99"/>
      <c r="AN238" s="99"/>
      <c r="AO238" s="99"/>
      <c r="AP238" s="99"/>
      <c r="AQ238" s="99"/>
      <c r="AR238" s="99"/>
      <c r="AS238" s="99"/>
      <c r="AT238" s="99"/>
      <c r="AU238" s="99"/>
      <c r="AV238" s="100">
        <v>258.57</v>
      </c>
      <c r="AW238" s="98">
        <v>4.3</v>
      </c>
      <c r="AX238" s="98">
        <v>4.3</v>
      </c>
      <c r="AY238" s="100">
        <v>425.74</v>
      </c>
      <c r="AZ238" s="98">
        <v>7.08</v>
      </c>
      <c r="BA238" s="102">
        <v>11.38</v>
      </c>
      <c r="BB238" s="99"/>
      <c r="BC238" s="99"/>
      <c r="BD238" s="102">
        <v>11.38</v>
      </c>
      <c r="BE238" s="101">
        <v>1364.41</v>
      </c>
      <c r="BF238" s="102">
        <v>22.69</v>
      </c>
      <c r="BG238" s="102">
        <v>34.07</v>
      </c>
      <c r="BH238" s="101">
        <v>1245.3499999999999</v>
      </c>
      <c r="BI238" s="102">
        <v>20.71</v>
      </c>
      <c r="BJ238" s="102">
        <v>54.78</v>
      </c>
      <c r="BK238" s="101">
        <v>1360.2</v>
      </c>
      <c r="BL238" s="102">
        <v>22.62</v>
      </c>
      <c r="BM238" s="102">
        <v>77.400000000000006</v>
      </c>
      <c r="BN238" s="101">
        <v>1359</v>
      </c>
      <c r="BO238" s="102">
        <v>22.6</v>
      </c>
      <c r="BP238" s="100">
        <v>100</v>
      </c>
      <c r="BQ238" s="99"/>
      <c r="BR238" s="99"/>
      <c r="BS238" s="100">
        <v>100</v>
      </c>
      <c r="BT238" s="99"/>
      <c r="BU238" s="99"/>
      <c r="BV238" s="99"/>
      <c r="BW238" s="99"/>
      <c r="BX238" s="99"/>
      <c r="BY238" s="99"/>
      <c r="BZ238" s="99"/>
      <c r="CA238" s="99"/>
      <c r="CB238" s="99"/>
      <c r="CC238" s="99"/>
      <c r="CD238" s="99"/>
      <c r="CE238" s="100"/>
      <c r="CF238" s="99"/>
      <c r="CG238" s="99"/>
      <c r="CH238" s="100"/>
      <c r="CI238" s="99"/>
      <c r="CJ238" s="99"/>
      <c r="CK238" s="100"/>
      <c r="CL238" s="99"/>
      <c r="CM238" s="99"/>
      <c r="CN238" s="100"/>
      <c r="CO238" s="462"/>
      <c r="CP238" s="462"/>
      <c r="CQ238" s="402"/>
      <c r="CR238" s="401"/>
      <c r="CS238" s="401"/>
      <c r="CT238" s="402"/>
      <c r="CU238" s="401"/>
      <c r="CV238" s="401"/>
      <c r="CW238" s="402"/>
      <c r="CX238" s="462"/>
      <c r="CY238" s="462"/>
      <c r="CZ238" s="401"/>
      <c r="DA238" s="402"/>
      <c r="DB238" s="462"/>
      <c r="DC238" s="462"/>
      <c r="DD238" s="462"/>
      <c r="DE238" s="462"/>
      <c r="DF238" s="402"/>
    </row>
    <row r="239" spans="1:110" ht="8.4499999999999993" customHeight="1" x14ac:dyDescent="0.2">
      <c r="A239" s="130" t="s">
        <v>142</v>
      </c>
      <c r="B239" s="104">
        <v>224</v>
      </c>
      <c r="C239" s="82" t="s">
        <v>478</v>
      </c>
      <c r="D239" s="104">
        <v>105</v>
      </c>
      <c r="E239" s="82" t="s">
        <v>2514</v>
      </c>
      <c r="F239" s="82" t="s">
        <v>2526</v>
      </c>
      <c r="G239" s="97">
        <v>13932.35</v>
      </c>
      <c r="H239" s="98">
        <v>0.14000000000000001</v>
      </c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  <c r="AF239" s="99"/>
      <c r="AG239" s="99"/>
      <c r="AH239" s="99"/>
      <c r="AI239" s="99"/>
      <c r="AJ239" s="99"/>
      <c r="AK239" s="99"/>
      <c r="AL239" s="99"/>
      <c r="AM239" s="99"/>
      <c r="AN239" s="99"/>
      <c r="AO239" s="99"/>
      <c r="AP239" s="99"/>
      <c r="AQ239" s="99"/>
      <c r="AR239" s="99"/>
      <c r="AS239" s="99"/>
      <c r="AT239" s="99"/>
      <c r="AU239" s="99"/>
      <c r="AV239" s="100">
        <v>603.27</v>
      </c>
      <c r="AW239" s="98">
        <v>4.33</v>
      </c>
      <c r="AX239" s="98">
        <v>4.33</v>
      </c>
      <c r="AY239" s="101">
        <v>1063.04</v>
      </c>
      <c r="AZ239" s="98">
        <v>7.63</v>
      </c>
      <c r="BA239" s="102">
        <v>11.96</v>
      </c>
      <c r="BB239" s="99"/>
      <c r="BC239" s="99"/>
      <c r="BD239" s="102">
        <v>11.96</v>
      </c>
      <c r="BE239" s="101">
        <v>6263.98</v>
      </c>
      <c r="BF239" s="102">
        <v>44.96</v>
      </c>
      <c r="BG239" s="102">
        <v>56.92</v>
      </c>
      <c r="BH239" s="101">
        <v>6002.06</v>
      </c>
      <c r="BI239" s="102">
        <v>43.08</v>
      </c>
      <c r="BJ239" s="100">
        <v>100</v>
      </c>
      <c r="BK239" s="99"/>
      <c r="BL239" s="99"/>
      <c r="BM239" s="100">
        <v>100</v>
      </c>
      <c r="BN239" s="99"/>
      <c r="BO239" s="99"/>
      <c r="BP239" s="100">
        <v>100</v>
      </c>
      <c r="BQ239" s="99"/>
      <c r="BR239" s="99"/>
      <c r="BS239" s="100">
        <v>100</v>
      </c>
      <c r="BT239" s="99"/>
      <c r="BU239" s="99"/>
      <c r="BV239" s="99"/>
      <c r="BW239" s="99"/>
      <c r="BX239" s="99"/>
      <c r="BY239" s="99"/>
      <c r="BZ239" s="99"/>
      <c r="CA239" s="99"/>
      <c r="CB239" s="99"/>
      <c r="CC239" s="99"/>
      <c r="CD239" s="99"/>
      <c r="CE239" s="100"/>
      <c r="CF239" s="99"/>
      <c r="CG239" s="99"/>
      <c r="CH239" s="100"/>
      <c r="CI239" s="99"/>
      <c r="CJ239" s="99"/>
      <c r="CK239" s="100"/>
      <c r="CL239" s="99"/>
      <c r="CM239" s="99"/>
      <c r="CN239" s="100"/>
      <c r="CO239" s="468"/>
      <c r="CP239" s="462"/>
      <c r="CQ239" s="402"/>
      <c r="CR239" s="401"/>
      <c r="CS239" s="401"/>
      <c r="CT239" s="402"/>
      <c r="CU239" s="401"/>
      <c r="CV239" s="401"/>
      <c r="CW239" s="402"/>
      <c r="CX239" s="462"/>
      <c r="CY239" s="462"/>
      <c r="CZ239" s="401"/>
      <c r="DA239" s="402"/>
      <c r="DB239" s="462"/>
      <c r="DC239" s="462"/>
      <c r="DD239" s="462"/>
      <c r="DE239" s="462"/>
      <c r="DF239" s="402"/>
    </row>
    <row r="240" spans="1:110" ht="8.4499999999999993" customHeight="1" x14ac:dyDescent="0.2">
      <c r="A240" s="130" t="s">
        <v>247</v>
      </c>
      <c r="B240" s="104">
        <v>225</v>
      </c>
      <c r="C240" s="82" t="s">
        <v>2048</v>
      </c>
      <c r="D240" s="96">
        <v>23</v>
      </c>
      <c r="E240" s="82" t="s">
        <v>2539</v>
      </c>
      <c r="F240" s="82" t="s">
        <v>2572</v>
      </c>
      <c r="G240" s="101">
        <v>1318.56</v>
      </c>
      <c r="H240" s="98">
        <v>0.01</v>
      </c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  <c r="AF240" s="99"/>
      <c r="AG240" s="99"/>
      <c r="AH240" s="99"/>
      <c r="AI240" s="99"/>
      <c r="AJ240" s="99"/>
      <c r="AK240" s="99"/>
      <c r="AL240" s="99"/>
      <c r="AM240" s="99"/>
      <c r="AN240" s="99"/>
      <c r="AO240" s="99"/>
      <c r="AP240" s="99"/>
      <c r="AQ240" s="99"/>
      <c r="AR240" s="99"/>
      <c r="AS240" s="99"/>
      <c r="AT240" s="99"/>
      <c r="AU240" s="99"/>
      <c r="AV240" s="99"/>
      <c r="AW240" s="99"/>
      <c r="AX240" s="99"/>
      <c r="AY240" s="99"/>
      <c r="AZ240" s="99"/>
      <c r="BA240" s="99"/>
      <c r="BB240" s="99"/>
      <c r="BC240" s="99"/>
      <c r="BD240" s="99"/>
      <c r="BE240" s="101">
        <v>1014.63</v>
      </c>
      <c r="BF240" s="102">
        <v>76.95</v>
      </c>
      <c r="BG240" s="102">
        <v>76.95</v>
      </c>
      <c r="BH240" s="100">
        <v>303.93</v>
      </c>
      <c r="BI240" s="102">
        <v>23.05</v>
      </c>
      <c r="BJ240" s="100">
        <v>100</v>
      </c>
      <c r="BK240" s="99"/>
      <c r="BL240" s="99"/>
      <c r="BM240" s="100">
        <v>100</v>
      </c>
      <c r="BN240" s="99"/>
      <c r="BO240" s="99"/>
      <c r="BP240" s="100">
        <v>100</v>
      </c>
      <c r="BQ240" s="99"/>
      <c r="BR240" s="99"/>
      <c r="BS240" s="100">
        <v>100</v>
      </c>
      <c r="BT240" s="99"/>
      <c r="BU240" s="99"/>
      <c r="BV240" s="99"/>
      <c r="BW240" s="99"/>
      <c r="BX240" s="99"/>
      <c r="BY240" s="99"/>
      <c r="BZ240" s="99"/>
      <c r="CA240" s="99"/>
      <c r="CB240" s="99"/>
      <c r="CC240" s="99"/>
      <c r="CD240" s="99"/>
      <c r="CE240" s="100"/>
      <c r="CF240" s="99"/>
      <c r="CG240" s="99"/>
      <c r="CH240" s="100"/>
      <c r="CI240" s="99"/>
      <c r="CJ240" s="99"/>
      <c r="CK240" s="100"/>
      <c r="CL240" s="99"/>
      <c r="CM240" s="99"/>
      <c r="CN240" s="100"/>
      <c r="CO240" s="462"/>
      <c r="CP240" s="462"/>
      <c r="CQ240" s="401"/>
      <c r="CR240" s="405"/>
      <c r="CS240" s="404"/>
      <c r="CT240" s="404"/>
      <c r="CU240" s="407"/>
      <c r="CV240" s="404"/>
      <c r="CW240" s="402"/>
      <c r="CX240" s="462"/>
      <c r="CY240" s="462"/>
      <c r="CZ240" s="401"/>
      <c r="DA240" s="402"/>
      <c r="DB240" s="462"/>
      <c r="DC240" s="462"/>
      <c r="DD240" s="462"/>
      <c r="DE240" s="462"/>
      <c r="DF240" s="402"/>
    </row>
    <row r="241" spans="1:110" ht="10.9" customHeight="1" x14ac:dyDescent="0.2">
      <c r="A241" s="130" t="s">
        <v>1833</v>
      </c>
      <c r="B241" s="104">
        <v>226</v>
      </c>
      <c r="C241" s="82" t="s">
        <v>2049</v>
      </c>
      <c r="D241" s="96">
        <v>11</v>
      </c>
      <c r="E241" s="82" t="s">
        <v>1978</v>
      </c>
      <c r="F241" s="82" t="s">
        <v>2572</v>
      </c>
      <c r="G241" s="100">
        <v>177.78</v>
      </c>
      <c r="H241" s="98">
        <v>0</v>
      </c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99"/>
      <c r="AG241" s="99"/>
      <c r="AH241" s="99"/>
      <c r="AI241" s="99"/>
      <c r="AJ241" s="99"/>
      <c r="AK241" s="99"/>
      <c r="AL241" s="99"/>
      <c r="AM241" s="99"/>
      <c r="AN241" s="99"/>
      <c r="AO241" s="99"/>
      <c r="AP241" s="99"/>
      <c r="AQ241" s="99"/>
      <c r="AR241" s="99"/>
      <c r="AS241" s="99"/>
      <c r="AT241" s="99"/>
      <c r="AU241" s="99"/>
      <c r="AV241" s="99"/>
      <c r="AW241" s="99"/>
      <c r="AX241" s="99"/>
      <c r="AY241" s="99"/>
      <c r="AZ241" s="99"/>
      <c r="BA241" s="99"/>
      <c r="BB241" s="99"/>
      <c r="BC241" s="99"/>
      <c r="BD241" s="99"/>
      <c r="BE241" s="99"/>
      <c r="BF241" s="99"/>
      <c r="BG241" s="99"/>
      <c r="BH241" s="100">
        <v>177.78</v>
      </c>
      <c r="BI241" s="100">
        <v>100</v>
      </c>
      <c r="BJ241" s="100">
        <v>100</v>
      </c>
      <c r="BK241" s="99"/>
      <c r="BL241" s="99"/>
      <c r="BM241" s="100">
        <v>100</v>
      </c>
      <c r="BN241" s="99"/>
      <c r="BO241" s="99"/>
      <c r="BP241" s="100">
        <v>100</v>
      </c>
      <c r="BQ241" s="99"/>
      <c r="BR241" s="99"/>
      <c r="BS241" s="100">
        <v>100</v>
      </c>
      <c r="BT241" s="99"/>
      <c r="BU241" s="99"/>
      <c r="BV241" s="99"/>
      <c r="BW241" s="99"/>
      <c r="BX241" s="99"/>
      <c r="BY241" s="99"/>
      <c r="BZ241" s="99"/>
      <c r="CA241" s="99"/>
      <c r="CB241" s="99"/>
      <c r="CC241" s="99"/>
      <c r="CD241" s="99"/>
      <c r="CE241" s="100"/>
      <c r="CF241" s="99"/>
      <c r="CG241" s="99"/>
      <c r="CH241" s="100"/>
      <c r="CI241" s="99"/>
      <c r="CJ241" s="99"/>
      <c r="CK241" s="100"/>
      <c r="CL241" s="99"/>
      <c r="CM241" s="99"/>
      <c r="CN241" s="100"/>
      <c r="CO241" s="462"/>
      <c r="CP241" s="462"/>
      <c r="CQ241" s="401"/>
      <c r="CR241" s="404"/>
      <c r="CS241" s="404"/>
      <c r="CT241" s="404"/>
      <c r="CU241" s="402"/>
      <c r="CV241" s="404"/>
      <c r="CW241" s="402"/>
      <c r="CX241" s="462"/>
      <c r="CY241" s="462"/>
      <c r="CZ241" s="401"/>
      <c r="DA241" s="402"/>
      <c r="DB241" s="462"/>
      <c r="DC241" s="462"/>
      <c r="DD241" s="462"/>
      <c r="DE241" s="462"/>
      <c r="DF241" s="402"/>
    </row>
    <row r="242" spans="1:110" ht="8.4499999999999993" customHeight="1" x14ac:dyDescent="0.2">
      <c r="A242" s="130" t="s">
        <v>849</v>
      </c>
      <c r="B242" s="103">
        <v>227</v>
      </c>
      <c r="C242" s="87" t="s">
        <v>479</v>
      </c>
      <c r="D242" s="103">
        <v>139</v>
      </c>
      <c r="E242" s="87" t="s">
        <v>1982</v>
      </c>
      <c r="F242" s="87" t="s">
        <v>2572</v>
      </c>
      <c r="G242" s="89">
        <v>17503.150000000001</v>
      </c>
      <c r="H242" s="90">
        <v>0.18</v>
      </c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  <c r="AC242" s="94"/>
      <c r="AD242" s="94"/>
      <c r="AE242" s="94"/>
      <c r="AF242" s="94"/>
      <c r="AG242" s="94"/>
      <c r="AH242" s="94"/>
      <c r="AI242" s="94"/>
      <c r="AJ242" s="94"/>
      <c r="AK242" s="94"/>
      <c r="AL242" s="94"/>
      <c r="AM242" s="94"/>
      <c r="AN242" s="94"/>
      <c r="AO242" s="94"/>
      <c r="AP242" s="93">
        <v>787.92</v>
      </c>
      <c r="AQ242" s="90">
        <v>4.5</v>
      </c>
      <c r="AR242" s="90">
        <v>4.5</v>
      </c>
      <c r="AS242" s="92">
        <v>6104.72</v>
      </c>
      <c r="AT242" s="91">
        <v>34.880000000000003</v>
      </c>
      <c r="AU242" s="91">
        <v>39.380000000000003</v>
      </c>
      <c r="AV242" s="92">
        <v>4222.53</v>
      </c>
      <c r="AW242" s="91">
        <v>24.12</v>
      </c>
      <c r="AX242" s="91">
        <v>63.5</v>
      </c>
      <c r="AY242" s="93">
        <v>845.15</v>
      </c>
      <c r="AZ242" s="90">
        <v>4.83</v>
      </c>
      <c r="BA242" s="91">
        <v>68.33</v>
      </c>
      <c r="BB242" s="93">
        <v>999.89</v>
      </c>
      <c r="BC242" s="90">
        <v>5.71</v>
      </c>
      <c r="BD242" s="91">
        <v>74.05</v>
      </c>
      <c r="BE242" s="93">
        <v>711.57</v>
      </c>
      <c r="BF242" s="90">
        <v>4.07</v>
      </c>
      <c r="BG242" s="91">
        <v>78.11</v>
      </c>
      <c r="BH242" s="92">
        <v>3831.37</v>
      </c>
      <c r="BI242" s="91">
        <v>21.89</v>
      </c>
      <c r="BJ242" s="93">
        <v>100</v>
      </c>
      <c r="BK242" s="94"/>
      <c r="BL242" s="94"/>
      <c r="BM242" s="93">
        <v>100</v>
      </c>
      <c r="BN242" s="94"/>
      <c r="BO242" s="94"/>
      <c r="BP242" s="93">
        <v>100</v>
      </c>
      <c r="BQ242" s="94"/>
      <c r="BR242" s="94"/>
      <c r="BS242" s="93">
        <v>100</v>
      </c>
      <c r="BT242" s="94"/>
      <c r="BU242" s="94"/>
      <c r="BV242" s="94"/>
      <c r="BW242" s="94"/>
      <c r="BX242" s="94"/>
      <c r="BY242" s="94"/>
      <c r="BZ242" s="94"/>
      <c r="CA242" s="94"/>
      <c r="CB242" s="94"/>
      <c r="CC242" s="99"/>
      <c r="CD242" s="99"/>
      <c r="CE242" s="100"/>
      <c r="CF242" s="99"/>
      <c r="CG242" s="99"/>
      <c r="CH242" s="100"/>
      <c r="CI242" s="99"/>
      <c r="CJ242" s="99"/>
      <c r="CK242" s="100"/>
      <c r="CL242" s="99"/>
      <c r="CM242" s="99"/>
      <c r="CN242" s="100"/>
      <c r="CO242" s="462"/>
      <c r="CP242" s="462"/>
      <c r="CQ242" s="402"/>
      <c r="CR242" s="401"/>
      <c r="CS242" s="401"/>
      <c r="CT242" s="402"/>
      <c r="CU242" s="401"/>
      <c r="CV242" s="401"/>
      <c r="CW242" s="402"/>
      <c r="CX242" s="462"/>
      <c r="CY242" s="462"/>
      <c r="CZ242" s="401"/>
      <c r="DA242" s="402"/>
      <c r="DB242" s="462"/>
      <c r="DC242" s="462"/>
      <c r="DD242" s="462"/>
      <c r="DE242" s="462"/>
      <c r="DF242" s="402"/>
    </row>
    <row r="243" spans="1:110" ht="8.4499999999999993" customHeight="1" x14ac:dyDescent="0.2">
      <c r="A243" s="130" t="s">
        <v>850</v>
      </c>
      <c r="B243" s="104">
        <v>228</v>
      </c>
      <c r="C243" s="82" t="s">
        <v>2593</v>
      </c>
      <c r="D243" s="104">
        <v>139</v>
      </c>
      <c r="E243" s="82" t="s">
        <v>1982</v>
      </c>
      <c r="F243" s="82" t="s">
        <v>2572</v>
      </c>
      <c r="G243" s="101">
        <v>4193.2700000000004</v>
      </c>
      <c r="H243" s="98">
        <v>0.04</v>
      </c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  <c r="AN243" s="99"/>
      <c r="AO243" s="99"/>
      <c r="AP243" s="100">
        <v>233.15</v>
      </c>
      <c r="AQ243" s="98">
        <v>5.56</v>
      </c>
      <c r="AR243" s="98">
        <v>5.56</v>
      </c>
      <c r="AS243" s="101">
        <v>1483.58</v>
      </c>
      <c r="AT243" s="102">
        <v>35.380000000000003</v>
      </c>
      <c r="AU243" s="102">
        <v>40.94</v>
      </c>
      <c r="AV243" s="101">
        <v>1082.28</v>
      </c>
      <c r="AW243" s="102">
        <v>25.81</v>
      </c>
      <c r="AX243" s="102">
        <v>66.75</v>
      </c>
      <c r="AY243" s="100">
        <v>207.57</v>
      </c>
      <c r="AZ243" s="98">
        <v>4.95</v>
      </c>
      <c r="BA243" s="102">
        <v>71.7</v>
      </c>
      <c r="BB243" s="100">
        <v>223.5</v>
      </c>
      <c r="BC243" s="98">
        <v>5.33</v>
      </c>
      <c r="BD243" s="102">
        <v>77.03</v>
      </c>
      <c r="BE243" s="100">
        <v>162.28</v>
      </c>
      <c r="BF243" s="98">
        <v>3.87</v>
      </c>
      <c r="BG243" s="102">
        <v>80.900000000000006</v>
      </c>
      <c r="BH243" s="100">
        <v>800.91</v>
      </c>
      <c r="BI243" s="102">
        <v>19.100000000000001</v>
      </c>
      <c r="BJ243" s="100">
        <v>100</v>
      </c>
      <c r="BK243" s="99"/>
      <c r="BL243" s="99"/>
      <c r="BM243" s="100">
        <v>100</v>
      </c>
      <c r="BN243" s="99"/>
      <c r="BO243" s="99"/>
      <c r="BP243" s="100">
        <v>100</v>
      </c>
      <c r="BQ243" s="99"/>
      <c r="BR243" s="99"/>
      <c r="BS243" s="100">
        <v>100</v>
      </c>
      <c r="BT243" s="99"/>
      <c r="BU243" s="99"/>
      <c r="BV243" s="99"/>
      <c r="BW243" s="99"/>
      <c r="BX243" s="99"/>
      <c r="BY243" s="99"/>
      <c r="BZ243" s="99"/>
      <c r="CA243" s="99"/>
      <c r="CB243" s="99"/>
      <c r="CC243" s="92"/>
      <c r="CD243" s="90"/>
      <c r="CE243" s="93"/>
      <c r="CF243" s="94"/>
      <c r="CG243" s="94"/>
      <c r="CH243" s="93"/>
      <c r="CI243" s="94"/>
      <c r="CJ243" s="94"/>
      <c r="CK243" s="93"/>
      <c r="CL243" s="94"/>
      <c r="CM243" s="94"/>
      <c r="CN243" s="93"/>
      <c r="CO243" s="462"/>
      <c r="CP243" s="462"/>
      <c r="CQ243" s="402"/>
      <c r="CR243" s="401"/>
      <c r="CS243" s="401"/>
      <c r="CT243" s="402"/>
      <c r="CU243" s="401"/>
      <c r="CV243" s="401"/>
      <c r="CW243" s="402"/>
      <c r="CX243" s="462"/>
      <c r="CY243" s="462"/>
      <c r="CZ243" s="401"/>
      <c r="DA243" s="402"/>
      <c r="DB243" s="462"/>
      <c r="DC243" s="462"/>
      <c r="DD243" s="462"/>
      <c r="DE243" s="462"/>
      <c r="DF243" s="402"/>
    </row>
    <row r="244" spans="1:110" ht="8.4499999999999993" customHeight="1" x14ac:dyDescent="0.2">
      <c r="A244" s="130" t="s">
        <v>851</v>
      </c>
      <c r="B244" s="104">
        <v>229</v>
      </c>
      <c r="C244" s="82" t="s">
        <v>1090</v>
      </c>
      <c r="D244" s="104">
        <v>139</v>
      </c>
      <c r="E244" s="82" t="s">
        <v>1982</v>
      </c>
      <c r="F244" s="82" t="s">
        <v>2572</v>
      </c>
      <c r="G244" s="101">
        <v>9829.0400000000009</v>
      </c>
      <c r="H244" s="98">
        <v>0.1</v>
      </c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99"/>
      <c r="AG244" s="99"/>
      <c r="AH244" s="99"/>
      <c r="AI244" s="99"/>
      <c r="AJ244" s="99"/>
      <c r="AK244" s="99"/>
      <c r="AL244" s="99"/>
      <c r="AM244" s="99"/>
      <c r="AN244" s="99"/>
      <c r="AO244" s="99"/>
      <c r="AP244" s="100">
        <v>544.53</v>
      </c>
      <c r="AQ244" s="98">
        <v>5.54</v>
      </c>
      <c r="AR244" s="98">
        <v>5.54</v>
      </c>
      <c r="AS244" s="101">
        <v>3483.41</v>
      </c>
      <c r="AT244" s="102">
        <v>35.44</v>
      </c>
      <c r="AU244" s="102">
        <v>40.98</v>
      </c>
      <c r="AV244" s="101">
        <v>2529.0100000000002</v>
      </c>
      <c r="AW244" s="102">
        <v>25.73</v>
      </c>
      <c r="AX244" s="102">
        <v>66.709999999999994</v>
      </c>
      <c r="AY244" s="100">
        <v>484.57</v>
      </c>
      <c r="AZ244" s="98">
        <v>4.93</v>
      </c>
      <c r="BA244" s="102">
        <v>71.64</v>
      </c>
      <c r="BB244" s="100">
        <v>521.91999999999996</v>
      </c>
      <c r="BC244" s="98">
        <v>5.31</v>
      </c>
      <c r="BD244" s="102">
        <v>76.95</v>
      </c>
      <c r="BE244" s="100">
        <v>383.33</v>
      </c>
      <c r="BF244" s="98">
        <v>3.9</v>
      </c>
      <c r="BG244" s="102">
        <v>80.849999999999994</v>
      </c>
      <c r="BH244" s="101">
        <v>1882.26</v>
      </c>
      <c r="BI244" s="102">
        <v>19.149999999999999</v>
      </c>
      <c r="BJ244" s="100">
        <v>100</v>
      </c>
      <c r="BK244" s="99"/>
      <c r="BL244" s="99"/>
      <c r="BM244" s="100">
        <v>100</v>
      </c>
      <c r="BN244" s="99"/>
      <c r="BO244" s="99"/>
      <c r="BP244" s="100">
        <v>100</v>
      </c>
      <c r="BQ244" s="99"/>
      <c r="BR244" s="99"/>
      <c r="BS244" s="100">
        <v>100</v>
      </c>
      <c r="BT244" s="99"/>
      <c r="BU244" s="99"/>
      <c r="BV244" s="99"/>
      <c r="BW244" s="99"/>
      <c r="BX244" s="99"/>
      <c r="BY244" s="99"/>
      <c r="BZ244" s="99"/>
      <c r="CA244" s="99"/>
      <c r="CB244" s="99"/>
      <c r="CC244" s="101"/>
      <c r="CD244" s="100"/>
      <c r="CE244" s="100"/>
      <c r="CF244" s="99"/>
      <c r="CG244" s="99"/>
      <c r="CH244" s="100"/>
      <c r="CI244" s="99"/>
      <c r="CJ244" s="99"/>
      <c r="CK244" s="100"/>
      <c r="CL244" s="99"/>
      <c r="CM244" s="99"/>
      <c r="CN244" s="100"/>
      <c r="CO244" s="462"/>
      <c r="CP244" s="462"/>
      <c r="CQ244" s="401"/>
      <c r="CR244" s="405"/>
      <c r="CS244" s="402"/>
      <c r="CT244" s="402"/>
      <c r="CU244" s="401"/>
      <c r="CV244" s="401"/>
      <c r="CW244" s="402"/>
      <c r="CX244" s="462"/>
      <c r="CY244" s="462"/>
      <c r="CZ244" s="401"/>
      <c r="DA244" s="402"/>
      <c r="DB244" s="462"/>
      <c r="DC244" s="462"/>
      <c r="DD244" s="462"/>
      <c r="DE244" s="462"/>
      <c r="DF244" s="402"/>
    </row>
    <row r="245" spans="1:110" ht="8.4499999999999993" customHeight="1" x14ac:dyDescent="0.2">
      <c r="A245" s="130" t="s">
        <v>852</v>
      </c>
      <c r="B245" s="104">
        <v>230</v>
      </c>
      <c r="C245" s="82" t="s">
        <v>2050</v>
      </c>
      <c r="D245" s="104">
        <v>116</v>
      </c>
      <c r="E245" s="82" t="s">
        <v>2594</v>
      </c>
      <c r="F245" s="82" t="s">
        <v>2572</v>
      </c>
      <c r="G245" s="101">
        <v>2077.0500000000002</v>
      </c>
      <c r="H245" s="98">
        <v>0.02</v>
      </c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  <c r="AH245" s="99"/>
      <c r="AI245" s="99"/>
      <c r="AJ245" s="99"/>
      <c r="AK245" s="99"/>
      <c r="AL245" s="99"/>
      <c r="AM245" s="99"/>
      <c r="AN245" s="99"/>
      <c r="AO245" s="99"/>
      <c r="AP245" s="99"/>
      <c r="AQ245" s="99"/>
      <c r="AR245" s="99"/>
      <c r="AS245" s="100">
        <v>624.36</v>
      </c>
      <c r="AT245" s="102">
        <v>30.06</v>
      </c>
      <c r="AU245" s="102">
        <v>30.06</v>
      </c>
      <c r="AV245" s="100">
        <v>237.82</v>
      </c>
      <c r="AW245" s="102">
        <v>11.45</v>
      </c>
      <c r="AX245" s="102">
        <v>41.51</v>
      </c>
      <c r="AY245" s="99"/>
      <c r="AZ245" s="99"/>
      <c r="BA245" s="102">
        <v>41.51</v>
      </c>
      <c r="BB245" s="102">
        <v>94.3</v>
      </c>
      <c r="BC245" s="98">
        <v>4.54</v>
      </c>
      <c r="BD245" s="102">
        <v>46.05</v>
      </c>
      <c r="BE245" s="100">
        <v>165.96</v>
      </c>
      <c r="BF245" s="98">
        <v>7.99</v>
      </c>
      <c r="BG245" s="102">
        <v>54.04</v>
      </c>
      <c r="BH245" s="100">
        <v>954.61</v>
      </c>
      <c r="BI245" s="102">
        <v>45.96</v>
      </c>
      <c r="BJ245" s="100">
        <v>100</v>
      </c>
      <c r="BK245" s="99"/>
      <c r="BL245" s="99"/>
      <c r="BM245" s="100">
        <v>100</v>
      </c>
      <c r="BN245" s="99"/>
      <c r="BO245" s="99"/>
      <c r="BP245" s="100">
        <v>100</v>
      </c>
      <c r="BQ245" s="99"/>
      <c r="BR245" s="99"/>
      <c r="BS245" s="100">
        <v>100</v>
      </c>
      <c r="BT245" s="99"/>
      <c r="BU245" s="99"/>
      <c r="BV245" s="99"/>
      <c r="BW245" s="99"/>
      <c r="BX245" s="99"/>
      <c r="BY245" s="99"/>
      <c r="BZ245" s="99"/>
      <c r="CA245" s="99"/>
      <c r="CB245" s="99"/>
      <c r="CC245" s="99"/>
      <c r="CD245" s="99"/>
      <c r="CE245" s="100"/>
      <c r="CF245" s="99"/>
      <c r="CG245" s="99"/>
      <c r="CH245" s="100"/>
      <c r="CI245" s="99"/>
      <c r="CJ245" s="99"/>
      <c r="CK245" s="100"/>
      <c r="CL245" s="99"/>
      <c r="CM245" s="99"/>
      <c r="CN245" s="100"/>
      <c r="CO245" s="468"/>
      <c r="CP245" s="462"/>
      <c r="CQ245" s="402"/>
      <c r="CR245" s="401"/>
      <c r="CS245" s="401"/>
      <c r="CT245" s="402"/>
      <c r="CU245" s="401"/>
      <c r="CV245" s="401"/>
      <c r="CW245" s="402"/>
      <c r="CX245" s="462"/>
      <c r="CY245" s="462"/>
      <c r="CZ245" s="401"/>
      <c r="DA245" s="402"/>
      <c r="DB245" s="462"/>
      <c r="DC245" s="462"/>
      <c r="DD245" s="462"/>
      <c r="DE245" s="462"/>
      <c r="DF245" s="402"/>
    </row>
    <row r="246" spans="1:110" ht="8.4499999999999993" customHeight="1" x14ac:dyDescent="0.2">
      <c r="A246" s="130" t="s">
        <v>853</v>
      </c>
      <c r="B246" s="104">
        <v>231</v>
      </c>
      <c r="C246" s="82" t="s">
        <v>2051</v>
      </c>
      <c r="D246" s="104">
        <v>139</v>
      </c>
      <c r="E246" s="82" t="s">
        <v>1982</v>
      </c>
      <c r="F246" s="82" t="s">
        <v>2572</v>
      </c>
      <c r="G246" s="101">
        <v>1403.79</v>
      </c>
      <c r="H246" s="98">
        <v>0.01</v>
      </c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99"/>
      <c r="AH246" s="99"/>
      <c r="AI246" s="99"/>
      <c r="AJ246" s="99"/>
      <c r="AK246" s="99"/>
      <c r="AL246" s="99"/>
      <c r="AM246" s="99"/>
      <c r="AN246" s="99"/>
      <c r="AO246" s="99"/>
      <c r="AP246" s="102">
        <v>10.25</v>
      </c>
      <c r="AQ246" s="98">
        <v>0.73</v>
      </c>
      <c r="AR246" s="98">
        <v>0.73</v>
      </c>
      <c r="AS246" s="100">
        <v>513.37</v>
      </c>
      <c r="AT246" s="102">
        <v>36.57</v>
      </c>
      <c r="AU246" s="102">
        <v>37.299999999999997</v>
      </c>
      <c r="AV246" s="100">
        <v>373.41</v>
      </c>
      <c r="AW246" s="102">
        <v>26.6</v>
      </c>
      <c r="AX246" s="102">
        <v>63.9</v>
      </c>
      <c r="AY246" s="100">
        <v>153.01</v>
      </c>
      <c r="AZ246" s="102">
        <v>10.9</v>
      </c>
      <c r="BA246" s="102">
        <v>74.8</v>
      </c>
      <c r="BB246" s="100">
        <v>160.16999999999999</v>
      </c>
      <c r="BC246" s="102">
        <v>11.41</v>
      </c>
      <c r="BD246" s="102">
        <v>86.21</v>
      </c>
      <c r="BE246" s="99"/>
      <c r="BF246" s="99"/>
      <c r="BG246" s="102">
        <v>86.21</v>
      </c>
      <c r="BH246" s="100">
        <v>193.58</v>
      </c>
      <c r="BI246" s="102">
        <v>13.79</v>
      </c>
      <c r="BJ246" s="100">
        <v>100</v>
      </c>
      <c r="BK246" s="99"/>
      <c r="BL246" s="99"/>
      <c r="BM246" s="100">
        <v>100</v>
      </c>
      <c r="BN246" s="99"/>
      <c r="BO246" s="99"/>
      <c r="BP246" s="100">
        <v>100</v>
      </c>
      <c r="BQ246" s="99"/>
      <c r="BR246" s="99"/>
      <c r="BS246" s="100">
        <v>100</v>
      </c>
      <c r="BT246" s="99"/>
      <c r="BU246" s="99"/>
      <c r="BV246" s="99"/>
      <c r="BW246" s="99"/>
      <c r="BX246" s="99"/>
      <c r="BY246" s="99"/>
      <c r="BZ246" s="99"/>
      <c r="CA246" s="99"/>
      <c r="CB246" s="99"/>
      <c r="CC246" s="99"/>
      <c r="CD246" s="99"/>
      <c r="CE246" s="100"/>
      <c r="CF246" s="99"/>
      <c r="CG246" s="99"/>
      <c r="CH246" s="100"/>
      <c r="CI246" s="99"/>
      <c r="CJ246" s="99"/>
      <c r="CK246" s="100"/>
      <c r="CL246" s="99"/>
      <c r="CM246" s="99"/>
      <c r="CN246" s="100"/>
      <c r="CO246" s="461"/>
      <c r="CP246" s="459"/>
      <c r="CQ246" s="399"/>
      <c r="CR246" s="400"/>
      <c r="CS246" s="458"/>
      <c r="CT246" s="399"/>
      <c r="CU246" s="456"/>
      <c r="CV246" s="456"/>
      <c r="CW246" s="399"/>
      <c r="CX246" s="467"/>
      <c r="CY246" s="459"/>
      <c r="CZ246" s="399"/>
      <c r="DA246" s="400"/>
      <c r="DB246" s="459"/>
      <c r="DC246" s="459"/>
      <c r="DD246" s="459"/>
      <c r="DE246" s="459"/>
      <c r="DF246" s="400"/>
    </row>
    <row r="247" spans="1:110" ht="8.4499999999999993" customHeight="1" x14ac:dyDescent="0.2">
      <c r="A247" s="130" t="s">
        <v>854</v>
      </c>
      <c r="B247" s="103">
        <v>232</v>
      </c>
      <c r="C247" s="87" t="s">
        <v>1091</v>
      </c>
      <c r="D247" s="103">
        <v>139</v>
      </c>
      <c r="E247" s="87" t="s">
        <v>1982</v>
      </c>
      <c r="F247" s="87" t="s">
        <v>2572</v>
      </c>
      <c r="G247" s="105">
        <v>215359.37</v>
      </c>
      <c r="H247" s="90">
        <v>2.19</v>
      </c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  <c r="AC247" s="94"/>
      <c r="AD247" s="94"/>
      <c r="AE247" s="94"/>
      <c r="AF247" s="94"/>
      <c r="AG247" s="94"/>
      <c r="AH247" s="94"/>
      <c r="AI247" s="94"/>
      <c r="AJ247" s="94"/>
      <c r="AK247" s="94"/>
      <c r="AL247" s="94"/>
      <c r="AM247" s="94"/>
      <c r="AN247" s="94"/>
      <c r="AO247" s="94"/>
      <c r="AP247" s="92">
        <v>1509.59</v>
      </c>
      <c r="AQ247" s="90">
        <v>0.7</v>
      </c>
      <c r="AR247" s="90">
        <v>0.7</v>
      </c>
      <c r="AS247" s="89">
        <v>52001.88</v>
      </c>
      <c r="AT247" s="91">
        <v>24.15</v>
      </c>
      <c r="AU247" s="91">
        <v>24.85</v>
      </c>
      <c r="AV247" s="89">
        <v>49337.72</v>
      </c>
      <c r="AW247" s="91">
        <v>22.91</v>
      </c>
      <c r="AX247" s="91">
        <v>47.76</v>
      </c>
      <c r="AY247" s="92">
        <v>6817.63</v>
      </c>
      <c r="AZ247" s="90">
        <v>3.17</v>
      </c>
      <c r="BA247" s="91">
        <v>50.92</v>
      </c>
      <c r="BB247" s="89">
        <v>62267.57</v>
      </c>
      <c r="BC247" s="91">
        <v>28.91</v>
      </c>
      <c r="BD247" s="91">
        <v>79.84</v>
      </c>
      <c r="BE247" s="89">
        <v>31263.75</v>
      </c>
      <c r="BF247" s="91">
        <v>14.52</v>
      </c>
      <c r="BG247" s="91">
        <v>94.35</v>
      </c>
      <c r="BH247" s="89">
        <v>12161.22</v>
      </c>
      <c r="BI247" s="90">
        <v>5.65</v>
      </c>
      <c r="BJ247" s="93">
        <v>100</v>
      </c>
      <c r="BK247" s="94"/>
      <c r="BL247" s="94"/>
      <c r="BM247" s="93">
        <v>100</v>
      </c>
      <c r="BN247" s="94"/>
      <c r="BO247" s="94"/>
      <c r="BP247" s="93">
        <v>100</v>
      </c>
      <c r="BQ247" s="94"/>
      <c r="BR247" s="94"/>
      <c r="BS247" s="93">
        <v>100</v>
      </c>
      <c r="BT247" s="94"/>
      <c r="BU247" s="94"/>
      <c r="BV247" s="94"/>
      <c r="BW247" s="94"/>
      <c r="BX247" s="94"/>
      <c r="BY247" s="94"/>
      <c r="BZ247" s="94"/>
      <c r="CA247" s="94"/>
      <c r="CB247" s="94"/>
      <c r="CC247" s="99"/>
      <c r="CD247" s="99"/>
      <c r="CE247" s="100"/>
      <c r="CF247" s="99"/>
      <c r="CG247" s="99"/>
      <c r="CH247" s="100"/>
      <c r="CI247" s="99"/>
      <c r="CJ247" s="99"/>
      <c r="CK247" s="100"/>
      <c r="CL247" s="99"/>
      <c r="CM247" s="99"/>
      <c r="CN247" s="100"/>
      <c r="CO247" s="462"/>
      <c r="CP247" s="462"/>
      <c r="CQ247" s="402"/>
      <c r="CR247" s="401"/>
      <c r="CS247" s="401"/>
      <c r="CT247" s="402"/>
      <c r="CU247" s="401"/>
      <c r="CV247" s="401"/>
      <c r="CW247" s="402"/>
      <c r="CX247" s="462"/>
      <c r="CY247" s="462"/>
      <c r="CZ247" s="401"/>
      <c r="DA247" s="402"/>
      <c r="DB247" s="462"/>
      <c r="DC247" s="462"/>
      <c r="DD247" s="462"/>
      <c r="DE247" s="462"/>
      <c r="DF247" s="402"/>
    </row>
    <row r="248" spans="1:110" ht="8.4499999999999993" customHeight="1" x14ac:dyDescent="0.2">
      <c r="A248" s="130" t="s">
        <v>855</v>
      </c>
      <c r="B248" s="104">
        <v>233</v>
      </c>
      <c r="C248" s="82" t="s">
        <v>2052</v>
      </c>
      <c r="D248" s="104">
        <v>139</v>
      </c>
      <c r="E248" s="82" t="s">
        <v>1982</v>
      </c>
      <c r="F248" s="82" t="s">
        <v>2572</v>
      </c>
      <c r="G248" s="97">
        <v>38890.800000000003</v>
      </c>
      <c r="H248" s="98">
        <v>0.4</v>
      </c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  <c r="AF248" s="99"/>
      <c r="AG248" s="99"/>
      <c r="AH248" s="99"/>
      <c r="AI248" s="99"/>
      <c r="AJ248" s="99"/>
      <c r="AK248" s="99"/>
      <c r="AL248" s="99"/>
      <c r="AM248" s="99"/>
      <c r="AN248" s="99"/>
      <c r="AO248" s="99"/>
      <c r="AP248" s="100">
        <v>657.25</v>
      </c>
      <c r="AQ248" s="98">
        <v>1.69</v>
      </c>
      <c r="AR248" s="98">
        <v>1.69</v>
      </c>
      <c r="AS248" s="97">
        <v>16147.46</v>
      </c>
      <c r="AT248" s="102">
        <v>41.52</v>
      </c>
      <c r="AU248" s="102">
        <v>43.21</v>
      </c>
      <c r="AV248" s="101">
        <v>7012.01</v>
      </c>
      <c r="AW248" s="102">
        <v>18.03</v>
      </c>
      <c r="AX248" s="102">
        <v>61.24</v>
      </c>
      <c r="AY248" s="101">
        <v>2722.36</v>
      </c>
      <c r="AZ248" s="98">
        <v>7</v>
      </c>
      <c r="BA248" s="102">
        <v>68.239999999999995</v>
      </c>
      <c r="BB248" s="101">
        <v>6646.44</v>
      </c>
      <c r="BC248" s="102">
        <v>17.09</v>
      </c>
      <c r="BD248" s="102">
        <v>85.33</v>
      </c>
      <c r="BE248" s="101">
        <v>2201.2199999999998</v>
      </c>
      <c r="BF248" s="98">
        <v>5.66</v>
      </c>
      <c r="BG248" s="102">
        <v>90.99</v>
      </c>
      <c r="BH248" s="101">
        <v>3504.06</v>
      </c>
      <c r="BI248" s="98">
        <v>9.01</v>
      </c>
      <c r="BJ248" s="100">
        <v>100</v>
      </c>
      <c r="BK248" s="99"/>
      <c r="BL248" s="99"/>
      <c r="BM248" s="100">
        <v>100</v>
      </c>
      <c r="BN248" s="99"/>
      <c r="BO248" s="99"/>
      <c r="BP248" s="100">
        <v>100</v>
      </c>
      <c r="BQ248" s="99"/>
      <c r="BR248" s="99"/>
      <c r="BS248" s="100">
        <v>100</v>
      </c>
      <c r="BT248" s="99"/>
      <c r="BU248" s="99"/>
      <c r="BV248" s="99"/>
      <c r="BW248" s="99"/>
      <c r="BX248" s="99"/>
      <c r="BY248" s="99"/>
      <c r="BZ248" s="99"/>
      <c r="CA248" s="99"/>
      <c r="CB248" s="99"/>
      <c r="CC248" s="99"/>
      <c r="CD248" s="99"/>
      <c r="CE248" s="100"/>
      <c r="CF248" s="99"/>
      <c r="CG248" s="99"/>
      <c r="CH248" s="100"/>
      <c r="CI248" s="99"/>
      <c r="CJ248" s="99"/>
      <c r="CK248" s="100"/>
      <c r="CL248" s="99"/>
      <c r="CM248" s="99"/>
      <c r="CN248" s="100"/>
      <c r="CO248" s="468"/>
      <c r="CP248" s="462"/>
      <c r="CQ248" s="404"/>
      <c r="CR248" s="402"/>
      <c r="CS248" s="404"/>
      <c r="CT248" s="402"/>
      <c r="CU248" s="401"/>
      <c r="CV248" s="401"/>
      <c r="CW248" s="402"/>
      <c r="CX248" s="462"/>
      <c r="CY248" s="462"/>
      <c r="CZ248" s="401"/>
      <c r="DA248" s="402"/>
      <c r="DB248" s="462"/>
      <c r="DC248" s="462"/>
      <c r="DD248" s="462"/>
      <c r="DE248" s="462"/>
      <c r="DF248" s="402"/>
    </row>
    <row r="249" spans="1:110" ht="8.4499999999999993" customHeight="1" x14ac:dyDescent="0.2">
      <c r="A249" s="130" t="s">
        <v>856</v>
      </c>
      <c r="B249" s="104">
        <v>234</v>
      </c>
      <c r="C249" s="82" t="s">
        <v>2595</v>
      </c>
      <c r="D249" s="104">
        <v>116</v>
      </c>
      <c r="E249" s="82" t="s">
        <v>2594</v>
      </c>
      <c r="F249" s="82" t="s">
        <v>2572</v>
      </c>
      <c r="G249" s="97">
        <v>50691.41</v>
      </c>
      <c r="H249" s="98">
        <v>0.52</v>
      </c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  <c r="AF249" s="99"/>
      <c r="AG249" s="99"/>
      <c r="AH249" s="99"/>
      <c r="AI249" s="99"/>
      <c r="AJ249" s="99"/>
      <c r="AK249" s="99"/>
      <c r="AL249" s="99"/>
      <c r="AM249" s="99"/>
      <c r="AN249" s="99"/>
      <c r="AO249" s="99"/>
      <c r="AP249" s="99"/>
      <c r="AQ249" s="99"/>
      <c r="AR249" s="99"/>
      <c r="AS249" s="101">
        <v>4577.43</v>
      </c>
      <c r="AT249" s="98">
        <v>9.0299999999999994</v>
      </c>
      <c r="AU249" s="98">
        <v>9.0299999999999994</v>
      </c>
      <c r="AV249" s="97">
        <v>11851.65</v>
      </c>
      <c r="AW249" s="102">
        <v>23.38</v>
      </c>
      <c r="AX249" s="102">
        <v>32.409999999999997</v>
      </c>
      <c r="AY249" s="99"/>
      <c r="AZ249" s="99"/>
      <c r="BA249" s="102">
        <v>32.409999999999997</v>
      </c>
      <c r="BB249" s="97">
        <v>21477.95</v>
      </c>
      <c r="BC249" s="102">
        <v>42.37</v>
      </c>
      <c r="BD249" s="102">
        <v>74.78</v>
      </c>
      <c r="BE249" s="97">
        <v>12105.11</v>
      </c>
      <c r="BF249" s="102">
        <v>23.88</v>
      </c>
      <c r="BG249" s="102">
        <v>98.66</v>
      </c>
      <c r="BH249" s="100">
        <v>679.26</v>
      </c>
      <c r="BI249" s="98">
        <v>1.34</v>
      </c>
      <c r="BJ249" s="100">
        <v>100</v>
      </c>
      <c r="BK249" s="99"/>
      <c r="BL249" s="99"/>
      <c r="BM249" s="100">
        <v>100</v>
      </c>
      <c r="BN249" s="99"/>
      <c r="BO249" s="99"/>
      <c r="BP249" s="100">
        <v>100</v>
      </c>
      <c r="BQ249" s="99"/>
      <c r="BR249" s="99"/>
      <c r="BS249" s="100">
        <v>100</v>
      </c>
      <c r="BT249" s="99"/>
      <c r="BU249" s="99"/>
      <c r="BV249" s="99"/>
      <c r="BW249" s="99"/>
      <c r="BX249" s="99"/>
      <c r="BY249" s="99"/>
      <c r="BZ249" s="99"/>
      <c r="CA249" s="99"/>
      <c r="CB249" s="99"/>
      <c r="CC249" s="99"/>
      <c r="CD249" s="99"/>
      <c r="CE249" s="100"/>
      <c r="CF249" s="99"/>
      <c r="CG249" s="99"/>
      <c r="CH249" s="100"/>
      <c r="CI249" s="99"/>
      <c r="CJ249" s="99"/>
      <c r="CK249" s="100"/>
      <c r="CL249" s="99"/>
      <c r="CM249" s="99"/>
      <c r="CN249" s="100"/>
      <c r="CO249" s="462"/>
      <c r="CP249" s="462"/>
      <c r="CQ249" s="401"/>
      <c r="CR249" s="401"/>
      <c r="CS249" s="401"/>
      <c r="CT249" s="401"/>
      <c r="CU249" s="401"/>
      <c r="CV249" s="401"/>
      <c r="CW249" s="401"/>
      <c r="CX249" s="470"/>
      <c r="CY249" s="462"/>
      <c r="CZ249" s="402"/>
      <c r="DA249" s="402"/>
      <c r="DB249" s="462"/>
      <c r="DC249" s="462"/>
      <c r="DD249" s="462"/>
      <c r="DE249" s="462"/>
      <c r="DF249" s="402"/>
    </row>
    <row r="250" spans="1:110" ht="8.4499999999999993" customHeight="1" x14ac:dyDescent="0.2">
      <c r="A250" s="130" t="s">
        <v>1839</v>
      </c>
      <c r="B250" s="104">
        <v>235</v>
      </c>
      <c r="C250" s="82" t="s">
        <v>2053</v>
      </c>
      <c r="D250" s="104">
        <v>139</v>
      </c>
      <c r="E250" s="82" t="s">
        <v>1982</v>
      </c>
      <c r="F250" s="82" t="s">
        <v>2572</v>
      </c>
      <c r="G250" s="97">
        <v>96354.18</v>
      </c>
      <c r="H250" s="98">
        <v>0.98</v>
      </c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  <c r="AN250" s="99"/>
      <c r="AO250" s="99"/>
      <c r="AP250" s="100">
        <v>790.1</v>
      </c>
      <c r="AQ250" s="98">
        <v>0.82</v>
      </c>
      <c r="AR250" s="98">
        <v>0.82</v>
      </c>
      <c r="AS250" s="97">
        <v>24011.46</v>
      </c>
      <c r="AT250" s="102">
        <v>24.92</v>
      </c>
      <c r="AU250" s="102">
        <v>25.74</v>
      </c>
      <c r="AV250" s="97">
        <v>20003.13</v>
      </c>
      <c r="AW250" s="102">
        <v>20.76</v>
      </c>
      <c r="AX250" s="102">
        <v>46.5</v>
      </c>
      <c r="AY250" s="101">
        <v>3304.95</v>
      </c>
      <c r="AZ250" s="98">
        <v>3.43</v>
      </c>
      <c r="BA250" s="102">
        <v>49.93</v>
      </c>
      <c r="BB250" s="97">
        <v>28906.25</v>
      </c>
      <c r="BC250" s="102">
        <v>30</v>
      </c>
      <c r="BD250" s="102">
        <v>79.930000000000007</v>
      </c>
      <c r="BE250" s="97">
        <v>14424.22</v>
      </c>
      <c r="BF250" s="102">
        <v>14.97</v>
      </c>
      <c r="BG250" s="102">
        <v>94.9</v>
      </c>
      <c r="BH250" s="101">
        <v>4914.0600000000004</v>
      </c>
      <c r="BI250" s="98">
        <v>5.0999999999999996</v>
      </c>
      <c r="BJ250" s="100">
        <v>100</v>
      </c>
      <c r="BK250" s="99"/>
      <c r="BL250" s="99"/>
      <c r="BM250" s="100">
        <v>100</v>
      </c>
      <c r="BN250" s="99"/>
      <c r="BO250" s="99"/>
      <c r="BP250" s="100">
        <v>100</v>
      </c>
      <c r="BQ250" s="99"/>
      <c r="BR250" s="99"/>
      <c r="BS250" s="100">
        <v>100</v>
      </c>
      <c r="BT250" s="99"/>
      <c r="BU250" s="99"/>
      <c r="BV250" s="99"/>
      <c r="BW250" s="99"/>
      <c r="BX250" s="99"/>
      <c r="BY250" s="99"/>
      <c r="BZ250" s="99"/>
      <c r="CA250" s="99"/>
      <c r="CB250" s="99"/>
      <c r="CC250" s="99"/>
      <c r="CD250" s="99"/>
      <c r="CE250" s="100"/>
      <c r="CF250" s="99"/>
      <c r="CG250" s="99"/>
      <c r="CH250" s="100"/>
      <c r="CI250" s="99"/>
      <c r="CJ250" s="99"/>
      <c r="CK250" s="100"/>
      <c r="CL250" s="99"/>
      <c r="CM250" s="99"/>
      <c r="CN250" s="100"/>
      <c r="CO250" s="459"/>
      <c r="CP250" s="459"/>
      <c r="CQ250" s="456"/>
      <c r="CR250" s="456"/>
      <c r="CS250" s="456"/>
      <c r="CT250" s="456"/>
      <c r="CU250" s="398"/>
      <c r="CV250" s="400"/>
      <c r="CW250" s="400"/>
      <c r="CX250" s="459"/>
      <c r="CY250" s="459"/>
      <c r="CZ250" s="456"/>
      <c r="DA250" s="400"/>
      <c r="DB250" s="459"/>
      <c r="DC250" s="459"/>
      <c r="DD250" s="459"/>
      <c r="DE250" s="459"/>
      <c r="DF250" s="400"/>
    </row>
    <row r="251" spans="1:110" ht="8.4499999999999993" customHeight="1" x14ac:dyDescent="0.2">
      <c r="A251" s="130" t="s">
        <v>1841</v>
      </c>
      <c r="B251" s="104">
        <v>236</v>
      </c>
      <c r="C251" s="82" t="s">
        <v>2054</v>
      </c>
      <c r="D251" s="104">
        <v>139</v>
      </c>
      <c r="E251" s="82" t="s">
        <v>1982</v>
      </c>
      <c r="F251" s="82" t="s">
        <v>2572</v>
      </c>
      <c r="G251" s="101">
        <v>6796.6</v>
      </c>
      <c r="H251" s="98">
        <v>7.0000000000000007E-2</v>
      </c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  <c r="AE251" s="99"/>
      <c r="AF251" s="99"/>
      <c r="AG251" s="99"/>
      <c r="AH251" s="99"/>
      <c r="AI251" s="99"/>
      <c r="AJ251" s="99"/>
      <c r="AK251" s="99"/>
      <c r="AL251" s="99"/>
      <c r="AM251" s="99"/>
      <c r="AN251" s="99"/>
      <c r="AO251" s="99"/>
      <c r="AP251" s="102">
        <v>27.87</v>
      </c>
      <c r="AQ251" s="98">
        <v>0.41</v>
      </c>
      <c r="AR251" s="98">
        <v>0.41</v>
      </c>
      <c r="AS251" s="101">
        <v>1476.22</v>
      </c>
      <c r="AT251" s="102">
        <v>21.72</v>
      </c>
      <c r="AU251" s="102">
        <v>22.13</v>
      </c>
      <c r="AV251" s="100">
        <v>929.1</v>
      </c>
      <c r="AW251" s="102">
        <v>13.67</v>
      </c>
      <c r="AX251" s="102">
        <v>35.799999999999997</v>
      </c>
      <c r="AY251" s="100">
        <v>351.38</v>
      </c>
      <c r="AZ251" s="98">
        <v>5.17</v>
      </c>
      <c r="BA251" s="102">
        <v>40.97</v>
      </c>
      <c r="BB251" s="101">
        <v>2163.36</v>
      </c>
      <c r="BC251" s="102">
        <v>31.83</v>
      </c>
      <c r="BD251" s="102">
        <v>72.8</v>
      </c>
      <c r="BE251" s="100">
        <v>695.97</v>
      </c>
      <c r="BF251" s="102">
        <v>10.24</v>
      </c>
      <c r="BG251" s="102">
        <v>83.04</v>
      </c>
      <c r="BH251" s="101">
        <v>1152.7</v>
      </c>
      <c r="BI251" s="102">
        <v>16.96</v>
      </c>
      <c r="BJ251" s="100">
        <v>100</v>
      </c>
      <c r="BK251" s="99"/>
      <c r="BL251" s="99"/>
      <c r="BM251" s="100">
        <v>100</v>
      </c>
      <c r="BN251" s="99"/>
      <c r="BO251" s="99"/>
      <c r="BP251" s="100">
        <v>100</v>
      </c>
      <c r="BQ251" s="99"/>
      <c r="BR251" s="99"/>
      <c r="BS251" s="100">
        <v>100</v>
      </c>
      <c r="BT251" s="99"/>
      <c r="BU251" s="99"/>
      <c r="BV251" s="99"/>
      <c r="BW251" s="99"/>
      <c r="BX251" s="99"/>
      <c r="BY251" s="99"/>
      <c r="BZ251" s="99"/>
      <c r="CA251" s="99"/>
      <c r="CB251" s="99"/>
      <c r="CC251" s="99"/>
      <c r="CD251" s="99"/>
      <c r="CE251" s="100"/>
      <c r="CF251" s="99"/>
      <c r="CG251" s="99"/>
      <c r="CH251" s="100"/>
      <c r="CI251" s="99"/>
      <c r="CJ251" s="99"/>
      <c r="CK251" s="100"/>
      <c r="CL251" s="99"/>
      <c r="CM251" s="99"/>
      <c r="CN251" s="100"/>
      <c r="CO251" s="462"/>
      <c r="CP251" s="462"/>
      <c r="CQ251" s="401"/>
      <c r="CR251" s="401"/>
      <c r="CS251" s="401"/>
      <c r="CT251" s="401"/>
      <c r="CU251" s="402"/>
      <c r="CV251" s="402"/>
      <c r="CW251" s="402"/>
      <c r="CX251" s="462"/>
      <c r="CY251" s="462"/>
      <c r="CZ251" s="401"/>
      <c r="DA251" s="402"/>
      <c r="DB251" s="462"/>
      <c r="DC251" s="462"/>
      <c r="DD251" s="462"/>
      <c r="DE251" s="462"/>
      <c r="DF251" s="402"/>
    </row>
    <row r="252" spans="1:110" ht="8.4499999999999993" customHeight="1" x14ac:dyDescent="0.2">
      <c r="A252" s="130" t="s">
        <v>1843</v>
      </c>
      <c r="B252" s="104">
        <v>237</v>
      </c>
      <c r="C252" s="82" t="s">
        <v>2596</v>
      </c>
      <c r="D252" s="104">
        <v>116</v>
      </c>
      <c r="E252" s="82" t="s">
        <v>2594</v>
      </c>
      <c r="F252" s="82" t="s">
        <v>2572</v>
      </c>
      <c r="G252" s="101">
        <v>7005.71</v>
      </c>
      <c r="H252" s="98">
        <v>7.0000000000000007E-2</v>
      </c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  <c r="AE252" s="99"/>
      <c r="AF252" s="99"/>
      <c r="AG252" s="99"/>
      <c r="AH252" s="99"/>
      <c r="AI252" s="99"/>
      <c r="AJ252" s="99"/>
      <c r="AK252" s="99"/>
      <c r="AL252" s="99"/>
      <c r="AM252" s="99"/>
      <c r="AN252" s="99"/>
      <c r="AO252" s="99"/>
      <c r="AP252" s="99"/>
      <c r="AQ252" s="99"/>
      <c r="AR252" s="99"/>
      <c r="AS252" s="101">
        <v>1262.43</v>
      </c>
      <c r="AT252" s="102">
        <v>18.02</v>
      </c>
      <c r="AU252" s="102">
        <v>18.02</v>
      </c>
      <c r="AV252" s="101">
        <v>3794.99</v>
      </c>
      <c r="AW252" s="102">
        <v>54.17</v>
      </c>
      <c r="AX252" s="102">
        <v>72.19</v>
      </c>
      <c r="AY252" s="99"/>
      <c r="AZ252" s="99"/>
      <c r="BA252" s="102">
        <v>72.19</v>
      </c>
      <c r="BB252" s="101">
        <v>1167.8499999999999</v>
      </c>
      <c r="BC252" s="102">
        <v>16.670000000000002</v>
      </c>
      <c r="BD252" s="102">
        <v>88.86</v>
      </c>
      <c r="BE252" s="100">
        <v>623.51</v>
      </c>
      <c r="BF252" s="98">
        <v>8.9</v>
      </c>
      <c r="BG252" s="102">
        <v>97.76</v>
      </c>
      <c r="BH252" s="100">
        <v>156.93</v>
      </c>
      <c r="BI252" s="98">
        <v>2.2400000000000002</v>
      </c>
      <c r="BJ252" s="100">
        <v>100</v>
      </c>
      <c r="BK252" s="99"/>
      <c r="BL252" s="99"/>
      <c r="BM252" s="100">
        <v>100</v>
      </c>
      <c r="BN252" s="99"/>
      <c r="BO252" s="99"/>
      <c r="BP252" s="100">
        <v>100</v>
      </c>
      <c r="BQ252" s="99"/>
      <c r="BR252" s="99"/>
      <c r="BS252" s="100">
        <v>100</v>
      </c>
      <c r="BT252" s="99"/>
      <c r="BU252" s="99"/>
      <c r="BV252" s="99"/>
      <c r="BW252" s="99"/>
      <c r="BX252" s="99"/>
      <c r="BY252" s="99"/>
      <c r="BZ252" s="99"/>
      <c r="CA252" s="99"/>
      <c r="CB252" s="99"/>
      <c r="CC252" s="99"/>
      <c r="CD252" s="99"/>
      <c r="CE252" s="100"/>
      <c r="CF252" s="99"/>
      <c r="CG252" s="99"/>
      <c r="CH252" s="100"/>
      <c r="CI252" s="99"/>
      <c r="CJ252" s="99"/>
      <c r="CK252" s="100"/>
      <c r="CL252" s="99"/>
      <c r="CM252" s="99"/>
      <c r="CN252" s="100"/>
      <c r="CO252" s="462"/>
      <c r="CP252" s="462"/>
      <c r="CQ252" s="401"/>
      <c r="CR252" s="401"/>
      <c r="CS252" s="401"/>
      <c r="CT252" s="401"/>
      <c r="CU252" s="402"/>
      <c r="CV252" s="402"/>
      <c r="CW252" s="402"/>
      <c r="CX252" s="462"/>
      <c r="CY252" s="462"/>
      <c r="CZ252" s="401"/>
      <c r="DA252" s="402"/>
      <c r="DB252" s="462"/>
      <c r="DC252" s="462"/>
      <c r="DD252" s="462"/>
      <c r="DE252" s="462"/>
      <c r="DF252" s="402"/>
    </row>
    <row r="253" spans="1:110" ht="8.4499999999999993" customHeight="1" x14ac:dyDescent="0.2">
      <c r="A253" s="130" t="s">
        <v>1845</v>
      </c>
      <c r="B253" s="104">
        <v>238</v>
      </c>
      <c r="C253" s="82" t="s">
        <v>2055</v>
      </c>
      <c r="D253" s="104">
        <v>139</v>
      </c>
      <c r="E253" s="82" t="s">
        <v>1982</v>
      </c>
      <c r="F253" s="82" t="s">
        <v>2572</v>
      </c>
      <c r="G253" s="97">
        <v>15620.67</v>
      </c>
      <c r="H253" s="98">
        <v>0.16</v>
      </c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  <c r="AF253" s="99"/>
      <c r="AG253" s="99"/>
      <c r="AH253" s="99"/>
      <c r="AI253" s="99"/>
      <c r="AJ253" s="99"/>
      <c r="AK253" s="99"/>
      <c r="AL253" s="99"/>
      <c r="AM253" s="99"/>
      <c r="AN253" s="99"/>
      <c r="AO253" s="99"/>
      <c r="AP253" s="102">
        <v>34.369999999999997</v>
      </c>
      <c r="AQ253" s="98">
        <v>0.22</v>
      </c>
      <c r="AR253" s="98">
        <v>0.22</v>
      </c>
      <c r="AS253" s="101">
        <v>4526.87</v>
      </c>
      <c r="AT253" s="102">
        <v>28.98</v>
      </c>
      <c r="AU253" s="102">
        <v>29.2</v>
      </c>
      <c r="AV253" s="101">
        <v>5746.84</v>
      </c>
      <c r="AW253" s="102">
        <v>36.79</v>
      </c>
      <c r="AX253" s="102">
        <v>65.989999999999995</v>
      </c>
      <c r="AY253" s="100">
        <v>438.94</v>
      </c>
      <c r="AZ253" s="98">
        <v>2.81</v>
      </c>
      <c r="BA253" s="102">
        <v>68.8</v>
      </c>
      <c r="BB253" s="101">
        <v>1905.72</v>
      </c>
      <c r="BC253" s="102">
        <v>12.2</v>
      </c>
      <c r="BD253" s="102">
        <v>81</v>
      </c>
      <c r="BE253" s="101">
        <v>1213.73</v>
      </c>
      <c r="BF253" s="98">
        <v>7.77</v>
      </c>
      <c r="BG253" s="102">
        <v>88.77</v>
      </c>
      <c r="BH253" s="101">
        <v>1754.2</v>
      </c>
      <c r="BI253" s="102">
        <v>11.23</v>
      </c>
      <c r="BJ253" s="100">
        <v>100</v>
      </c>
      <c r="BK253" s="99"/>
      <c r="BL253" s="99"/>
      <c r="BM253" s="100">
        <v>100</v>
      </c>
      <c r="BN253" s="99"/>
      <c r="BO253" s="99"/>
      <c r="BP253" s="100">
        <v>100</v>
      </c>
      <c r="BQ253" s="99"/>
      <c r="BR253" s="99"/>
      <c r="BS253" s="100">
        <v>100</v>
      </c>
      <c r="BT253" s="99"/>
      <c r="BU253" s="99"/>
      <c r="BV253" s="99"/>
      <c r="BW253" s="99"/>
      <c r="BX253" s="99"/>
      <c r="BY253" s="99"/>
      <c r="BZ253" s="99"/>
      <c r="CA253" s="99"/>
      <c r="CB253" s="99"/>
      <c r="CC253" s="99"/>
      <c r="CD253" s="99"/>
      <c r="CE253" s="100"/>
      <c r="CF253" s="99"/>
      <c r="CG253" s="99"/>
      <c r="CH253" s="100"/>
      <c r="CI253" s="99"/>
      <c r="CJ253" s="99"/>
      <c r="CK253" s="100"/>
      <c r="CL253" s="99"/>
      <c r="CM253" s="99"/>
      <c r="CN253" s="100"/>
      <c r="CO253" s="462"/>
      <c r="CP253" s="462"/>
      <c r="CQ253" s="401"/>
      <c r="CR253" s="401"/>
      <c r="CS253" s="401"/>
      <c r="CT253" s="401"/>
      <c r="CU253" s="402"/>
      <c r="CV253" s="402"/>
      <c r="CW253" s="402"/>
      <c r="CX253" s="462"/>
      <c r="CY253" s="462"/>
      <c r="CZ253" s="401"/>
      <c r="DA253" s="402"/>
      <c r="DB253" s="462"/>
      <c r="DC253" s="462"/>
      <c r="DD253" s="462"/>
      <c r="DE253" s="462"/>
      <c r="DF253" s="402"/>
    </row>
    <row r="254" spans="1:110" ht="8.4499999999999993" customHeight="1" x14ac:dyDescent="0.2">
      <c r="A254" s="130" t="s">
        <v>1847</v>
      </c>
      <c r="B254" s="103">
        <v>239</v>
      </c>
      <c r="C254" s="87" t="s">
        <v>2056</v>
      </c>
      <c r="D254" s="103">
        <v>149</v>
      </c>
      <c r="E254" s="87" t="s">
        <v>1982</v>
      </c>
      <c r="F254" s="87" t="s">
        <v>2526</v>
      </c>
      <c r="G254" s="89">
        <v>79295.47</v>
      </c>
      <c r="H254" s="90">
        <v>0.81</v>
      </c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  <c r="AB254" s="94"/>
      <c r="AC254" s="94"/>
      <c r="AD254" s="94"/>
      <c r="AE254" s="94"/>
      <c r="AF254" s="94"/>
      <c r="AG254" s="94"/>
      <c r="AH254" s="94"/>
      <c r="AI254" s="94"/>
      <c r="AJ254" s="94"/>
      <c r="AK254" s="94"/>
      <c r="AL254" s="94"/>
      <c r="AM254" s="94"/>
      <c r="AN254" s="94"/>
      <c r="AO254" s="94"/>
      <c r="AP254" s="92">
        <v>2642.4</v>
      </c>
      <c r="AQ254" s="90">
        <v>3.33</v>
      </c>
      <c r="AR254" s="90">
        <v>3.33</v>
      </c>
      <c r="AS254" s="89">
        <v>24224.47</v>
      </c>
      <c r="AT254" s="91">
        <v>30.55</v>
      </c>
      <c r="AU254" s="91">
        <v>33.880000000000003</v>
      </c>
      <c r="AV254" s="89">
        <v>23393.57</v>
      </c>
      <c r="AW254" s="91">
        <v>29.5</v>
      </c>
      <c r="AX254" s="91">
        <v>63.38</v>
      </c>
      <c r="AY254" s="92">
        <v>3915.69</v>
      </c>
      <c r="AZ254" s="90">
        <v>4.9400000000000004</v>
      </c>
      <c r="BA254" s="91">
        <v>68.319999999999993</v>
      </c>
      <c r="BB254" s="92">
        <v>6823.8</v>
      </c>
      <c r="BC254" s="90">
        <v>8.61</v>
      </c>
      <c r="BD254" s="91">
        <v>76.930000000000007</v>
      </c>
      <c r="BE254" s="92">
        <v>6139.04</v>
      </c>
      <c r="BF254" s="90">
        <v>7.74</v>
      </c>
      <c r="BG254" s="91">
        <v>84.67</v>
      </c>
      <c r="BH254" s="89">
        <v>12156.5</v>
      </c>
      <c r="BI254" s="91">
        <v>15.33</v>
      </c>
      <c r="BJ254" s="93">
        <v>100</v>
      </c>
      <c r="BK254" s="94"/>
      <c r="BL254" s="94"/>
      <c r="BM254" s="93">
        <v>100</v>
      </c>
      <c r="BN254" s="94"/>
      <c r="BO254" s="94"/>
      <c r="BP254" s="93">
        <v>100</v>
      </c>
      <c r="BQ254" s="94"/>
      <c r="BR254" s="94"/>
      <c r="BS254" s="93">
        <v>100</v>
      </c>
      <c r="BT254" s="94"/>
      <c r="BU254" s="94"/>
      <c r="BV254" s="94"/>
      <c r="BW254" s="94"/>
      <c r="BX254" s="94"/>
      <c r="BY254" s="94"/>
      <c r="BZ254" s="94"/>
      <c r="CA254" s="94"/>
      <c r="CB254" s="94"/>
      <c r="CC254" s="99"/>
      <c r="CD254" s="99"/>
      <c r="CE254" s="100"/>
      <c r="CF254" s="99"/>
      <c r="CG254" s="99"/>
      <c r="CH254" s="100"/>
      <c r="CI254" s="99"/>
      <c r="CJ254" s="99"/>
      <c r="CK254" s="100"/>
      <c r="CL254" s="99"/>
      <c r="CM254" s="99"/>
      <c r="CN254" s="100"/>
      <c r="CO254" s="462"/>
      <c r="CP254" s="462"/>
      <c r="CQ254" s="401"/>
      <c r="CR254" s="401"/>
      <c r="CS254" s="401"/>
      <c r="CT254" s="401"/>
      <c r="CU254" s="402"/>
      <c r="CV254" s="402"/>
      <c r="CW254" s="402"/>
      <c r="CX254" s="462"/>
      <c r="CY254" s="462"/>
      <c r="CZ254" s="401"/>
      <c r="DA254" s="402"/>
      <c r="DB254" s="462"/>
      <c r="DC254" s="462"/>
      <c r="DD254" s="462"/>
      <c r="DE254" s="462"/>
      <c r="DF254" s="402"/>
    </row>
    <row r="255" spans="1:110" ht="8.4499999999999993" customHeight="1" x14ac:dyDescent="0.2">
      <c r="A255" s="130" t="s">
        <v>1849</v>
      </c>
      <c r="B255" s="104">
        <v>240</v>
      </c>
      <c r="C255" s="82" t="s">
        <v>2597</v>
      </c>
      <c r="D255" s="104">
        <v>139</v>
      </c>
      <c r="E255" s="82" t="s">
        <v>1982</v>
      </c>
      <c r="F255" s="82" t="s">
        <v>2572</v>
      </c>
      <c r="G255" s="97">
        <v>23763.29</v>
      </c>
      <c r="H255" s="98">
        <v>0.24</v>
      </c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99"/>
      <c r="AE255" s="99"/>
      <c r="AF255" s="99"/>
      <c r="AG255" s="99"/>
      <c r="AH255" s="99"/>
      <c r="AI255" s="99"/>
      <c r="AJ255" s="99"/>
      <c r="AK255" s="99"/>
      <c r="AL255" s="99"/>
      <c r="AM255" s="99"/>
      <c r="AN255" s="99"/>
      <c r="AO255" s="99"/>
      <c r="AP255" s="101">
        <v>1252.33</v>
      </c>
      <c r="AQ255" s="98">
        <v>5.27</v>
      </c>
      <c r="AR255" s="98">
        <v>5.27</v>
      </c>
      <c r="AS255" s="101">
        <v>7269.19</v>
      </c>
      <c r="AT255" s="102">
        <v>30.59</v>
      </c>
      <c r="AU255" s="102">
        <v>35.86</v>
      </c>
      <c r="AV255" s="101">
        <v>8604.69</v>
      </c>
      <c r="AW255" s="102">
        <v>36.21</v>
      </c>
      <c r="AX255" s="102">
        <v>72.069999999999993</v>
      </c>
      <c r="AY255" s="101">
        <v>2133.94</v>
      </c>
      <c r="AZ255" s="98">
        <v>8.98</v>
      </c>
      <c r="BA255" s="102">
        <v>81.05</v>
      </c>
      <c r="BB255" s="101">
        <v>2297.91</v>
      </c>
      <c r="BC255" s="98">
        <v>9.67</v>
      </c>
      <c r="BD255" s="102">
        <v>90.72</v>
      </c>
      <c r="BE255" s="101">
        <v>1040.83</v>
      </c>
      <c r="BF255" s="98">
        <v>4.38</v>
      </c>
      <c r="BG255" s="102">
        <v>95.1</v>
      </c>
      <c r="BH255" s="101">
        <v>1164.4000000000001</v>
      </c>
      <c r="BI255" s="98">
        <v>4.9000000000000004</v>
      </c>
      <c r="BJ255" s="100">
        <v>100</v>
      </c>
      <c r="BK255" s="99"/>
      <c r="BL255" s="99"/>
      <c r="BM255" s="100">
        <v>100</v>
      </c>
      <c r="BN255" s="99"/>
      <c r="BO255" s="99"/>
      <c r="BP255" s="100">
        <v>100</v>
      </c>
      <c r="BQ255" s="99"/>
      <c r="BR255" s="99"/>
      <c r="BS255" s="100">
        <v>100</v>
      </c>
      <c r="BT255" s="99"/>
      <c r="BU255" s="99"/>
      <c r="BV255" s="99"/>
      <c r="BW255" s="99"/>
      <c r="BX255" s="99"/>
      <c r="BY255" s="99"/>
      <c r="BZ255" s="99"/>
      <c r="CA255" s="99"/>
      <c r="CB255" s="99"/>
      <c r="CC255" s="89"/>
      <c r="CD255" s="91"/>
      <c r="CE255" s="93"/>
      <c r="CF255" s="94"/>
      <c r="CG255" s="94"/>
      <c r="CH255" s="93"/>
      <c r="CI255" s="94"/>
      <c r="CJ255" s="94"/>
      <c r="CK255" s="93"/>
      <c r="CL255" s="94"/>
      <c r="CM255" s="94"/>
      <c r="CN255" s="93"/>
      <c r="CO255" s="462"/>
      <c r="CP255" s="462"/>
      <c r="CQ255" s="401"/>
      <c r="CR255" s="401"/>
      <c r="CS255" s="401"/>
      <c r="CT255" s="401"/>
      <c r="CU255" s="405"/>
      <c r="CV255" s="402"/>
      <c r="CW255" s="402"/>
      <c r="CX255" s="462"/>
      <c r="CY255" s="462"/>
      <c r="CZ255" s="401"/>
      <c r="DA255" s="402"/>
      <c r="DB255" s="462"/>
      <c r="DC255" s="462"/>
      <c r="DD255" s="462"/>
      <c r="DE255" s="462"/>
      <c r="DF255" s="402"/>
    </row>
    <row r="256" spans="1:110" ht="8.4499999999999993" customHeight="1" x14ac:dyDescent="0.2">
      <c r="A256" s="130" t="s">
        <v>1851</v>
      </c>
      <c r="B256" s="104">
        <v>241</v>
      </c>
      <c r="C256" s="82" t="s">
        <v>2598</v>
      </c>
      <c r="D256" s="104">
        <v>126</v>
      </c>
      <c r="E256" s="82" t="s">
        <v>2594</v>
      </c>
      <c r="F256" s="82" t="s">
        <v>2526</v>
      </c>
      <c r="G256" s="101">
        <v>3911.28</v>
      </c>
      <c r="H256" s="98">
        <v>0.04</v>
      </c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  <c r="AE256" s="99"/>
      <c r="AF256" s="99"/>
      <c r="AG256" s="99"/>
      <c r="AH256" s="99"/>
      <c r="AI256" s="99"/>
      <c r="AJ256" s="99"/>
      <c r="AK256" s="99"/>
      <c r="AL256" s="99"/>
      <c r="AM256" s="99"/>
      <c r="AN256" s="99"/>
      <c r="AO256" s="99"/>
      <c r="AP256" s="99"/>
      <c r="AQ256" s="99"/>
      <c r="AR256" s="99"/>
      <c r="AS256" s="101">
        <v>1928.26</v>
      </c>
      <c r="AT256" s="102">
        <v>49.3</v>
      </c>
      <c r="AU256" s="102">
        <v>49.3</v>
      </c>
      <c r="AV256" s="100">
        <v>758.4</v>
      </c>
      <c r="AW256" s="102">
        <v>19.39</v>
      </c>
      <c r="AX256" s="102">
        <v>68.69</v>
      </c>
      <c r="AY256" s="100">
        <v>332.85</v>
      </c>
      <c r="AZ256" s="98">
        <v>8.51</v>
      </c>
      <c r="BA256" s="102">
        <v>77.2</v>
      </c>
      <c r="BB256" s="100">
        <v>348.5</v>
      </c>
      <c r="BC256" s="98">
        <v>8.91</v>
      </c>
      <c r="BD256" s="102">
        <v>86.11</v>
      </c>
      <c r="BE256" s="100">
        <v>435.72</v>
      </c>
      <c r="BF256" s="102">
        <v>11.14</v>
      </c>
      <c r="BG256" s="102">
        <v>97.25</v>
      </c>
      <c r="BH256" s="100">
        <v>107.56</v>
      </c>
      <c r="BI256" s="98">
        <v>2.75</v>
      </c>
      <c r="BJ256" s="100">
        <v>100</v>
      </c>
      <c r="BK256" s="99"/>
      <c r="BL256" s="99"/>
      <c r="BM256" s="100">
        <v>100</v>
      </c>
      <c r="BN256" s="99"/>
      <c r="BO256" s="99"/>
      <c r="BP256" s="100">
        <v>100</v>
      </c>
      <c r="BQ256" s="99"/>
      <c r="BR256" s="99"/>
      <c r="BS256" s="100">
        <v>100</v>
      </c>
      <c r="BT256" s="99"/>
      <c r="BU256" s="99"/>
      <c r="BV256" s="99"/>
      <c r="BW256" s="99"/>
      <c r="BX256" s="99"/>
      <c r="BY256" s="99"/>
      <c r="BZ256" s="99"/>
      <c r="CA256" s="99"/>
      <c r="CB256" s="99"/>
      <c r="CC256" s="99"/>
      <c r="CD256" s="99"/>
      <c r="CE256" s="100"/>
      <c r="CF256" s="99"/>
      <c r="CG256" s="99"/>
      <c r="CH256" s="100"/>
      <c r="CI256" s="99"/>
      <c r="CJ256" s="99"/>
      <c r="CK256" s="100"/>
      <c r="CL256" s="99"/>
      <c r="CM256" s="99"/>
      <c r="CN256" s="100"/>
      <c r="CO256" s="461"/>
      <c r="CP256" s="459"/>
      <c r="CQ256" s="399"/>
      <c r="CR256" s="406"/>
      <c r="CS256" s="399"/>
      <c r="CT256" s="400"/>
      <c r="CU256" s="456"/>
      <c r="CV256" s="456"/>
      <c r="CW256" s="400"/>
      <c r="CX256" s="459"/>
      <c r="CY256" s="459"/>
      <c r="CZ256" s="456"/>
      <c r="DA256" s="400"/>
      <c r="DB256" s="459"/>
      <c r="DC256" s="459"/>
      <c r="DD256" s="459"/>
      <c r="DE256" s="459"/>
      <c r="DF256" s="400"/>
    </row>
    <row r="257" spans="1:110" ht="8.4499999999999993" customHeight="1" x14ac:dyDescent="0.2">
      <c r="A257" s="130" t="s">
        <v>1853</v>
      </c>
      <c r="B257" s="104">
        <v>242</v>
      </c>
      <c r="C257" s="82" t="s">
        <v>2599</v>
      </c>
      <c r="D257" s="104">
        <v>139</v>
      </c>
      <c r="E257" s="82" t="s">
        <v>1982</v>
      </c>
      <c r="F257" s="82" t="s">
        <v>2572</v>
      </c>
      <c r="G257" s="101">
        <v>1813.47</v>
      </c>
      <c r="H257" s="98">
        <v>0.02</v>
      </c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  <c r="AE257" s="99"/>
      <c r="AF257" s="99"/>
      <c r="AG257" s="99"/>
      <c r="AH257" s="99"/>
      <c r="AI257" s="99"/>
      <c r="AJ257" s="99"/>
      <c r="AK257" s="99"/>
      <c r="AL257" s="99"/>
      <c r="AM257" s="99"/>
      <c r="AN257" s="99"/>
      <c r="AO257" s="99"/>
      <c r="AP257" s="100">
        <v>154.51</v>
      </c>
      <c r="AQ257" s="98">
        <v>8.52</v>
      </c>
      <c r="AR257" s="98">
        <v>8.52</v>
      </c>
      <c r="AS257" s="100">
        <v>662.82</v>
      </c>
      <c r="AT257" s="102">
        <v>36.549999999999997</v>
      </c>
      <c r="AU257" s="102">
        <v>45.07</v>
      </c>
      <c r="AV257" s="100">
        <v>568.34</v>
      </c>
      <c r="AW257" s="102">
        <v>31.34</v>
      </c>
      <c r="AX257" s="102">
        <v>76.41</v>
      </c>
      <c r="AY257" s="100">
        <v>137.46</v>
      </c>
      <c r="AZ257" s="98">
        <v>7.58</v>
      </c>
      <c r="BA257" s="102">
        <v>83.99</v>
      </c>
      <c r="BB257" s="100">
        <v>148.16</v>
      </c>
      <c r="BC257" s="98">
        <v>8.17</v>
      </c>
      <c r="BD257" s="102">
        <v>92.16</v>
      </c>
      <c r="BE257" s="102">
        <v>67.099999999999994</v>
      </c>
      <c r="BF257" s="98">
        <v>3.7</v>
      </c>
      <c r="BG257" s="102">
        <v>95.86</v>
      </c>
      <c r="BH257" s="102">
        <v>75.08</v>
      </c>
      <c r="BI257" s="98">
        <v>4.1399999999999997</v>
      </c>
      <c r="BJ257" s="100">
        <v>100</v>
      </c>
      <c r="BK257" s="99"/>
      <c r="BL257" s="99"/>
      <c r="BM257" s="100">
        <v>100</v>
      </c>
      <c r="BN257" s="99"/>
      <c r="BO257" s="99"/>
      <c r="BP257" s="100">
        <v>100</v>
      </c>
      <c r="BQ257" s="99"/>
      <c r="BR257" s="99"/>
      <c r="BS257" s="100">
        <v>100</v>
      </c>
      <c r="BT257" s="99"/>
      <c r="BU257" s="99"/>
      <c r="BV257" s="99"/>
      <c r="BW257" s="99"/>
      <c r="BX257" s="99"/>
      <c r="BY257" s="99"/>
      <c r="BZ257" s="99"/>
      <c r="CA257" s="99"/>
      <c r="CB257" s="99"/>
      <c r="CC257" s="99"/>
      <c r="CD257" s="99"/>
      <c r="CE257" s="100"/>
      <c r="CF257" s="99"/>
      <c r="CG257" s="99"/>
      <c r="CH257" s="100"/>
      <c r="CI257" s="99"/>
      <c r="CJ257" s="99"/>
      <c r="CK257" s="100"/>
      <c r="CL257" s="99"/>
      <c r="CM257" s="99"/>
      <c r="CN257" s="100"/>
      <c r="CO257" s="459"/>
      <c r="CP257" s="459"/>
      <c r="CQ257" s="400"/>
      <c r="CR257" s="456"/>
      <c r="CS257" s="456"/>
      <c r="CT257" s="400"/>
      <c r="CU257" s="456"/>
      <c r="CV257" s="456"/>
      <c r="CW257" s="400"/>
      <c r="CX257" s="459"/>
      <c r="CY257" s="459"/>
      <c r="CZ257" s="456"/>
      <c r="DA257" s="400"/>
      <c r="DB257" s="459"/>
      <c r="DC257" s="459"/>
      <c r="DD257" s="459"/>
      <c r="DE257" s="459"/>
      <c r="DF257" s="400"/>
    </row>
    <row r="258" spans="1:110" ht="8.4499999999999993" customHeight="1" x14ac:dyDescent="0.2">
      <c r="A258" s="130" t="s">
        <v>1855</v>
      </c>
      <c r="B258" s="104">
        <v>243</v>
      </c>
      <c r="C258" s="82" t="s">
        <v>2057</v>
      </c>
      <c r="D258" s="96">
        <v>53</v>
      </c>
      <c r="E258" s="82" t="s">
        <v>2600</v>
      </c>
      <c r="F258" s="82" t="s">
        <v>2572</v>
      </c>
      <c r="G258" s="101">
        <v>3324.71</v>
      </c>
      <c r="H258" s="98">
        <v>0.03</v>
      </c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  <c r="AN258" s="99"/>
      <c r="AO258" s="99"/>
      <c r="AP258" s="99"/>
      <c r="AQ258" s="99"/>
      <c r="AR258" s="99"/>
      <c r="AS258" s="99"/>
      <c r="AT258" s="99"/>
      <c r="AU258" s="99"/>
      <c r="AV258" s="99"/>
      <c r="AW258" s="99"/>
      <c r="AX258" s="99"/>
      <c r="AY258" s="99"/>
      <c r="AZ258" s="99"/>
      <c r="BA258" s="99"/>
      <c r="BB258" s="101">
        <v>2532.1</v>
      </c>
      <c r="BC258" s="102">
        <v>76.16</v>
      </c>
      <c r="BD258" s="102">
        <v>76.16</v>
      </c>
      <c r="BE258" s="99"/>
      <c r="BF258" s="99"/>
      <c r="BG258" s="102">
        <v>76.16</v>
      </c>
      <c r="BH258" s="100">
        <v>792.61</v>
      </c>
      <c r="BI258" s="102">
        <v>23.84</v>
      </c>
      <c r="BJ258" s="100">
        <v>100</v>
      </c>
      <c r="BK258" s="99"/>
      <c r="BL258" s="99"/>
      <c r="BM258" s="100">
        <v>100</v>
      </c>
      <c r="BN258" s="99"/>
      <c r="BO258" s="99"/>
      <c r="BP258" s="100">
        <v>100</v>
      </c>
      <c r="BQ258" s="99"/>
      <c r="BR258" s="99"/>
      <c r="BS258" s="100">
        <v>100</v>
      </c>
      <c r="BT258" s="99"/>
      <c r="BU258" s="99"/>
      <c r="BV258" s="99"/>
      <c r="BW258" s="99"/>
      <c r="BX258" s="99"/>
      <c r="BY258" s="99"/>
      <c r="BZ258" s="99"/>
      <c r="CA258" s="99"/>
      <c r="CB258" s="99"/>
      <c r="CC258" s="97"/>
      <c r="CD258" s="100"/>
      <c r="CE258" s="100"/>
      <c r="CF258" s="99"/>
      <c r="CG258" s="99"/>
      <c r="CH258" s="100"/>
      <c r="CI258" s="99"/>
      <c r="CJ258" s="99"/>
      <c r="CK258" s="100"/>
      <c r="CL258" s="99"/>
      <c r="CM258" s="99"/>
      <c r="CN258" s="100"/>
      <c r="CO258" s="462"/>
      <c r="CP258" s="462"/>
      <c r="CQ258" s="402"/>
      <c r="CR258" s="401"/>
      <c r="CS258" s="401"/>
      <c r="CT258" s="402"/>
      <c r="CU258" s="401"/>
      <c r="CV258" s="401"/>
      <c r="CW258" s="402"/>
      <c r="CX258" s="462"/>
      <c r="CY258" s="462"/>
      <c r="CZ258" s="401"/>
      <c r="DA258" s="402"/>
      <c r="DB258" s="462"/>
      <c r="DC258" s="462"/>
      <c r="DD258" s="462"/>
      <c r="DE258" s="462"/>
      <c r="DF258" s="402"/>
    </row>
    <row r="259" spans="1:110" ht="8.4499999999999993" customHeight="1" x14ac:dyDescent="0.2">
      <c r="A259" s="130" t="s">
        <v>1857</v>
      </c>
      <c r="B259" s="104">
        <v>244</v>
      </c>
      <c r="C259" s="82" t="s">
        <v>2058</v>
      </c>
      <c r="D259" s="96">
        <v>53</v>
      </c>
      <c r="E259" s="82" t="s">
        <v>2600</v>
      </c>
      <c r="F259" s="82" t="s">
        <v>2572</v>
      </c>
      <c r="G259" s="101">
        <v>1467.09</v>
      </c>
      <c r="H259" s="98">
        <v>0.01</v>
      </c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  <c r="AN259" s="99"/>
      <c r="AO259" s="99"/>
      <c r="AP259" s="99"/>
      <c r="AQ259" s="99"/>
      <c r="AR259" s="99"/>
      <c r="AS259" s="99"/>
      <c r="AT259" s="99"/>
      <c r="AU259" s="99"/>
      <c r="AV259" s="99"/>
      <c r="AW259" s="99"/>
      <c r="AX259" s="99"/>
      <c r="AY259" s="99"/>
      <c r="AZ259" s="99"/>
      <c r="BA259" s="99"/>
      <c r="BB259" s="102">
        <v>91.11</v>
      </c>
      <c r="BC259" s="98">
        <v>6.21</v>
      </c>
      <c r="BD259" s="98">
        <v>6.21</v>
      </c>
      <c r="BE259" s="99"/>
      <c r="BF259" s="99"/>
      <c r="BG259" s="98">
        <v>6.21</v>
      </c>
      <c r="BH259" s="101">
        <v>1375.98</v>
      </c>
      <c r="BI259" s="102">
        <v>93.79</v>
      </c>
      <c r="BJ259" s="100">
        <v>100</v>
      </c>
      <c r="BK259" s="99"/>
      <c r="BL259" s="99"/>
      <c r="BM259" s="100">
        <v>100</v>
      </c>
      <c r="BN259" s="99"/>
      <c r="BO259" s="99"/>
      <c r="BP259" s="100">
        <v>100</v>
      </c>
      <c r="BQ259" s="99"/>
      <c r="BR259" s="99"/>
      <c r="BS259" s="100">
        <v>100</v>
      </c>
      <c r="BT259" s="99"/>
      <c r="BU259" s="99"/>
      <c r="BV259" s="99"/>
      <c r="BW259" s="99"/>
      <c r="BX259" s="99"/>
      <c r="BY259" s="99"/>
      <c r="BZ259" s="99"/>
      <c r="CA259" s="99"/>
      <c r="CB259" s="99"/>
      <c r="CC259" s="94"/>
      <c r="CD259" s="94"/>
      <c r="CE259" s="93"/>
      <c r="CF259" s="94"/>
      <c r="CG259" s="94"/>
      <c r="CH259" s="93"/>
      <c r="CI259" s="94"/>
      <c r="CJ259" s="94"/>
      <c r="CK259" s="93"/>
      <c r="CL259" s="94"/>
      <c r="CM259" s="94"/>
      <c r="CN259" s="93"/>
      <c r="CO259" s="462"/>
      <c r="CP259" s="462"/>
      <c r="CQ259" s="402"/>
      <c r="CR259" s="401"/>
      <c r="CS259" s="401"/>
      <c r="CT259" s="402"/>
      <c r="CU259" s="401"/>
      <c r="CV259" s="401"/>
      <c r="CW259" s="402"/>
      <c r="CX259" s="462"/>
      <c r="CY259" s="462"/>
      <c r="CZ259" s="401"/>
      <c r="DA259" s="402"/>
      <c r="DB259" s="462"/>
      <c r="DC259" s="462"/>
      <c r="DD259" s="462"/>
      <c r="DE259" s="462"/>
      <c r="DF259" s="402"/>
    </row>
    <row r="260" spans="1:110" ht="8.4499999999999993" customHeight="1" x14ac:dyDescent="0.2">
      <c r="A260" s="130" t="s">
        <v>1859</v>
      </c>
      <c r="B260" s="104">
        <v>245</v>
      </c>
      <c r="C260" s="82" t="s">
        <v>2601</v>
      </c>
      <c r="D260" s="96">
        <v>33</v>
      </c>
      <c r="E260" s="82" t="s">
        <v>2520</v>
      </c>
      <c r="F260" s="82" t="s">
        <v>2572</v>
      </c>
      <c r="G260" s="101">
        <v>1043.1600000000001</v>
      </c>
      <c r="H260" s="98">
        <v>0.01</v>
      </c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  <c r="AN260" s="99"/>
      <c r="AO260" s="99"/>
      <c r="AP260" s="99"/>
      <c r="AQ260" s="99"/>
      <c r="AR260" s="99"/>
      <c r="AS260" s="99"/>
      <c r="AT260" s="99"/>
      <c r="AU260" s="99"/>
      <c r="AV260" s="99"/>
      <c r="AW260" s="99"/>
      <c r="AX260" s="99"/>
      <c r="AY260" s="99"/>
      <c r="AZ260" s="99"/>
      <c r="BA260" s="99"/>
      <c r="BB260" s="99"/>
      <c r="BC260" s="99"/>
      <c r="BD260" s="99"/>
      <c r="BE260" s="100">
        <v>579.27</v>
      </c>
      <c r="BF260" s="102">
        <v>55.53</v>
      </c>
      <c r="BG260" s="102">
        <v>55.53</v>
      </c>
      <c r="BH260" s="100">
        <v>463.89</v>
      </c>
      <c r="BI260" s="102">
        <v>44.47</v>
      </c>
      <c r="BJ260" s="100">
        <v>100</v>
      </c>
      <c r="BK260" s="99"/>
      <c r="BL260" s="99"/>
      <c r="BM260" s="100">
        <v>100</v>
      </c>
      <c r="BN260" s="99"/>
      <c r="BO260" s="99"/>
      <c r="BP260" s="100">
        <v>100</v>
      </c>
      <c r="BQ260" s="99"/>
      <c r="BR260" s="99"/>
      <c r="BS260" s="100">
        <v>100</v>
      </c>
      <c r="BT260" s="99"/>
      <c r="BU260" s="99"/>
      <c r="BV260" s="99"/>
      <c r="BW260" s="99"/>
      <c r="BX260" s="99"/>
      <c r="BY260" s="99"/>
      <c r="BZ260" s="99"/>
      <c r="CA260" s="99"/>
      <c r="CB260" s="99"/>
      <c r="CC260" s="99"/>
      <c r="CD260" s="99"/>
      <c r="CE260" s="100"/>
      <c r="CF260" s="99"/>
      <c r="CG260" s="99"/>
      <c r="CH260" s="100"/>
      <c r="CI260" s="99"/>
      <c r="CJ260" s="99"/>
      <c r="CK260" s="100"/>
      <c r="CL260" s="99"/>
      <c r="CM260" s="99"/>
      <c r="CN260" s="100"/>
      <c r="CO260" s="459"/>
      <c r="CP260" s="459"/>
      <c r="CQ260" s="400"/>
      <c r="CR260" s="456"/>
      <c r="CS260" s="456"/>
      <c r="CT260" s="400"/>
      <c r="CU260" s="456"/>
      <c r="CV260" s="456"/>
      <c r="CW260" s="400"/>
      <c r="CX260" s="459"/>
      <c r="CY260" s="459"/>
      <c r="CZ260" s="456"/>
      <c r="DA260" s="400"/>
      <c r="DB260" s="459"/>
      <c r="DC260" s="459"/>
      <c r="DD260" s="459"/>
      <c r="DE260" s="459"/>
      <c r="DF260" s="400"/>
    </row>
    <row r="261" spans="1:110" ht="8.4499999999999993" customHeight="1" x14ac:dyDescent="0.2">
      <c r="A261" s="130" t="s">
        <v>1861</v>
      </c>
      <c r="B261" s="104">
        <v>246</v>
      </c>
      <c r="C261" s="82" t="s">
        <v>2059</v>
      </c>
      <c r="D261" s="104">
        <v>139</v>
      </c>
      <c r="E261" s="82" t="s">
        <v>1982</v>
      </c>
      <c r="F261" s="82" t="s">
        <v>2572</v>
      </c>
      <c r="G261" s="97">
        <v>21045.200000000001</v>
      </c>
      <c r="H261" s="98">
        <v>0.21</v>
      </c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  <c r="AO261" s="99"/>
      <c r="AP261" s="101">
        <v>1220.6199999999999</v>
      </c>
      <c r="AQ261" s="98">
        <v>5.8</v>
      </c>
      <c r="AR261" s="98">
        <v>5.8</v>
      </c>
      <c r="AS261" s="101">
        <v>5231.84</v>
      </c>
      <c r="AT261" s="102">
        <v>24.86</v>
      </c>
      <c r="AU261" s="102">
        <v>30.66</v>
      </c>
      <c r="AV261" s="101">
        <v>4484.7299999999996</v>
      </c>
      <c r="AW261" s="102">
        <v>21.31</v>
      </c>
      <c r="AX261" s="102">
        <v>51.97</v>
      </c>
      <c r="AY261" s="101">
        <v>1085.93</v>
      </c>
      <c r="AZ261" s="98">
        <v>5.16</v>
      </c>
      <c r="BA261" s="102">
        <v>57.13</v>
      </c>
      <c r="BB261" s="101">
        <v>1170.1099999999999</v>
      </c>
      <c r="BC261" s="98">
        <v>5.56</v>
      </c>
      <c r="BD261" s="102">
        <v>62.69</v>
      </c>
      <c r="BE261" s="101">
        <v>2824.27</v>
      </c>
      <c r="BF261" s="102">
        <v>13.42</v>
      </c>
      <c r="BG261" s="102">
        <v>76.11</v>
      </c>
      <c r="BH261" s="101">
        <v>5027.7</v>
      </c>
      <c r="BI261" s="102">
        <v>23.89</v>
      </c>
      <c r="BJ261" s="100">
        <v>100</v>
      </c>
      <c r="BK261" s="99"/>
      <c r="BL261" s="99"/>
      <c r="BM261" s="100">
        <v>100</v>
      </c>
      <c r="BN261" s="99"/>
      <c r="BO261" s="99"/>
      <c r="BP261" s="100">
        <v>100</v>
      </c>
      <c r="BQ261" s="99"/>
      <c r="BR261" s="99"/>
      <c r="BS261" s="100">
        <v>100</v>
      </c>
      <c r="BT261" s="99"/>
      <c r="BU261" s="99"/>
      <c r="BV261" s="99"/>
      <c r="BW261" s="99"/>
      <c r="BX261" s="99"/>
      <c r="BY261" s="99"/>
      <c r="BZ261" s="99"/>
      <c r="CA261" s="99"/>
      <c r="CB261" s="99"/>
      <c r="CC261" s="99"/>
      <c r="CD261" s="99"/>
      <c r="CE261" s="100"/>
      <c r="CF261" s="99"/>
      <c r="CG261" s="99"/>
      <c r="CH261" s="100"/>
      <c r="CI261" s="99"/>
      <c r="CJ261" s="99"/>
      <c r="CK261" s="100"/>
      <c r="CL261" s="99"/>
      <c r="CM261" s="99"/>
      <c r="CN261" s="100"/>
      <c r="CO261" s="462"/>
      <c r="CP261" s="462"/>
      <c r="CQ261" s="402"/>
      <c r="CR261" s="401"/>
      <c r="CS261" s="401"/>
      <c r="CT261" s="402"/>
      <c r="CU261" s="401"/>
      <c r="CV261" s="401"/>
      <c r="CW261" s="402"/>
      <c r="CX261" s="462"/>
      <c r="CY261" s="462"/>
      <c r="CZ261" s="401"/>
      <c r="DA261" s="402"/>
      <c r="DB261" s="462"/>
      <c r="DC261" s="462"/>
      <c r="DD261" s="462"/>
      <c r="DE261" s="462"/>
      <c r="DF261" s="402"/>
    </row>
    <row r="262" spans="1:110" ht="8.4499999999999993" customHeight="1" x14ac:dyDescent="0.2">
      <c r="A262" s="130" t="s">
        <v>1863</v>
      </c>
      <c r="B262" s="104">
        <v>247</v>
      </c>
      <c r="C262" s="82" t="s">
        <v>2060</v>
      </c>
      <c r="D262" s="104">
        <v>116</v>
      </c>
      <c r="E262" s="82" t="s">
        <v>2594</v>
      </c>
      <c r="F262" s="82" t="s">
        <v>2572</v>
      </c>
      <c r="G262" s="100">
        <v>439.67</v>
      </c>
      <c r="H262" s="98">
        <v>0</v>
      </c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  <c r="AN262" s="99"/>
      <c r="AO262" s="99"/>
      <c r="AP262" s="99"/>
      <c r="AQ262" s="99"/>
      <c r="AR262" s="99"/>
      <c r="AS262" s="102">
        <v>74.44</v>
      </c>
      <c r="AT262" s="102">
        <v>16.93</v>
      </c>
      <c r="AU262" s="102">
        <v>16.93</v>
      </c>
      <c r="AV262" s="99"/>
      <c r="AW262" s="99"/>
      <c r="AX262" s="102">
        <v>16.93</v>
      </c>
      <c r="AY262" s="99"/>
      <c r="AZ262" s="99"/>
      <c r="BA262" s="102">
        <v>16.93</v>
      </c>
      <c r="BB262" s="99"/>
      <c r="BC262" s="99"/>
      <c r="BD262" s="102">
        <v>16.93</v>
      </c>
      <c r="BE262" s="99"/>
      <c r="BF262" s="99"/>
      <c r="BG262" s="102">
        <v>16.93</v>
      </c>
      <c r="BH262" s="100">
        <v>365.23</v>
      </c>
      <c r="BI262" s="102">
        <v>83.07</v>
      </c>
      <c r="BJ262" s="100">
        <v>100</v>
      </c>
      <c r="BK262" s="99"/>
      <c r="BL262" s="99"/>
      <c r="BM262" s="100">
        <v>100</v>
      </c>
      <c r="BN262" s="99"/>
      <c r="BO262" s="99"/>
      <c r="BP262" s="100">
        <v>100</v>
      </c>
      <c r="BQ262" s="99"/>
      <c r="BR262" s="99"/>
      <c r="BS262" s="100">
        <v>100</v>
      </c>
      <c r="BT262" s="99"/>
      <c r="BU262" s="99"/>
      <c r="BV262" s="99"/>
      <c r="BW262" s="99"/>
      <c r="BX262" s="99"/>
      <c r="BY262" s="99"/>
      <c r="BZ262" s="99"/>
      <c r="CA262" s="99"/>
      <c r="CB262" s="99"/>
      <c r="CC262" s="99"/>
      <c r="CD262" s="99"/>
      <c r="CE262" s="100"/>
      <c r="CF262" s="99"/>
      <c r="CG262" s="99"/>
      <c r="CH262" s="100"/>
      <c r="CI262" s="99"/>
      <c r="CJ262" s="99"/>
      <c r="CK262" s="100"/>
      <c r="CL262" s="99"/>
      <c r="CM262" s="99"/>
      <c r="CN262" s="100"/>
      <c r="CO262" s="462"/>
      <c r="CP262" s="462"/>
      <c r="CQ262" s="402"/>
      <c r="CR262" s="401"/>
      <c r="CS262" s="401"/>
      <c r="CT262" s="402"/>
      <c r="CU262" s="401"/>
      <c r="CV262" s="401"/>
      <c r="CW262" s="402"/>
      <c r="CX262" s="462"/>
      <c r="CY262" s="462"/>
      <c r="CZ262" s="401"/>
      <c r="DA262" s="402"/>
      <c r="DB262" s="462"/>
      <c r="DC262" s="462"/>
      <c r="DD262" s="462"/>
      <c r="DE262" s="462"/>
      <c r="DF262" s="402"/>
    </row>
    <row r="263" spans="1:110" ht="8.4499999999999993" customHeight="1" x14ac:dyDescent="0.2">
      <c r="A263" s="130" t="s">
        <v>1865</v>
      </c>
      <c r="B263" s="104">
        <v>248</v>
      </c>
      <c r="C263" s="82" t="s">
        <v>2061</v>
      </c>
      <c r="D263" s="96">
        <v>21</v>
      </c>
      <c r="E263" s="82" t="s">
        <v>1978</v>
      </c>
      <c r="F263" s="82" t="s">
        <v>2526</v>
      </c>
      <c r="G263" s="100">
        <v>745.61</v>
      </c>
      <c r="H263" s="98">
        <v>0.01</v>
      </c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  <c r="AF263" s="99"/>
      <c r="AG263" s="99"/>
      <c r="AH263" s="99"/>
      <c r="AI263" s="99"/>
      <c r="AJ263" s="99"/>
      <c r="AK263" s="99"/>
      <c r="AL263" s="99"/>
      <c r="AM263" s="99"/>
      <c r="AN263" s="99"/>
      <c r="AO263" s="99"/>
      <c r="AP263" s="99"/>
      <c r="AQ263" s="99"/>
      <c r="AR263" s="99"/>
      <c r="AS263" s="99"/>
      <c r="AT263" s="99"/>
      <c r="AU263" s="99"/>
      <c r="AV263" s="99"/>
      <c r="AW263" s="99"/>
      <c r="AX263" s="99"/>
      <c r="AY263" s="99"/>
      <c r="AZ263" s="99"/>
      <c r="BA263" s="99"/>
      <c r="BB263" s="99"/>
      <c r="BC263" s="99"/>
      <c r="BD263" s="99"/>
      <c r="BE263" s="99"/>
      <c r="BF263" s="99"/>
      <c r="BG263" s="99"/>
      <c r="BH263" s="100">
        <v>745.61</v>
      </c>
      <c r="BI263" s="100">
        <v>100</v>
      </c>
      <c r="BJ263" s="100">
        <v>100</v>
      </c>
      <c r="BK263" s="99"/>
      <c r="BL263" s="99"/>
      <c r="BM263" s="100">
        <v>100</v>
      </c>
      <c r="BN263" s="99"/>
      <c r="BO263" s="99"/>
      <c r="BP263" s="100">
        <v>100</v>
      </c>
      <c r="BQ263" s="99"/>
      <c r="BR263" s="99"/>
      <c r="BS263" s="100">
        <v>100</v>
      </c>
      <c r="BT263" s="99"/>
      <c r="BU263" s="99"/>
      <c r="BV263" s="99"/>
      <c r="BW263" s="99"/>
      <c r="BX263" s="99"/>
      <c r="BY263" s="99"/>
      <c r="BZ263" s="99"/>
      <c r="CA263" s="99"/>
      <c r="CB263" s="99"/>
      <c r="CC263" s="99"/>
      <c r="CD263" s="99"/>
      <c r="CE263" s="100"/>
      <c r="CF263" s="99"/>
      <c r="CG263" s="99"/>
      <c r="CH263" s="100"/>
      <c r="CI263" s="99"/>
      <c r="CJ263" s="99"/>
      <c r="CK263" s="100"/>
      <c r="CL263" s="99"/>
      <c r="CM263" s="99"/>
      <c r="CN263" s="100"/>
      <c r="CO263" s="462"/>
      <c r="CP263" s="462"/>
      <c r="CQ263" s="402"/>
      <c r="CR263" s="401"/>
      <c r="CS263" s="401"/>
      <c r="CT263" s="402"/>
      <c r="CU263" s="401"/>
      <c r="CV263" s="401"/>
      <c r="CW263" s="402"/>
      <c r="CX263" s="462"/>
      <c r="CY263" s="462"/>
      <c r="CZ263" s="401"/>
      <c r="DA263" s="402"/>
      <c r="DB263" s="462"/>
      <c r="DC263" s="462"/>
      <c r="DD263" s="462"/>
      <c r="DE263" s="462"/>
      <c r="DF263" s="402"/>
    </row>
    <row r="264" spans="1:110" ht="8.4499999999999993" customHeight="1" x14ac:dyDescent="0.2">
      <c r="A264" s="130" t="s">
        <v>2671</v>
      </c>
      <c r="B264" s="104">
        <v>249</v>
      </c>
      <c r="C264" s="82" t="s">
        <v>2062</v>
      </c>
      <c r="D264" s="104">
        <v>139</v>
      </c>
      <c r="E264" s="82" t="s">
        <v>1982</v>
      </c>
      <c r="F264" s="82" t="s">
        <v>2572</v>
      </c>
      <c r="G264" s="101">
        <v>4528.2</v>
      </c>
      <c r="H264" s="98">
        <v>0.05</v>
      </c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99"/>
      <c r="AH264" s="99"/>
      <c r="AI264" s="99"/>
      <c r="AJ264" s="99"/>
      <c r="AK264" s="99"/>
      <c r="AL264" s="99"/>
      <c r="AM264" s="99"/>
      <c r="AN264" s="99"/>
      <c r="AO264" s="99"/>
      <c r="AP264" s="102">
        <v>14.94</v>
      </c>
      <c r="AQ264" s="98">
        <v>0.33</v>
      </c>
      <c r="AR264" s="98">
        <v>0.33</v>
      </c>
      <c r="AS264" s="101">
        <v>1290.99</v>
      </c>
      <c r="AT264" s="102">
        <v>28.51</v>
      </c>
      <c r="AU264" s="102">
        <v>28.84</v>
      </c>
      <c r="AV264" s="100">
        <v>513.5</v>
      </c>
      <c r="AW264" s="102">
        <v>11.34</v>
      </c>
      <c r="AX264" s="102">
        <v>40.18</v>
      </c>
      <c r="AY264" s="100">
        <v>225.5</v>
      </c>
      <c r="AZ264" s="98">
        <v>4.9800000000000004</v>
      </c>
      <c r="BA264" s="102">
        <v>45.16</v>
      </c>
      <c r="BB264" s="100">
        <v>235.92</v>
      </c>
      <c r="BC264" s="98">
        <v>5.21</v>
      </c>
      <c r="BD264" s="102">
        <v>50.37</v>
      </c>
      <c r="BE264" s="100">
        <v>382.18</v>
      </c>
      <c r="BF264" s="98">
        <v>8.44</v>
      </c>
      <c r="BG264" s="102">
        <v>58.81</v>
      </c>
      <c r="BH264" s="101">
        <v>1865.17</v>
      </c>
      <c r="BI264" s="102">
        <v>41.19</v>
      </c>
      <c r="BJ264" s="100">
        <v>100</v>
      </c>
      <c r="BK264" s="99"/>
      <c r="BL264" s="99"/>
      <c r="BM264" s="100">
        <v>100</v>
      </c>
      <c r="BN264" s="99"/>
      <c r="BO264" s="99"/>
      <c r="BP264" s="100">
        <v>100</v>
      </c>
      <c r="BQ264" s="99"/>
      <c r="BR264" s="99"/>
      <c r="BS264" s="100">
        <v>100</v>
      </c>
      <c r="BT264" s="99"/>
      <c r="BU264" s="99"/>
      <c r="BV264" s="99"/>
      <c r="BW264" s="99"/>
      <c r="BX264" s="99"/>
      <c r="BY264" s="99"/>
      <c r="BZ264" s="99"/>
      <c r="CA264" s="99"/>
      <c r="CB264" s="99"/>
      <c r="CC264" s="99"/>
      <c r="CD264" s="99"/>
      <c r="CE264" s="100"/>
      <c r="CF264" s="99"/>
      <c r="CG264" s="99"/>
      <c r="CH264" s="100"/>
      <c r="CI264" s="99"/>
      <c r="CJ264" s="99"/>
      <c r="CK264" s="100"/>
      <c r="CL264" s="99"/>
      <c r="CM264" s="99"/>
      <c r="CN264" s="100"/>
      <c r="CO264" s="462"/>
      <c r="CP264" s="462"/>
      <c r="CQ264" s="402"/>
      <c r="CR264" s="401"/>
      <c r="CS264" s="401"/>
      <c r="CT264" s="402"/>
      <c r="CU264" s="401"/>
      <c r="CV264" s="401"/>
      <c r="CW264" s="402"/>
      <c r="CX264" s="462"/>
      <c r="CY264" s="462"/>
      <c r="CZ264" s="401"/>
      <c r="DA264" s="402"/>
      <c r="DB264" s="462"/>
      <c r="DC264" s="462"/>
      <c r="DD264" s="462"/>
      <c r="DE264" s="462"/>
      <c r="DF264" s="402"/>
    </row>
    <row r="265" spans="1:110" ht="8.4499999999999993" customHeight="1" x14ac:dyDescent="0.2">
      <c r="A265" s="130" t="s">
        <v>2672</v>
      </c>
      <c r="B265" s="104">
        <v>250</v>
      </c>
      <c r="C265" s="82" t="s">
        <v>2063</v>
      </c>
      <c r="D265" s="104">
        <v>116</v>
      </c>
      <c r="E265" s="82" t="s">
        <v>2594</v>
      </c>
      <c r="F265" s="82" t="s">
        <v>2572</v>
      </c>
      <c r="G265" s="97">
        <v>13466.76</v>
      </c>
      <c r="H265" s="98">
        <v>0.14000000000000001</v>
      </c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  <c r="AF265" s="99"/>
      <c r="AG265" s="99"/>
      <c r="AH265" s="99"/>
      <c r="AI265" s="99"/>
      <c r="AJ265" s="99"/>
      <c r="AK265" s="99"/>
      <c r="AL265" s="99"/>
      <c r="AM265" s="99"/>
      <c r="AN265" s="99"/>
      <c r="AO265" s="99"/>
      <c r="AP265" s="99"/>
      <c r="AQ265" s="99"/>
      <c r="AR265" s="99"/>
      <c r="AS265" s="101">
        <v>6278.2</v>
      </c>
      <c r="AT265" s="102">
        <v>46.62</v>
      </c>
      <c r="AU265" s="102">
        <v>46.62</v>
      </c>
      <c r="AV265" s="101">
        <v>6394.02</v>
      </c>
      <c r="AW265" s="102">
        <v>47.48</v>
      </c>
      <c r="AX265" s="102">
        <v>94.1</v>
      </c>
      <c r="AY265" s="99"/>
      <c r="AZ265" s="99"/>
      <c r="BA265" s="102">
        <v>94.1</v>
      </c>
      <c r="BB265" s="99"/>
      <c r="BC265" s="99"/>
      <c r="BD265" s="102">
        <v>94.1</v>
      </c>
      <c r="BE265" s="100">
        <v>654.48</v>
      </c>
      <c r="BF265" s="98">
        <v>4.8600000000000003</v>
      </c>
      <c r="BG265" s="102">
        <v>98.96</v>
      </c>
      <c r="BH265" s="100">
        <v>140.05000000000001</v>
      </c>
      <c r="BI265" s="98">
        <v>1.04</v>
      </c>
      <c r="BJ265" s="100">
        <v>100</v>
      </c>
      <c r="BK265" s="99"/>
      <c r="BL265" s="99"/>
      <c r="BM265" s="100">
        <v>100</v>
      </c>
      <c r="BN265" s="99"/>
      <c r="BO265" s="99"/>
      <c r="BP265" s="100">
        <v>100</v>
      </c>
      <c r="BQ265" s="99"/>
      <c r="BR265" s="99"/>
      <c r="BS265" s="100">
        <v>100</v>
      </c>
      <c r="BT265" s="99"/>
      <c r="BU265" s="99"/>
      <c r="BV265" s="99"/>
      <c r="BW265" s="99"/>
      <c r="BX265" s="99"/>
      <c r="BY265" s="99"/>
      <c r="BZ265" s="99"/>
      <c r="CA265" s="99"/>
      <c r="CB265" s="99"/>
      <c r="CC265" s="99"/>
      <c r="CD265" s="99"/>
      <c r="CE265" s="100"/>
      <c r="CF265" s="99"/>
      <c r="CG265" s="99"/>
      <c r="CH265" s="100"/>
      <c r="CI265" s="99"/>
      <c r="CJ265" s="99"/>
      <c r="CK265" s="100"/>
      <c r="CL265" s="99"/>
      <c r="CM265" s="99"/>
      <c r="CN265" s="100"/>
      <c r="CO265" s="459"/>
      <c r="CP265" s="459"/>
      <c r="CQ265" s="400"/>
      <c r="CR265" s="456"/>
      <c r="CS265" s="456"/>
      <c r="CT265" s="400"/>
      <c r="CU265" s="456"/>
      <c r="CV265" s="456"/>
      <c r="CW265" s="400"/>
      <c r="CX265" s="459"/>
      <c r="CY265" s="459"/>
      <c r="CZ265" s="456"/>
      <c r="DA265" s="400"/>
      <c r="DB265" s="459"/>
      <c r="DC265" s="459"/>
      <c r="DD265" s="459"/>
      <c r="DE265" s="459"/>
      <c r="DF265" s="400"/>
    </row>
    <row r="266" spans="1:110" ht="8.4499999999999993" customHeight="1" x14ac:dyDescent="0.2">
      <c r="A266" s="130" t="s">
        <v>2673</v>
      </c>
      <c r="B266" s="104">
        <v>251</v>
      </c>
      <c r="C266" s="82" t="s">
        <v>2064</v>
      </c>
      <c r="D266" s="96">
        <v>21</v>
      </c>
      <c r="E266" s="82" t="s">
        <v>2514</v>
      </c>
      <c r="F266" s="82" t="s">
        <v>2527</v>
      </c>
      <c r="G266" s="100">
        <v>553.71</v>
      </c>
      <c r="H266" s="98">
        <v>0.01</v>
      </c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99"/>
      <c r="AH266" s="99"/>
      <c r="AI266" s="99"/>
      <c r="AJ266" s="99"/>
      <c r="AK266" s="99"/>
      <c r="AL266" s="99"/>
      <c r="AM266" s="99"/>
      <c r="AN266" s="99"/>
      <c r="AO266" s="99"/>
      <c r="AP266" s="99"/>
      <c r="AQ266" s="99"/>
      <c r="AR266" s="99"/>
      <c r="AS266" s="99"/>
      <c r="AT266" s="99"/>
      <c r="AU266" s="99"/>
      <c r="AV266" s="100">
        <v>553.71</v>
      </c>
      <c r="AW266" s="100">
        <v>100</v>
      </c>
      <c r="AX266" s="100">
        <v>100</v>
      </c>
      <c r="AY266" s="99"/>
      <c r="AZ266" s="99"/>
      <c r="BA266" s="100">
        <v>100</v>
      </c>
      <c r="BB266" s="99"/>
      <c r="BC266" s="99"/>
      <c r="BD266" s="100">
        <v>100</v>
      </c>
      <c r="BE266" s="99"/>
      <c r="BF266" s="99"/>
      <c r="BG266" s="100">
        <v>100</v>
      </c>
      <c r="BH266" s="99"/>
      <c r="BI266" s="99"/>
      <c r="BJ266" s="100">
        <v>100</v>
      </c>
      <c r="BK266" s="99"/>
      <c r="BL266" s="99"/>
      <c r="BM266" s="100">
        <v>100</v>
      </c>
      <c r="BN266" s="99"/>
      <c r="BO266" s="99"/>
      <c r="BP266" s="100">
        <v>100</v>
      </c>
      <c r="BQ266" s="99"/>
      <c r="BR266" s="99"/>
      <c r="BS266" s="100">
        <v>100</v>
      </c>
      <c r="BT266" s="99"/>
      <c r="BU266" s="99"/>
      <c r="BV266" s="99"/>
      <c r="BW266" s="99"/>
      <c r="BX266" s="99"/>
      <c r="BY266" s="99"/>
      <c r="BZ266" s="99"/>
      <c r="CA266" s="99"/>
      <c r="CB266" s="99"/>
      <c r="CC266" s="94"/>
      <c r="CD266" s="94"/>
      <c r="CE266" s="91"/>
      <c r="CF266" s="94"/>
      <c r="CG266" s="94"/>
      <c r="CH266" s="91"/>
      <c r="CI266" s="93"/>
      <c r="CJ266" s="90"/>
      <c r="CK266" s="91"/>
      <c r="CL266" s="93"/>
      <c r="CM266" s="90"/>
      <c r="CN266" s="93"/>
      <c r="CO266" s="462"/>
      <c r="CP266" s="462"/>
      <c r="CQ266" s="402"/>
      <c r="CR266" s="401"/>
      <c r="CS266" s="401"/>
      <c r="CT266" s="402"/>
      <c r="CU266" s="401"/>
      <c r="CV266" s="401"/>
      <c r="CW266" s="402"/>
      <c r="CX266" s="462"/>
      <c r="CY266" s="462"/>
      <c r="CZ266" s="401"/>
      <c r="DA266" s="402"/>
      <c r="DB266" s="462"/>
      <c r="DC266" s="462"/>
      <c r="DD266" s="462"/>
      <c r="DE266" s="462"/>
      <c r="DF266" s="402"/>
    </row>
    <row r="267" spans="1:110" ht="8.4499999999999993" customHeight="1" x14ac:dyDescent="0.2">
      <c r="A267" s="130" t="s">
        <v>2674</v>
      </c>
      <c r="B267" s="104">
        <v>252</v>
      </c>
      <c r="C267" s="82" t="s">
        <v>2065</v>
      </c>
      <c r="D267" s="104">
        <v>116</v>
      </c>
      <c r="E267" s="82" t="s">
        <v>2594</v>
      </c>
      <c r="F267" s="82" t="s">
        <v>2572</v>
      </c>
      <c r="G267" s="101">
        <v>3193.32</v>
      </c>
      <c r="H267" s="98">
        <v>0.03</v>
      </c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99"/>
      <c r="AE267" s="99"/>
      <c r="AF267" s="99"/>
      <c r="AG267" s="99"/>
      <c r="AH267" s="99"/>
      <c r="AI267" s="99"/>
      <c r="AJ267" s="99"/>
      <c r="AK267" s="99"/>
      <c r="AL267" s="99"/>
      <c r="AM267" s="99"/>
      <c r="AN267" s="99"/>
      <c r="AO267" s="99"/>
      <c r="AP267" s="99"/>
      <c r="AQ267" s="99"/>
      <c r="AR267" s="99"/>
      <c r="AS267" s="101">
        <v>1488.73</v>
      </c>
      <c r="AT267" s="102">
        <v>46.62</v>
      </c>
      <c r="AU267" s="102">
        <v>46.62</v>
      </c>
      <c r="AV267" s="101">
        <v>1516.19</v>
      </c>
      <c r="AW267" s="102">
        <v>47.48</v>
      </c>
      <c r="AX267" s="102">
        <v>94.1</v>
      </c>
      <c r="AY267" s="99"/>
      <c r="AZ267" s="99"/>
      <c r="BA267" s="102">
        <v>94.1</v>
      </c>
      <c r="BB267" s="99"/>
      <c r="BC267" s="99"/>
      <c r="BD267" s="102">
        <v>94.1</v>
      </c>
      <c r="BE267" s="100">
        <v>155.19999999999999</v>
      </c>
      <c r="BF267" s="98">
        <v>4.8600000000000003</v>
      </c>
      <c r="BG267" s="102">
        <v>98.96</v>
      </c>
      <c r="BH267" s="102">
        <v>33.21</v>
      </c>
      <c r="BI267" s="98">
        <v>1.04</v>
      </c>
      <c r="BJ267" s="100">
        <v>100</v>
      </c>
      <c r="BK267" s="99"/>
      <c r="BL267" s="99"/>
      <c r="BM267" s="100">
        <v>100</v>
      </c>
      <c r="BN267" s="99"/>
      <c r="BO267" s="99"/>
      <c r="BP267" s="100">
        <v>100</v>
      </c>
      <c r="BQ267" s="99"/>
      <c r="BR267" s="99"/>
      <c r="BS267" s="100">
        <v>100</v>
      </c>
      <c r="BT267" s="99"/>
      <c r="BU267" s="99"/>
      <c r="BV267" s="99"/>
      <c r="BW267" s="99"/>
      <c r="BX267" s="99"/>
      <c r="BY267" s="99"/>
      <c r="BZ267" s="99"/>
      <c r="CA267" s="99"/>
      <c r="CB267" s="99"/>
      <c r="CC267" s="94"/>
      <c r="CD267" s="94"/>
      <c r="CE267" s="93"/>
      <c r="CF267" s="94"/>
      <c r="CG267" s="94"/>
      <c r="CH267" s="93"/>
      <c r="CI267" s="94"/>
      <c r="CJ267" s="94"/>
      <c r="CK267" s="93"/>
      <c r="CL267" s="94"/>
      <c r="CM267" s="94"/>
      <c r="CN267" s="93"/>
      <c r="CO267" s="462"/>
      <c r="CP267" s="462"/>
      <c r="CQ267" s="402"/>
      <c r="CR267" s="401"/>
      <c r="CS267" s="401"/>
      <c r="CT267" s="402"/>
      <c r="CU267" s="401"/>
      <c r="CV267" s="401"/>
      <c r="CW267" s="402"/>
      <c r="CX267" s="462"/>
      <c r="CY267" s="462"/>
      <c r="CZ267" s="401"/>
      <c r="DA267" s="402"/>
      <c r="DB267" s="462"/>
      <c r="DC267" s="462"/>
      <c r="DD267" s="462"/>
      <c r="DE267" s="462"/>
      <c r="DF267" s="402"/>
    </row>
    <row r="268" spans="1:110" ht="8.4499999999999993" customHeight="1" x14ac:dyDescent="0.2">
      <c r="A268" s="130" t="s">
        <v>143</v>
      </c>
      <c r="B268" s="103">
        <v>253</v>
      </c>
      <c r="C268" s="87" t="s">
        <v>480</v>
      </c>
      <c r="D268" s="103">
        <v>224</v>
      </c>
      <c r="E268" s="87" t="s">
        <v>2602</v>
      </c>
      <c r="F268" s="87" t="s">
        <v>2524</v>
      </c>
      <c r="G268" s="105">
        <v>734704.32</v>
      </c>
      <c r="H268" s="90">
        <v>7.48</v>
      </c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  <c r="AC268" s="94"/>
      <c r="AD268" s="94"/>
      <c r="AE268" s="94"/>
      <c r="AF268" s="94"/>
      <c r="AG268" s="94"/>
      <c r="AH268" s="94"/>
      <c r="AI268" s="94"/>
      <c r="AJ268" s="92">
        <v>2508.71</v>
      </c>
      <c r="AK268" s="90">
        <v>0.34</v>
      </c>
      <c r="AL268" s="90">
        <v>0.34</v>
      </c>
      <c r="AM268" s="92">
        <v>4789.3599999999997</v>
      </c>
      <c r="AN268" s="90">
        <v>0.65</v>
      </c>
      <c r="AO268" s="90">
        <v>0.99</v>
      </c>
      <c r="AP268" s="92">
        <v>5288.06</v>
      </c>
      <c r="AQ268" s="90">
        <v>0.72</v>
      </c>
      <c r="AR268" s="90">
        <v>1.71</v>
      </c>
      <c r="AS268" s="89">
        <v>2487.4299999999998</v>
      </c>
      <c r="AT268" s="90">
        <v>0.34</v>
      </c>
      <c r="AU268" s="90">
        <v>2.0499999999999998</v>
      </c>
      <c r="AV268" s="89">
        <v>1582.9</v>
      </c>
      <c r="AW268" s="91">
        <v>0.22</v>
      </c>
      <c r="AX268" s="91">
        <v>2.27</v>
      </c>
      <c r="AY268" s="89">
        <v>1295.0999999999999</v>
      </c>
      <c r="AZ268" s="91">
        <v>0.18</v>
      </c>
      <c r="BA268" s="91">
        <v>2.44</v>
      </c>
      <c r="BB268" s="89">
        <v>278355.82</v>
      </c>
      <c r="BC268" s="90">
        <v>37.89</v>
      </c>
      <c r="BD268" s="91">
        <v>40.33</v>
      </c>
      <c r="BE268" s="89">
        <v>179952.54</v>
      </c>
      <c r="BF268" s="90">
        <v>24.49</v>
      </c>
      <c r="BG268" s="91">
        <v>64.819999999999993</v>
      </c>
      <c r="BH268" s="94">
        <v>143900</v>
      </c>
      <c r="BI268" s="94">
        <v>19.59</v>
      </c>
      <c r="BJ268" s="91">
        <v>84.41</v>
      </c>
      <c r="BK268" s="89">
        <v>32377.5</v>
      </c>
      <c r="BL268" s="90">
        <v>4.41</v>
      </c>
      <c r="BM268" s="91">
        <v>88.82</v>
      </c>
      <c r="BN268" s="105">
        <v>82166.899999999994</v>
      </c>
      <c r="BO268" s="91">
        <v>11.18</v>
      </c>
      <c r="BP268" s="93">
        <v>100</v>
      </c>
      <c r="BQ268" s="94"/>
      <c r="BR268" s="94"/>
      <c r="BS268" s="93">
        <v>100</v>
      </c>
      <c r="BT268" s="94"/>
      <c r="BU268" s="94"/>
      <c r="BV268" s="94"/>
      <c r="BW268" s="94"/>
      <c r="BX268" s="94"/>
      <c r="BY268" s="94"/>
      <c r="BZ268" s="94"/>
      <c r="CA268" s="94"/>
      <c r="CB268" s="94"/>
      <c r="CC268" s="99"/>
      <c r="CD268" s="99"/>
      <c r="CE268" s="100"/>
      <c r="CF268" s="99"/>
      <c r="CG268" s="99"/>
      <c r="CH268" s="100"/>
      <c r="CI268" s="99"/>
      <c r="CJ268" s="99"/>
      <c r="CK268" s="100"/>
      <c r="CL268" s="99"/>
      <c r="CM268" s="99"/>
      <c r="CN268" s="100"/>
      <c r="CO268" s="469"/>
      <c r="CP268" s="459"/>
      <c r="CQ268" s="400"/>
      <c r="CR268" s="456"/>
      <c r="CS268" s="456"/>
      <c r="CT268" s="400"/>
      <c r="CU268" s="456"/>
      <c r="CV268" s="456"/>
      <c r="CW268" s="400"/>
      <c r="CX268" s="459"/>
      <c r="CY268" s="459"/>
      <c r="CZ268" s="456"/>
      <c r="DA268" s="400"/>
      <c r="DB268" s="459"/>
      <c r="DC268" s="459"/>
      <c r="DD268" s="459"/>
      <c r="DE268" s="459"/>
      <c r="DF268" s="400"/>
    </row>
    <row r="269" spans="1:110" ht="8.4499999999999993" customHeight="1" x14ac:dyDescent="0.2">
      <c r="A269" s="130" t="s">
        <v>248</v>
      </c>
      <c r="B269" s="104">
        <v>254</v>
      </c>
      <c r="C269" s="82" t="s">
        <v>2066</v>
      </c>
      <c r="D269" s="104">
        <v>153</v>
      </c>
      <c r="E269" s="82" t="s">
        <v>2507</v>
      </c>
      <c r="F269" s="82" t="s">
        <v>2524</v>
      </c>
      <c r="G269" s="106">
        <v>719500</v>
      </c>
      <c r="H269" s="98">
        <v>7.33</v>
      </c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99"/>
      <c r="AE269" s="99"/>
      <c r="AF269" s="99"/>
      <c r="AG269" s="99"/>
      <c r="AH269" s="99"/>
      <c r="AI269" s="99"/>
      <c r="AJ269" s="99"/>
      <c r="AK269" s="99"/>
      <c r="AL269" s="99"/>
      <c r="AM269" s="99"/>
      <c r="AN269" s="99"/>
      <c r="AO269" s="99"/>
      <c r="AP269" s="99"/>
      <c r="AQ269" s="99"/>
      <c r="AR269" s="99"/>
      <c r="AS269" s="97"/>
      <c r="AT269" s="98"/>
      <c r="AU269" s="98"/>
      <c r="AV269" s="97">
        <v>1582.9</v>
      </c>
      <c r="AW269" s="102">
        <v>0.22</v>
      </c>
      <c r="AX269" s="102">
        <v>0.22</v>
      </c>
      <c r="AY269" s="97">
        <v>1295.0999999999999</v>
      </c>
      <c r="AZ269" s="102">
        <v>0.18</v>
      </c>
      <c r="BA269" s="102">
        <v>0.4</v>
      </c>
      <c r="BB269" s="97">
        <v>278302.59999999998</v>
      </c>
      <c r="BC269" s="98">
        <v>38.68</v>
      </c>
      <c r="BD269" s="102">
        <v>39.08</v>
      </c>
      <c r="BE269" s="97">
        <v>179875</v>
      </c>
      <c r="BF269" s="98">
        <v>25</v>
      </c>
      <c r="BG269" s="102">
        <v>64.08</v>
      </c>
      <c r="BH269" s="99">
        <v>143900</v>
      </c>
      <c r="BI269" s="99">
        <v>20</v>
      </c>
      <c r="BJ269" s="102">
        <v>84.08</v>
      </c>
      <c r="BK269" s="97">
        <v>32377.5</v>
      </c>
      <c r="BL269" s="98">
        <v>4.5</v>
      </c>
      <c r="BM269" s="102">
        <v>88.58</v>
      </c>
      <c r="BN269" s="106">
        <v>82166.899999999994</v>
      </c>
      <c r="BO269" s="102">
        <v>11.42</v>
      </c>
      <c r="BP269" s="100">
        <v>100</v>
      </c>
      <c r="BQ269" s="99"/>
      <c r="BR269" s="99"/>
      <c r="BS269" s="100">
        <v>100</v>
      </c>
      <c r="BT269" s="99"/>
      <c r="BU269" s="99"/>
      <c r="BV269" s="99"/>
      <c r="BW269" s="99"/>
      <c r="BX269" s="99"/>
      <c r="BY269" s="99"/>
      <c r="BZ269" s="99"/>
      <c r="CA269" s="99"/>
      <c r="CB269" s="99"/>
      <c r="CC269" s="99"/>
      <c r="CD269" s="99"/>
      <c r="CE269" s="100"/>
      <c r="CF269" s="99"/>
      <c r="CG269" s="99"/>
      <c r="CH269" s="100"/>
      <c r="CI269" s="99"/>
      <c r="CJ269" s="99"/>
      <c r="CK269" s="100"/>
      <c r="CL269" s="99"/>
      <c r="CM269" s="99"/>
      <c r="CN269" s="100"/>
      <c r="CO269" s="463"/>
      <c r="CP269" s="462"/>
      <c r="CQ269" s="402"/>
      <c r="CR269" s="401"/>
      <c r="CS269" s="401"/>
      <c r="CT269" s="402"/>
      <c r="CU269" s="401"/>
      <c r="CV269" s="401"/>
      <c r="CW269" s="402"/>
      <c r="CX269" s="462"/>
      <c r="CY269" s="462"/>
      <c r="CZ269" s="401"/>
      <c r="DA269" s="402"/>
      <c r="DB269" s="462"/>
      <c r="DC269" s="462"/>
      <c r="DD269" s="462"/>
      <c r="DE269" s="462"/>
      <c r="DF269" s="402"/>
    </row>
    <row r="270" spans="1:110" ht="8.4499999999999993" customHeight="1" x14ac:dyDescent="0.2">
      <c r="A270" s="130" t="s">
        <v>249</v>
      </c>
      <c r="B270" s="104">
        <v>255</v>
      </c>
      <c r="C270" s="82" t="s">
        <v>1092</v>
      </c>
      <c r="D270" s="104">
        <v>151</v>
      </c>
      <c r="E270" s="82" t="s">
        <v>2602</v>
      </c>
      <c r="F270" s="82" t="s">
        <v>2603</v>
      </c>
      <c r="G270" s="97">
        <v>15204.32</v>
      </c>
      <c r="H270" s="98">
        <v>0.15</v>
      </c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99"/>
      <c r="AE270" s="99"/>
      <c r="AF270" s="99"/>
      <c r="AG270" s="99"/>
      <c r="AH270" s="99"/>
      <c r="AI270" s="99"/>
      <c r="AJ270" s="101">
        <v>2508.71</v>
      </c>
      <c r="AK270" s="102">
        <v>16.5</v>
      </c>
      <c r="AL270" s="102">
        <v>16.5</v>
      </c>
      <c r="AM270" s="101">
        <v>4789.3599999999997</v>
      </c>
      <c r="AN270" s="102">
        <v>31.5</v>
      </c>
      <c r="AO270" s="102">
        <v>48</v>
      </c>
      <c r="AP270" s="101">
        <v>5288.06</v>
      </c>
      <c r="AQ270" s="102">
        <v>34.78</v>
      </c>
      <c r="AR270" s="102">
        <v>82.78</v>
      </c>
      <c r="AS270" s="101">
        <v>2487.4299999999998</v>
      </c>
      <c r="AT270" s="102">
        <v>16.36</v>
      </c>
      <c r="AU270" s="102">
        <v>99.14</v>
      </c>
      <c r="AV270" s="99"/>
      <c r="AW270" s="99"/>
      <c r="AX270" s="102">
        <v>99.14</v>
      </c>
      <c r="AY270" s="99"/>
      <c r="AZ270" s="99"/>
      <c r="BA270" s="102">
        <v>99.14</v>
      </c>
      <c r="BB270" s="102">
        <v>53.22</v>
      </c>
      <c r="BC270" s="98">
        <v>0.35</v>
      </c>
      <c r="BD270" s="102">
        <v>99.49</v>
      </c>
      <c r="BE270" s="102">
        <v>77.540000000000006</v>
      </c>
      <c r="BF270" s="98">
        <v>0.51</v>
      </c>
      <c r="BG270" s="100">
        <v>100</v>
      </c>
      <c r="BH270" s="99"/>
      <c r="BI270" s="99"/>
      <c r="BJ270" s="100">
        <v>100</v>
      </c>
      <c r="BK270" s="99"/>
      <c r="BL270" s="99"/>
      <c r="BM270" s="100">
        <v>100</v>
      </c>
      <c r="BN270" s="99"/>
      <c r="BO270" s="99"/>
      <c r="BP270" s="100">
        <v>100</v>
      </c>
      <c r="BQ270" s="99"/>
      <c r="BR270" s="99"/>
      <c r="BS270" s="100">
        <v>100</v>
      </c>
      <c r="BT270" s="99"/>
      <c r="BU270" s="99"/>
      <c r="BV270" s="99"/>
      <c r="BW270" s="99"/>
      <c r="BX270" s="99"/>
      <c r="BY270" s="99"/>
      <c r="BZ270" s="99"/>
      <c r="CA270" s="99"/>
      <c r="CB270" s="99"/>
      <c r="CC270" s="94"/>
      <c r="CD270" s="94"/>
      <c r="CE270" s="93"/>
      <c r="CF270" s="94"/>
      <c r="CG270" s="94"/>
      <c r="CH270" s="93"/>
      <c r="CI270" s="94"/>
      <c r="CJ270" s="94"/>
      <c r="CK270" s="93"/>
      <c r="CL270" s="94"/>
      <c r="CM270" s="94"/>
      <c r="CN270" s="93"/>
      <c r="CO270" s="462"/>
      <c r="CP270" s="462"/>
      <c r="CQ270" s="402"/>
      <c r="CR270" s="401"/>
      <c r="CS270" s="401"/>
      <c r="CT270" s="402"/>
      <c r="CU270" s="401"/>
      <c r="CV270" s="401"/>
      <c r="CW270" s="402"/>
      <c r="CX270" s="462"/>
      <c r="CY270" s="462"/>
      <c r="CZ270" s="401"/>
      <c r="DA270" s="402"/>
      <c r="DB270" s="462"/>
      <c r="DC270" s="462"/>
      <c r="DD270" s="462"/>
      <c r="DE270" s="462"/>
      <c r="DF270" s="402"/>
    </row>
    <row r="271" spans="1:110" ht="8.4499999999999993" customHeight="1" x14ac:dyDescent="0.2">
      <c r="A271" s="130" t="s">
        <v>144</v>
      </c>
      <c r="B271" s="103">
        <v>256</v>
      </c>
      <c r="C271" s="87" t="s">
        <v>481</v>
      </c>
      <c r="D271" s="103">
        <v>196</v>
      </c>
      <c r="E271" s="87" t="s">
        <v>1982</v>
      </c>
      <c r="F271" s="87" t="s">
        <v>2604</v>
      </c>
      <c r="G271" s="89">
        <v>64916.78</v>
      </c>
      <c r="H271" s="90">
        <v>0.66</v>
      </c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  <c r="AB271" s="94"/>
      <c r="AC271" s="94"/>
      <c r="AD271" s="94"/>
      <c r="AE271" s="94"/>
      <c r="AF271" s="94"/>
      <c r="AG271" s="94"/>
      <c r="AH271" s="94"/>
      <c r="AI271" s="94"/>
      <c r="AJ271" s="94"/>
      <c r="AK271" s="94"/>
      <c r="AL271" s="94"/>
      <c r="AM271" s="94"/>
      <c r="AN271" s="94"/>
      <c r="AO271" s="94"/>
      <c r="AP271" s="92">
        <v>2888.56</v>
      </c>
      <c r="AQ271" s="90">
        <v>4.45</v>
      </c>
      <c r="AR271" s="90">
        <v>4.45</v>
      </c>
      <c r="AS271" s="92">
        <v>1367.78</v>
      </c>
      <c r="AT271" s="90">
        <v>2.11</v>
      </c>
      <c r="AU271" s="90">
        <v>6.56</v>
      </c>
      <c r="AV271" s="94"/>
      <c r="AW271" s="94"/>
      <c r="AX271" s="90">
        <v>6.56</v>
      </c>
      <c r="AY271" s="93">
        <v>711.53</v>
      </c>
      <c r="AZ271" s="90">
        <v>1.08</v>
      </c>
      <c r="BA271" s="90">
        <v>7.63</v>
      </c>
      <c r="BB271" s="93">
        <v>711.53</v>
      </c>
      <c r="BC271" s="90">
        <v>1.08</v>
      </c>
      <c r="BD271" s="90">
        <v>8.7100000000000009</v>
      </c>
      <c r="BE271" s="93">
        <v>564.61</v>
      </c>
      <c r="BF271" s="90">
        <v>0.86</v>
      </c>
      <c r="BG271" s="90">
        <v>9.57</v>
      </c>
      <c r="BH271" s="94"/>
      <c r="BI271" s="94"/>
      <c r="BJ271" s="90">
        <v>9.57</v>
      </c>
      <c r="BK271" s="89">
        <v>10865.92</v>
      </c>
      <c r="BL271" s="91">
        <v>15.37</v>
      </c>
      <c r="BM271" s="91">
        <v>24.94</v>
      </c>
      <c r="BN271" s="89">
        <v>46771.519999999997</v>
      </c>
      <c r="BO271" s="91">
        <v>73.459999999999994</v>
      </c>
      <c r="BP271" s="91">
        <v>98.41</v>
      </c>
      <c r="BQ271" s="92">
        <v>1035.33</v>
      </c>
      <c r="BR271" s="90">
        <v>1.59</v>
      </c>
      <c r="BS271" s="93">
        <v>100</v>
      </c>
      <c r="BT271" s="94"/>
      <c r="BU271" s="94"/>
      <c r="BV271" s="94"/>
      <c r="BW271" s="94"/>
      <c r="BX271" s="94"/>
      <c r="BY271" s="94"/>
      <c r="BZ271" s="94"/>
      <c r="CA271" s="94"/>
      <c r="CB271" s="94"/>
      <c r="CC271" s="99"/>
      <c r="CD271" s="99"/>
      <c r="CE271" s="100"/>
      <c r="CF271" s="99"/>
      <c r="CG271" s="99"/>
      <c r="CH271" s="100"/>
      <c r="CI271" s="99"/>
      <c r="CJ271" s="99"/>
      <c r="CK271" s="100"/>
      <c r="CL271" s="99"/>
      <c r="CM271" s="99"/>
      <c r="CN271" s="100"/>
      <c r="CO271" s="461"/>
      <c r="CP271" s="459"/>
      <c r="CQ271" s="400"/>
      <c r="CR271" s="456"/>
      <c r="CS271" s="456"/>
      <c r="CT271" s="400"/>
      <c r="CU271" s="456"/>
      <c r="CV271" s="456"/>
      <c r="CW271" s="400"/>
      <c r="CX271" s="459"/>
      <c r="CY271" s="459"/>
      <c r="CZ271" s="456"/>
      <c r="DA271" s="400"/>
      <c r="DB271" s="459"/>
      <c r="DC271" s="459"/>
      <c r="DD271" s="459"/>
      <c r="DE271" s="459"/>
      <c r="DF271" s="400"/>
    </row>
    <row r="272" spans="1:110" ht="8.4499999999999993" customHeight="1" x14ac:dyDescent="0.2">
      <c r="A272" s="130" t="s">
        <v>145</v>
      </c>
      <c r="B272" s="104">
        <v>257</v>
      </c>
      <c r="C272" s="82" t="s">
        <v>482</v>
      </c>
      <c r="D272" s="96">
        <v>14</v>
      </c>
      <c r="E272" s="82" t="s">
        <v>2605</v>
      </c>
      <c r="F272" s="82" t="s">
        <v>2503</v>
      </c>
      <c r="G272" s="97">
        <v>17081.919999999998</v>
      </c>
      <c r="H272" s="98">
        <v>0.17</v>
      </c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  <c r="AN272" s="99"/>
      <c r="AO272" s="99"/>
      <c r="AP272" s="99"/>
      <c r="AQ272" s="99"/>
      <c r="AR272" s="99"/>
      <c r="AS272" s="99"/>
      <c r="AT272" s="99"/>
      <c r="AU272" s="99"/>
      <c r="AV272" s="99"/>
      <c r="AW272" s="99"/>
      <c r="AX272" s="99"/>
      <c r="AY272" s="99"/>
      <c r="AZ272" s="99"/>
      <c r="BA272" s="99"/>
      <c r="BB272" s="99"/>
      <c r="BC272" s="99"/>
      <c r="BD272" s="99"/>
      <c r="BE272" s="99"/>
      <c r="BF272" s="99"/>
      <c r="BG272" s="99"/>
      <c r="BH272" s="99"/>
      <c r="BI272" s="99"/>
      <c r="BJ272" s="99"/>
      <c r="BK272" s="97">
        <v>10175.700000000001</v>
      </c>
      <c r="BL272" s="102">
        <v>59.57</v>
      </c>
      <c r="BM272" s="102">
        <v>59.57</v>
      </c>
      <c r="BN272" s="101">
        <v>6906.22</v>
      </c>
      <c r="BO272" s="102">
        <v>40.43</v>
      </c>
      <c r="BP272" s="100">
        <v>100</v>
      </c>
      <c r="BQ272" s="99"/>
      <c r="BR272" s="99"/>
      <c r="BS272" s="100">
        <v>100</v>
      </c>
      <c r="BT272" s="99"/>
      <c r="BU272" s="99"/>
      <c r="BV272" s="99"/>
      <c r="BW272" s="99"/>
      <c r="BX272" s="99"/>
      <c r="BY272" s="99"/>
      <c r="BZ272" s="99"/>
      <c r="CA272" s="99"/>
      <c r="CB272" s="99"/>
      <c r="CC272" s="99"/>
      <c r="CD272" s="99"/>
      <c r="CE272" s="100"/>
      <c r="CF272" s="99"/>
      <c r="CG272" s="99"/>
      <c r="CH272" s="100"/>
      <c r="CI272" s="99"/>
      <c r="CJ272" s="99"/>
      <c r="CK272" s="100"/>
      <c r="CL272" s="99"/>
      <c r="CM272" s="99"/>
      <c r="CN272" s="100"/>
      <c r="CO272" s="462"/>
      <c r="CP272" s="462"/>
      <c r="CQ272" s="402"/>
      <c r="CR272" s="401"/>
      <c r="CS272" s="401"/>
      <c r="CT272" s="402"/>
      <c r="CU272" s="401"/>
      <c r="CV272" s="401"/>
      <c r="CW272" s="402"/>
      <c r="CX272" s="462"/>
      <c r="CY272" s="462"/>
      <c r="CZ272" s="401"/>
      <c r="DA272" s="402"/>
      <c r="DB272" s="462"/>
      <c r="DC272" s="462"/>
      <c r="DD272" s="462"/>
      <c r="DE272" s="462"/>
      <c r="DF272" s="402"/>
    </row>
    <row r="273" spans="1:110" ht="8.4499999999999993" customHeight="1" x14ac:dyDescent="0.2">
      <c r="A273" s="130" t="s">
        <v>146</v>
      </c>
      <c r="B273" s="104">
        <v>258</v>
      </c>
      <c r="C273" s="82" t="s">
        <v>483</v>
      </c>
      <c r="D273" s="96">
        <v>41</v>
      </c>
      <c r="E273" s="82" t="s">
        <v>2517</v>
      </c>
      <c r="F273" s="82" t="s">
        <v>2518</v>
      </c>
      <c r="G273" s="101">
        <v>1423.06</v>
      </c>
      <c r="H273" s="98">
        <v>0.01</v>
      </c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  <c r="AF273" s="99"/>
      <c r="AG273" s="99"/>
      <c r="AH273" s="99"/>
      <c r="AI273" s="99"/>
      <c r="AJ273" s="99"/>
      <c r="AK273" s="99"/>
      <c r="AL273" s="99"/>
      <c r="AM273" s="99"/>
      <c r="AN273" s="99"/>
      <c r="AO273" s="99"/>
      <c r="AP273" s="99"/>
      <c r="AQ273" s="99"/>
      <c r="AR273" s="99"/>
      <c r="AS273" s="99"/>
      <c r="AT273" s="99"/>
      <c r="AU273" s="99"/>
      <c r="AV273" s="99"/>
      <c r="AW273" s="99"/>
      <c r="AX273" s="99"/>
      <c r="AY273" s="100">
        <v>711.53</v>
      </c>
      <c r="AZ273" s="102">
        <v>50</v>
      </c>
      <c r="BA273" s="102">
        <v>50</v>
      </c>
      <c r="BB273" s="100">
        <v>711.53</v>
      </c>
      <c r="BC273" s="102">
        <v>50</v>
      </c>
      <c r="BD273" s="100">
        <v>100</v>
      </c>
      <c r="BE273" s="99"/>
      <c r="BF273" s="99"/>
      <c r="BG273" s="100">
        <v>100</v>
      </c>
      <c r="BH273" s="99"/>
      <c r="BI273" s="99"/>
      <c r="BJ273" s="100">
        <v>100</v>
      </c>
      <c r="BK273" s="99"/>
      <c r="BL273" s="99"/>
      <c r="BM273" s="100">
        <v>100</v>
      </c>
      <c r="BN273" s="99"/>
      <c r="BO273" s="99"/>
      <c r="BP273" s="100">
        <v>100</v>
      </c>
      <c r="BQ273" s="99"/>
      <c r="BR273" s="99"/>
      <c r="BS273" s="100">
        <v>100</v>
      </c>
      <c r="BT273" s="99"/>
      <c r="BU273" s="99"/>
      <c r="BV273" s="99"/>
      <c r="BW273" s="99"/>
      <c r="BX273" s="99"/>
      <c r="BY273" s="99"/>
      <c r="BZ273" s="99"/>
      <c r="CA273" s="99"/>
      <c r="CB273" s="99"/>
      <c r="CC273" s="99"/>
      <c r="CD273" s="99"/>
      <c r="CE273" s="100"/>
      <c r="CF273" s="99"/>
      <c r="CG273" s="99"/>
      <c r="CH273" s="100"/>
      <c r="CI273" s="99"/>
      <c r="CJ273" s="99"/>
      <c r="CK273" s="100"/>
      <c r="CL273" s="99"/>
      <c r="CM273" s="99"/>
      <c r="CN273" s="100"/>
      <c r="CO273" s="462"/>
      <c r="CP273" s="462"/>
      <c r="CQ273" s="402"/>
      <c r="CR273" s="401"/>
      <c r="CS273" s="401"/>
      <c r="CT273" s="402"/>
      <c r="CU273" s="401"/>
      <c r="CV273" s="401"/>
      <c r="CW273" s="402"/>
      <c r="CX273" s="462"/>
      <c r="CY273" s="462"/>
      <c r="CZ273" s="401"/>
      <c r="DA273" s="402"/>
      <c r="DB273" s="462"/>
      <c r="DC273" s="462"/>
      <c r="DD273" s="462"/>
      <c r="DE273" s="462"/>
      <c r="DF273" s="402"/>
    </row>
    <row r="274" spans="1:110" ht="8.4499999999999993" customHeight="1" x14ac:dyDescent="0.2">
      <c r="A274" s="130" t="s">
        <v>147</v>
      </c>
      <c r="B274" s="104">
        <v>259</v>
      </c>
      <c r="C274" s="82" t="s">
        <v>1093</v>
      </c>
      <c r="D274" s="96">
        <v>12</v>
      </c>
      <c r="E274" s="82" t="s">
        <v>2581</v>
      </c>
      <c r="F274" s="82" t="s">
        <v>2504</v>
      </c>
      <c r="G274" s="100">
        <v>564.61</v>
      </c>
      <c r="H274" s="98">
        <v>0.01</v>
      </c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99"/>
      <c r="AH274" s="99"/>
      <c r="AI274" s="99"/>
      <c r="AJ274" s="99"/>
      <c r="AK274" s="99"/>
      <c r="AL274" s="99"/>
      <c r="AM274" s="99"/>
      <c r="AN274" s="99"/>
      <c r="AO274" s="99"/>
      <c r="AP274" s="99"/>
      <c r="AQ274" s="99"/>
      <c r="AR274" s="99"/>
      <c r="AS274" s="99"/>
      <c r="AT274" s="99"/>
      <c r="AU274" s="99"/>
      <c r="AV274" s="99"/>
      <c r="AW274" s="99"/>
      <c r="AX274" s="99"/>
      <c r="AY274" s="99"/>
      <c r="AZ274" s="99"/>
      <c r="BA274" s="99"/>
      <c r="BB274" s="99"/>
      <c r="BC274" s="99"/>
      <c r="BD274" s="99"/>
      <c r="BE274" s="100">
        <v>564.61</v>
      </c>
      <c r="BF274" s="100">
        <v>100</v>
      </c>
      <c r="BG274" s="100">
        <v>100</v>
      </c>
      <c r="BH274" s="99"/>
      <c r="BI274" s="99"/>
      <c r="BJ274" s="100">
        <v>100</v>
      </c>
      <c r="BK274" s="99"/>
      <c r="BL274" s="99"/>
      <c r="BM274" s="100">
        <v>100</v>
      </c>
      <c r="BN274" s="99"/>
      <c r="BO274" s="99"/>
      <c r="BP274" s="100">
        <v>100</v>
      </c>
      <c r="BQ274" s="99"/>
      <c r="BR274" s="99"/>
      <c r="BS274" s="100">
        <v>100</v>
      </c>
      <c r="BT274" s="99"/>
      <c r="BU274" s="99"/>
      <c r="BV274" s="99"/>
      <c r="BW274" s="99"/>
      <c r="BX274" s="99"/>
      <c r="BY274" s="99"/>
      <c r="BZ274" s="99"/>
      <c r="CA274" s="99"/>
      <c r="CB274" s="99"/>
      <c r="CC274" s="94"/>
      <c r="CD274" s="94"/>
      <c r="CE274" s="93"/>
      <c r="CF274" s="94"/>
      <c r="CG274" s="94"/>
      <c r="CH274" s="93"/>
      <c r="CI274" s="94"/>
      <c r="CJ274" s="94"/>
      <c r="CK274" s="93"/>
      <c r="CL274" s="94"/>
      <c r="CM274" s="94"/>
      <c r="CN274" s="93"/>
      <c r="CO274" s="462"/>
      <c r="CP274" s="462"/>
      <c r="CQ274" s="402"/>
      <c r="CR274" s="401"/>
      <c r="CS274" s="401"/>
      <c r="CT274" s="402"/>
      <c r="CU274" s="401"/>
      <c r="CV274" s="401"/>
      <c r="CW274" s="402"/>
      <c r="CX274" s="462"/>
      <c r="CY274" s="462"/>
      <c r="CZ274" s="401"/>
      <c r="DA274" s="402"/>
      <c r="DB274" s="462"/>
      <c r="DC274" s="462"/>
      <c r="DD274" s="462"/>
      <c r="DE274" s="462"/>
      <c r="DF274" s="402"/>
    </row>
    <row r="275" spans="1:110" ht="8.4499999999999993" customHeight="1" x14ac:dyDescent="0.2">
      <c r="A275" s="130" t="s">
        <v>859</v>
      </c>
      <c r="B275" s="104">
        <v>260</v>
      </c>
      <c r="C275" s="82" t="s">
        <v>2067</v>
      </c>
      <c r="D275" s="104">
        <v>196</v>
      </c>
      <c r="E275" s="82" t="s">
        <v>1982</v>
      </c>
      <c r="F275" s="82" t="s">
        <v>2604</v>
      </c>
      <c r="G275" s="97">
        <v>11503.63</v>
      </c>
      <c r="H275" s="98">
        <v>0.12</v>
      </c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99"/>
      <c r="AH275" s="99"/>
      <c r="AI275" s="99"/>
      <c r="AJ275" s="99"/>
      <c r="AK275" s="99"/>
      <c r="AL275" s="99"/>
      <c r="AM275" s="99"/>
      <c r="AN275" s="99"/>
      <c r="AO275" s="99"/>
      <c r="AP275" s="101">
        <v>2888.56</v>
      </c>
      <c r="AQ275" s="102">
        <v>25.11</v>
      </c>
      <c r="AR275" s="102">
        <v>25.11</v>
      </c>
      <c r="AS275" s="101">
        <v>1367.78</v>
      </c>
      <c r="AT275" s="102">
        <v>11.89</v>
      </c>
      <c r="AU275" s="102">
        <v>37</v>
      </c>
      <c r="AV275" s="99"/>
      <c r="AW275" s="99"/>
      <c r="AX275" s="102">
        <v>37</v>
      </c>
      <c r="AY275" s="99"/>
      <c r="AZ275" s="99"/>
      <c r="BA275" s="102">
        <v>37</v>
      </c>
      <c r="BB275" s="99"/>
      <c r="BC275" s="99"/>
      <c r="BD275" s="102">
        <v>37</v>
      </c>
      <c r="BE275" s="99"/>
      <c r="BF275" s="99"/>
      <c r="BG275" s="102">
        <v>37</v>
      </c>
      <c r="BH275" s="99"/>
      <c r="BI275" s="99"/>
      <c r="BJ275" s="102">
        <v>37</v>
      </c>
      <c r="BK275" s="100">
        <v>690.22</v>
      </c>
      <c r="BL275" s="98">
        <v>6</v>
      </c>
      <c r="BM275" s="102">
        <v>43</v>
      </c>
      <c r="BN275" s="101">
        <v>5521.74</v>
      </c>
      <c r="BO275" s="102">
        <v>48</v>
      </c>
      <c r="BP275" s="102">
        <v>91</v>
      </c>
      <c r="BQ275" s="101">
        <v>1035.33</v>
      </c>
      <c r="BR275" s="98">
        <v>9</v>
      </c>
      <c r="BS275" s="100">
        <v>100</v>
      </c>
      <c r="BT275" s="99"/>
      <c r="BU275" s="99"/>
      <c r="BV275" s="99"/>
      <c r="BW275" s="99"/>
      <c r="BX275" s="99"/>
      <c r="BY275" s="99"/>
      <c r="BZ275" s="99"/>
      <c r="CA275" s="99"/>
      <c r="CB275" s="99"/>
      <c r="CC275" s="99"/>
      <c r="CD275" s="99"/>
      <c r="CE275" s="100"/>
      <c r="CF275" s="99"/>
      <c r="CG275" s="99"/>
      <c r="CH275" s="100"/>
      <c r="CI275" s="99"/>
      <c r="CJ275" s="99"/>
      <c r="CK275" s="100"/>
      <c r="CL275" s="99"/>
      <c r="CM275" s="99"/>
      <c r="CN275" s="100"/>
      <c r="CO275" s="462"/>
      <c r="CP275" s="462"/>
      <c r="CQ275" s="402"/>
      <c r="CR275" s="401"/>
      <c r="CS275" s="401"/>
      <c r="CT275" s="402"/>
      <c r="CU275" s="401"/>
      <c r="CV275" s="401"/>
      <c r="CW275" s="402"/>
      <c r="CX275" s="462"/>
      <c r="CY275" s="462"/>
      <c r="CZ275" s="401"/>
      <c r="DA275" s="402"/>
      <c r="DB275" s="462"/>
      <c r="DC275" s="462"/>
      <c r="DD275" s="462"/>
      <c r="DE275" s="462"/>
      <c r="DF275" s="402"/>
    </row>
    <row r="276" spans="1:110" ht="8.4499999999999993" customHeight="1" x14ac:dyDescent="0.2">
      <c r="A276" s="130" t="s">
        <v>860</v>
      </c>
      <c r="B276" s="104">
        <v>261</v>
      </c>
      <c r="C276" s="82" t="s">
        <v>2068</v>
      </c>
      <c r="D276" s="96">
        <v>15</v>
      </c>
      <c r="E276" s="82" t="s">
        <v>2530</v>
      </c>
      <c r="F276" s="82" t="s">
        <v>2606</v>
      </c>
      <c r="G276" s="101">
        <v>8108.95</v>
      </c>
      <c r="H276" s="98">
        <v>0.08</v>
      </c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99"/>
      <c r="AI276" s="99"/>
      <c r="AJ276" s="99"/>
      <c r="AK276" s="99"/>
      <c r="AL276" s="99"/>
      <c r="AM276" s="99"/>
      <c r="AN276" s="99"/>
      <c r="AO276" s="99"/>
      <c r="AP276" s="99"/>
      <c r="AQ276" s="99"/>
      <c r="AR276" s="99"/>
      <c r="AS276" s="99"/>
      <c r="AT276" s="99"/>
      <c r="AU276" s="99"/>
      <c r="AV276" s="99"/>
      <c r="AW276" s="99"/>
      <c r="AX276" s="99"/>
      <c r="AY276" s="99"/>
      <c r="AZ276" s="99"/>
      <c r="BA276" s="99"/>
      <c r="BB276" s="99"/>
      <c r="BC276" s="99"/>
      <c r="BD276" s="99"/>
      <c r="BE276" s="99"/>
      <c r="BF276" s="99"/>
      <c r="BG276" s="99"/>
      <c r="BH276" s="99"/>
      <c r="BI276" s="99"/>
      <c r="BJ276" s="99"/>
      <c r="BK276" s="99"/>
      <c r="BL276" s="99"/>
      <c r="BM276" s="99"/>
      <c r="BN276" s="101">
        <v>8108.95</v>
      </c>
      <c r="BO276" s="100">
        <v>100</v>
      </c>
      <c r="BP276" s="100">
        <v>100</v>
      </c>
      <c r="BQ276" s="99"/>
      <c r="BR276" s="99"/>
      <c r="BS276" s="100">
        <v>100</v>
      </c>
      <c r="BT276" s="99"/>
      <c r="BU276" s="99"/>
      <c r="BV276" s="99"/>
      <c r="BW276" s="99"/>
      <c r="BX276" s="99"/>
      <c r="BY276" s="99"/>
      <c r="BZ276" s="99"/>
      <c r="CA276" s="99"/>
      <c r="CB276" s="99"/>
      <c r="CC276" s="99"/>
      <c r="CD276" s="99"/>
      <c r="CE276" s="100"/>
      <c r="CF276" s="99"/>
      <c r="CG276" s="99"/>
      <c r="CH276" s="100"/>
      <c r="CI276" s="99"/>
      <c r="CJ276" s="99"/>
      <c r="CK276" s="100"/>
      <c r="CL276" s="99"/>
      <c r="CM276" s="99"/>
      <c r="CN276" s="100"/>
      <c r="CO276" s="462"/>
      <c r="CP276" s="462"/>
      <c r="CQ276" s="402"/>
      <c r="CR276" s="401"/>
      <c r="CS276" s="401"/>
      <c r="CT276" s="402"/>
      <c r="CU276" s="401"/>
      <c r="CV276" s="401"/>
      <c r="CW276" s="402"/>
      <c r="CX276" s="462"/>
      <c r="CY276" s="462"/>
      <c r="CZ276" s="401"/>
      <c r="DA276" s="402"/>
      <c r="DB276" s="462"/>
      <c r="DC276" s="462"/>
      <c r="DD276" s="462"/>
      <c r="DE276" s="462"/>
      <c r="DF276" s="402"/>
    </row>
    <row r="277" spans="1:110" ht="8.4499999999999993" customHeight="1" x14ac:dyDescent="0.2">
      <c r="A277" s="130" t="s">
        <v>861</v>
      </c>
      <c r="B277" s="104">
        <v>262</v>
      </c>
      <c r="C277" s="82" t="s">
        <v>2069</v>
      </c>
      <c r="D277" s="96">
        <v>23</v>
      </c>
      <c r="E277" s="82" t="s">
        <v>2523</v>
      </c>
      <c r="F277" s="82" t="s">
        <v>2524</v>
      </c>
      <c r="G277" s="97">
        <v>22350</v>
      </c>
      <c r="H277" s="98">
        <v>0.23</v>
      </c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99"/>
      <c r="AE277" s="99"/>
      <c r="AF277" s="99"/>
      <c r="AG277" s="99"/>
      <c r="AH277" s="99"/>
      <c r="AI277" s="99"/>
      <c r="AJ277" s="99"/>
      <c r="AK277" s="99"/>
      <c r="AL277" s="99"/>
      <c r="AM277" s="99"/>
      <c r="AN277" s="99"/>
      <c r="AO277" s="99"/>
      <c r="AP277" s="99"/>
      <c r="AQ277" s="99"/>
      <c r="AR277" s="99"/>
      <c r="AS277" s="99"/>
      <c r="AT277" s="99"/>
      <c r="AU277" s="99"/>
      <c r="AV277" s="99"/>
      <c r="AW277" s="99"/>
      <c r="AX277" s="99"/>
      <c r="AY277" s="99"/>
      <c r="AZ277" s="99"/>
      <c r="BA277" s="99"/>
      <c r="BB277" s="99"/>
      <c r="BC277" s="99"/>
      <c r="BD277" s="99"/>
      <c r="BE277" s="99"/>
      <c r="BF277" s="99"/>
      <c r="BG277" s="99"/>
      <c r="BH277" s="99"/>
      <c r="BI277" s="99"/>
      <c r="BJ277" s="99"/>
      <c r="BK277" s="99"/>
      <c r="BL277" s="99"/>
      <c r="BM277" s="99"/>
      <c r="BN277" s="97">
        <v>22350</v>
      </c>
      <c r="BO277" s="100">
        <v>100</v>
      </c>
      <c r="BP277" s="100">
        <v>100</v>
      </c>
      <c r="BQ277" s="99"/>
      <c r="BR277" s="99"/>
      <c r="BS277" s="100">
        <v>100</v>
      </c>
      <c r="BT277" s="99"/>
      <c r="BU277" s="99"/>
      <c r="BV277" s="99"/>
      <c r="BW277" s="99"/>
      <c r="BX277" s="99"/>
      <c r="BY277" s="99"/>
      <c r="BZ277" s="99"/>
      <c r="CA277" s="99"/>
      <c r="CB277" s="99"/>
      <c r="CC277" s="99"/>
      <c r="CD277" s="99"/>
      <c r="CE277" s="100"/>
      <c r="CF277" s="99"/>
      <c r="CG277" s="99"/>
      <c r="CH277" s="100"/>
      <c r="CI277" s="99"/>
      <c r="CJ277" s="99"/>
      <c r="CK277" s="100"/>
      <c r="CL277" s="99"/>
      <c r="CM277" s="99"/>
      <c r="CN277" s="100"/>
      <c r="CO277" s="468"/>
      <c r="CP277" s="462"/>
      <c r="CQ277" s="402"/>
      <c r="CR277" s="401"/>
      <c r="CS277" s="401"/>
      <c r="CT277" s="402"/>
      <c r="CU277" s="401"/>
      <c r="CV277" s="401"/>
      <c r="CW277" s="402"/>
      <c r="CX277" s="462"/>
      <c r="CY277" s="462"/>
      <c r="CZ277" s="401"/>
      <c r="DA277" s="402"/>
      <c r="DB277" s="462"/>
      <c r="DC277" s="462"/>
      <c r="DD277" s="462"/>
      <c r="DE277" s="462"/>
      <c r="DF277" s="402"/>
    </row>
    <row r="278" spans="1:110" ht="8.4499999999999993" customHeight="1" x14ac:dyDescent="0.2">
      <c r="A278" s="130" t="s">
        <v>862</v>
      </c>
      <c r="B278" s="104">
        <v>263</v>
      </c>
      <c r="C278" s="82" t="s">
        <v>2070</v>
      </c>
      <c r="D278" s="96">
        <v>10</v>
      </c>
      <c r="E278" s="82" t="s">
        <v>2530</v>
      </c>
      <c r="F278" s="82" t="s">
        <v>2607</v>
      </c>
      <c r="G278" s="101">
        <v>3884.61</v>
      </c>
      <c r="H278" s="98">
        <v>0.04</v>
      </c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99"/>
      <c r="AE278" s="99"/>
      <c r="AF278" s="99"/>
      <c r="AG278" s="99"/>
      <c r="AH278" s="99"/>
      <c r="AI278" s="99"/>
      <c r="AJ278" s="99"/>
      <c r="AK278" s="99"/>
      <c r="AL278" s="99"/>
      <c r="AM278" s="99"/>
      <c r="AN278" s="99"/>
      <c r="AO278" s="99"/>
      <c r="AP278" s="99"/>
      <c r="AQ278" s="99"/>
      <c r="AR278" s="99"/>
      <c r="AS278" s="99"/>
      <c r="AT278" s="99"/>
      <c r="AU278" s="99"/>
      <c r="AV278" s="99"/>
      <c r="AW278" s="99"/>
      <c r="AX278" s="99"/>
      <c r="AY278" s="99"/>
      <c r="AZ278" s="99"/>
      <c r="BA278" s="99"/>
      <c r="BB278" s="99"/>
      <c r="BC278" s="99"/>
      <c r="BD278" s="99"/>
      <c r="BE278" s="99"/>
      <c r="BF278" s="99"/>
      <c r="BG278" s="99"/>
      <c r="BH278" s="99"/>
      <c r="BI278" s="99"/>
      <c r="BJ278" s="99"/>
      <c r="BK278" s="99"/>
      <c r="BL278" s="99"/>
      <c r="BM278" s="99"/>
      <c r="BN278" s="101">
        <v>3884.61</v>
      </c>
      <c r="BO278" s="100">
        <v>100</v>
      </c>
      <c r="BP278" s="100">
        <v>100</v>
      </c>
      <c r="BQ278" s="99"/>
      <c r="BR278" s="99"/>
      <c r="BS278" s="100">
        <v>100</v>
      </c>
      <c r="BT278" s="99"/>
      <c r="BU278" s="99"/>
      <c r="BV278" s="99"/>
      <c r="BW278" s="99"/>
      <c r="BX278" s="99"/>
      <c r="BY278" s="99"/>
      <c r="BZ278" s="99"/>
      <c r="CA278" s="99"/>
      <c r="CB278" s="99"/>
      <c r="CC278" s="94"/>
      <c r="CD278" s="94"/>
      <c r="CE278" s="93"/>
      <c r="CF278" s="94"/>
      <c r="CG278" s="94"/>
      <c r="CH278" s="93"/>
      <c r="CI278" s="94"/>
      <c r="CJ278" s="94"/>
      <c r="CK278" s="93"/>
      <c r="CL278" s="94"/>
      <c r="CM278" s="94"/>
      <c r="CN278" s="93"/>
      <c r="CO278" s="459"/>
      <c r="CP278" s="459"/>
      <c r="CQ278" s="456"/>
      <c r="CR278" s="406"/>
      <c r="CS278" s="400"/>
      <c r="CT278" s="400"/>
      <c r="CU278" s="456"/>
      <c r="CV278" s="456"/>
      <c r="CW278" s="400"/>
      <c r="CX278" s="459"/>
      <c r="CY278" s="459"/>
      <c r="CZ278" s="456"/>
      <c r="DA278" s="400"/>
      <c r="DB278" s="459"/>
      <c r="DC278" s="459"/>
      <c r="DD278" s="459"/>
      <c r="DE278" s="459"/>
      <c r="DF278" s="400"/>
    </row>
    <row r="279" spans="1:110" ht="8.4499999999999993" customHeight="1" x14ac:dyDescent="0.2">
      <c r="A279" s="130" t="s">
        <v>148</v>
      </c>
      <c r="B279" s="103">
        <v>264</v>
      </c>
      <c r="C279" s="87" t="s">
        <v>484</v>
      </c>
      <c r="D279" s="88">
        <v>42</v>
      </c>
      <c r="E279" s="87" t="s">
        <v>2608</v>
      </c>
      <c r="F279" s="87" t="s">
        <v>2607</v>
      </c>
      <c r="G279" s="105">
        <v>100435.77</v>
      </c>
      <c r="H279" s="90">
        <v>1.02</v>
      </c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  <c r="AA279" s="94"/>
      <c r="AB279" s="94"/>
      <c r="AC279" s="94"/>
      <c r="AD279" s="94"/>
      <c r="AE279" s="94"/>
      <c r="AF279" s="94"/>
      <c r="AG279" s="94"/>
      <c r="AH279" s="94"/>
      <c r="AI279" s="94"/>
      <c r="AJ279" s="94"/>
      <c r="AK279" s="94"/>
      <c r="AL279" s="94"/>
      <c r="AM279" s="94"/>
      <c r="AN279" s="94"/>
      <c r="AO279" s="94"/>
      <c r="AP279" s="94"/>
      <c r="AQ279" s="94"/>
      <c r="AR279" s="94"/>
      <c r="AS279" s="94"/>
      <c r="AT279" s="94"/>
      <c r="AU279" s="94"/>
      <c r="AV279" s="94"/>
      <c r="AW279" s="94"/>
      <c r="AX279" s="94"/>
      <c r="AY279" s="94"/>
      <c r="AZ279" s="94"/>
      <c r="BA279" s="94"/>
      <c r="BB279" s="94"/>
      <c r="BC279" s="94"/>
      <c r="BD279" s="94"/>
      <c r="BE279" s="94"/>
      <c r="BF279" s="94"/>
      <c r="BG279" s="94"/>
      <c r="BH279" s="89">
        <v>26006.42</v>
      </c>
      <c r="BI279" s="91">
        <v>25.89</v>
      </c>
      <c r="BJ279" s="91">
        <v>25.89</v>
      </c>
      <c r="BK279" s="89">
        <v>60621.62</v>
      </c>
      <c r="BL279" s="91">
        <v>60.36</v>
      </c>
      <c r="BM279" s="91">
        <v>86.25</v>
      </c>
      <c r="BN279" s="89">
        <v>13807.73</v>
      </c>
      <c r="BO279" s="91">
        <v>13.75</v>
      </c>
      <c r="BP279" s="93">
        <v>100</v>
      </c>
      <c r="BQ279" s="94"/>
      <c r="BR279" s="94"/>
      <c r="BS279" s="93">
        <v>100</v>
      </c>
      <c r="BT279" s="94"/>
      <c r="BU279" s="94"/>
      <c r="BV279" s="94"/>
      <c r="BW279" s="94"/>
      <c r="BX279" s="94"/>
      <c r="BY279" s="94"/>
      <c r="BZ279" s="94"/>
      <c r="CA279" s="94"/>
      <c r="CB279" s="94"/>
      <c r="CC279" s="99"/>
      <c r="CD279" s="99"/>
      <c r="CE279" s="100"/>
      <c r="CF279" s="99"/>
      <c r="CG279" s="99"/>
      <c r="CH279" s="100"/>
      <c r="CI279" s="99"/>
      <c r="CJ279" s="99"/>
      <c r="CK279" s="100"/>
      <c r="CL279" s="99"/>
      <c r="CM279" s="99"/>
      <c r="CN279" s="100"/>
      <c r="CO279" s="462"/>
      <c r="CP279" s="462"/>
      <c r="CQ279" s="401"/>
      <c r="CR279" s="407"/>
      <c r="CS279" s="402"/>
      <c r="CT279" s="402"/>
      <c r="CU279" s="401"/>
      <c r="CV279" s="401"/>
      <c r="CW279" s="402"/>
      <c r="CX279" s="462"/>
      <c r="CY279" s="462"/>
      <c r="CZ279" s="401"/>
      <c r="DA279" s="402"/>
      <c r="DB279" s="462"/>
      <c r="DC279" s="462"/>
      <c r="DD279" s="462"/>
      <c r="DE279" s="462"/>
      <c r="DF279" s="402"/>
    </row>
    <row r="280" spans="1:110" ht="8.4499999999999993" customHeight="1" x14ac:dyDescent="0.2">
      <c r="A280" s="130" t="s">
        <v>250</v>
      </c>
      <c r="B280" s="103">
        <v>265</v>
      </c>
      <c r="C280" s="87" t="s">
        <v>272</v>
      </c>
      <c r="D280" s="88">
        <v>42</v>
      </c>
      <c r="E280" s="87" t="s">
        <v>2608</v>
      </c>
      <c r="F280" s="87" t="s">
        <v>2607</v>
      </c>
      <c r="G280" s="89">
        <v>89530.52</v>
      </c>
      <c r="H280" s="90">
        <v>0.91</v>
      </c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  <c r="AA280" s="94"/>
      <c r="AB280" s="94"/>
      <c r="AC280" s="94"/>
      <c r="AD280" s="94"/>
      <c r="AE280" s="94"/>
      <c r="AF280" s="94"/>
      <c r="AG280" s="94"/>
      <c r="AH280" s="94"/>
      <c r="AI280" s="94"/>
      <c r="AJ280" s="94"/>
      <c r="AK280" s="94"/>
      <c r="AL280" s="94"/>
      <c r="AM280" s="94"/>
      <c r="AN280" s="94"/>
      <c r="AO280" s="94"/>
      <c r="AP280" s="94"/>
      <c r="AQ280" s="94"/>
      <c r="AR280" s="94"/>
      <c r="AS280" s="94"/>
      <c r="AT280" s="94"/>
      <c r="AU280" s="94"/>
      <c r="AV280" s="94"/>
      <c r="AW280" s="94"/>
      <c r="AX280" s="94"/>
      <c r="AY280" s="94"/>
      <c r="AZ280" s="94"/>
      <c r="BA280" s="94"/>
      <c r="BB280" s="94"/>
      <c r="BC280" s="94"/>
      <c r="BD280" s="94"/>
      <c r="BE280" s="94"/>
      <c r="BF280" s="94"/>
      <c r="BG280" s="94"/>
      <c r="BH280" s="89">
        <v>23210.06</v>
      </c>
      <c r="BI280" s="91">
        <v>25.92</v>
      </c>
      <c r="BJ280" s="91">
        <v>25.92</v>
      </c>
      <c r="BK280" s="89">
        <v>54140.160000000003</v>
      </c>
      <c r="BL280" s="91">
        <v>60.47</v>
      </c>
      <c r="BM280" s="91">
        <v>86.4</v>
      </c>
      <c r="BN280" s="89">
        <v>12180.31</v>
      </c>
      <c r="BO280" s="91">
        <v>13.6</v>
      </c>
      <c r="BP280" s="93">
        <v>100</v>
      </c>
      <c r="BQ280" s="94"/>
      <c r="BR280" s="94"/>
      <c r="BS280" s="93">
        <v>100</v>
      </c>
      <c r="BT280" s="94"/>
      <c r="BU280" s="94"/>
      <c r="BV280" s="94"/>
      <c r="BW280" s="94"/>
      <c r="BX280" s="94"/>
      <c r="BY280" s="94"/>
      <c r="BZ280" s="94"/>
      <c r="CA280" s="94"/>
      <c r="CB280" s="94"/>
      <c r="CC280" s="99"/>
      <c r="CD280" s="99"/>
      <c r="CE280" s="100"/>
      <c r="CF280" s="99"/>
      <c r="CG280" s="99"/>
      <c r="CH280" s="100"/>
      <c r="CI280" s="99"/>
      <c r="CJ280" s="99"/>
      <c r="CK280" s="100"/>
      <c r="CL280" s="99"/>
      <c r="CM280" s="99"/>
      <c r="CN280" s="100"/>
      <c r="CO280" s="462"/>
      <c r="CP280" s="462"/>
      <c r="CQ280" s="401"/>
      <c r="CR280" s="407"/>
      <c r="CS280" s="402"/>
      <c r="CT280" s="402"/>
      <c r="CU280" s="401"/>
      <c r="CV280" s="401"/>
      <c r="CW280" s="402"/>
      <c r="CX280" s="462"/>
      <c r="CY280" s="462"/>
      <c r="CZ280" s="401"/>
      <c r="DA280" s="402"/>
      <c r="DB280" s="462"/>
      <c r="DC280" s="462"/>
      <c r="DD280" s="462"/>
      <c r="DE280" s="462"/>
      <c r="DF280" s="402"/>
    </row>
    <row r="281" spans="1:110" ht="8.4499999999999993" customHeight="1" x14ac:dyDescent="0.2">
      <c r="A281" s="130" t="s">
        <v>251</v>
      </c>
      <c r="B281" s="104">
        <v>266</v>
      </c>
      <c r="C281" s="82" t="s">
        <v>2071</v>
      </c>
      <c r="D281" s="96">
        <v>42</v>
      </c>
      <c r="E281" s="82" t="s">
        <v>2608</v>
      </c>
      <c r="F281" s="82" t="s">
        <v>2607</v>
      </c>
      <c r="G281" s="97">
        <v>13035.36</v>
      </c>
      <c r="H281" s="98">
        <v>0.13</v>
      </c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99"/>
      <c r="AE281" s="99"/>
      <c r="AF281" s="99"/>
      <c r="AG281" s="99"/>
      <c r="AH281" s="99"/>
      <c r="AI281" s="99"/>
      <c r="AJ281" s="99"/>
      <c r="AK281" s="99"/>
      <c r="AL281" s="99"/>
      <c r="AM281" s="99"/>
      <c r="AN281" s="99"/>
      <c r="AO281" s="99"/>
      <c r="AP281" s="99"/>
      <c r="AQ281" s="99"/>
      <c r="AR281" s="99"/>
      <c r="AS281" s="99"/>
      <c r="AT281" s="99"/>
      <c r="AU281" s="99"/>
      <c r="AV281" s="99"/>
      <c r="AW281" s="99"/>
      <c r="AX281" s="99"/>
      <c r="AY281" s="99"/>
      <c r="AZ281" s="99"/>
      <c r="BA281" s="99"/>
      <c r="BB281" s="99"/>
      <c r="BC281" s="99"/>
      <c r="BD281" s="99"/>
      <c r="BE281" s="99"/>
      <c r="BF281" s="99"/>
      <c r="BG281" s="99"/>
      <c r="BH281" s="101">
        <v>3008.56</v>
      </c>
      <c r="BI281" s="102">
        <v>23.08</v>
      </c>
      <c r="BJ281" s="102">
        <v>23.08</v>
      </c>
      <c r="BK281" s="101">
        <v>8021.96</v>
      </c>
      <c r="BL281" s="102">
        <v>61.54</v>
      </c>
      <c r="BM281" s="102">
        <v>84.62</v>
      </c>
      <c r="BN281" s="101">
        <v>2004.84</v>
      </c>
      <c r="BO281" s="102">
        <v>15.38</v>
      </c>
      <c r="BP281" s="100">
        <v>100</v>
      </c>
      <c r="BQ281" s="99"/>
      <c r="BR281" s="99"/>
      <c r="BS281" s="100">
        <v>100</v>
      </c>
      <c r="BT281" s="99"/>
      <c r="BU281" s="99"/>
      <c r="BV281" s="99"/>
      <c r="BW281" s="99"/>
      <c r="BX281" s="99"/>
      <c r="BY281" s="99"/>
      <c r="BZ281" s="99"/>
      <c r="CA281" s="99"/>
      <c r="CB281" s="99"/>
      <c r="CC281" s="94"/>
      <c r="CD281" s="94"/>
      <c r="CE281" s="91"/>
      <c r="CF281" s="94"/>
      <c r="CG281" s="94"/>
      <c r="CH281" s="91"/>
      <c r="CI281" s="93"/>
      <c r="CJ281" s="90"/>
      <c r="CK281" s="91"/>
      <c r="CL281" s="93"/>
      <c r="CM281" s="90"/>
      <c r="CN281" s="93"/>
      <c r="CO281" s="461"/>
      <c r="CP281" s="459"/>
      <c r="CQ281" s="399"/>
      <c r="CR281" s="398"/>
      <c r="CS281" s="399"/>
      <c r="CT281" s="399"/>
      <c r="CU281" s="398"/>
      <c r="CV281" s="458"/>
      <c r="CW281" s="400"/>
      <c r="CX281" s="459"/>
      <c r="CY281" s="459"/>
      <c r="CZ281" s="456"/>
      <c r="DA281" s="400"/>
      <c r="DB281" s="459"/>
      <c r="DC281" s="459"/>
      <c r="DD281" s="459"/>
      <c r="DE281" s="459"/>
      <c r="DF281" s="400"/>
    </row>
    <row r="282" spans="1:110" ht="8.4499999999999993" customHeight="1" x14ac:dyDescent="0.2">
      <c r="A282" s="130" t="s">
        <v>252</v>
      </c>
      <c r="B282" s="104">
        <v>267</v>
      </c>
      <c r="C282" s="82" t="s">
        <v>2072</v>
      </c>
      <c r="D282" s="96">
        <v>42</v>
      </c>
      <c r="E282" s="82" t="s">
        <v>2608</v>
      </c>
      <c r="F282" s="82" t="s">
        <v>2607</v>
      </c>
      <c r="G282" s="97">
        <v>50055.39</v>
      </c>
      <c r="H282" s="98">
        <v>0.51</v>
      </c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C282" s="99"/>
      <c r="AD282" s="99"/>
      <c r="AE282" s="99"/>
      <c r="AF282" s="99"/>
      <c r="AG282" s="99"/>
      <c r="AH282" s="99"/>
      <c r="AI282" s="99"/>
      <c r="AJ282" s="99"/>
      <c r="AK282" s="99"/>
      <c r="AL282" s="99"/>
      <c r="AM282" s="99"/>
      <c r="AN282" s="99"/>
      <c r="AO282" s="99"/>
      <c r="AP282" s="99"/>
      <c r="AQ282" s="99"/>
      <c r="AR282" s="99"/>
      <c r="AS282" s="99"/>
      <c r="AT282" s="99"/>
      <c r="AU282" s="99"/>
      <c r="AV282" s="99"/>
      <c r="AW282" s="99"/>
      <c r="AX282" s="99"/>
      <c r="AY282" s="99"/>
      <c r="AZ282" s="99"/>
      <c r="BA282" s="99"/>
      <c r="BB282" s="99"/>
      <c r="BC282" s="99"/>
      <c r="BD282" s="99"/>
      <c r="BE282" s="99"/>
      <c r="BF282" s="99"/>
      <c r="BG282" s="99"/>
      <c r="BH282" s="97">
        <v>15166.78</v>
      </c>
      <c r="BI282" s="102">
        <v>30.3</v>
      </c>
      <c r="BJ282" s="102">
        <v>30.3</v>
      </c>
      <c r="BK282" s="97">
        <v>31955.360000000001</v>
      </c>
      <c r="BL282" s="102">
        <v>63.84</v>
      </c>
      <c r="BM282" s="102">
        <v>94.14</v>
      </c>
      <c r="BN282" s="101">
        <v>2933.25</v>
      </c>
      <c r="BO282" s="98">
        <v>5.86</v>
      </c>
      <c r="BP282" s="100">
        <v>100</v>
      </c>
      <c r="BQ282" s="99"/>
      <c r="BR282" s="99"/>
      <c r="BS282" s="100">
        <v>100</v>
      </c>
      <c r="BT282" s="99"/>
      <c r="BU282" s="99"/>
      <c r="BV282" s="99"/>
      <c r="BW282" s="99"/>
      <c r="BX282" s="99"/>
      <c r="BY282" s="99"/>
      <c r="BZ282" s="99"/>
      <c r="CA282" s="99"/>
      <c r="CB282" s="99"/>
      <c r="CC282" s="99"/>
      <c r="CD282" s="99"/>
      <c r="CE282" s="100"/>
      <c r="CF282" s="99"/>
      <c r="CG282" s="99"/>
      <c r="CH282" s="100"/>
      <c r="CI282" s="99"/>
      <c r="CJ282" s="99"/>
      <c r="CK282" s="100"/>
      <c r="CL282" s="99"/>
      <c r="CM282" s="99"/>
      <c r="CN282" s="100"/>
      <c r="CO282" s="461"/>
      <c r="CP282" s="459"/>
      <c r="CQ282" s="399"/>
      <c r="CR282" s="398"/>
      <c r="CS282" s="399"/>
      <c r="CT282" s="399"/>
      <c r="CU282" s="398"/>
      <c r="CV282" s="458"/>
      <c r="CW282" s="400"/>
      <c r="CX282" s="459"/>
      <c r="CY282" s="459"/>
      <c r="CZ282" s="456"/>
      <c r="DA282" s="400"/>
      <c r="DB282" s="459"/>
      <c r="DC282" s="459"/>
      <c r="DD282" s="459"/>
      <c r="DE282" s="459"/>
      <c r="DF282" s="400"/>
    </row>
    <row r="283" spans="1:110" ht="8.4499999999999993" customHeight="1" x14ac:dyDescent="0.2">
      <c r="A283" s="130" t="s">
        <v>864</v>
      </c>
      <c r="B283" s="104">
        <v>268</v>
      </c>
      <c r="C283" s="82" t="s">
        <v>2073</v>
      </c>
      <c r="D283" s="96">
        <v>42</v>
      </c>
      <c r="E283" s="82" t="s">
        <v>2608</v>
      </c>
      <c r="F283" s="82" t="s">
        <v>2607</v>
      </c>
      <c r="G283" s="97">
        <v>19483.810000000001</v>
      </c>
      <c r="H283" s="98">
        <v>0.2</v>
      </c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  <c r="AN283" s="99"/>
      <c r="AO283" s="99"/>
      <c r="AP283" s="99"/>
      <c r="AQ283" s="99"/>
      <c r="AR283" s="99"/>
      <c r="AS283" s="99"/>
      <c r="AT283" s="99"/>
      <c r="AU283" s="99"/>
      <c r="AV283" s="99"/>
      <c r="AW283" s="99"/>
      <c r="AX283" s="99"/>
      <c r="AY283" s="99"/>
      <c r="AZ283" s="99"/>
      <c r="BA283" s="99"/>
      <c r="BB283" s="99"/>
      <c r="BC283" s="99"/>
      <c r="BD283" s="99"/>
      <c r="BE283" s="99"/>
      <c r="BF283" s="99"/>
      <c r="BG283" s="99"/>
      <c r="BH283" s="101">
        <v>3770.12</v>
      </c>
      <c r="BI283" s="102">
        <v>19.350000000000001</v>
      </c>
      <c r="BJ283" s="102">
        <v>19.350000000000001</v>
      </c>
      <c r="BK283" s="101">
        <v>10684.92</v>
      </c>
      <c r="BL283" s="102">
        <v>54.84</v>
      </c>
      <c r="BM283" s="102">
        <v>74.19</v>
      </c>
      <c r="BN283" s="101">
        <v>5028.7700000000004</v>
      </c>
      <c r="BO283" s="102">
        <v>25.81</v>
      </c>
      <c r="BP283" s="100">
        <v>100</v>
      </c>
      <c r="BQ283" s="99"/>
      <c r="BR283" s="99"/>
      <c r="BS283" s="100">
        <v>100</v>
      </c>
      <c r="BT283" s="99"/>
      <c r="BU283" s="99"/>
      <c r="BV283" s="99"/>
      <c r="BW283" s="99"/>
      <c r="BX283" s="99"/>
      <c r="BY283" s="99"/>
      <c r="BZ283" s="99"/>
      <c r="CA283" s="99"/>
      <c r="CB283" s="99"/>
      <c r="CC283" s="99"/>
      <c r="CD283" s="99"/>
      <c r="CE283" s="100"/>
      <c r="CF283" s="99"/>
      <c r="CG283" s="99"/>
      <c r="CH283" s="100"/>
      <c r="CI283" s="99"/>
      <c r="CJ283" s="99"/>
      <c r="CK283" s="100"/>
      <c r="CL283" s="99"/>
      <c r="CM283" s="99"/>
      <c r="CN283" s="100"/>
      <c r="CO283" s="468"/>
      <c r="CP283" s="462"/>
      <c r="CQ283" s="404"/>
      <c r="CR283" s="405"/>
      <c r="CS283" s="404"/>
      <c r="CT283" s="402"/>
      <c r="CU283" s="401"/>
      <c r="CV283" s="401"/>
      <c r="CW283" s="402"/>
      <c r="CX283" s="462"/>
      <c r="CY283" s="462"/>
      <c r="CZ283" s="401"/>
      <c r="DA283" s="402"/>
      <c r="DB283" s="462"/>
      <c r="DC283" s="462"/>
      <c r="DD283" s="462"/>
      <c r="DE283" s="462"/>
      <c r="DF283" s="402"/>
    </row>
    <row r="284" spans="1:110" ht="8.4499999999999993" customHeight="1" x14ac:dyDescent="0.2">
      <c r="A284" s="130" t="s">
        <v>865</v>
      </c>
      <c r="B284" s="104">
        <v>269</v>
      </c>
      <c r="C284" s="82" t="s">
        <v>2074</v>
      </c>
      <c r="D284" s="95">
        <v>6</v>
      </c>
      <c r="E284" s="82" t="s">
        <v>2530</v>
      </c>
      <c r="F284" s="82" t="s">
        <v>2532</v>
      </c>
      <c r="G284" s="101">
        <v>1264.72</v>
      </c>
      <c r="H284" s="98">
        <v>0.01</v>
      </c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  <c r="AB284" s="99"/>
      <c r="AC284" s="99"/>
      <c r="AD284" s="99"/>
      <c r="AE284" s="99"/>
      <c r="AF284" s="99"/>
      <c r="AG284" s="99"/>
      <c r="AH284" s="99"/>
      <c r="AI284" s="99"/>
      <c r="AJ284" s="99"/>
      <c r="AK284" s="99"/>
      <c r="AL284" s="99"/>
      <c r="AM284" s="99"/>
      <c r="AN284" s="99"/>
      <c r="AO284" s="99"/>
      <c r="AP284" s="99"/>
      <c r="AQ284" s="99"/>
      <c r="AR284" s="99"/>
      <c r="AS284" s="99"/>
      <c r="AT284" s="99"/>
      <c r="AU284" s="99"/>
      <c r="AV284" s="99"/>
      <c r="AW284" s="99"/>
      <c r="AX284" s="99"/>
      <c r="AY284" s="99"/>
      <c r="AZ284" s="99"/>
      <c r="BA284" s="99"/>
      <c r="BB284" s="99"/>
      <c r="BC284" s="99"/>
      <c r="BD284" s="99"/>
      <c r="BE284" s="99"/>
      <c r="BF284" s="99"/>
      <c r="BG284" s="99"/>
      <c r="BH284" s="99"/>
      <c r="BI284" s="99"/>
      <c r="BJ284" s="99"/>
      <c r="BK284" s="99"/>
      <c r="BL284" s="99"/>
      <c r="BM284" s="99"/>
      <c r="BN284" s="101">
        <v>1264.72</v>
      </c>
      <c r="BO284" s="100">
        <v>100</v>
      </c>
      <c r="BP284" s="100">
        <v>100</v>
      </c>
      <c r="BQ284" s="99"/>
      <c r="BR284" s="99"/>
      <c r="BS284" s="100">
        <v>100</v>
      </c>
      <c r="BT284" s="99"/>
      <c r="BU284" s="99"/>
      <c r="BV284" s="99"/>
      <c r="BW284" s="99"/>
      <c r="BX284" s="99"/>
      <c r="BY284" s="99"/>
      <c r="BZ284" s="99"/>
      <c r="CA284" s="99"/>
      <c r="CB284" s="99"/>
      <c r="CC284" s="99"/>
      <c r="CD284" s="99"/>
      <c r="CE284" s="100"/>
      <c r="CF284" s="99"/>
      <c r="CG284" s="99"/>
      <c r="CH284" s="100"/>
      <c r="CI284" s="99"/>
      <c r="CJ284" s="99"/>
      <c r="CK284" s="100"/>
      <c r="CL284" s="99"/>
      <c r="CM284" s="99"/>
      <c r="CN284" s="100"/>
      <c r="CO284" s="468"/>
      <c r="CP284" s="462"/>
      <c r="CQ284" s="404"/>
      <c r="CR284" s="405"/>
      <c r="CS284" s="404"/>
      <c r="CT284" s="402"/>
      <c r="CU284" s="401"/>
      <c r="CV284" s="401"/>
      <c r="CW284" s="402"/>
      <c r="CX284" s="462"/>
      <c r="CY284" s="462"/>
      <c r="CZ284" s="401"/>
      <c r="DA284" s="402"/>
      <c r="DB284" s="462"/>
      <c r="DC284" s="462"/>
      <c r="DD284" s="462"/>
      <c r="DE284" s="462"/>
      <c r="DF284" s="402"/>
    </row>
    <row r="285" spans="1:110" ht="16.899999999999999" customHeight="1" x14ac:dyDescent="0.2">
      <c r="A285" s="130" t="s">
        <v>866</v>
      </c>
      <c r="B285" s="104">
        <v>270</v>
      </c>
      <c r="C285" s="82" t="s">
        <v>2075</v>
      </c>
      <c r="D285" s="96">
        <v>32</v>
      </c>
      <c r="E285" s="82" t="s">
        <v>2608</v>
      </c>
      <c r="F285" s="82" t="s">
        <v>2609</v>
      </c>
      <c r="G285" s="101">
        <v>5691.24</v>
      </c>
      <c r="H285" s="98">
        <v>0.06</v>
      </c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  <c r="AF285" s="99"/>
      <c r="AG285" s="99"/>
      <c r="AH285" s="99"/>
      <c r="AI285" s="99"/>
      <c r="AJ285" s="99"/>
      <c r="AK285" s="99"/>
      <c r="AL285" s="99"/>
      <c r="AM285" s="99"/>
      <c r="AN285" s="99"/>
      <c r="AO285" s="99"/>
      <c r="AP285" s="99"/>
      <c r="AQ285" s="99"/>
      <c r="AR285" s="99"/>
      <c r="AS285" s="99"/>
      <c r="AT285" s="99"/>
      <c r="AU285" s="99"/>
      <c r="AV285" s="99"/>
      <c r="AW285" s="99"/>
      <c r="AX285" s="99"/>
      <c r="AY285" s="99"/>
      <c r="AZ285" s="99"/>
      <c r="BA285" s="99"/>
      <c r="BB285" s="99"/>
      <c r="BC285" s="99"/>
      <c r="BD285" s="99"/>
      <c r="BE285" s="99"/>
      <c r="BF285" s="99"/>
      <c r="BG285" s="99"/>
      <c r="BH285" s="101">
        <v>1264.5899999999999</v>
      </c>
      <c r="BI285" s="102">
        <v>22.22</v>
      </c>
      <c r="BJ285" s="102">
        <v>22.22</v>
      </c>
      <c r="BK285" s="101">
        <v>3477.92</v>
      </c>
      <c r="BL285" s="102">
        <v>61.11</v>
      </c>
      <c r="BM285" s="102">
        <v>83.33</v>
      </c>
      <c r="BN285" s="100">
        <v>948.73</v>
      </c>
      <c r="BO285" s="102">
        <v>16.670000000000002</v>
      </c>
      <c r="BP285" s="100">
        <v>100</v>
      </c>
      <c r="BQ285" s="99"/>
      <c r="BR285" s="99"/>
      <c r="BS285" s="100">
        <v>100</v>
      </c>
      <c r="BT285" s="99"/>
      <c r="BU285" s="99"/>
      <c r="BV285" s="99"/>
      <c r="BW285" s="99"/>
      <c r="BX285" s="99"/>
      <c r="BY285" s="99"/>
      <c r="BZ285" s="99"/>
      <c r="CA285" s="99"/>
      <c r="CB285" s="99"/>
      <c r="CC285" s="99"/>
      <c r="CD285" s="99"/>
      <c r="CE285" s="100"/>
      <c r="CF285" s="99"/>
      <c r="CG285" s="99"/>
      <c r="CH285" s="100"/>
      <c r="CI285" s="99"/>
      <c r="CJ285" s="99"/>
      <c r="CK285" s="100"/>
      <c r="CL285" s="99"/>
      <c r="CM285" s="99"/>
      <c r="CN285" s="100"/>
      <c r="CO285" s="462"/>
      <c r="CP285" s="462"/>
      <c r="CQ285" s="401"/>
      <c r="CR285" s="405"/>
      <c r="CS285" s="404"/>
      <c r="CT285" s="404"/>
      <c r="CU285" s="405"/>
      <c r="CV285" s="404"/>
      <c r="CW285" s="402"/>
      <c r="CX285" s="462"/>
      <c r="CY285" s="462"/>
      <c r="CZ285" s="401"/>
      <c r="DA285" s="402"/>
      <c r="DB285" s="462"/>
      <c r="DC285" s="462"/>
      <c r="DD285" s="462"/>
      <c r="DE285" s="462"/>
      <c r="DF285" s="402"/>
    </row>
    <row r="286" spans="1:110" ht="8.4499999999999993" customHeight="1" x14ac:dyDescent="0.2">
      <c r="A286" s="130" t="s">
        <v>253</v>
      </c>
      <c r="B286" s="103">
        <v>271</v>
      </c>
      <c r="C286" s="87" t="s">
        <v>273</v>
      </c>
      <c r="D286" s="88">
        <v>42</v>
      </c>
      <c r="E286" s="87" t="s">
        <v>2608</v>
      </c>
      <c r="F286" s="87" t="s">
        <v>2607</v>
      </c>
      <c r="G286" s="89">
        <v>10905.25</v>
      </c>
      <c r="H286" s="90">
        <v>0.11</v>
      </c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94"/>
      <c r="AB286" s="94"/>
      <c r="AC286" s="94"/>
      <c r="AD286" s="94"/>
      <c r="AE286" s="94"/>
      <c r="AF286" s="94"/>
      <c r="AG286" s="94"/>
      <c r="AH286" s="94"/>
      <c r="AI286" s="94"/>
      <c r="AJ286" s="94"/>
      <c r="AK286" s="94"/>
      <c r="AL286" s="94"/>
      <c r="AM286" s="94"/>
      <c r="AN286" s="94"/>
      <c r="AO286" s="94"/>
      <c r="AP286" s="94"/>
      <c r="AQ286" s="94"/>
      <c r="AR286" s="94"/>
      <c r="AS286" s="94"/>
      <c r="AT286" s="94"/>
      <c r="AU286" s="94"/>
      <c r="AV286" s="94"/>
      <c r="AW286" s="94"/>
      <c r="AX286" s="94"/>
      <c r="AY286" s="94"/>
      <c r="AZ286" s="94"/>
      <c r="BA286" s="94"/>
      <c r="BB286" s="94"/>
      <c r="BC286" s="94"/>
      <c r="BD286" s="94"/>
      <c r="BE286" s="94"/>
      <c r="BF286" s="94"/>
      <c r="BG286" s="94"/>
      <c r="BH286" s="92">
        <v>2796.36</v>
      </c>
      <c r="BI286" s="91">
        <v>25.64</v>
      </c>
      <c r="BJ286" s="91">
        <v>25.64</v>
      </c>
      <c r="BK286" s="92">
        <v>6481.46</v>
      </c>
      <c r="BL286" s="91">
        <v>59.43</v>
      </c>
      <c r="BM286" s="91">
        <v>85.08</v>
      </c>
      <c r="BN286" s="92">
        <v>1627.42</v>
      </c>
      <c r="BO286" s="91">
        <v>14.92</v>
      </c>
      <c r="BP286" s="93">
        <v>100</v>
      </c>
      <c r="BQ286" s="94"/>
      <c r="BR286" s="94"/>
      <c r="BS286" s="93">
        <v>100</v>
      </c>
      <c r="BT286" s="94"/>
      <c r="BU286" s="94"/>
      <c r="BV286" s="94"/>
      <c r="BW286" s="94"/>
      <c r="BX286" s="94"/>
      <c r="BY286" s="94"/>
      <c r="BZ286" s="94"/>
      <c r="CA286" s="94"/>
      <c r="CB286" s="94"/>
      <c r="CC286" s="99"/>
      <c r="CD286" s="99"/>
      <c r="CE286" s="100"/>
      <c r="CF286" s="99"/>
      <c r="CG286" s="99"/>
      <c r="CH286" s="100"/>
      <c r="CI286" s="99"/>
      <c r="CJ286" s="99"/>
      <c r="CK286" s="100"/>
      <c r="CL286" s="99"/>
      <c r="CM286" s="99"/>
      <c r="CN286" s="100"/>
      <c r="CO286" s="462"/>
      <c r="CP286" s="462"/>
      <c r="CQ286" s="402"/>
      <c r="CR286" s="401"/>
      <c r="CS286" s="401"/>
      <c r="CT286" s="402"/>
      <c r="CU286" s="401"/>
      <c r="CV286" s="401"/>
      <c r="CW286" s="402"/>
      <c r="CX286" s="462"/>
      <c r="CY286" s="462"/>
      <c r="CZ286" s="401"/>
      <c r="DA286" s="402"/>
      <c r="DB286" s="462"/>
      <c r="DC286" s="462"/>
      <c r="DD286" s="462"/>
      <c r="DE286" s="462"/>
      <c r="DF286" s="402"/>
    </row>
    <row r="287" spans="1:110" ht="8.4499999999999993" customHeight="1" x14ac:dyDescent="0.2">
      <c r="A287" s="130" t="s">
        <v>254</v>
      </c>
      <c r="B287" s="104">
        <v>272</v>
      </c>
      <c r="C287" s="82" t="s">
        <v>485</v>
      </c>
      <c r="D287" s="96">
        <v>42</v>
      </c>
      <c r="E287" s="82" t="s">
        <v>2608</v>
      </c>
      <c r="F287" s="82" t="s">
        <v>2607</v>
      </c>
      <c r="G287" s="101">
        <v>1748.28</v>
      </c>
      <c r="H287" s="98">
        <v>0.02</v>
      </c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  <c r="AO287" s="99"/>
      <c r="AP287" s="99"/>
      <c r="AQ287" s="99"/>
      <c r="AR287" s="99"/>
      <c r="AS287" s="99"/>
      <c r="AT287" s="99"/>
      <c r="AU287" s="99"/>
      <c r="AV287" s="99"/>
      <c r="AW287" s="99"/>
      <c r="AX287" s="99"/>
      <c r="AY287" s="99"/>
      <c r="AZ287" s="99"/>
      <c r="BA287" s="99"/>
      <c r="BB287" s="99"/>
      <c r="BC287" s="99"/>
      <c r="BD287" s="99"/>
      <c r="BE287" s="99"/>
      <c r="BF287" s="99"/>
      <c r="BG287" s="99"/>
      <c r="BH287" s="100">
        <v>403.5</v>
      </c>
      <c r="BI287" s="102">
        <v>23.08</v>
      </c>
      <c r="BJ287" s="102">
        <v>23.08</v>
      </c>
      <c r="BK287" s="100">
        <v>975.02</v>
      </c>
      <c r="BL287" s="102">
        <v>55.77</v>
      </c>
      <c r="BM287" s="102">
        <v>78.849999999999994</v>
      </c>
      <c r="BN287" s="100">
        <v>369.76</v>
      </c>
      <c r="BO287" s="102">
        <v>21.15</v>
      </c>
      <c r="BP287" s="100">
        <v>100</v>
      </c>
      <c r="BQ287" s="99"/>
      <c r="BR287" s="99"/>
      <c r="BS287" s="100">
        <v>100</v>
      </c>
      <c r="BT287" s="99"/>
      <c r="BU287" s="99"/>
      <c r="BV287" s="99"/>
      <c r="BW287" s="99"/>
      <c r="BX287" s="99"/>
      <c r="BY287" s="99"/>
      <c r="BZ287" s="99"/>
      <c r="CA287" s="99"/>
      <c r="CB287" s="99"/>
      <c r="CC287" s="99"/>
      <c r="CD287" s="99"/>
      <c r="CE287" s="99"/>
      <c r="CF287" s="99"/>
      <c r="CG287" s="99"/>
      <c r="CH287" s="99"/>
      <c r="CI287" s="100"/>
      <c r="CJ287" s="102"/>
      <c r="CK287" s="102"/>
      <c r="CL287" s="100"/>
      <c r="CM287" s="102"/>
      <c r="CN287" s="100"/>
      <c r="CO287" s="462"/>
      <c r="CP287" s="462"/>
      <c r="CQ287" s="402"/>
      <c r="CR287" s="401"/>
      <c r="CS287" s="401"/>
      <c r="CT287" s="402"/>
      <c r="CU287" s="401"/>
      <c r="CV287" s="401"/>
      <c r="CW287" s="402"/>
      <c r="CX287" s="462"/>
      <c r="CY287" s="462"/>
      <c r="CZ287" s="401"/>
      <c r="DA287" s="402"/>
      <c r="DB287" s="462"/>
      <c r="DC287" s="462"/>
      <c r="DD287" s="462"/>
      <c r="DE287" s="462"/>
      <c r="DF287" s="402"/>
    </row>
    <row r="288" spans="1:110" ht="8.4499999999999993" customHeight="1" x14ac:dyDescent="0.2">
      <c r="A288" s="130" t="s">
        <v>255</v>
      </c>
      <c r="B288" s="104">
        <v>273</v>
      </c>
      <c r="C288" s="82" t="s">
        <v>486</v>
      </c>
      <c r="D288" s="96">
        <v>42</v>
      </c>
      <c r="E288" s="82" t="s">
        <v>2608</v>
      </c>
      <c r="F288" s="82" t="s">
        <v>2607</v>
      </c>
      <c r="G288" s="101">
        <v>3263.81</v>
      </c>
      <c r="H288" s="98">
        <v>0.03</v>
      </c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  <c r="AN288" s="99"/>
      <c r="AO288" s="99"/>
      <c r="AP288" s="99"/>
      <c r="AQ288" s="99"/>
      <c r="AR288" s="99"/>
      <c r="AS288" s="99"/>
      <c r="AT288" s="99"/>
      <c r="AU288" s="99"/>
      <c r="AV288" s="99"/>
      <c r="AW288" s="99"/>
      <c r="AX288" s="99"/>
      <c r="AY288" s="99"/>
      <c r="AZ288" s="99"/>
      <c r="BA288" s="99"/>
      <c r="BB288" s="99"/>
      <c r="BC288" s="99"/>
      <c r="BD288" s="99"/>
      <c r="BE288" s="99"/>
      <c r="BF288" s="99"/>
      <c r="BG288" s="99"/>
      <c r="BH288" s="100">
        <v>932.47</v>
      </c>
      <c r="BI288" s="102">
        <v>28.57</v>
      </c>
      <c r="BJ288" s="102">
        <v>28.57</v>
      </c>
      <c r="BK288" s="101">
        <v>2020.3</v>
      </c>
      <c r="BL288" s="102">
        <v>61.9</v>
      </c>
      <c r="BM288" s="102">
        <v>90.47</v>
      </c>
      <c r="BN288" s="100">
        <v>311.04000000000002</v>
      </c>
      <c r="BO288" s="102">
        <v>9.5299999999999994</v>
      </c>
      <c r="BP288" s="100">
        <v>100</v>
      </c>
      <c r="BQ288" s="99"/>
      <c r="BR288" s="99"/>
      <c r="BS288" s="100">
        <v>100</v>
      </c>
      <c r="BT288" s="99"/>
      <c r="BU288" s="99"/>
      <c r="BV288" s="99"/>
      <c r="BW288" s="99"/>
      <c r="BX288" s="99"/>
      <c r="BY288" s="99"/>
      <c r="BZ288" s="99"/>
      <c r="CA288" s="99"/>
      <c r="CB288" s="99"/>
      <c r="CC288" s="99"/>
      <c r="CD288" s="99"/>
      <c r="CE288" s="99"/>
      <c r="CF288" s="99"/>
      <c r="CG288" s="99"/>
      <c r="CH288" s="99"/>
      <c r="CI288" s="100"/>
      <c r="CJ288" s="102"/>
      <c r="CK288" s="102"/>
      <c r="CL288" s="100"/>
      <c r="CM288" s="102"/>
      <c r="CN288" s="100"/>
      <c r="CO288" s="459"/>
      <c r="CP288" s="459"/>
      <c r="CQ288" s="400"/>
      <c r="CR288" s="456"/>
      <c r="CS288" s="456"/>
      <c r="CT288" s="400"/>
      <c r="CU288" s="456"/>
      <c r="CV288" s="456"/>
      <c r="CW288" s="400"/>
      <c r="CX288" s="459"/>
      <c r="CY288" s="459"/>
      <c r="CZ288" s="456"/>
      <c r="DA288" s="400"/>
      <c r="DB288" s="459"/>
      <c r="DC288" s="459"/>
      <c r="DD288" s="459"/>
      <c r="DE288" s="459"/>
      <c r="DF288" s="400"/>
    </row>
    <row r="289" spans="1:110" ht="8.4499999999999993" customHeight="1" x14ac:dyDescent="0.2">
      <c r="A289" s="130" t="s">
        <v>867</v>
      </c>
      <c r="B289" s="104">
        <v>274</v>
      </c>
      <c r="C289" s="82" t="s">
        <v>487</v>
      </c>
      <c r="D289" s="96">
        <v>42</v>
      </c>
      <c r="E289" s="82" t="s">
        <v>2608</v>
      </c>
      <c r="F289" s="82" t="s">
        <v>2607</v>
      </c>
      <c r="G289" s="101">
        <v>1906.79</v>
      </c>
      <c r="H289" s="98">
        <v>0.02</v>
      </c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  <c r="AN289" s="99"/>
      <c r="AO289" s="99"/>
      <c r="AP289" s="99"/>
      <c r="AQ289" s="99"/>
      <c r="AR289" s="99"/>
      <c r="AS289" s="99"/>
      <c r="AT289" s="99"/>
      <c r="AU289" s="99"/>
      <c r="AV289" s="99"/>
      <c r="AW289" s="99"/>
      <c r="AX289" s="99"/>
      <c r="AY289" s="99"/>
      <c r="AZ289" s="99"/>
      <c r="BA289" s="99"/>
      <c r="BB289" s="99"/>
      <c r="BC289" s="99"/>
      <c r="BD289" s="99"/>
      <c r="BE289" s="99"/>
      <c r="BF289" s="99"/>
      <c r="BG289" s="99"/>
      <c r="BH289" s="100">
        <v>497.48</v>
      </c>
      <c r="BI289" s="102">
        <v>26.09</v>
      </c>
      <c r="BJ289" s="102">
        <v>26.09</v>
      </c>
      <c r="BK289" s="101">
        <v>1202.04</v>
      </c>
      <c r="BL289" s="102">
        <v>63.04</v>
      </c>
      <c r="BM289" s="102">
        <v>89.13</v>
      </c>
      <c r="BN289" s="100">
        <v>207.27</v>
      </c>
      <c r="BO289" s="102">
        <v>10.87</v>
      </c>
      <c r="BP289" s="100">
        <v>100</v>
      </c>
      <c r="BQ289" s="99"/>
      <c r="BR289" s="99"/>
      <c r="BS289" s="100">
        <v>100</v>
      </c>
      <c r="BT289" s="99"/>
      <c r="BU289" s="99"/>
      <c r="BV289" s="99"/>
      <c r="BW289" s="99"/>
      <c r="BX289" s="99"/>
      <c r="BY289" s="99"/>
      <c r="BZ289" s="99"/>
      <c r="CA289" s="99"/>
      <c r="CB289" s="99"/>
      <c r="CC289" s="94"/>
      <c r="CD289" s="94"/>
      <c r="CE289" s="93"/>
      <c r="CF289" s="94"/>
      <c r="CG289" s="94"/>
      <c r="CH289" s="93"/>
      <c r="CI289" s="94"/>
      <c r="CJ289" s="94"/>
      <c r="CK289" s="93"/>
      <c r="CL289" s="94"/>
      <c r="CM289" s="94"/>
      <c r="CN289" s="93"/>
      <c r="CO289" s="462"/>
      <c r="CP289" s="462"/>
      <c r="CQ289" s="402"/>
      <c r="CR289" s="401"/>
      <c r="CS289" s="401"/>
      <c r="CT289" s="402"/>
      <c r="CU289" s="401"/>
      <c r="CV289" s="401"/>
      <c r="CW289" s="402"/>
      <c r="CX289" s="462"/>
      <c r="CY289" s="462"/>
      <c r="CZ289" s="401"/>
      <c r="DA289" s="402"/>
      <c r="DB289" s="462"/>
      <c r="DC289" s="462"/>
      <c r="DD289" s="462"/>
      <c r="DE289" s="462"/>
      <c r="DF289" s="402"/>
    </row>
    <row r="290" spans="1:110" ht="16.899999999999999" customHeight="1" x14ac:dyDescent="0.2">
      <c r="A290" s="130" t="s">
        <v>868</v>
      </c>
      <c r="B290" s="104">
        <v>275</v>
      </c>
      <c r="C290" s="82" t="s">
        <v>2076</v>
      </c>
      <c r="D290" s="96">
        <v>38</v>
      </c>
      <c r="E290" s="82" t="s">
        <v>2608</v>
      </c>
      <c r="F290" s="82" t="s">
        <v>2532</v>
      </c>
      <c r="G290" s="100">
        <v>493.9</v>
      </c>
      <c r="H290" s="98">
        <v>0.01</v>
      </c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  <c r="AN290" s="99"/>
      <c r="AO290" s="99"/>
      <c r="AP290" s="99"/>
      <c r="AQ290" s="99"/>
      <c r="AR290" s="99"/>
      <c r="AS290" s="99"/>
      <c r="AT290" s="99"/>
      <c r="AU290" s="99"/>
      <c r="AV290" s="99"/>
      <c r="AW290" s="99"/>
      <c r="AX290" s="99"/>
      <c r="AY290" s="99"/>
      <c r="AZ290" s="99"/>
      <c r="BA290" s="99"/>
      <c r="BB290" s="99"/>
      <c r="BC290" s="99"/>
      <c r="BD290" s="99"/>
      <c r="BE290" s="99"/>
      <c r="BF290" s="99"/>
      <c r="BG290" s="99"/>
      <c r="BH290" s="102">
        <v>89.79</v>
      </c>
      <c r="BI290" s="102">
        <v>18.18</v>
      </c>
      <c r="BJ290" s="102">
        <v>18.18</v>
      </c>
      <c r="BK290" s="100">
        <v>246.95</v>
      </c>
      <c r="BL290" s="102">
        <v>50</v>
      </c>
      <c r="BM290" s="102">
        <v>68.180000000000007</v>
      </c>
      <c r="BN290" s="100">
        <v>157.16</v>
      </c>
      <c r="BO290" s="102">
        <v>31.82</v>
      </c>
      <c r="BP290" s="100">
        <v>100</v>
      </c>
      <c r="BQ290" s="99"/>
      <c r="BR290" s="99"/>
      <c r="BS290" s="100">
        <v>100</v>
      </c>
      <c r="BT290" s="99"/>
      <c r="BU290" s="99"/>
      <c r="BV290" s="99"/>
      <c r="BW290" s="99"/>
      <c r="BX290" s="99"/>
      <c r="BY290" s="99"/>
      <c r="BZ290" s="99"/>
      <c r="CA290" s="99"/>
      <c r="CB290" s="99"/>
      <c r="CC290" s="99"/>
      <c r="CD290" s="99"/>
      <c r="CE290" s="100"/>
      <c r="CF290" s="99"/>
      <c r="CG290" s="99"/>
      <c r="CH290" s="100"/>
      <c r="CI290" s="99"/>
      <c r="CJ290" s="99"/>
      <c r="CK290" s="100"/>
      <c r="CL290" s="99"/>
      <c r="CM290" s="99"/>
      <c r="CN290" s="100"/>
      <c r="CO290" s="459"/>
      <c r="CP290" s="459"/>
      <c r="CQ290" s="400"/>
      <c r="CR290" s="456"/>
      <c r="CS290" s="456"/>
      <c r="CT290" s="400"/>
      <c r="CU290" s="456"/>
      <c r="CV290" s="456"/>
      <c r="CW290" s="400"/>
      <c r="CX290" s="459"/>
      <c r="CY290" s="459"/>
      <c r="CZ290" s="456"/>
      <c r="DA290" s="400"/>
      <c r="DB290" s="459"/>
      <c r="DC290" s="459"/>
      <c r="DD290" s="459"/>
      <c r="DE290" s="459"/>
      <c r="DF290" s="400"/>
    </row>
    <row r="291" spans="1:110" ht="8.4499999999999993" customHeight="1" x14ac:dyDescent="0.2">
      <c r="A291" s="130" t="s">
        <v>869</v>
      </c>
      <c r="B291" s="104">
        <v>276</v>
      </c>
      <c r="C291" s="82" t="s">
        <v>488</v>
      </c>
      <c r="D291" s="96">
        <v>42</v>
      </c>
      <c r="E291" s="82" t="s">
        <v>2608</v>
      </c>
      <c r="F291" s="82" t="s">
        <v>2607</v>
      </c>
      <c r="G291" s="101">
        <v>3492.47</v>
      </c>
      <c r="H291" s="98">
        <v>0.04</v>
      </c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99"/>
      <c r="AE291" s="99"/>
      <c r="AF291" s="99"/>
      <c r="AG291" s="99"/>
      <c r="AH291" s="99"/>
      <c r="AI291" s="99"/>
      <c r="AJ291" s="99"/>
      <c r="AK291" s="99"/>
      <c r="AL291" s="99"/>
      <c r="AM291" s="99"/>
      <c r="AN291" s="99"/>
      <c r="AO291" s="99"/>
      <c r="AP291" s="99"/>
      <c r="AQ291" s="99"/>
      <c r="AR291" s="99"/>
      <c r="AS291" s="99"/>
      <c r="AT291" s="99"/>
      <c r="AU291" s="99"/>
      <c r="AV291" s="99"/>
      <c r="AW291" s="99"/>
      <c r="AX291" s="99"/>
      <c r="AY291" s="99"/>
      <c r="AZ291" s="99"/>
      <c r="BA291" s="99"/>
      <c r="BB291" s="99"/>
      <c r="BC291" s="99"/>
      <c r="BD291" s="99"/>
      <c r="BE291" s="99"/>
      <c r="BF291" s="99"/>
      <c r="BG291" s="99"/>
      <c r="BH291" s="100">
        <v>873.12</v>
      </c>
      <c r="BI291" s="102">
        <v>25</v>
      </c>
      <c r="BJ291" s="102">
        <v>25</v>
      </c>
      <c r="BK291" s="101">
        <v>2037.16</v>
      </c>
      <c r="BL291" s="102">
        <v>58.33</v>
      </c>
      <c r="BM291" s="102">
        <v>83.33</v>
      </c>
      <c r="BN291" s="100">
        <v>582.19000000000005</v>
      </c>
      <c r="BO291" s="102">
        <v>16.670000000000002</v>
      </c>
      <c r="BP291" s="100">
        <v>100</v>
      </c>
      <c r="BQ291" s="99"/>
      <c r="BR291" s="99"/>
      <c r="BS291" s="100">
        <v>100</v>
      </c>
      <c r="BT291" s="99"/>
      <c r="BU291" s="99"/>
      <c r="BV291" s="99"/>
      <c r="BW291" s="99"/>
      <c r="BX291" s="99"/>
      <c r="BY291" s="99"/>
      <c r="BZ291" s="99"/>
      <c r="CA291" s="99"/>
      <c r="CB291" s="99"/>
      <c r="CC291" s="99"/>
      <c r="CD291" s="99"/>
      <c r="CE291" s="100"/>
      <c r="CF291" s="99"/>
      <c r="CG291" s="99"/>
      <c r="CH291" s="100"/>
      <c r="CI291" s="99"/>
      <c r="CJ291" s="99"/>
      <c r="CK291" s="100"/>
      <c r="CL291" s="99"/>
      <c r="CM291" s="99"/>
      <c r="CN291" s="100"/>
      <c r="CO291" s="462"/>
      <c r="CP291" s="462"/>
      <c r="CQ291" s="402"/>
      <c r="CR291" s="401"/>
      <c r="CS291" s="401"/>
      <c r="CT291" s="402"/>
      <c r="CU291" s="401"/>
      <c r="CV291" s="401"/>
      <c r="CW291" s="402"/>
      <c r="CX291" s="462"/>
      <c r="CY291" s="462"/>
      <c r="CZ291" s="401"/>
      <c r="DA291" s="402"/>
      <c r="DB291" s="462"/>
      <c r="DC291" s="462"/>
      <c r="DD291" s="462"/>
      <c r="DE291" s="462"/>
      <c r="DF291" s="402"/>
    </row>
    <row r="292" spans="1:110" ht="8.4499999999999993" customHeight="1" x14ac:dyDescent="0.2">
      <c r="A292" s="130" t="s">
        <v>149</v>
      </c>
      <c r="B292" s="103">
        <v>277</v>
      </c>
      <c r="C292" s="87" t="s">
        <v>489</v>
      </c>
      <c r="D292" s="103">
        <v>387</v>
      </c>
      <c r="E292" s="87" t="s">
        <v>1961</v>
      </c>
      <c r="F292" s="87" t="s">
        <v>1976</v>
      </c>
      <c r="G292" s="355">
        <v>1251657.3400000001</v>
      </c>
      <c r="H292" s="91">
        <v>12.75</v>
      </c>
      <c r="I292" s="94"/>
      <c r="J292" s="94"/>
      <c r="K292" s="94"/>
      <c r="L292" s="94"/>
      <c r="M292" s="94"/>
      <c r="N292" s="94"/>
      <c r="O292" s="93">
        <v>549.04999999999995</v>
      </c>
      <c r="P292" s="90">
        <v>0.05</v>
      </c>
      <c r="Q292" s="90">
        <v>0.05</v>
      </c>
      <c r="R292" s="92">
        <v>2196.19</v>
      </c>
      <c r="S292" s="90">
        <v>0.19</v>
      </c>
      <c r="T292" s="90">
        <v>0.24</v>
      </c>
      <c r="U292" s="92">
        <v>5044.32</v>
      </c>
      <c r="V292" s="90">
        <v>0.38</v>
      </c>
      <c r="W292" s="90">
        <v>0.63</v>
      </c>
      <c r="X292" s="92">
        <v>3362.88</v>
      </c>
      <c r="Y292" s="90">
        <v>0.26</v>
      </c>
      <c r="Z292" s="90">
        <v>0.88</v>
      </c>
      <c r="AA292" s="92">
        <v>5323.8</v>
      </c>
      <c r="AB292" s="90">
        <v>0.4</v>
      </c>
      <c r="AC292" s="90">
        <v>1.28</v>
      </c>
      <c r="AD292" s="89">
        <v>30550.03</v>
      </c>
      <c r="AE292" s="90">
        <v>2.2599999999999998</v>
      </c>
      <c r="AF292" s="90">
        <v>3.54</v>
      </c>
      <c r="AG292" s="89">
        <v>15027.76</v>
      </c>
      <c r="AH292" s="90">
        <v>1.06</v>
      </c>
      <c r="AI292" s="90">
        <v>4.6100000000000003</v>
      </c>
      <c r="AJ292" s="89">
        <v>26008</v>
      </c>
      <c r="AK292" s="90">
        <v>1.87</v>
      </c>
      <c r="AL292" s="90">
        <v>6.48</v>
      </c>
      <c r="AM292" s="89">
        <v>45244.23</v>
      </c>
      <c r="AN292" s="90">
        <v>3.29</v>
      </c>
      <c r="AO292" s="90">
        <v>9.77</v>
      </c>
      <c r="AP292" s="89">
        <v>57410.15</v>
      </c>
      <c r="AQ292" s="90">
        <v>4.18</v>
      </c>
      <c r="AR292" s="91">
        <v>13.95</v>
      </c>
      <c r="AS292" s="105">
        <v>106616.37</v>
      </c>
      <c r="AT292" s="90">
        <v>8.52</v>
      </c>
      <c r="AU292" s="91">
        <v>22.48</v>
      </c>
      <c r="AV292" s="89">
        <v>67109.53</v>
      </c>
      <c r="AW292" s="90">
        <v>5.5</v>
      </c>
      <c r="AX292" s="91">
        <v>27.98</v>
      </c>
      <c r="AY292" s="105">
        <v>223565.74</v>
      </c>
      <c r="AZ292" s="91">
        <v>19.07</v>
      </c>
      <c r="BA292" s="91">
        <v>47.05</v>
      </c>
      <c r="BB292" s="105">
        <v>184986.96</v>
      </c>
      <c r="BC292" s="91">
        <v>15.8</v>
      </c>
      <c r="BD292" s="91">
        <v>62.85</v>
      </c>
      <c r="BE292" s="89">
        <v>68576.539999999994</v>
      </c>
      <c r="BF292" s="90">
        <v>5.65</v>
      </c>
      <c r="BG292" s="91">
        <v>68.5</v>
      </c>
      <c r="BH292" s="89">
        <v>21507.439999999999</v>
      </c>
      <c r="BI292" s="90">
        <v>1.65</v>
      </c>
      <c r="BJ292" s="91">
        <v>70.150000000000006</v>
      </c>
      <c r="BK292" s="89">
        <v>42866.76</v>
      </c>
      <c r="BL292" s="90">
        <v>3.25</v>
      </c>
      <c r="BM292" s="91">
        <v>73.400000000000006</v>
      </c>
      <c r="BN292" s="105">
        <v>201223.63</v>
      </c>
      <c r="BO292" s="91">
        <v>15.19</v>
      </c>
      <c r="BP292" s="91">
        <v>88.59</v>
      </c>
      <c r="BQ292" s="105">
        <v>144487.95000000001</v>
      </c>
      <c r="BR292" s="91">
        <v>11.41</v>
      </c>
      <c r="BS292" s="93">
        <v>100</v>
      </c>
      <c r="BT292" s="94"/>
      <c r="BU292" s="94"/>
      <c r="BV292" s="94"/>
      <c r="BW292" s="94"/>
      <c r="BX292" s="94"/>
      <c r="BY292" s="94"/>
      <c r="BZ292" s="94"/>
      <c r="CA292" s="94"/>
      <c r="CB292" s="94"/>
      <c r="CC292" s="94"/>
      <c r="CD292" s="94"/>
      <c r="CE292" s="93"/>
      <c r="CF292" s="94"/>
      <c r="CG292" s="94"/>
      <c r="CH292" s="93"/>
      <c r="CI292" s="94"/>
      <c r="CJ292" s="94"/>
      <c r="CK292" s="93"/>
      <c r="CL292" s="94"/>
      <c r="CM292" s="94"/>
      <c r="CN292" s="93"/>
      <c r="CO292" s="462"/>
      <c r="CP292" s="462"/>
      <c r="CQ292" s="402"/>
      <c r="CR292" s="401"/>
      <c r="CS292" s="401"/>
      <c r="CT292" s="402"/>
      <c r="CU292" s="401"/>
      <c r="CV292" s="401"/>
      <c r="CW292" s="402"/>
      <c r="CX292" s="462"/>
      <c r="CY292" s="462"/>
      <c r="CZ292" s="401"/>
      <c r="DA292" s="402"/>
      <c r="DB292" s="462"/>
      <c r="DC292" s="462"/>
      <c r="DD292" s="462"/>
      <c r="DE292" s="462"/>
      <c r="DF292" s="402"/>
    </row>
    <row r="293" spans="1:110" ht="8.4499999999999993" customHeight="1" x14ac:dyDescent="0.2">
      <c r="A293" s="130" t="s">
        <v>870</v>
      </c>
      <c r="B293" s="104">
        <v>278</v>
      </c>
      <c r="C293" s="82" t="s">
        <v>490</v>
      </c>
      <c r="D293" s="104">
        <v>362</v>
      </c>
      <c r="E293" s="82" t="s">
        <v>2610</v>
      </c>
      <c r="F293" s="82" t="s">
        <v>1976</v>
      </c>
      <c r="G293" s="106">
        <v>168281.62</v>
      </c>
      <c r="H293" s="98">
        <v>1.71</v>
      </c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101">
        <v>1968.89</v>
      </c>
      <c r="V293" s="98">
        <v>1.17</v>
      </c>
      <c r="W293" s="98">
        <v>1.17</v>
      </c>
      <c r="X293" s="101">
        <v>1312.6</v>
      </c>
      <c r="Y293" s="98">
        <v>0.78</v>
      </c>
      <c r="Z293" s="98">
        <v>1.95</v>
      </c>
      <c r="AA293" s="101">
        <v>2221.3200000000002</v>
      </c>
      <c r="AB293" s="98">
        <v>1.32</v>
      </c>
      <c r="AC293" s="98">
        <v>3.27</v>
      </c>
      <c r="AD293" s="101">
        <v>5469.15</v>
      </c>
      <c r="AE293" s="98">
        <v>3.25</v>
      </c>
      <c r="AF293" s="98">
        <v>6.52</v>
      </c>
      <c r="AG293" s="101">
        <v>3853.65</v>
      </c>
      <c r="AH293" s="98">
        <v>2.29</v>
      </c>
      <c r="AI293" s="98">
        <v>8.81</v>
      </c>
      <c r="AJ293" s="101">
        <v>3298.32</v>
      </c>
      <c r="AK293" s="98">
        <v>1.96</v>
      </c>
      <c r="AL293" s="102">
        <v>10.77</v>
      </c>
      <c r="AM293" s="101">
        <v>1363.08</v>
      </c>
      <c r="AN293" s="98">
        <v>0.81</v>
      </c>
      <c r="AO293" s="102">
        <v>11.58</v>
      </c>
      <c r="AP293" s="101">
        <v>4207.04</v>
      </c>
      <c r="AQ293" s="98">
        <v>2.5</v>
      </c>
      <c r="AR293" s="102">
        <v>14.08</v>
      </c>
      <c r="AS293" s="97">
        <v>11527.29</v>
      </c>
      <c r="AT293" s="98">
        <v>6.85</v>
      </c>
      <c r="AU293" s="102">
        <v>20.93</v>
      </c>
      <c r="AV293" s="97">
        <v>11914.34</v>
      </c>
      <c r="AW293" s="98">
        <v>7.08</v>
      </c>
      <c r="AX293" s="102">
        <v>28.01</v>
      </c>
      <c r="AY293" s="101">
        <v>5603.78</v>
      </c>
      <c r="AZ293" s="98">
        <v>3.33</v>
      </c>
      <c r="BA293" s="102">
        <v>31.34</v>
      </c>
      <c r="BB293" s="100">
        <v>370.22</v>
      </c>
      <c r="BC293" s="98">
        <v>0.22</v>
      </c>
      <c r="BD293" s="102">
        <v>31.56</v>
      </c>
      <c r="BE293" s="101">
        <v>5368.18</v>
      </c>
      <c r="BF293" s="98">
        <v>3.19</v>
      </c>
      <c r="BG293" s="102">
        <v>34.75</v>
      </c>
      <c r="BH293" s="101">
        <v>1278.94</v>
      </c>
      <c r="BI293" s="98">
        <v>0.76</v>
      </c>
      <c r="BJ293" s="102">
        <v>35.51</v>
      </c>
      <c r="BK293" s="101">
        <v>1009.69</v>
      </c>
      <c r="BL293" s="98">
        <v>0.6</v>
      </c>
      <c r="BM293" s="102">
        <v>36.11</v>
      </c>
      <c r="BN293" s="97">
        <v>73168.850000000006</v>
      </c>
      <c r="BO293" s="102">
        <v>43.48</v>
      </c>
      <c r="BP293" s="102">
        <v>79.59</v>
      </c>
      <c r="BQ293" s="97">
        <v>34346.28</v>
      </c>
      <c r="BR293" s="102">
        <v>20.41</v>
      </c>
      <c r="BS293" s="100">
        <v>100</v>
      </c>
      <c r="BT293" s="99"/>
      <c r="BU293" s="99"/>
      <c r="BV293" s="99"/>
      <c r="BW293" s="99"/>
      <c r="BX293" s="99"/>
      <c r="BY293" s="99"/>
      <c r="BZ293" s="99"/>
      <c r="CA293" s="99"/>
      <c r="CB293" s="99"/>
      <c r="CC293" s="94"/>
      <c r="CD293" s="94"/>
      <c r="CE293" s="93"/>
      <c r="CF293" s="94"/>
      <c r="CG293" s="94"/>
      <c r="CH293" s="93"/>
      <c r="CI293" s="94"/>
      <c r="CJ293" s="94"/>
      <c r="CK293" s="93"/>
      <c r="CL293" s="94"/>
      <c r="CM293" s="94"/>
      <c r="CN293" s="93"/>
      <c r="CO293" s="462"/>
      <c r="CP293" s="462"/>
      <c r="CQ293" s="402"/>
      <c r="CR293" s="401"/>
      <c r="CS293" s="401"/>
      <c r="CT293" s="402"/>
      <c r="CU293" s="401"/>
      <c r="CV293" s="401"/>
      <c r="CW293" s="402"/>
      <c r="CX293" s="462"/>
      <c r="CY293" s="462"/>
      <c r="CZ293" s="401"/>
      <c r="DA293" s="402"/>
      <c r="DB293" s="462"/>
      <c r="DC293" s="462"/>
      <c r="DD293" s="462"/>
      <c r="DE293" s="462"/>
      <c r="DF293" s="402"/>
    </row>
    <row r="294" spans="1:110" ht="8.4499999999999993" customHeight="1" x14ac:dyDescent="0.2">
      <c r="A294" s="130" t="s">
        <v>871</v>
      </c>
      <c r="B294" s="104">
        <v>279</v>
      </c>
      <c r="C294" s="82" t="s">
        <v>2611</v>
      </c>
      <c r="D294" s="104">
        <v>362</v>
      </c>
      <c r="E294" s="82" t="s">
        <v>2610</v>
      </c>
      <c r="F294" s="82" t="s">
        <v>1976</v>
      </c>
      <c r="G294" s="106">
        <v>156215.26</v>
      </c>
      <c r="H294" s="98">
        <v>1.59</v>
      </c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101">
        <v>1827.72</v>
      </c>
      <c r="V294" s="98">
        <v>1.17</v>
      </c>
      <c r="W294" s="98">
        <v>1.17</v>
      </c>
      <c r="X294" s="101">
        <v>1218.48</v>
      </c>
      <c r="Y294" s="98">
        <v>0.78</v>
      </c>
      <c r="Z294" s="98">
        <v>1.95</v>
      </c>
      <c r="AA294" s="101">
        <v>2062.04</v>
      </c>
      <c r="AB294" s="98">
        <v>1.32</v>
      </c>
      <c r="AC294" s="98">
        <v>3.27</v>
      </c>
      <c r="AD294" s="101">
        <v>5077</v>
      </c>
      <c r="AE294" s="98">
        <v>3.25</v>
      </c>
      <c r="AF294" s="98">
        <v>6.52</v>
      </c>
      <c r="AG294" s="101">
        <v>3577.33</v>
      </c>
      <c r="AH294" s="98">
        <v>2.29</v>
      </c>
      <c r="AI294" s="98">
        <v>8.81</v>
      </c>
      <c r="AJ294" s="101">
        <v>3061.82</v>
      </c>
      <c r="AK294" s="98">
        <v>1.96</v>
      </c>
      <c r="AL294" s="102">
        <v>10.77</v>
      </c>
      <c r="AM294" s="101">
        <v>1265.3399999999999</v>
      </c>
      <c r="AN294" s="98">
        <v>0.81</v>
      </c>
      <c r="AO294" s="102">
        <v>11.58</v>
      </c>
      <c r="AP294" s="101">
        <v>3905.38</v>
      </c>
      <c r="AQ294" s="98">
        <v>2.5</v>
      </c>
      <c r="AR294" s="102">
        <v>14.08</v>
      </c>
      <c r="AS294" s="97">
        <v>10700.75</v>
      </c>
      <c r="AT294" s="98">
        <v>6.85</v>
      </c>
      <c r="AU294" s="102">
        <v>20.93</v>
      </c>
      <c r="AV294" s="97">
        <v>11060.04</v>
      </c>
      <c r="AW294" s="98">
        <v>7.08</v>
      </c>
      <c r="AX294" s="102">
        <v>28.01</v>
      </c>
      <c r="AY294" s="101">
        <v>5201.97</v>
      </c>
      <c r="AZ294" s="98">
        <v>3.33</v>
      </c>
      <c r="BA294" s="102">
        <v>31.34</v>
      </c>
      <c r="BB294" s="100">
        <v>343.67</v>
      </c>
      <c r="BC294" s="98">
        <v>0.22</v>
      </c>
      <c r="BD294" s="102">
        <v>31.56</v>
      </c>
      <c r="BE294" s="101">
        <v>4983.2700000000004</v>
      </c>
      <c r="BF294" s="98">
        <v>3.19</v>
      </c>
      <c r="BG294" s="102">
        <v>34.75</v>
      </c>
      <c r="BH294" s="101">
        <v>1187.24</v>
      </c>
      <c r="BI294" s="98">
        <v>0.76</v>
      </c>
      <c r="BJ294" s="102">
        <v>35.51</v>
      </c>
      <c r="BK294" s="100">
        <v>937.29</v>
      </c>
      <c r="BL294" s="98">
        <v>0.6</v>
      </c>
      <c r="BM294" s="102">
        <v>36.11</v>
      </c>
      <c r="BN294" s="97">
        <v>67922.399999999994</v>
      </c>
      <c r="BO294" s="102">
        <v>43.48</v>
      </c>
      <c r="BP294" s="102">
        <v>79.59</v>
      </c>
      <c r="BQ294" s="97">
        <v>31883.53</v>
      </c>
      <c r="BR294" s="102">
        <v>20.41</v>
      </c>
      <c r="BS294" s="100">
        <v>100</v>
      </c>
      <c r="BT294" s="99"/>
      <c r="BU294" s="99"/>
      <c r="BV294" s="99"/>
      <c r="BW294" s="99"/>
      <c r="BX294" s="99"/>
      <c r="BY294" s="99"/>
      <c r="BZ294" s="99"/>
      <c r="CA294" s="99"/>
      <c r="CB294" s="99"/>
      <c r="CC294" s="99"/>
      <c r="CD294" s="99"/>
      <c r="CE294" s="100"/>
      <c r="CF294" s="99"/>
      <c r="CG294" s="99"/>
      <c r="CH294" s="100"/>
      <c r="CI294" s="99"/>
      <c r="CJ294" s="99"/>
      <c r="CK294" s="100"/>
      <c r="CL294" s="99"/>
      <c r="CM294" s="99"/>
      <c r="CN294" s="100"/>
      <c r="CO294" s="459"/>
      <c r="CP294" s="459"/>
      <c r="CQ294" s="400"/>
      <c r="CR294" s="456"/>
      <c r="CS294" s="456"/>
      <c r="CT294" s="400"/>
      <c r="CU294" s="456"/>
      <c r="CV294" s="456"/>
      <c r="CW294" s="400"/>
      <c r="CX294" s="459"/>
      <c r="CY294" s="459"/>
      <c r="CZ294" s="456"/>
      <c r="DA294" s="400"/>
      <c r="DB294" s="459"/>
      <c r="DC294" s="459"/>
      <c r="DD294" s="459"/>
      <c r="DE294" s="459"/>
      <c r="DF294" s="400"/>
    </row>
    <row r="295" spans="1:110" ht="8.4499999999999993" customHeight="1" x14ac:dyDescent="0.2">
      <c r="A295" s="130" t="s">
        <v>872</v>
      </c>
      <c r="B295" s="104">
        <v>280</v>
      </c>
      <c r="C295" s="82" t="s">
        <v>491</v>
      </c>
      <c r="D295" s="104">
        <v>295</v>
      </c>
      <c r="E295" s="82" t="s">
        <v>2612</v>
      </c>
      <c r="F295" s="82" t="s">
        <v>1976</v>
      </c>
      <c r="G295" s="106">
        <v>200044.58</v>
      </c>
      <c r="H295" s="98">
        <v>2.04</v>
      </c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97">
        <v>11002.45</v>
      </c>
      <c r="AE295" s="98">
        <v>5.5</v>
      </c>
      <c r="AF295" s="98">
        <v>5.5</v>
      </c>
      <c r="AG295" s="101">
        <v>1260.28</v>
      </c>
      <c r="AH295" s="98">
        <v>0.63</v>
      </c>
      <c r="AI295" s="98">
        <v>6.13</v>
      </c>
      <c r="AJ295" s="101">
        <v>9242.06</v>
      </c>
      <c r="AK295" s="98">
        <v>4.62</v>
      </c>
      <c r="AL295" s="102">
        <v>10.75</v>
      </c>
      <c r="AM295" s="97">
        <v>23125.15</v>
      </c>
      <c r="AN295" s="102">
        <v>11.56</v>
      </c>
      <c r="AO295" s="102">
        <v>22.31</v>
      </c>
      <c r="AP295" s="97">
        <v>27146.05</v>
      </c>
      <c r="AQ295" s="102">
        <v>13.57</v>
      </c>
      <c r="AR295" s="102">
        <v>35.880000000000003</v>
      </c>
      <c r="AS295" s="97">
        <v>22264.959999999999</v>
      </c>
      <c r="AT295" s="102">
        <v>11.13</v>
      </c>
      <c r="AU295" s="102">
        <v>47.01</v>
      </c>
      <c r="AV295" s="101">
        <v>2160.48</v>
      </c>
      <c r="AW295" s="98">
        <v>1.08</v>
      </c>
      <c r="AX295" s="102">
        <v>48.09</v>
      </c>
      <c r="AY295" s="97">
        <v>20304.52</v>
      </c>
      <c r="AZ295" s="102">
        <v>10.15</v>
      </c>
      <c r="BA295" s="102">
        <v>58.24</v>
      </c>
      <c r="BB295" s="97">
        <v>21424.77</v>
      </c>
      <c r="BC295" s="102">
        <v>10.71</v>
      </c>
      <c r="BD295" s="102">
        <v>68.95</v>
      </c>
      <c r="BE295" s="97">
        <v>10062.24</v>
      </c>
      <c r="BF295" s="98">
        <v>5.03</v>
      </c>
      <c r="BG295" s="102">
        <v>73.98</v>
      </c>
      <c r="BH295" s="101">
        <v>8781.9599999999991</v>
      </c>
      <c r="BI295" s="98">
        <v>4.3899999999999997</v>
      </c>
      <c r="BJ295" s="102">
        <v>78.37</v>
      </c>
      <c r="BK295" s="97">
        <v>21464.78</v>
      </c>
      <c r="BL295" s="102">
        <v>10.73</v>
      </c>
      <c r="BM295" s="102">
        <v>89.1</v>
      </c>
      <c r="BN295" s="97">
        <v>10922.43</v>
      </c>
      <c r="BO295" s="98">
        <v>5.46</v>
      </c>
      <c r="BP295" s="102">
        <v>94.56</v>
      </c>
      <c r="BQ295" s="97">
        <v>10882.43</v>
      </c>
      <c r="BR295" s="98">
        <v>5.44</v>
      </c>
      <c r="BS295" s="100">
        <v>100</v>
      </c>
      <c r="BT295" s="99"/>
      <c r="BU295" s="99"/>
      <c r="BV295" s="99"/>
      <c r="BW295" s="99"/>
      <c r="BX295" s="99"/>
      <c r="BY295" s="99"/>
      <c r="BZ295" s="99"/>
      <c r="CA295" s="99"/>
      <c r="CB295" s="99"/>
      <c r="CC295" s="99"/>
      <c r="CD295" s="99"/>
      <c r="CE295" s="100"/>
      <c r="CF295" s="99"/>
      <c r="CG295" s="99"/>
      <c r="CH295" s="100"/>
      <c r="CI295" s="99"/>
      <c r="CJ295" s="99"/>
      <c r="CK295" s="100"/>
      <c r="CL295" s="99"/>
      <c r="CM295" s="99"/>
      <c r="CN295" s="100"/>
      <c r="CO295" s="462"/>
      <c r="CP295" s="462"/>
      <c r="CQ295" s="402"/>
      <c r="CR295" s="401"/>
      <c r="CS295" s="401"/>
      <c r="CT295" s="402"/>
      <c r="CU295" s="401"/>
      <c r="CV295" s="401"/>
      <c r="CW295" s="402"/>
      <c r="CX295" s="462"/>
      <c r="CY295" s="462"/>
      <c r="CZ295" s="401"/>
      <c r="DA295" s="402"/>
      <c r="DB295" s="462"/>
      <c r="DC295" s="462"/>
      <c r="DD295" s="462"/>
      <c r="DE295" s="462"/>
      <c r="DF295" s="402"/>
    </row>
    <row r="296" spans="1:110" ht="8.4499999999999993" customHeight="1" x14ac:dyDescent="0.2">
      <c r="A296" s="130" t="s">
        <v>873</v>
      </c>
      <c r="B296" s="104">
        <v>281</v>
      </c>
      <c r="C296" s="82" t="s">
        <v>2613</v>
      </c>
      <c r="D296" s="104">
        <v>295</v>
      </c>
      <c r="E296" s="82" t="s">
        <v>2612</v>
      </c>
      <c r="F296" s="82" t="s">
        <v>1976</v>
      </c>
      <c r="G296" s="106">
        <v>134163.53</v>
      </c>
      <c r="H296" s="98">
        <v>1.37</v>
      </c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101">
        <v>7378.99</v>
      </c>
      <c r="AE296" s="98">
        <v>5.5</v>
      </c>
      <c r="AF296" s="98">
        <v>5.5</v>
      </c>
      <c r="AG296" s="100">
        <v>845.23</v>
      </c>
      <c r="AH296" s="98">
        <v>0.63</v>
      </c>
      <c r="AI296" s="98">
        <v>6.13</v>
      </c>
      <c r="AJ296" s="101">
        <v>6198.36</v>
      </c>
      <c r="AK296" s="98">
        <v>4.62</v>
      </c>
      <c r="AL296" s="102">
        <v>10.75</v>
      </c>
      <c r="AM296" s="97">
        <v>15509.3</v>
      </c>
      <c r="AN296" s="102">
        <v>11.56</v>
      </c>
      <c r="AO296" s="102">
        <v>22.31</v>
      </c>
      <c r="AP296" s="97">
        <v>18205.990000000002</v>
      </c>
      <c r="AQ296" s="102">
        <v>13.57</v>
      </c>
      <c r="AR296" s="102">
        <v>35.880000000000003</v>
      </c>
      <c r="AS296" s="97">
        <v>14932.4</v>
      </c>
      <c r="AT296" s="102">
        <v>11.13</v>
      </c>
      <c r="AU296" s="102">
        <v>47.01</v>
      </c>
      <c r="AV296" s="101">
        <v>1448.97</v>
      </c>
      <c r="AW296" s="98">
        <v>1.08</v>
      </c>
      <c r="AX296" s="102">
        <v>48.09</v>
      </c>
      <c r="AY296" s="97">
        <v>13617.6</v>
      </c>
      <c r="AZ296" s="102">
        <v>10.15</v>
      </c>
      <c r="BA296" s="102">
        <v>58.24</v>
      </c>
      <c r="BB296" s="97">
        <v>14368.91</v>
      </c>
      <c r="BC296" s="102">
        <v>10.71</v>
      </c>
      <c r="BD296" s="102">
        <v>68.95</v>
      </c>
      <c r="BE296" s="101">
        <v>6748.43</v>
      </c>
      <c r="BF296" s="98">
        <v>5.03</v>
      </c>
      <c r="BG296" s="102">
        <v>73.98</v>
      </c>
      <c r="BH296" s="101">
        <v>5889.78</v>
      </c>
      <c r="BI296" s="98">
        <v>4.3899999999999997</v>
      </c>
      <c r="BJ296" s="102">
        <v>78.37</v>
      </c>
      <c r="BK296" s="97">
        <v>14395.75</v>
      </c>
      <c r="BL296" s="102">
        <v>10.73</v>
      </c>
      <c r="BM296" s="102">
        <v>89.1</v>
      </c>
      <c r="BN296" s="101">
        <v>7325.33</v>
      </c>
      <c r="BO296" s="98">
        <v>5.46</v>
      </c>
      <c r="BP296" s="102">
        <v>94.56</v>
      </c>
      <c r="BQ296" s="101">
        <v>7298.5</v>
      </c>
      <c r="BR296" s="98">
        <v>5.44</v>
      </c>
      <c r="BS296" s="100">
        <v>100</v>
      </c>
      <c r="BT296" s="99"/>
      <c r="BU296" s="99"/>
      <c r="BV296" s="99"/>
      <c r="BW296" s="99"/>
      <c r="BX296" s="99"/>
      <c r="BY296" s="99"/>
      <c r="BZ296" s="99"/>
      <c r="CA296" s="99"/>
      <c r="CB296" s="99"/>
      <c r="CC296" s="99"/>
      <c r="CD296" s="99"/>
      <c r="CE296" s="100"/>
      <c r="CF296" s="99"/>
      <c r="CG296" s="99"/>
      <c r="CH296" s="100"/>
      <c r="CI296" s="99"/>
      <c r="CJ296" s="99"/>
      <c r="CK296" s="100"/>
      <c r="CL296" s="99"/>
      <c r="CM296" s="99"/>
      <c r="CN296" s="100"/>
      <c r="CO296" s="462"/>
      <c r="CP296" s="462"/>
      <c r="CQ296" s="402"/>
      <c r="CR296" s="401"/>
      <c r="CS296" s="401"/>
      <c r="CT296" s="402"/>
      <c r="CU296" s="401"/>
      <c r="CV296" s="401"/>
      <c r="CW296" s="402"/>
      <c r="CX296" s="462"/>
      <c r="CY296" s="462"/>
      <c r="CZ296" s="401"/>
      <c r="DA296" s="402"/>
      <c r="DB296" s="462"/>
      <c r="DC296" s="462"/>
      <c r="DD296" s="462"/>
      <c r="DE296" s="462"/>
      <c r="DF296" s="402"/>
    </row>
    <row r="297" spans="1:110" ht="8.4499999999999993" customHeight="1" x14ac:dyDescent="0.2">
      <c r="A297" s="130" t="s">
        <v>874</v>
      </c>
      <c r="B297" s="104">
        <v>282</v>
      </c>
      <c r="C297" s="82" t="s">
        <v>492</v>
      </c>
      <c r="D297" s="96">
        <v>71</v>
      </c>
      <c r="E297" s="82" t="s">
        <v>2575</v>
      </c>
      <c r="F297" s="82" t="s">
        <v>2614</v>
      </c>
      <c r="G297" s="97">
        <v>15503.68</v>
      </c>
      <c r="H297" s="98">
        <v>0.16</v>
      </c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99"/>
      <c r="AE297" s="99"/>
      <c r="AF297" s="99"/>
      <c r="AG297" s="101">
        <v>3993.75</v>
      </c>
      <c r="AH297" s="102">
        <v>25.76</v>
      </c>
      <c r="AI297" s="102">
        <v>25.76</v>
      </c>
      <c r="AJ297" s="101">
        <v>3582.9</v>
      </c>
      <c r="AK297" s="102">
        <v>23.11</v>
      </c>
      <c r="AL297" s="102">
        <v>48.87</v>
      </c>
      <c r="AM297" s="101">
        <v>3981.35</v>
      </c>
      <c r="AN297" s="102">
        <v>25.68</v>
      </c>
      <c r="AO297" s="102">
        <v>74.55</v>
      </c>
      <c r="AP297" s="101">
        <v>3945.69</v>
      </c>
      <c r="AQ297" s="102">
        <v>25.45</v>
      </c>
      <c r="AR297" s="100">
        <v>100</v>
      </c>
      <c r="AS297" s="99"/>
      <c r="AT297" s="99"/>
      <c r="AU297" s="100">
        <v>100</v>
      </c>
      <c r="AV297" s="99"/>
      <c r="AW297" s="99"/>
      <c r="AX297" s="100">
        <v>100</v>
      </c>
      <c r="AY297" s="99"/>
      <c r="AZ297" s="99"/>
      <c r="BA297" s="100">
        <v>100</v>
      </c>
      <c r="BB297" s="99"/>
      <c r="BC297" s="99"/>
      <c r="BD297" s="100">
        <v>100</v>
      </c>
      <c r="BE297" s="99"/>
      <c r="BF297" s="99"/>
      <c r="BG297" s="100">
        <v>100</v>
      </c>
      <c r="BH297" s="99"/>
      <c r="BI297" s="99"/>
      <c r="BJ297" s="100">
        <v>100</v>
      </c>
      <c r="BK297" s="99"/>
      <c r="BL297" s="99"/>
      <c r="BM297" s="100">
        <v>100</v>
      </c>
      <c r="BN297" s="99"/>
      <c r="BO297" s="99"/>
      <c r="BP297" s="100">
        <v>100</v>
      </c>
      <c r="BQ297" s="99"/>
      <c r="BR297" s="99"/>
      <c r="BS297" s="100">
        <v>100</v>
      </c>
      <c r="BT297" s="99"/>
      <c r="BU297" s="99"/>
      <c r="BV297" s="99"/>
      <c r="BW297" s="99"/>
      <c r="BX297" s="99"/>
      <c r="BY297" s="99"/>
      <c r="BZ297" s="99"/>
      <c r="CA297" s="99"/>
      <c r="CB297" s="99"/>
      <c r="CC297" s="99"/>
      <c r="CD297" s="99"/>
      <c r="CE297" s="100"/>
      <c r="CF297" s="99"/>
      <c r="CG297" s="99"/>
      <c r="CH297" s="100"/>
      <c r="CI297" s="99"/>
      <c r="CJ297" s="99"/>
      <c r="CK297" s="100"/>
      <c r="CL297" s="99"/>
      <c r="CM297" s="99"/>
      <c r="CN297" s="100"/>
      <c r="CO297" s="462"/>
      <c r="CP297" s="462"/>
      <c r="CQ297" s="402"/>
      <c r="CR297" s="401"/>
      <c r="CS297" s="401"/>
      <c r="CT297" s="402"/>
      <c r="CU297" s="401"/>
      <c r="CV297" s="401"/>
      <c r="CW297" s="402"/>
      <c r="CX297" s="462"/>
      <c r="CY297" s="462"/>
      <c r="CZ297" s="401"/>
      <c r="DA297" s="402"/>
      <c r="DB297" s="462"/>
      <c r="DC297" s="462"/>
      <c r="DD297" s="462"/>
      <c r="DE297" s="462"/>
      <c r="DF297" s="402"/>
    </row>
    <row r="298" spans="1:110" ht="8.4499999999999993" customHeight="1" x14ac:dyDescent="0.2">
      <c r="A298" s="130" t="s">
        <v>875</v>
      </c>
      <c r="B298" s="104">
        <v>283</v>
      </c>
      <c r="C298" s="82" t="s">
        <v>1094</v>
      </c>
      <c r="D298" s="104">
        <v>167</v>
      </c>
      <c r="E298" s="82" t="s">
        <v>2615</v>
      </c>
      <c r="F298" s="82" t="s">
        <v>2524</v>
      </c>
      <c r="G298" s="97">
        <v>19305</v>
      </c>
      <c r="H298" s="98">
        <v>0.2</v>
      </c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  <c r="AC298" s="99"/>
      <c r="AD298" s="99"/>
      <c r="AE298" s="99"/>
      <c r="AF298" s="99"/>
      <c r="AG298" s="99"/>
      <c r="AH298" s="99"/>
      <c r="AI298" s="99"/>
      <c r="AJ298" s="99"/>
      <c r="AK298" s="99"/>
      <c r="AL298" s="99"/>
      <c r="AM298" s="99"/>
      <c r="AN298" s="99"/>
      <c r="AO298" s="99"/>
      <c r="AP298" s="99"/>
      <c r="AQ298" s="99"/>
      <c r="AR298" s="99"/>
      <c r="AS298" s="101">
        <v>7194.97</v>
      </c>
      <c r="AT298" s="102">
        <v>37.270000000000003</v>
      </c>
      <c r="AU298" s="102">
        <v>37.270000000000003</v>
      </c>
      <c r="AV298" s="101">
        <v>6318.53</v>
      </c>
      <c r="AW298" s="102">
        <v>32.729999999999997</v>
      </c>
      <c r="AX298" s="102">
        <v>70</v>
      </c>
      <c r="AY298" s="101">
        <v>4036.68</v>
      </c>
      <c r="AZ298" s="102">
        <v>20.91</v>
      </c>
      <c r="BA298" s="102">
        <v>90.91</v>
      </c>
      <c r="BB298" s="99"/>
      <c r="BC298" s="99"/>
      <c r="BD298" s="102">
        <v>90.91</v>
      </c>
      <c r="BE298" s="99"/>
      <c r="BF298" s="99"/>
      <c r="BG298" s="102">
        <v>90.91</v>
      </c>
      <c r="BH298" s="99"/>
      <c r="BI298" s="99"/>
      <c r="BJ298" s="102">
        <v>90.91</v>
      </c>
      <c r="BK298" s="99"/>
      <c r="BL298" s="99"/>
      <c r="BM298" s="102">
        <v>90.91</v>
      </c>
      <c r="BN298" s="101">
        <v>1754.82</v>
      </c>
      <c r="BO298" s="98">
        <v>9.09</v>
      </c>
      <c r="BP298" s="100">
        <v>100</v>
      </c>
      <c r="BQ298" s="99"/>
      <c r="BR298" s="99"/>
      <c r="BS298" s="100">
        <v>100</v>
      </c>
      <c r="BT298" s="99"/>
      <c r="BU298" s="99"/>
      <c r="BV298" s="99"/>
      <c r="BW298" s="99"/>
      <c r="BX298" s="99"/>
      <c r="BY298" s="99"/>
      <c r="BZ298" s="99"/>
      <c r="CA298" s="99"/>
      <c r="CB298" s="99"/>
      <c r="CC298" s="99"/>
      <c r="CD298" s="99"/>
      <c r="CE298" s="100"/>
      <c r="CF298" s="99"/>
      <c r="CG298" s="99"/>
      <c r="CH298" s="100"/>
      <c r="CI298" s="99"/>
      <c r="CJ298" s="99"/>
      <c r="CK298" s="100"/>
      <c r="CL298" s="99"/>
      <c r="CM298" s="99"/>
      <c r="CN298" s="100"/>
      <c r="CO298" s="459"/>
      <c r="CP298" s="459"/>
      <c r="CQ298" s="400"/>
      <c r="CR298" s="456"/>
      <c r="CS298" s="456"/>
      <c r="CT298" s="400"/>
      <c r="CU298" s="456"/>
      <c r="CV298" s="456"/>
      <c r="CW298" s="400"/>
      <c r="CX298" s="459"/>
      <c r="CY298" s="459"/>
      <c r="CZ298" s="456"/>
      <c r="DA298" s="400"/>
      <c r="DB298" s="459"/>
      <c r="DC298" s="459"/>
      <c r="DD298" s="459"/>
      <c r="DE298" s="459"/>
      <c r="DF298" s="400"/>
    </row>
    <row r="299" spans="1:110" ht="8.4499999999999993" customHeight="1" x14ac:dyDescent="0.2">
      <c r="A299" s="130" t="s">
        <v>876</v>
      </c>
      <c r="B299" s="104">
        <v>284</v>
      </c>
      <c r="C299" s="82" t="s">
        <v>493</v>
      </c>
      <c r="D299" s="104">
        <v>153</v>
      </c>
      <c r="E299" s="82" t="s">
        <v>2616</v>
      </c>
      <c r="F299" s="82" t="s">
        <v>1976</v>
      </c>
      <c r="G299" s="97">
        <v>70590.14</v>
      </c>
      <c r="H299" s="98">
        <v>0.72</v>
      </c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99"/>
      <c r="AE299" s="99"/>
      <c r="AF299" s="99"/>
      <c r="AG299" s="99"/>
      <c r="AH299" s="99"/>
      <c r="AI299" s="99"/>
      <c r="AJ299" s="99"/>
      <c r="AK299" s="99"/>
      <c r="AL299" s="99"/>
      <c r="AM299" s="99"/>
      <c r="AN299" s="99"/>
      <c r="AO299" s="99"/>
      <c r="AP299" s="99"/>
      <c r="AQ299" s="99"/>
      <c r="AR299" s="99"/>
      <c r="AS299" s="99"/>
      <c r="AT299" s="99"/>
      <c r="AU299" s="99"/>
      <c r="AV299" s="101">
        <v>4207.17</v>
      </c>
      <c r="AW299" s="98">
        <v>5.96</v>
      </c>
      <c r="AX299" s="98">
        <v>5.96</v>
      </c>
      <c r="AY299" s="97">
        <v>22101.77</v>
      </c>
      <c r="AZ299" s="102">
        <v>31.31</v>
      </c>
      <c r="BA299" s="102">
        <v>37.270000000000003</v>
      </c>
      <c r="BB299" s="97">
        <v>15783.96</v>
      </c>
      <c r="BC299" s="102">
        <v>22.36</v>
      </c>
      <c r="BD299" s="102">
        <v>59.63</v>
      </c>
      <c r="BE299" s="97">
        <v>11414.43</v>
      </c>
      <c r="BF299" s="102">
        <v>16.170000000000002</v>
      </c>
      <c r="BG299" s="102">
        <v>75.8</v>
      </c>
      <c r="BH299" s="101">
        <v>4369.53</v>
      </c>
      <c r="BI299" s="98">
        <v>6.19</v>
      </c>
      <c r="BJ299" s="102">
        <v>81.99</v>
      </c>
      <c r="BK299" s="99"/>
      <c r="BL299" s="99"/>
      <c r="BM299" s="102">
        <v>81.99</v>
      </c>
      <c r="BN299" s="99"/>
      <c r="BO299" s="99"/>
      <c r="BP299" s="102">
        <v>81.99</v>
      </c>
      <c r="BQ299" s="97">
        <v>12713.28</v>
      </c>
      <c r="BR299" s="102">
        <v>18.010000000000002</v>
      </c>
      <c r="BS299" s="100">
        <v>100</v>
      </c>
      <c r="BT299" s="99"/>
      <c r="BU299" s="99"/>
      <c r="BV299" s="99"/>
      <c r="BW299" s="99"/>
      <c r="BX299" s="99"/>
      <c r="BY299" s="99"/>
      <c r="BZ299" s="99"/>
      <c r="CA299" s="99"/>
      <c r="CB299" s="99"/>
      <c r="CC299" s="94"/>
      <c r="CD299" s="94"/>
      <c r="CE299" s="93"/>
      <c r="CF299" s="94"/>
      <c r="CG299" s="94"/>
      <c r="CH299" s="93"/>
      <c r="CI299" s="94"/>
      <c r="CJ299" s="94"/>
      <c r="CK299" s="93"/>
      <c r="CL299" s="94"/>
      <c r="CM299" s="94"/>
      <c r="CN299" s="93"/>
      <c r="CO299" s="462"/>
      <c r="CP299" s="462"/>
      <c r="CQ299" s="402"/>
      <c r="CR299" s="401"/>
      <c r="CS299" s="401"/>
      <c r="CT299" s="402"/>
      <c r="CU299" s="401"/>
      <c r="CV299" s="401"/>
      <c r="CW299" s="402"/>
      <c r="CX299" s="462"/>
      <c r="CY299" s="462"/>
      <c r="CZ299" s="401"/>
      <c r="DA299" s="402"/>
      <c r="DB299" s="462"/>
      <c r="DC299" s="462"/>
      <c r="DD299" s="462"/>
      <c r="DE299" s="462"/>
      <c r="DF299" s="402"/>
    </row>
    <row r="300" spans="1:110" ht="8.4499999999999993" customHeight="1" x14ac:dyDescent="0.2">
      <c r="A300" s="130" t="s">
        <v>877</v>
      </c>
      <c r="B300" s="104">
        <v>285</v>
      </c>
      <c r="C300" s="82" t="s">
        <v>494</v>
      </c>
      <c r="D300" s="96">
        <v>13</v>
      </c>
      <c r="E300" s="82" t="s">
        <v>2531</v>
      </c>
      <c r="F300" s="82" t="s">
        <v>2524</v>
      </c>
      <c r="G300" s="101">
        <v>5385.5</v>
      </c>
      <c r="H300" s="98">
        <v>0.05</v>
      </c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  <c r="AO300" s="99"/>
      <c r="AP300" s="99"/>
      <c r="AQ300" s="99"/>
      <c r="AR300" s="99"/>
      <c r="AS300" s="99"/>
      <c r="AT300" s="99"/>
      <c r="AU300" s="99"/>
      <c r="AV300" s="99"/>
      <c r="AW300" s="99"/>
      <c r="AX300" s="99"/>
      <c r="AY300" s="99"/>
      <c r="AZ300" s="99"/>
      <c r="BA300" s="99"/>
      <c r="BB300" s="99"/>
      <c r="BC300" s="99"/>
      <c r="BD300" s="99"/>
      <c r="BE300" s="99"/>
      <c r="BF300" s="99"/>
      <c r="BG300" s="99"/>
      <c r="BH300" s="99"/>
      <c r="BI300" s="99"/>
      <c r="BJ300" s="99"/>
      <c r="BK300" s="99"/>
      <c r="BL300" s="99"/>
      <c r="BM300" s="99"/>
      <c r="BN300" s="101">
        <v>5385.5</v>
      </c>
      <c r="BO300" s="100">
        <v>100</v>
      </c>
      <c r="BP300" s="100">
        <v>100</v>
      </c>
      <c r="BQ300" s="99"/>
      <c r="BR300" s="99"/>
      <c r="BS300" s="100">
        <v>100</v>
      </c>
      <c r="BT300" s="99"/>
      <c r="BU300" s="99"/>
      <c r="BV300" s="99"/>
      <c r="BW300" s="99"/>
      <c r="BX300" s="99"/>
      <c r="BY300" s="99"/>
      <c r="BZ300" s="99"/>
      <c r="CA300" s="99"/>
      <c r="CB300" s="99"/>
      <c r="CC300" s="99"/>
      <c r="CD300" s="99"/>
      <c r="CE300" s="100"/>
      <c r="CF300" s="99"/>
      <c r="CG300" s="99"/>
      <c r="CH300" s="100"/>
      <c r="CI300" s="99"/>
      <c r="CJ300" s="99"/>
      <c r="CK300" s="100"/>
      <c r="CL300" s="99"/>
      <c r="CM300" s="99"/>
      <c r="CN300" s="100"/>
      <c r="CO300" s="462"/>
      <c r="CP300" s="462"/>
      <c r="CQ300" s="402"/>
      <c r="CR300" s="401"/>
      <c r="CS300" s="401"/>
      <c r="CT300" s="402"/>
      <c r="CU300" s="401"/>
      <c r="CV300" s="401"/>
      <c r="CW300" s="402"/>
      <c r="CX300" s="462"/>
      <c r="CY300" s="462"/>
      <c r="CZ300" s="401"/>
      <c r="DA300" s="402"/>
      <c r="DB300" s="462"/>
      <c r="DC300" s="462"/>
      <c r="DD300" s="462"/>
      <c r="DE300" s="462"/>
      <c r="DF300" s="402"/>
    </row>
    <row r="301" spans="1:110" ht="8.4499999999999993" customHeight="1" x14ac:dyDescent="0.2">
      <c r="A301" s="130" t="s">
        <v>878</v>
      </c>
      <c r="B301" s="104">
        <v>286</v>
      </c>
      <c r="C301" s="82" t="s">
        <v>1095</v>
      </c>
      <c r="D301" s="96">
        <v>22</v>
      </c>
      <c r="E301" s="82" t="s">
        <v>2571</v>
      </c>
      <c r="F301" s="82" t="s">
        <v>1976</v>
      </c>
      <c r="G301" s="101">
        <v>8712</v>
      </c>
      <c r="H301" s="98">
        <v>0.09</v>
      </c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  <c r="AO301" s="99"/>
      <c r="AP301" s="99"/>
      <c r="AQ301" s="99"/>
      <c r="AR301" s="99"/>
      <c r="AS301" s="99"/>
      <c r="AT301" s="99"/>
      <c r="AU301" s="99"/>
      <c r="AV301" s="99"/>
      <c r="AW301" s="99"/>
      <c r="AX301" s="99"/>
      <c r="AY301" s="99"/>
      <c r="AZ301" s="99"/>
      <c r="BA301" s="99"/>
      <c r="BB301" s="99"/>
      <c r="BC301" s="99"/>
      <c r="BD301" s="99"/>
      <c r="BE301" s="99"/>
      <c r="BF301" s="99"/>
      <c r="BG301" s="99"/>
      <c r="BH301" s="99"/>
      <c r="BI301" s="99"/>
      <c r="BJ301" s="99"/>
      <c r="BK301" s="99"/>
      <c r="BL301" s="99"/>
      <c r="BM301" s="99"/>
      <c r="BN301" s="99"/>
      <c r="BO301" s="99"/>
      <c r="BP301" s="99"/>
      <c r="BQ301" s="101">
        <v>8712</v>
      </c>
      <c r="BR301" s="100">
        <v>100</v>
      </c>
      <c r="BS301" s="100">
        <v>100</v>
      </c>
      <c r="BT301" s="99"/>
      <c r="BU301" s="99"/>
      <c r="BV301" s="99"/>
      <c r="BW301" s="99"/>
      <c r="BX301" s="99"/>
      <c r="BY301" s="99"/>
      <c r="BZ301" s="99"/>
      <c r="CA301" s="99"/>
      <c r="CB301" s="99"/>
      <c r="CC301" s="94"/>
      <c r="CD301" s="94"/>
      <c r="CE301" s="93"/>
      <c r="CF301" s="94"/>
      <c r="CG301" s="94"/>
      <c r="CH301" s="93"/>
      <c r="CI301" s="94"/>
      <c r="CJ301" s="94"/>
      <c r="CK301" s="93"/>
      <c r="CL301" s="94"/>
      <c r="CM301" s="94"/>
      <c r="CN301" s="93"/>
      <c r="CO301" s="462"/>
      <c r="CP301" s="462"/>
      <c r="CQ301" s="402"/>
      <c r="CR301" s="401"/>
      <c r="CS301" s="401"/>
      <c r="CT301" s="402"/>
      <c r="CU301" s="401"/>
      <c r="CV301" s="401"/>
      <c r="CW301" s="402"/>
      <c r="CX301" s="462"/>
      <c r="CY301" s="462"/>
      <c r="CZ301" s="401"/>
      <c r="DA301" s="402"/>
      <c r="DB301" s="462"/>
      <c r="DC301" s="462"/>
      <c r="DD301" s="462"/>
      <c r="DE301" s="462"/>
      <c r="DF301" s="402"/>
    </row>
    <row r="302" spans="1:110" ht="8.4499999999999993" customHeight="1" x14ac:dyDescent="0.2">
      <c r="A302" s="130" t="s">
        <v>879</v>
      </c>
      <c r="B302" s="104">
        <v>287</v>
      </c>
      <c r="C302" s="82" t="s">
        <v>2077</v>
      </c>
      <c r="D302" s="96">
        <v>41</v>
      </c>
      <c r="E302" s="82" t="s">
        <v>2517</v>
      </c>
      <c r="F302" s="82" t="s">
        <v>2518</v>
      </c>
      <c r="G302" s="106">
        <v>265390.84999999998</v>
      </c>
      <c r="H302" s="98">
        <v>2.7</v>
      </c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  <c r="AO302" s="99"/>
      <c r="AP302" s="99"/>
      <c r="AQ302" s="99"/>
      <c r="AR302" s="99"/>
      <c r="AS302" s="99"/>
      <c r="AT302" s="99"/>
      <c r="AU302" s="99"/>
      <c r="AV302" s="99"/>
      <c r="AW302" s="99"/>
      <c r="AX302" s="99"/>
      <c r="AY302" s="106">
        <v>132695.43</v>
      </c>
      <c r="AZ302" s="102">
        <v>50</v>
      </c>
      <c r="BA302" s="102">
        <v>50</v>
      </c>
      <c r="BB302" s="106">
        <v>132695.43</v>
      </c>
      <c r="BC302" s="102">
        <v>50</v>
      </c>
      <c r="BD302" s="100">
        <v>100</v>
      </c>
      <c r="BE302" s="99"/>
      <c r="BF302" s="99"/>
      <c r="BG302" s="100">
        <v>100</v>
      </c>
      <c r="BH302" s="99"/>
      <c r="BI302" s="99"/>
      <c r="BJ302" s="100">
        <v>100</v>
      </c>
      <c r="BK302" s="99"/>
      <c r="BL302" s="99"/>
      <c r="BM302" s="100">
        <v>100</v>
      </c>
      <c r="BN302" s="99"/>
      <c r="BO302" s="99"/>
      <c r="BP302" s="100">
        <v>100</v>
      </c>
      <c r="BQ302" s="99"/>
      <c r="BR302" s="99"/>
      <c r="BS302" s="100">
        <v>100</v>
      </c>
      <c r="BT302" s="99"/>
      <c r="BU302" s="99"/>
      <c r="BV302" s="99"/>
      <c r="BW302" s="99"/>
      <c r="BX302" s="99"/>
      <c r="BY302" s="99"/>
      <c r="BZ302" s="99"/>
      <c r="CA302" s="99"/>
      <c r="CB302" s="99"/>
      <c r="CC302" s="99"/>
      <c r="CD302" s="99"/>
      <c r="CE302" s="100"/>
      <c r="CF302" s="99"/>
      <c r="CG302" s="99"/>
      <c r="CH302" s="100"/>
      <c r="CI302" s="99"/>
      <c r="CJ302" s="99"/>
      <c r="CK302" s="100"/>
      <c r="CL302" s="99"/>
      <c r="CM302" s="99"/>
      <c r="CN302" s="100"/>
      <c r="CO302" s="462"/>
      <c r="CP302" s="462"/>
      <c r="CQ302" s="402"/>
      <c r="CR302" s="401"/>
      <c r="CS302" s="401"/>
      <c r="CT302" s="402"/>
      <c r="CU302" s="401"/>
      <c r="CV302" s="401"/>
      <c r="CW302" s="402"/>
      <c r="CX302" s="462"/>
      <c r="CY302" s="462"/>
      <c r="CZ302" s="401"/>
      <c r="DA302" s="402"/>
      <c r="DB302" s="462"/>
      <c r="DC302" s="462"/>
      <c r="DD302" s="462"/>
      <c r="DE302" s="462"/>
      <c r="DF302" s="402"/>
    </row>
    <row r="303" spans="1:110" ht="8.4499999999999993" customHeight="1" x14ac:dyDescent="0.2">
      <c r="A303" s="130" t="s">
        <v>880</v>
      </c>
      <c r="B303" s="104">
        <v>288</v>
      </c>
      <c r="C303" s="82" t="s">
        <v>495</v>
      </c>
      <c r="D303" s="104">
        <v>387</v>
      </c>
      <c r="E303" s="82" t="s">
        <v>1961</v>
      </c>
      <c r="F303" s="82" t="s">
        <v>1976</v>
      </c>
      <c r="G303" s="97">
        <v>13726.18</v>
      </c>
      <c r="H303" s="98">
        <v>0.14000000000000001</v>
      </c>
      <c r="I303" s="99"/>
      <c r="J303" s="99"/>
      <c r="K303" s="99"/>
      <c r="L303" s="99"/>
      <c r="M303" s="99"/>
      <c r="N303" s="99"/>
      <c r="O303" s="100">
        <v>549.04999999999995</v>
      </c>
      <c r="P303" s="98">
        <v>4</v>
      </c>
      <c r="Q303" s="98">
        <v>4</v>
      </c>
      <c r="R303" s="101">
        <v>2196.19</v>
      </c>
      <c r="S303" s="102">
        <v>16</v>
      </c>
      <c r="T303" s="102">
        <v>20</v>
      </c>
      <c r="U303" s="101">
        <v>1247.71</v>
      </c>
      <c r="V303" s="98">
        <v>9.09</v>
      </c>
      <c r="W303" s="102">
        <v>29.09</v>
      </c>
      <c r="X303" s="100">
        <v>831.81</v>
      </c>
      <c r="Y303" s="98">
        <v>6.06</v>
      </c>
      <c r="Z303" s="102">
        <v>35.15</v>
      </c>
      <c r="AA303" s="101">
        <v>1040.44</v>
      </c>
      <c r="AB303" s="98">
        <v>7.58</v>
      </c>
      <c r="AC303" s="102">
        <v>42.73</v>
      </c>
      <c r="AD303" s="101">
        <v>1622.43</v>
      </c>
      <c r="AE303" s="102">
        <v>11.82</v>
      </c>
      <c r="AF303" s="102">
        <v>54.55</v>
      </c>
      <c r="AG303" s="101">
        <v>1497.53</v>
      </c>
      <c r="AH303" s="102">
        <v>10.91</v>
      </c>
      <c r="AI303" s="102">
        <v>65.459999999999994</v>
      </c>
      <c r="AJ303" s="100">
        <v>624.54</v>
      </c>
      <c r="AK303" s="98">
        <v>4.55</v>
      </c>
      <c r="AL303" s="102">
        <v>70.010000000000005</v>
      </c>
      <c r="AM303" s="99"/>
      <c r="AN303" s="99"/>
      <c r="AO303" s="102">
        <v>70.010000000000005</v>
      </c>
      <c r="AP303" s="99"/>
      <c r="AQ303" s="99"/>
      <c r="AR303" s="102">
        <v>70.010000000000005</v>
      </c>
      <c r="AS303" s="99"/>
      <c r="AT303" s="99"/>
      <c r="AU303" s="102">
        <v>70.010000000000005</v>
      </c>
      <c r="AV303" s="99"/>
      <c r="AW303" s="99"/>
      <c r="AX303" s="102">
        <v>70.010000000000005</v>
      </c>
      <c r="AY303" s="99"/>
      <c r="AZ303" s="99"/>
      <c r="BA303" s="102">
        <v>70.010000000000005</v>
      </c>
      <c r="BB303" s="99"/>
      <c r="BC303" s="99"/>
      <c r="BD303" s="102">
        <v>70.010000000000005</v>
      </c>
      <c r="BE303" s="99"/>
      <c r="BF303" s="99"/>
      <c r="BG303" s="102">
        <v>70.010000000000005</v>
      </c>
      <c r="BH303" s="99"/>
      <c r="BI303" s="99"/>
      <c r="BJ303" s="102">
        <v>70.010000000000005</v>
      </c>
      <c r="BK303" s="99"/>
      <c r="BL303" s="99"/>
      <c r="BM303" s="102">
        <v>70.010000000000005</v>
      </c>
      <c r="BN303" s="99"/>
      <c r="BO303" s="99"/>
      <c r="BP303" s="102">
        <v>70.010000000000005</v>
      </c>
      <c r="BQ303" s="101">
        <v>4116.4799999999996</v>
      </c>
      <c r="BR303" s="102">
        <v>29.99</v>
      </c>
      <c r="BS303" s="100">
        <v>100</v>
      </c>
      <c r="BT303" s="99"/>
      <c r="BU303" s="99"/>
      <c r="BV303" s="99"/>
      <c r="BW303" s="99"/>
      <c r="BX303" s="99"/>
      <c r="BY303" s="99"/>
      <c r="BZ303" s="99"/>
      <c r="CA303" s="99"/>
      <c r="CB303" s="99"/>
      <c r="CC303" s="99"/>
      <c r="CD303" s="99"/>
      <c r="CE303" s="100"/>
      <c r="CF303" s="99"/>
      <c r="CG303" s="99"/>
      <c r="CH303" s="100"/>
      <c r="CI303" s="99"/>
      <c r="CJ303" s="99"/>
      <c r="CK303" s="100"/>
      <c r="CL303" s="99"/>
      <c r="CM303" s="99"/>
      <c r="CN303" s="100"/>
      <c r="CO303" s="462"/>
      <c r="CP303" s="462"/>
      <c r="CQ303" s="402"/>
      <c r="CR303" s="401"/>
      <c r="CS303" s="401"/>
      <c r="CT303" s="402"/>
      <c r="CU303" s="401"/>
      <c r="CV303" s="401"/>
      <c r="CW303" s="402"/>
      <c r="CX303" s="462"/>
      <c r="CY303" s="462"/>
      <c r="CZ303" s="401"/>
      <c r="DA303" s="402"/>
      <c r="DB303" s="462"/>
      <c r="DC303" s="462"/>
      <c r="DD303" s="462"/>
      <c r="DE303" s="462"/>
      <c r="DF303" s="402"/>
    </row>
    <row r="304" spans="1:110" ht="8.4499999999999993" customHeight="1" x14ac:dyDescent="0.2">
      <c r="A304" s="130" t="s">
        <v>881</v>
      </c>
      <c r="B304" s="104">
        <v>289</v>
      </c>
      <c r="C304" s="82" t="s">
        <v>496</v>
      </c>
      <c r="D304" s="96">
        <v>37</v>
      </c>
      <c r="E304" s="82" t="s">
        <v>2617</v>
      </c>
      <c r="F304" s="82" t="s">
        <v>2618</v>
      </c>
      <c r="G304" s="101">
        <v>5500</v>
      </c>
      <c r="H304" s="98">
        <v>0.06</v>
      </c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  <c r="AO304" s="99"/>
      <c r="AP304" s="99"/>
      <c r="AQ304" s="99"/>
      <c r="AR304" s="99"/>
      <c r="AS304" s="99"/>
      <c r="AT304" s="99"/>
      <c r="AU304" s="99"/>
      <c r="AV304" s="99"/>
      <c r="AW304" s="99"/>
      <c r="AX304" s="99"/>
      <c r="AY304" s="99"/>
      <c r="AZ304" s="99"/>
      <c r="BA304" s="99"/>
      <c r="BB304" s="99"/>
      <c r="BC304" s="99"/>
      <c r="BD304" s="99"/>
      <c r="BE304" s="99"/>
      <c r="BF304" s="99"/>
      <c r="BG304" s="99"/>
      <c r="BH304" s="99"/>
      <c r="BI304" s="99"/>
      <c r="BJ304" s="99"/>
      <c r="BK304" s="100">
        <v>299.75</v>
      </c>
      <c r="BL304" s="98">
        <v>5.45</v>
      </c>
      <c r="BM304" s="98">
        <v>5.45</v>
      </c>
      <c r="BN304" s="101">
        <v>2824.8</v>
      </c>
      <c r="BO304" s="102">
        <v>51.36</v>
      </c>
      <c r="BP304" s="102">
        <v>56.81</v>
      </c>
      <c r="BQ304" s="101">
        <v>2375.4499999999998</v>
      </c>
      <c r="BR304" s="102">
        <v>43.19</v>
      </c>
      <c r="BS304" s="100">
        <v>100</v>
      </c>
      <c r="BT304" s="99"/>
      <c r="BU304" s="99"/>
      <c r="BV304" s="99"/>
      <c r="BW304" s="99"/>
      <c r="BX304" s="99"/>
      <c r="BY304" s="99"/>
      <c r="BZ304" s="99"/>
      <c r="CA304" s="99"/>
      <c r="CB304" s="99"/>
      <c r="CC304" s="99"/>
      <c r="CD304" s="99"/>
      <c r="CE304" s="100"/>
      <c r="CF304" s="99"/>
      <c r="CG304" s="99"/>
      <c r="CH304" s="100"/>
      <c r="CI304" s="99"/>
      <c r="CJ304" s="99"/>
      <c r="CK304" s="100"/>
      <c r="CL304" s="99"/>
      <c r="CM304" s="99"/>
      <c r="CN304" s="100"/>
      <c r="CO304" s="459"/>
      <c r="CP304" s="459"/>
      <c r="CQ304" s="400"/>
      <c r="CR304" s="456"/>
      <c r="CS304" s="456"/>
      <c r="CT304" s="400"/>
      <c r="CU304" s="456"/>
      <c r="CV304" s="456"/>
      <c r="CW304" s="400"/>
      <c r="CX304" s="459"/>
      <c r="CY304" s="459"/>
      <c r="CZ304" s="456"/>
      <c r="DA304" s="400"/>
      <c r="DB304" s="459"/>
      <c r="DC304" s="459"/>
      <c r="DD304" s="459"/>
      <c r="DE304" s="459"/>
      <c r="DF304" s="400"/>
    </row>
    <row r="305" spans="1:110" ht="8.4499999999999993" customHeight="1" x14ac:dyDescent="0.2">
      <c r="A305" s="130" t="s">
        <v>882</v>
      </c>
      <c r="B305" s="104">
        <v>290</v>
      </c>
      <c r="C305" s="82" t="s">
        <v>1096</v>
      </c>
      <c r="D305" s="96">
        <v>13</v>
      </c>
      <c r="E305" s="82" t="s">
        <v>2587</v>
      </c>
      <c r="F305" s="82" t="s">
        <v>1976</v>
      </c>
      <c r="G305" s="97">
        <v>30000</v>
      </c>
      <c r="H305" s="98">
        <v>0.31</v>
      </c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  <c r="AC305" s="99"/>
      <c r="AD305" s="99"/>
      <c r="AE305" s="99"/>
      <c r="AF305" s="99"/>
      <c r="AG305" s="99"/>
      <c r="AH305" s="99"/>
      <c r="AI305" s="99"/>
      <c r="AJ305" s="99"/>
      <c r="AK305" s="99"/>
      <c r="AL305" s="99"/>
      <c r="AM305" s="99"/>
      <c r="AN305" s="99"/>
      <c r="AO305" s="99"/>
      <c r="AP305" s="99"/>
      <c r="AQ305" s="99"/>
      <c r="AR305" s="99"/>
      <c r="AS305" s="99"/>
      <c r="AT305" s="99"/>
      <c r="AU305" s="99"/>
      <c r="AV305" s="99"/>
      <c r="AW305" s="99"/>
      <c r="AX305" s="99"/>
      <c r="AY305" s="99"/>
      <c r="AZ305" s="99"/>
      <c r="BA305" s="99"/>
      <c r="BB305" s="99"/>
      <c r="BC305" s="99"/>
      <c r="BD305" s="99"/>
      <c r="BE305" s="99"/>
      <c r="BF305" s="99"/>
      <c r="BG305" s="99"/>
      <c r="BH305" s="99"/>
      <c r="BI305" s="99"/>
      <c r="BJ305" s="99"/>
      <c r="BK305" s="99"/>
      <c r="BL305" s="99"/>
      <c r="BM305" s="99"/>
      <c r="BN305" s="99"/>
      <c r="BO305" s="99"/>
      <c r="BP305" s="99"/>
      <c r="BQ305" s="97">
        <v>30000</v>
      </c>
      <c r="BR305" s="100">
        <v>100</v>
      </c>
      <c r="BS305" s="100">
        <v>100</v>
      </c>
      <c r="BT305" s="99"/>
      <c r="BU305" s="99"/>
      <c r="BV305" s="99"/>
      <c r="BW305" s="99"/>
      <c r="BX305" s="99"/>
      <c r="BY305" s="99"/>
      <c r="BZ305" s="99"/>
      <c r="CA305" s="99"/>
      <c r="CB305" s="99"/>
      <c r="CC305" s="94"/>
      <c r="CD305" s="94"/>
      <c r="CE305" s="93"/>
      <c r="CF305" s="94"/>
      <c r="CG305" s="94"/>
      <c r="CH305" s="93"/>
      <c r="CI305" s="94"/>
      <c r="CJ305" s="94"/>
      <c r="CK305" s="93"/>
      <c r="CL305" s="94"/>
      <c r="CM305" s="94"/>
      <c r="CN305" s="93"/>
      <c r="CO305" s="462"/>
      <c r="CP305" s="462"/>
      <c r="CQ305" s="402"/>
      <c r="CR305" s="401"/>
      <c r="CS305" s="401"/>
      <c r="CT305" s="402"/>
      <c r="CU305" s="401"/>
      <c r="CV305" s="401"/>
      <c r="CW305" s="402"/>
      <c r="CX305" s="462"/>
      <c r="CY305" s="462"/>
      <c r="CZ305" s="401"/>
      <c r="DA305" s="402"/>
      <c r="DB305" s="462"/>
      <c r="DC305" s="462"/>
      <c r="DD305" s="462"/>
      <c r="DE305" s="462"/>
      <c r="DF305" s="402"/>
    </row>
    <row r="306" spans="1:110" ht="8.4499999999999993" customHeight="1" x14ac:dyDescent="0.2">
      <c r="A306" s="130" t="s">
        <v>883</v>
      </c>
      <c r="B306" s="104">
        <v>291</v>
      </c>
      <c r="C306" s="82" t="s">
        <v>2078</v>
      </c>
      <c r="D306" s="104">
        <v>104</v>
      </c>
      <c r="E306" s="82" t="s">
        <v>2594</v>
      </c>
      <c r="F306" s="82" t="s">
        <v>2504</v>
      </c>
      <c r="G306" s="106">
        <v>120000</v>
      </c>
      <c r="H306" s="98">
        <v>1.22</v>
      </c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99"/>
      <c r="AE306" s="99"/>
      <c r="AF306" s="99"/>
      <c r="AG306" s="99"/>
      <c r="AH306" s="99"/>
      <c r="AI306" s="99"/>
      <c r="AJ306" s="99"/>
      <c r="AK306" s="99"/>
      <c r="AL306" s="99"/>
      <c r="AM306" s="99"/>
      <c r="AN306" s="99"/>
      <c r="AO306" s="99"/>
      <c r="AP306" s="99"/>
      <c r="AQ306" s="99"/>
      <c r="AR306" s="99"/>
      <c r="AS306" s="97">
        <v>39996</v>
      </c>
      <c r="AT306" s="102">
        <v>33.33</v>
      </c>
      <c r="AU306" s="102">
        <v>33.33</v>
      </c>
      <c r="AV306" s="97">
        <v>30000</v>
      </c>
      <c r="AW306" s="102">
        <v>25</v>
      </c>
      <c r="AX306" s="102">
        <v>58.33</v>
      </c>
      <c r="AY306" s="97">
        <v>20004</v>
      </c>
      <c r="AZ306" s="102">
        <v>16.670000000000002</v>
      </c>
      <c r="BA306" s="102">
        <v>75</v>
      </c>
      <c r="BB306" s="99"/>
      <c r="BC306" s="99"/>
      <c r="BD306" s="102">
        <v>75</v>
      </c>
      <c r="BE306" s="97">
        <v>30000</v>
      </c>
      <c r="BF306" s="102">
        <v>25</v>
      </c>
      <c r="BG306" s="100">
        <v>100</v>
      </c>
      <c r="BH306" s="99"/>
      <c r="BI306" s="99"/>
      <c r="BJ306" s="100">
        <v>100</v>
      </c>
      <c r="BK306" s="99"/>
      <c r="BL306" s="99"/>
      <c r="BM306" s="100">
        <v>100</v>
      </c>
      <c r="BN306" s="99"/>
      <c r="BO306" s="99"/>
      <c r="BP306" s="100">
        <v>100</v>
      </c>
      <c r="BQ306" s="99"/>
      <c r="BR306" s="99"/>
      <c r="BS306" s="100">
        <v>100</v>
      </c>
      <c r="BT306" s="99"/>
      <c r="BU306" s="99"/>
      <c r="BV306" s="99"/>
      <c r="BW306" s="99"/>
      <c r="BX306" s="99"/>
      <c r="BY306" s="99"/>
      <c r="BZ306" s="99"/>
      <c r="CA306" s="99"/>
      <c r="CB306" s="99"/>
      <c r="CC306" s="99"/>
      <c r="CD306" s="99"/>
      <c r="CE306" s="100"/>
      <c r="CF306" s="99"/>
      <c r="CG306" s="99"/>
      <c r="CH306" s="100"/>
      <c r="CI306" s="99"/>
      <c r="CJ306" s="99"/>
      <c r="CK306" s="100"/>
      <c r="CL306" s="99"/>
      <c r="CM306" s="99"/>
      <c r="CN306" s="100"/>
      <c r="CO306" s="462"/>
      <c r="CP306" s="462"/>
      <c r="CQ306" s="402"/>
      <c r="CR306" s="401"/>
      <c r="CS306" s="401"/>
      <c r="CT306" s="402"/>
      <c r="CU306" s="401"/>
      <c r="CV306" s="401"/>
      <c r="CW306" s="402"/>
      <c r="CX306" s="462"/>
      <c r="CY306" s="462"/>
      <c r="CZ306" s="401"/>
      <c r="DA306" s="402"/>
      <c r="DB306" s="462"/>
      <c r="DC306" s="462"/>
      <c r="DD306" s="462"/>
      <c r="DE306" s="462"/>
      <c r="DF306" s="402"/>
    </row>
    <row r="307" spans="1:110" ht="8.4499999999999993" customHeight="1" x14ac:dyDescent="0.2">
      <c r="A307" s="130" t="s">
        <v>1655</v>
      </c>
      <c r="B307" s="104">
        <v>292</v>
      </c>
      <c r="C307" s="82" t="s">
        <v>2079</v>
      </c>
      <c r="D307" s="96">
        <v>24</v>
      </c>
      <c r="E307" s="82" t="s">
        <v>2531</v>
      </c>
      <c r="F307" s="82" t="s">
        <v>2619</v>
      </c>
      <c r="G307" s="101">
        <v>4320</v>
      </c>
      <c r="H307" s="98">
        <v>0.04</v>
      </c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99"/>
      <c r="AE307" s="99"/>
      <c r="AF307" s="99"/>
      <c r="AG307" s="99"/>
      <c r="AH307" s="99"/>
      <c r="AI307" s="99"/>
      <c r="AJ307" s="99"/>
      <c r="AK307" s="99"/>
      <c r="AL307" s="99"/>
      <c r="AM307" s="99"/>
      <c r="AN307" s="99"/>
      <c r="AO307" s="99"/>
      <c r="AP307" s="99"/>
      <c r="AQ307" s="99"/>
      <c r="AR307" s="99"/>
      <c r="AS307" s="99"/>
      <c r="AT307" s="99"/>
      <c r="AU307" s="99"/>
      <c r="AV307" s="99"/>
      <c r="AW307" s="99"/>
      <c r="AX307" s="99"/>
      <c r="AY307" s="99"/>
      <c r="AZ307" s="99"/>
      <c r="BA307" s="99"/>
      <c r="BB307" s="99"/>
      <c r="BC307" s="99"/>
      <c r="BD307" s="99"/>
      <c r="BE307" s="99"/>
      <c r="BF307" s="99"/>
      <c r="BG307" s="99"/>
      <c r="BH307" s="99"/>
      <c r="BI307" s="99"/>
      <c r="BJ307" s="99"/>
      <c r="BK307" s="99"/>
      <c r="BL307" s="99"/>
      <c r="BM307" s="99"/>
      <c r="BN307" s="101">
        <v>2160</v>
      </c>
      <c r="BO307" s="102">
        <v>50</v>
      </c>
      <c r="BP307" s="102">
        <v>50</v>
      </c>
      <c r="BQ307" s="101">
        <v>2160</v>
      </c>
      <c r="BR307" s="102">
        <v>50</v>
      </c>
      <c r="BS307" s="100">
        <v>100</v>
      </c>
      <c r="BT307" s="99"/>
      <c r="BU307" s="99"/>
      <c r="BV307" s="99"/>
      <c r="BW307" s="99"/>
      <c r="BX307" s="99"/>
      <c r="BY307" s="99"/>
      <c r="BZ307" s="99"/>
      <c r="CA307" s="99"/>
      <c r="CB307" s="99"/>
      <c r="CC307" s="99"/>
      <c r="CD307" s="99"/>
      <c r="CE307" s="100"/>
      <c r="CF307" s="99"/>
      <c r="CG307" s="99"/>
      <c r="CH307" s="100"/>
      <c r="CI307" s="99"/>
      <c r="CJ307" s="99"/>
      <c r="CK307" s="100"/>
      <c r="CL307" s="99"/>
      <c r="CM307" s="99"/>
      <c r="CN307" s="100"/>
      <c r="CO307" s="462"/>
      <c r="CP307" s="462"/>
      <c r="CQ307" s="402"/>
      <c r="CR307" s="401"/>
      <c r="CS307" s="401"/>
      <c r="CT307" s="402"/>
      <c r="CU307" s="401"/>
      <c r="CV307" s="401"/>
      <c r="CW307" s="402"/>
      <c r="CX307" s="462"/>
      <c r="CY307" s="462"/>
      <c r="CZ307" s="401"/>
      <c r="DA307" s="402"/>
      <c r="DB307" s="462"/>
      <c r="DC307" s="462"/>
      <c r="DD307" s="462"/>
      <c r="DE307" s="462"/>
      <c r="DF307" s="402"/>
    </row>
    <row r="308" spans="1:110" ht="8.4499999999999993" customHeight="1" x14ac:dyDescent="0.2">
      <c r="A308" s="130" t="s">
        <v>2677</v>
      </c>
      <c r="B308" s="104">
        <v>293</v>
      </c>
      <c r="C308" s="82" t="s">
        <v>2080</v>
      </c>
      <c r="D308" s="96">
        <v>13</v>
      </c>
      <c r="E308" s="82" t="s">
        <v>2531</v>
      </c>
      <c r="F308" s="82" t="s">
        <v>2524</v>
      </c>
      <c r="G308" s="97">
        <v>25000</v>
      </c>
      <c r="H308" s="98">
        <v>0.25</v>
      </c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  <c r="AC308" s="99"/>
      <c r="AD308" s="99"/>
      <c r="AE308" s="99"/>
      <c r="AF308" s="99"/>
      <c r="AG308" s="99"/>
      <c r="AH308" s="99"/>
      <c r="AI308" s="99"/>
      <c r="AJ308" s="99"/>
      <c r="AK308" s="99"/>
      <c r="AL308" s="99"/>
      <c r="AM308" s="99"/>
      <c r="AN308" s="99"/>
      <c r="AO308" s="99"/>
      <c r="AP308" s="99"/>
      <c r="AQ308" s="99"/>
      <c r="AR308" s="99"/>
      <c r="AS308" s="99"/>
      <c r="AT308" s="99"/>
      <c r="AU308" s="99"/>
      <c r="AV308" s="99"/>
      <c r="AW308" s="99"/>
      <c r="AX308" s="99"/>
      <c r="AY308" s="99"/>
      <c r="AZ308" s="99"/>
      <c r="BA308" s="99"/>
      <c r="BB308" s="99"/>
      <c r="BC308" s="99"/>
      <c r="BD308" s="99"/>
      <c r="BE308" s="99"/>
      <c r="BF308" s="99"/>
      <c r="BG308" s="99"/>
      <c r="BH308" s="99"/>
      <c r="BI308" s="99"/>
      <c r="BJ308" s="99"/>
      <c r="BK308" s="99"/>
      <c r="BL308" s="99"/>
      <c r="BM308" s="99"/>
      <c r="BN308" s="97">
        <v>25000</v>
      </c>
      <c r="BO308" s="100">
        <v>100</v>
      </c>
      <c r="BP308" s="100">
        <v>100</v>
      </c>
      <c r="BQ308" s="99"/>
      <c r="BR308" s="99"/>
      <c r="BS308" s="100">
        <v>100</v>
      </c>
      <c r="BT308" s="99"/>
      <c r="BU308" s="99"/>
      <c r="BV308" s="99"/>
      <c r="BW308" s="99"/>
      <c r="BX308" s="99"/>
      <c r="BY308" s="99"/>
      <c r="BZ308" s="99"/>
      <c r="CA308" s="99"/>
      <c r="CB308" s="99"/>
      <c r="CC308" s="99"/>
      <c r="CD308" s="99"/>
      <c r="CE308" s="100"/>
      <c r="CF308" s="99"/>
      <c r="CG308" s="99"/>
      <c r="CH308" s="100"/>
      <c r="CI308" s="99"/>
      <c r="CJ308" s="99"/>
      <c r="CK308" s="100"/>
      <c r="CL308" s="99"/>
      <c r="CM308" s="99"/>
      <c r="CN308" s="100"/>
      <c r="CO308" s="459"/>
      <c r="CP308" s="459"/>
      <c r="CQ308" s="400"/>
      <c r="CR308" s="456"/>
      <c r="CS308" s="456"/>
      <c r="CT308" s="400"/>
      <c r="CU308" s="456"/>
      <c r="CV308" s="456"/>
      <c r="CW308" s="400"/>
      <c r="CX308" s="459"/>
      <c r="CY308" s="459"/>
      <c r="CZ308" s="456"/>
      <c r="DA308" s="400"/>
      <c r="DB308" s="459"/>
      <c r="DC308" s="459"/>
      <c r="DD308" s="459"/>
      <c r="DE308" s="459"/>
      <c r="DF308" s="400"/>
    </row>
    <row r="309" spans="1:110" ht="8.4499999999999993" customHeight="1" x14ac:dyDescent="0.2">
      <c r="A309" s="130" t="s">
        <v>2678</v>
      </c>
      <c r="B309" s="104">
        <v>294</v>
      </c>
      <c r="C309" s="82" t="s">
        <v>2081</v>
      </c>
      <c r="D309" s="96">
        <v>21</v>
      </c>
      <c r="E309" s="82" t="s">
        <v>2510</v>
      </c>
      <c r="F309" s="82" t="s">
        <v>2531</v>
      </c>
      <c r="G309" s="101">
        <v>9519</v>
      </c>
      <c r="H309" s="98">
        <v>0.1</v>
      </c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99"/>
      <c r="AE309" s="99"/>
      <c r="AF309" s="99"/>
      <c r="AG309" s="99"/>
      <c r="AH309" s="99"/>
      <c r="AI309" s="99"/>
      <c r="AJ309" s="99"/>
      <c r="AK309" s="99"/>
      <c r="AL309" s="99"/>
      <c r="AM309" s="99"/>
      <c r="AN309" s="99"/>
      <c r="AO309" s="99"/>
      <c r="AP309" s="99"/>
      <c r="AQ309" s="99"/>
      <c r="AR309" s="99"/>
      <c r="AS309" s="99"/>
      <c r="AT309" s="99"/>
      <c r="AU309" s="99"/>
      <c r="AV309" s="99"/>
      <c r="AW309" s="99"/>
      <c r="AX309" s="99"/>
      <c r="AY309" s="99"/>
      <c r="AZ309" s="99"/>
      <c r="BA309" s="99"/>
      <c r="BB309" s="99"/>
      <c r="BC309" s="99"/>
      <c r="BD309" s="99"/>
      <c r="BE309" s="99"/>
      <c r="BF309" s="99"/>
      <c r="BG309" s="99"/>
      <c r="BH309" s="99"/>
      <c r="BI309" s="99"/>
      <c r="BJ309" s="99"/>
      <c r="BK309" s="99">
        <v>4759.5</v>
      </c>
      <c r="BL309" s="99">
        <v>50</v>
      </c>
      <c r="BM309" s="99">
        <v>50</v>
      </c>
      <c r="BN309" s="101">
        <v>4759.5</v>
      </c>
      <c r="BO309" s="100">
        <v>50</v>
      </c>
      <c r="BP309" s="100">
        <v>100</v>
      </c>
      <c r="BQ309" s="99"/>
      <c r="BR309" s="99"/>
      <c r="BS309" s="100">
        <v>100</v>
      </c>
      <c r="BT309" s="99"/>
      <c r="BU309" s="99"/>
      <c r="BV309" s="99"/>
      <c r="BW309" s="99"/>
      <c r="BX309" s="99"/>
      <c r="BY309" s="99"/>
      <c r="BZ309" s="99"/>
      <c r="CA309" s="99"/>
      <c r="CB309" s="99"/>
      <c r="CC309" s="94"/>
      <c r="CD309" s="94"/>
      <c r="CE309" s="93"/>
      <c r="CF309" s="94"/>
      <c r="CG309" s="94"/>
      <c r="CH309" s="93"/>
      <c r="CI309" s="94"/>
      <c r="CJ309" s="94"/>
      <c r="CK309" s="93"/>
      <c r="CL309" s="94"/>
      <c r="CM309" s="94"/>
      <c r="CN309" s="93"/>
      <c r="CO309" s="462"/>
      <c r="CP309" s="462"/>
      <c r="CQ309" s="402"/>
      <c r="CR309" s="401"/>
      <c r="CS309" s="401"/>
      <c r="CT309" s="402"/>
      <c r="CU309" s="401"/>
      <c r="CV309" s="401"/>
      <c r="CW309" s="402"/>
      <c r="CX309" s="462"/>
      <c r="CY309" s="462"/>
      <c r="CZ309" s="401"/>
      <c r="DA309" s="402"/>
      <c r="DB309" s="462"/>
      <c r="DC309" s="462"/>
      <c r="DD309" s="462"/>
      <c r="DE309" s="462"/>
      <c r="DF309" s="402"/>
    </row>
    <row r="310" spans="1:110" ht="8.4499999999999993" customHeight="1" x14ac:dyDescent="0.2">
      <c r="A310" s="130" t="s">
        <v>150</v>
      </c>
      <c r="B310" s="103">
        <v>295</v>
      </c>
      <c r="C310" s="87" t="s">
        <v>497</v>
      </c>
      <c r="D310" s="88">
        <v>66</v>
      </c>
      <c r="E310" s="87" t="s">
        <v>2620</v>
      </c>
      <c r="F310" s="87" t="s">
        <v>1979</v>
      </c>
      <c r="G310" s="89">
        <v>98386.02</v>
      </c>
      <c r="H310" s="90">
        <v>1</v>
      </c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4"/>
      <c r="AB310" s="94"/>
      <c r="AC310" s="94"/>
      <c r="AD310" s="94"/>
      <c r="AE310" s="94"/>
      <c r="AF310" s="94"/>
      <c r="AG310" s="94"/>
      <c r="AH310" s="94"/>
      <c r="AI310" s="94"/>
      <c r="AJ310" s="94"/>
      <c r="AK310" s="94"/>
      <c r="AL310" s="94"/>
      <c r="AM310" s="94"/>
      <c r="AN310" s="94"/>
      <c r="AO310" s="94"/>
      <c r="AP310" s="94"/>
      <c r="AQ310" s="94"/>
      <c r="AR310" s="94"/>
      <c r="AS310" s="94"/>
      <c r="AT310" s="94"/>
      <c r="AU310" s="94"/>
      <c r="AV310" s="94"/>
      <c r="AW310" s="94"/>
      <c r="AX310" s="94"/>
      <c r="AY310" s="94"/>
      <c r="AZ310" s="94"/>
      <c r="BA310" s="94"/>
      <c r="BB310" s="92">
        <v>5874.06</v>
      </c>
      <c r="BC310" s="90">
        <v>5.97</v>
      </c>
      <c r="BD310" s="90">
        <v>5.97</v>
      </c>
      <c r="BE310" s="89">
        <v>41112.400000000001</v>
      </c>
      <c r="BF310" s="91">
        <v>41.79</v>
      </c>
      <c r="BG310" s="91">
        <v>47.76</v>
      </c>
      <c r="BH310" s="89">
        <v>47120.5</v>
      </c>
      <c r="BI310" s="91">
        <v>47.89</v>
      </c>
      <c r="BJ310" s="91">
        <v>95.65</v>
      </c>
      <c r="BK310" s="92">
        <v>4279.0600000000004</v>
      </c>
      <c r="BL310" s="90">
        <v>4.3499999999999996</v>
      </c>
      <c r="BM310" s="93">
        <v>100</v>
      </c>
      <c r="BN310" s="94"/>
      <c r="BO310" s="94"/>
      <c r="BP310" s="93">
        <v>100</v>
      </c>
      <c r="BQ310" s="94"/>
      <c r="BR310" s="94"/>
      <c r="BS310" s="93">
        <v>100</v>
      </c>
      <c r="BT310" s="94"/>
      <c r="BU310" s="94"/>
      <c r="BV310" s="94"/>
      <c r="BW310" s="94"/>
      <c r="BX310" s="94"/>
      <c r="BY310" s="94"/>
      <c r="BZ310" s="94"/>
      <c r="CA310" s="94"/>
      <c r="CB310" s="94"/>
      <c r="CC310" s="99"/>
      <c r="CD310" s="99"/>
      <c r="CE310" s="100"/>
      <c r="CF310" s="99"/>
      <c r="CG310" s="99"/>
      <c r="CH310" s="100"/>
      <c r="CI310" s="99"/>
      <c r="CJ310" s="99"/>
      <c r="CK310" s="100"/>
      <c r="CL310" s="99"/>
      <c r="CM310" s="99"/>
      <c r="CN310" s="100"/>
      <c r="CO310" s="462"/>
      <c r="CP310" s="462"/>
      <c r="CQ310" s="402"/>
      <c r="CR310" s="401"/>
      <c r="CS310" s="401"/>
      <c r="CT310" s="402"/>
      <c r="CU310" s="401"/>
      <c r="CV310" s="401"/>
      <c r="CW310" s="402"/>
      <c r="CX310" s="462"/>
      <c r="CY310" s="462"/>
      <c r="CZ310" s="401"/>
      <c r="DA310" s="402"/>
      <c r="DB310" s="462"/>
      <c r="DC310" s="462"/>
      <c r="DD310" s="462"/>
      <c r="DE310" s="462"/>
      <c r="DF310" s="402"/>
    </row>
    <row r="311" spans="1:110" ht="8.4499999999999993" customHeight="1" x14ac:dyDescent="0.2">
      <c r="A311" s="130" t="s">
        <v>260</v>
      </c>
      <c r="B311" s="104">
        <v>296</v>
      </c>
      <c r="C311" s="82" t="s">
        <v>498</v>
      </c>
      <c r="D311" s="96">
        <v>51</v>
      </c>
      <c r="E311" s="82" t="s">
        <v>2620</v>
      </c>
      <c r="F311" s="82" t="s">
        <v>2621</v>
      </c>
      <c r="G311" s="97">
        <v>41601.11</v>
      </c>
      <c r="H311" s="98">
        <v>0.42</v>
      </c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99"/>
      <c r="AE311" s="99"/>
      <c r="AF311" s="99"/>
      <c r="AG311" s="99"/>
      <c r="AH311" s="99"/>
      <c r="AI311" s="99"/>
      <c r="AJ311" s="99"/>
      <c r="AK311" s="99"/>
      <c r="AL311" s="99"/>
      <c r="AM311" s="99"/>
      <c r="AN311" s="99"/>
      <c r="AO311" s="99"/>
      <c r="AP311" s="99"/>
      <c r="AQ311" s="99"/>
      <c r="AR311" s="99"/>
      <c r="AS311" s="99"/>
      <c r="AT311" s="99"/>
      <c r="AU311" s="99"/>
      <c r="AV311" s="99"/>
      <c r="AW311" s="99"/>
      <c r="AX311" s="99"/>
      <c r="AY311" s="99"/>
      <c r="AZ311" s="99"/>
      <c r="BA311" s="99"/>
      <c r="BB311" s="101">
        <v>2475.27</v>
      </c>
      <c r="BC311" s="98">
        <v>5.95</v>
      </c>
      <c r="BD311" s="98">
        <v>5.95</v>
      </c>
      <c r="BE311" s="97">
        <v>17318.54</v>
      </c>
      <c r="BF311" s="102">
        <v>41.63</v>
      </c>
      <c r="BG311" s="102">
        <v>47.58</v>
      </c>
      <c r="BH311" s="97">
        <v>19748.05</v>
      </c>
      <c r="BI311" s="102">
        <v>47.47</v>
      </c>
      <c r="BJ311" s="102">
        <v>95.05</v>
      </c>
      <c r="BK311" s="101">
        <v>2059.25</v>
      </c>
      <c r="BL311" s="98">
        <v>4.95</v>
      </c>
      <c r="BM311" s="100">
        <v>100</v>
      </c>
      <c r="BN311" s="99"/>
      <c r="BO311" s="99"/>
      <c r="BP311" s="100">
        <v>100</v>
      </c>
      <c r="BQ311" s="99"/>
      <c r="BR311" s="99"/>
      <c r="BS311" s="100">
        <v>100</v>
      </c>
      <c r="BT311" s="99"/>
      <c r="BU311" s="99"/>
      <c r="BV311" s="99"/>
      <c r="BW311" s="99"/>
      <c r="BX311" s="99"/>
      <c r="BY311" s="99"/>
      <c r="BZ311" s="99"/>
      <c r="CA311" s="99"/>
      <c r="CB311" s="99"/>
      <c r="CC311" s="99"/>
      <c r="CD311" s="99"/>
      <c r="CE311" s="100"/>
      <c r="CF311" s="99"/>
      <c r="CG311" s="99"/>
      <c r="CH311" s="100"/>
      <c r="CI311" s="99"/>
      <c r="CJ311" s="99"/>
      <c r="CK311" s="100"/>
      <c r="CL311" s="99"/>
      <c r="CM311" s="99"/>
      <c r="CN311" s="100"/>
      <c r="CO311" s="462"/>
      <c r="CP311" s="462"/>
      <c r="CQ311" s="402"/>
      <c r="CR311" s="401"/>
      <c r="CS311" s="401"/>
      <c r="CT311" s="402"/>
      <c r="CU311" s="401"/>
      <c r="CV311" s="401"/>
      <c r="CW311" s="402"/>
      <c r="CX311" s="462"/>
      <c r="CY311" s="462"/>
      <c r="CZ311" s="401"/>
      <c r="DA311" s="402"/>
      <c r="DB311" s="462"/>
      <c r="DC311" s="462"/>
      <c r="DD311" s="462"/>
      <c r="DE311" s="462"/>
      <c r="DF311" s="402"/>
    </row>
    <row r="312" spans="1:110" ht="8.4499999999999993" customHeight="1" x14ac:dyDescent="0.2">
      <c r="A312" s="130" t="s">
        <v>261</v>
      </c>
      <c r="B312" s="104">
        <v>297</v>
      </c>
      <c r="C312" s="82" t="s">
        <v>2082</v>
      </c>
      <c r="D312" s="96">
        <v>66</v>
      </c>
      <c r="E312" s="82" t="s">
        <v>2620</v>
      </c>
      <c r="F312" s="82" t="s">
        <v>1979</v>
      </c>
      <c r="G312" s="97">
        <v>26276.86</v>
      </c>
      <c r="H312" s="98">
        <v>0.27</v>
      </c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99"/>
      <c r="AE312" s="99"/>
      <c r="AF312" s="99"/>
      <c r="AG312" s="99"/>
      <c r="AH312" s="99"/>
      <c r="AI312" s="99"/>
      <c r="AJ312" s="99"/>
      <c r="AK312" s="99"/>
      <c r="AL312" s="99"/>
      <c r="AM312" s="99"/>
      <c r="AN312" s="99"/>
      <c r="AO312" s="99"/>
      <c r="AP312" s="99"/>
      <c r="AQ312" s="99"/>
      <c r="AR312" s="99"/>
      <c r="AS312" s="99"/>
      <c r="AT312" s="99"/>
      <c r="AU312" s="99"/>
      <c r="AV312" s="99"/>
      <c r="AW312" s="99"/>
      <c r="AX312" s="99"/>
      <c r="AY312" s="99"/>
      <c r="AZ312" s="99"/>
      <c r="BA312" s="99"/>
      <c r="BB312" s="101">
        <v>1497.78</v>
      </c>
      <c r="BC312" s="98">
        <v>5.7</v>
      </c>
      <c r="BD312" s="98">
        <v>5.7</v>
      </c>
      <c r="BE312" s="97">
        <v>10479.209999999999</v>
      </c>
      <c r="BF312" s="102">
        <v>39.880000000000003</v>
      </c>
      <c r="BG312" s="102">
        <v>45.58</v>
      </c>
      <c r="BH312" s="97">
        <v>13298.72</v>
      </c>
      <c r="BI312" s="102">
        <v>50.61</v>
      </c>
      <c r="BJ312" s="102">
        <v>96.19</v>
      </c>
      <c r="BK312" s="101">
        <v>1001.15</v>
      </c>
      <c r="BL312" s="98">
        <v>3.81</v>
      </c>
      <c r="BM312" s="100">
        <v>100</v>
      </c>
      <c r="BN312" s="99"/>
      <c r="BO312" s="99"/>
      <c r="BP312" s="100">
        <v>100</v>
      </c>
      <c r="BQ312" s="99"/>
      <c r="BR312" s="99"/>
      <c r="BS312" s="100">
        <v>100</v>
      </c>
      <c r="BT312" s="99"/>
      <c r="BU312" s="99"/>
      <c r="BV312" s="99"/>
      <c r="BW312" s="99"/>
      <c r="BX312" s="99"/>
      <c r="BY312" s="99"/>
      <c r="BZ312" s="99"/>
      <c r="CA312" s="99"/>
      <c r="CB312" s="99"/>
      <c r="CC312" s="99"/>
      <c r="CD312" s="99"/>
      <c r="CE312" s="100"/>
      <c r="CF312" s="99"/>
      <c r="CG312" s="99"/>
      <c r="CH312" s="100"/>
      <c r="CI312" s="99"/>
      <c r="CJ312" s="99"/>
      <c r="CK312" s="100"/>
      <c r="CL312" s="99"/>
      <c r="CM312" s="99"/>
      <c r="CN312" s="100"/>
      <c r="CO312" s="462"/>
      <c r="CP312" s="462"/>
      <c r="CQ312" s="402"/>
      <c r="CR312" s="401"/>
      <c r="CS312" s="401"/>
      <c r="CT312" s="402"/>
      <c r="CU312" s="401"/>
      <c r="CV312" s="401"/>
      <c r="CW312" s="402"/>
      <c r="CX312" s="462"/>
      <c r="CY312" s="462"/>
      <c r="CZ312" s="401"/>
      <c r="DA312" s="402"/>
      <c r="DB312" s="462"/>
      <c r="DC312" s="462"/>
      <c r="DD312" s="462"/>
      <c r="DE312" s="462"/>
      <c r="DF312" s="402"/>
    </row>
    <row r="313" spans="1:110" ht="8.4499999999999993" customHeight="1" x14ac:dyDescent="0.2">
      <c r="A313" s="130" t="s">
        <v>262</v>
      </c>
      <c r="B313" s="104">
        <v>298</v>
      </c>
      <c r="C313" s="82" t="s">
        <v>499</v>
      </c>
      <c r="D313" s="96">
        <v>51</v>
      </c>
      <c r="E313" s="82" t="s">
        <v>2620</v>
      </c>
      <c r="F313" s="82" t="s">
        <v>2621</v>
      </c>
      <c r="G313" s="97">
        <v>14746.71</v>
      </c>
      <c r="H313" s="98">
        <v>0.15</v>
      </c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  <c r="AC313" s="99"/>
      <c r="AD313" s="99"/>
      <c r="AE313" s="99"/>
      <c r="AF313" s="99"/>
      <c r="AG313" s="99"/>
      <c r="AH313" s="99"/>
      <c r="AI313" s="99"/>
      <c r="AJ313" s="99"/>
      <c r="AK313" s="99"/>
      <c r="AL313" s="99"/>
      <c r="AM313" s="99"/>
      <c r="AN313" s="99"/>
      <c r="AO313" s="99"/>
      <c r="AP313" s="99"/>
      <c r="AQ313" s="99"/>
      <c r="AR313" s="99"/>
      <c r="AS313" s="99"/>
      <c r="AT313" s="99"/>
      <c r="AU313" s="99"/>
      <c r="AV313" s="99"/>
      <c r="AW313" s="99"/>
      <c r="AX313" s="99"/>
      <c r="AY313" s="99"/>
      <c r="AZ313" s="99"/>
      <c r="BA313" s="99"/>
      <c r="BB313" s="100">
        <v>936.42</v>
      </c>
      <c r="BC313" s="98">
        <v>6.35</v>
      </c>
      <c r="BD313" s="98">
        <v>6.35</v>
      </c>
      <c r="BE313" s="101">
        <v>6559.34</v>
      </c>
      <c r="BF313" s="102">
        <v>44.48</v>
      </c>
      <c r="BG313" s="102">
        <v>50.83</v>
      </c>
      <c r="BH313" s="101">
        <v>6568.18</v>
      </c>
      <c r="BI313" s="102">
        <v>44.54</v>
      </c>
      <c r="BJ313" s="102">
        <v>95.37</v>
      </c>
      <c r="BK313" s="101">
        <v>682.77</v>
      </c>
      <c r="BL313" s="98">
        <v>4.63</v>
      </c>
      <c r="BM313" s="100">
        <v>100</v>
      </c>
      <c r="BN313" s="99"/>
      <c r="BO313" s="99"/>
      <c r="BP313" s="100">
        <v>100</v>
      </c>
      <c r="BQ313" s="99"/>
      <c r="BR313" s="99"/>
      <c r="BS313" s="100">
        <v>100</v>
      </c>
      <c r="BT313" s="99"/>
      <c r="BU313" s="99"/>
      <c r="BV313" s="99"/>
      <c r="BW313" s="99"/>
      <c r="BX313" s="99"/>
      <c r="BY313" s="99"/>
      <c r="BZ313" s="99"/>
      <c r="CA313" s="99"/>
      <c r="CB313" s="99"/>
      <c r="CC313" s="99"/>
      <c r="CD313" s="99"/>
      <c r="CE313" s="100"/>
      <c r="CF313" s="99"/>
      <c r="CG313" s="99"/>
      <c r="CH313" s="100"/>
      <c r="CI313" s="99"/>
      <c r="CJ313" s="99"/>
      <c r="CK313" s="100"/>
      <c r="CL313" s="99"/>
      <c r="CM313" s="99"/>
      <c r="CN313" s="100"/>
      <c r="CO313" s="462"/>
      <c r="CP313" s="462"/>
      <c r="CQ313" s="402"/>
      <c r="CR313" s="401"/>
      <c r="CS313" s="401"/>
      <c r="CT313" s="402"/>
      <c r="CU313" s="401"/>
      <c r="CV313" s="401"/>
      <c r="CW313" s="402"/>
      <c r="CX313" s="462"/>
      <c r="CY313" s="462"/>
      <c r="CZ313" s="401"/>
      <c r="DA313" s="402"/>
      <c r="DB313" s="462"/>
      <c r="DC313" s="462"/>
      <c r="DD313" s="462"/>
      <c r="DE313" s="462"/>
      <c r="DF313" s="402"/>
    </row>
    <row r="314" spans="1:110" ht="8.4499999999999993" customHeight="1" x14ac:dyDescent="0.2">
      <c r="A314" s="130" t="s">
        <v>885</v>
      </c>
      <c r="B314" s="104">
        <v>299</v>
      </c>
      <c r="C314" s="82" t="s">
        <v>500</v>
      </c>
      <c r="D314" s="96">
        <v>66</v>
      </c>
      <c r="E314" s="82" t="s">
        <v>2620</v>
      </c>
      <c r="F314" s="82" t="s">
        <v>1979</v>
      </c>
      <c r="G314" s="97">
        <v>15761.34</v>
      </c>
      <c r="H314" s="98">
        <v>0.16</v>
      </c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99"/>
      <c r="AT314" s="99"/>
      <c r="AU314" s="99"/>
      <c r="AV314" s="99"/>
      <c r="AW314" s="99"/>
      <c r="AX314" s="99"/>
      <c r="AY314" s="99"/>
      <c r="AZ314" s="99"/>
      <c r="BA314" s="99"/>
      <c r="BB314" s="100">
        <v>964.59</v>
      </c>
      <c r="BC314" s="98">
        <v>6.12</v>
      </c>
      <c r="BD314" s="98">
        <v>6.12</v>
      </c>
      <c r="BE314" s="101">
        <v>6755.31</v>
      </c>
      <c r="BF314" s="102">
        <v>42.86</v>
      </c>
      <c r="BG314" s="102">
        <v>48.98</v>
      </c>
      <c r="BH314" s="101">
        <v>7505.55</v>
      </c>
      <c r="BI314" s="102">
        <v>47.62</v>
      </c>
      <c r="BJ314" s="102">
        <v>96.6</v>
      </c>
      <c r="BK314" s="101">
        <v>535.89</v>
      </c>
      <c r="BL314" s="98">
        <v>3.4</v>
      </c>
      <c r="BM314" s="100">
        <v>100</v>
      </c>
      <c r="BN314" s="99"/>
      <c r="BO314" s="99"/>
      <c r="BP314" s="100">
        <v>100</v>
      </c>
      <c r="BQ314" s="99"/>
      <c r="BR314" s="99"/>
      <c r="BS314" s="100">
        <v>100</v>
      </c>
      <c r="BT314" s="99"/>
      <c r="BU314" s="99"/>
      <c r="BV314" s="99"/>
      <c r="BW314" s="99"/>
      <c r="BX314" s="99"/>
      <c r="BY314" s="99"/>
      <c r="BZ314" s="99"/>
      <c r="CA314" s="99"/>
      <c r="CB314" s="99"/>
      <c r="CC314" s="99"/>
      <c r="CD314" s="99"/>
      <c r="CE314" s="100"/>
      <c r="CF314" s="99"/>
      <c r="CG314" s="99"/>
      <c r="CH314" s="100"/>
      <c r="CI314" s="99"/>
      <c r="CJ314" s="99"/>
      <c r="CK314" s="100"/>
      <c r="CL314" s="99"/>
      <c r="CM314" s="99"/>
      <c r="CN314" s="100"/>
      <c r="CO314" s="462"/>
      <c r="CP314" s="462"/>
      <c r="CQ314" s="402"/>
      <c r="CR314" s="401"/>
      <c r="CS314" s="401"/>
      <c r="CT314" s="402"/>
      <c r="CU314" s="401"/>
      <c r="CV314" s="401"/>
      <c r="CW314" s="402"/>
      <c r="CX314" s="462"/>
      <c r="CY314" s="462"/>
      <c r="CZ314" s="401"/>
      <c r="DA314" s="402"/>
      <c r="DB314" s="462"/>
      <c r="DC314" s="462"/>
      <c r="DD314" s="462"/>
      <c r="DE314" s="462"/>
      <c r="DF314" s="402"/>
    </row>
    <row r="315" spans="1:110" ht="8.4499999999999993" customHeight="1" x14ac:dyDescent="0.2">
      <c r="A315" s="130" t="s">
        <v>151</v>
      </c>
      <c r="B315" s="103">
        <v>300</v>
      </c>
      <c r="C315" s="87" t="s">
        <v>501</v>
      </c>
      <c r="D315" s="103">
        <v>111</v>
      </c>
      <c r="E315" s="87" t="s">
        <v>2620</v>
      </c>
      <c r="F315" s="87" t="s">
        <v>1976</v>
      </c>
      <c r="G315" s="89">
        <v>95987.23</v>
      </c>
      <c r="H315" s="90">
        <v>0.98</v>
      </c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94"/>
      <c r="AB315" s="94"/>
      <c r="AC315" s="94"/>
      <c r="AD315" s="94"/>
      <c r="AE315" s="94"/>
      <c r="AF315" s="94"/>
      <c r="AG315" s="94"/>
      <c r="AH315" s="94"/>
      <c r="AI315" s="94"/>
      <c r="AJ315" s="94"/>
      <c r="AK315" s="94"/>
      <c r="AL315" s="94"/>
      <c r="AM315" s="94"/>
      <c r="AN315" s="94"/>
      <c r="AO315" s="94"/>
      <c r="AP315" s="94"/>
      <c r="AQ315" s="94"/>
      <c r="AR315" s="94"/>
      <c r="AS315" s="94"/>
      <c r="AT315" s="94"/>
      <c r="AU315" s="94"/>
      <c r="AV315" s="94"/>
      <c r="AW315" s="94"/>
      <c r="AX315" s="94"/>
      <c r="AY315" s="94"/>
      <c r="AZ315" s="94"/>
      <c r="BA315" s="94"/>
      <c r="BB315" s="93">
        <v>283.58</v>
      </c>
      <c r="BC315" s="90">
        <v>0.3</v>
      </c>
      <c r="BD315" s="90">
        <v>0.3</v>
      </c>
      <c r="BE315" s="92">
        <v>2099.6799999999998</v>
      </c>
      <c r="BF315" s="90">
        <v>2.19</v>
      </c>
      <c r="BG315" s="90">
        <v>2.48</v>
      </c>
      <c r="BH315" s="92">
        <v>3634.82</v>
      </c>
      <c r="BI315" s="90">
        <v>3.79</v>
      </c>
      <c r="BJ315" s="90">
        <v>6.27</v>
      </c>
      <c r="BK315" s="89">
        <v>24518.12</v>
      </c>
      <c r="BL315" s="91">
        <v>25.54</v>
      </c>
      <c r="BM315" s="91">
        <v>31.81</v>
      </c>
      <c r="BN315" s="89">
        <v>50245.61</v>
      </c>
      <c r="BO315" s="91">
        <v>52.35</v>
      </c>
      <c r="BP315" s="91">
        <v>84.16</v>
      </c>
      <c r="BQ315" s="89">
        <v>15205.43</v>
      </c>
      <c r="BR315" s="91">
        <v>15.84</v>
      </c>
      <c r="BS315" s="93">
        <v>100</v>
      </c>
      <c r="BT315" s="94"/>
      <c r="BU315" s="94"/>
      <c r="BV315" s="94"/>
      <c r="BW315" s="94"/>
      <c r="BX315" s="94"/>
      <c r="BY315" s="94"/>
      <c r="BZ315" s="94"/>
      <c r="CA315" s="94"/>
      <c r="CB315" s="94"/>
      <c r="CC315" s="99"/>
      <c r="CD315" s="99"/>
      <c r="CE315" s="100"/>
      <c r="CF315" s="99"/>
      <c r="CG315" s="99"/>
      <c r="CH315" s="100"/>
      <c r="CI315" s="99"/>
      <c r="CJ315" s="99"/>
      <c r="CK315" s="100"/>
      <c r="CL315" s="99"/>
      <c r="CM315" s="99"/>
      <c r="CN315" s="100"/>
      <c r="CO315" s="462"/>
      <c r="CP315" s="462"/>
      <c r="CQ315" s="402"/>
      <c r="CR315" s="401"/>
      <c r="CS315" s="401"/>
      <c r="CT315" s="402"/>
      <c r="CU315" s="401"/>
      <c r="CV315" s="401"/>
      <c r="CW315" s="402"/>
      <c r="CX315" s="462"/>
      <c r="CY315" s="462"/>
      <c r="CZ315" s="401"/>
      <c r="DA315" s="402"/>
      <c r="DB315" s="462"/>
      <c r="DC315" s="462"/>
      <c r="DD315" s="462"/>
      <c r="DE315" s="462"/>
      <c r="DF315" s="402"/>
    </row>
    <row r="316" spans="1:110" ht="8.4499999999999993" customHeight="1" x14ac:dyDescent="0.2">
      <c r="A316" s="130" t="s">
        <v>1014</v>
      </c>
      <c r="B316" s="103">
        <v>301</v>
      </c>
      <c r="C316" s="87" t="s">
        <v>502</v>
      </c>
      <c r="D316" s="88">
        <v>44</v>
      </c>
      <c r="E316" s="87" t="s">
        <v>2526</v>
      </c>
      <c r="F316" s="87" t="s">
        <v>2524</v>
      </c>
      <c r="G316" s="89">
        <v>25872.31</v>
      </c>
      <c r="H316" s="90">
        <v>0.26</v>
      </c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  <c r="AA316" s="94"/>
      <c r="AB316" s="94"/>
      <c r="AC316" s="94"/>
      <c r="AD316" s="94"/>
      <c r="AE316" s="94"/>
      <c r="AF316" s="94"/>
      <c r="AG316" s="94"/>
      <c r="AH316" s="94"/>
      <c r="AI316" s="94"/>
      <c r="AJ316" s="94"/>
      <c r="AK316" s="94"/>
      <c r="AL316" s="94"/>
      <c r="AM316" s="94"/>
      <c r="AN316" s="94"/>
      <c r="AO316" s="94"/>
      <c r="AP316" s="94"/>
      <c r="AQ316" s="94"/>
      <c r="AR316" s="94"/>
      <c r="AS316" s="94"/>
      <c r="AT316" s="94"/>
      <c r="AU316" s="94"/>
      <c r="AV316" s="94"/>
      <c r="AW316" s="94"/>
      <c r="AX316" s="94"/>
      <c r="AY316" s="94"/>
      <c r="AZ316" s="94"/>
      <c r="BA316" s="94"/>
      <c r="BB316" s="94"/>
      <c r="BC316" s="94"/>
      <c r="BD316" s="94"/>
      <c r="BE316" s="94"/>
      <c r="BF316" s="94"/>
      <c r="BG316" s="94"/>
      <c r="BH316" s="93">
        <v>612.61</v>
      </c>
      <c r="BI316" s="90">
        <v>2.37</v>
      </c>
      <c r="BJ316" s="90">
        <v>2.37</v>
      </c>
      <c r="BK316" s="89">
        <v>12138.54</v>
      </c>
      <c r="BL316" s="91">
        <v>46.92</v>
      </c>
      <c r="BM316" s="91">
        <v>49.28</v>
      </c>
      <c r="BN316" s="89">
        <v>13121.17</v>
      </c>
      <c r="BO316" s="91">
        <v>50.72</v>
      </c>
      <c r="BP316" s="93">
        <v>100</v>
      </c>
      <c r="BQ316" s="94"/>
      <c r="BR316" s="94"/>
      <c r="BS316" s="93">
        <v>100</v>
      </c>
      <c r="BT316" s="94"/>
      <c r="BU316" s="94"/>
      <c r="BV316" s="94"/>
      <c r="BW316" s="94"/>
      <c r="BX316" s="94"/>
      <c r="BY316" s="94"/>
      <c r="BZ316" s="94"/>
      <c r="CA316" s="94"/>
      <c r="CB316" s="94"/>
      <c r="CC316" s="99"/>
      <c r="CD316" s="99"/>
      <c r="CE316" s="100"/>
      <c r="CF316" s="99"/>
      <c r="CG316" s="99"/>
      <c r="CH316" s="100"/>
      <c r="CI316" s="99"/>
      <c r="CJ316" s="99"/>
      <c r="CK316" s="100"/>
      <c r="CL316" s="99"/>
      <c r="CM316" s="99"/>
      <c r="CN316" s="100"/>
      <c r="CO316" s="462"/>
      <c r="CP316" s="462"/>
      <c r="CQ316" s="402"/>
      <c r="CR316" s="401"/>
      <c r="CS316" s="401"/>
      <c r="CT316" s="402"/>
      <c r="CU316" s="401"/>
      <c r="CV316" s="401"/>
      <c r="CW316" s="402"/>
      <c r="CX316" s="462"/>
      <c r="CY316" s="462"/>
      <c r="CZ316" s="401"/>
      <c r="DA316" s="402"/>
      <c r="DB316" s="462"/>
      <c r="DC316" s="462"/>
      <c r="DD316" s="462"/>
      <c r="DE316" s="462"/>
      <c r="DF316" s="402"/>
    </row>
    <row r="317" spans="1:110" ht="8.4499999999999993" customHeight="1" x14ac:dyDescent="0.2">
      <c r="A317" s="130" t="s">
        <v>1015</v>
      </c>
      <c r="B317" s="104">
        <v>302</v>
      </c>
      <c r="C317" s="82" t="s">
        <v>2622</v>
      </c>
      <c r="D317" s="96">
        <v>43</v>
      </c>
      <c r="E317" s="82" t="s">
        <v>2526</v>
      </c>
      <c r="F317" s="82" t="s">
        <v>2562</v>
      </c>
      <c r="G317" s="97">
        <v>23918.38</v>
      </c>
      <c r="H317" s="98">
        <v>0.24</v>
      </c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  <c r="AN317" s="99"/>
      <c r="AO317" s="99"/>
      <c r="AP317" s="99"/>
      <c r="AQ317" s="99"/>
      <c r="AR317" s="99"/>
      <c r="AS317" s="99"/>
      <c r="AT317" s="99"/>
      <c r="AU317" s="99"/>
      <c r="AV317" s="99"/>
      <c r="AW317" s="99"/>
      <c r="AX317" s="99"/>
      <c r="AY317" s="99"/>
      <c r="AZ317" s="99"/>
      <c r="BA317" s="99"/>
      <c r="BB317" s="99"/>
      <c r="BC317" s="99"/>
      <c r="BD317" s="99"/>
      <c r="BE317" s="99"/>
      <c r="BF317" s="99"/>
      <c r="BG317" s="99"/>
      <c r="BH317" s="100">
        <v>581.22</v>
      </c>
      <c r="BI317" s="98">
        <v>2.4300000000000002</v>
      </c>
      <c r="BJ317" s="98">
        <v>2.4300000000000002</v>
      </c>
      <c r="BK317" s="97">
        <v>11636.29</v>
      </c>
      <c r="BL317" s="102">
        <v>48.65</v>
      </c>
      <c r="BM317" s="102">
        <v>51.08</v>
      </c>
      <c r="BN317" s="97">
        <v>11700.87</v>
      </c>
      <c r="BO317" s="102">
        <v>48.92</v>
      </c>
      <c r="BP317" s="100">
        <v>100</v>
      </c>
      <c r="BQ317" s="99"/>
      <c r="BR317" s="99"/>
      <c r="BS317" s="100">
        <v>100</v>
      </c>
      <c r="BT317" s="99"/>
      <c r="BU317" s="99"/>
      <c r="BV317" s="99"/>
      <c r="BW317" s="99"/>
      <c r="BX317" s="99"/>
      <c r="BY317" s="99"/>
      <c r="BZ317" s="99"/>
      <c r="CA317" s="99"/>
      <c r="CB317" s="99"/>
      <c r="CC317" s="94"/>
      <c r="CD317" s="94"/>
      <c r="CE317" s="93"/>
      <c r="CF317" s="94"/>
      <c r="CG317" s="94"/>
      <c r="CH317" s="93"/>
      <c r="CI317" s="94"/>
      <c r="CJ317" s="94"/>
      <c r="CK317" s="93"/>
      <c r="CL317" s="94"/>
      <c r="CM317" s="94"/>
      <c r="CN317" s="93"/>
      <c r="CO317" s="462"/>
      <c r="CP317" s="462"/>
      <c r="CQ317" s="402"/>
      <c r="CR317" s="401"/>
      <c r="CS317" s="401"/>
      <c r="CT317" s="402"/>
      <c r="CU317" s="401"/>
      <c r="CV317" s="401"/>
      <c r="CW317" s="402"/>
      <c r="CX317" s="462"/>
      <c r="CY317" s="462"/>
      <c r="CZ317" s="401"/>
      <c r="DA317" s="402"/>
      <c r="DB317" s="462"/>
      <c r="DC317" s="462"/>
      <c r="DD317" s="462"/>
      <c r="DE317" s="462"/>
      <c r="DF317" s="402"/>
    </row>
    <row r="318" spans="1:110" ht="8.4499999999999993" customHeight="1" x14ac:dyDescent="0.2">
      <c r="A318" s="130" t="s">
        <v>1016</v>
      </c>
      <c r="B318" s="104">
        <v>303</v>
      </c>
      <c r="C318" s="82" t="s">
        <v>2623</v>
      </c>
      <c r="D318" s="96">
        <v>44</v>
      </c>
      <c r="E318" s="82" t="s">
        <v>2526</v>
      </c>
      <c r="F318" s="82" t="s">
        <v>2524</v>
      </c>
      <c r="G318" s="101">
        <v>1255.6099999999999</v>
      </c>
      <c r="H318" s="98">
        <v>0.01</v>
      </c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99"/>
      <c r="AT318" s="99"/>
      <c r="AU318" s="99"/>
      <c r="AV318" s="99"/>
      <c r="AW318" s="99"/>
      <c r="AX318" s="99"/>
      <c r="AY318" s="99"/>
      <c r="AZ318" s="99"/>
      <c r="BA318" s="99"/>
      <c r="BB318" s="99"/>
      <c r="BC318" s="99"/>
      <c r="BD318" s="99"/>
      <c r="BE318" s="99"/>
      <c r="BF318" s="99"/>
      <c r="BG318" s="99"/>
      <c r="BH318" s="102">
        <v>31.39</v>
      </c>
      <c r="BI318" s="98">
        <v>2.5</v>
      </c>
      <c r="BJ318" s="98">
        <v>2.5</v>
      </c>
      <c r="BK318" s="100">
        <v>502.24</v>
      </c>
      <c r="BL318" s="102">
        <v>40</v>
      </c>
      <c r="BM318" s="102">
        <v>42.5</v>
      </c>
      <c r="BN318" s="100">
        <v>721.98</v>
      </c>
      <c r="BO318" s="102">
        <v>57.5</v>
      </c>
      <c r="BP318" s="100">
        <v>100</v>
      </c>
      <c r="BQ318" s="99"/>
      <c r="BR318" s="99"/>
      <c r="BS318" s="100">
        <v>100</v>
      </c>
      <c r="BT318" s="99"/>
      <c r="BU318" s="99"/>
      <c r="BV318" s="99"/>
      <c r="BW318" s="99"/>
      <c r="BX318" s="99"/>
      <c r="BY318" s="99"/>
      <c r="BZ318" s="99"/>
      <c r="CA318" s="99"/>
      <c r="CB318" s="99"/>
      <c r="CC318" s="99"/>
      <c r="CD318" s="99"/>
      <c r="CE318" s="100"/>
      <c r="CF318" s="99"/>
      <c r="CG318" s="99"/>
      <c r="CH318" s="100"/>
      <c r="CI318" s="99"/>
      <c r="CJ318" s="99"/>
      <c r="CK318" s="100"/>
      <c r="CL318" s="99"/>
      <c r="CM318" s="99"/>
      <c r="CN318" s="100"/>
      <c r="CO318" s="462"/>
      <c r="CP318" s="462"/>
      <c r="CQ318" s="402"/>
      <c r="CR318" s="401"/>
      <c r="CS318" s="401"/>
      <c r="CT318" s="402"/>
      <c r="CU318" s="401"/>
      <c r="CV318" s="401"/>
      <c r="CW318" s="402"/>
      <c r="CX318" s="462"/>
      <c r="CY318" s="462"/>
      <c r="CZ318" s="401"/>
      <c r="DA318" s="402"/>
      <c r="DB318" s="462"/>
      <c r="DC318" s="462"/>
      <c r="DD318" s="462"/>
      <c r="DE318" s="462"/>
      <c r="DF318" s="402"/>
    </row>
    <row r="319" spans="1:110" ht="8.4499999999999993" customHeight="1" x14ac:dyDescent="0.2">
      <c r="A319" s="130" t="s">
        <v>1017</v>
      </c>
      <c r="B319" s="104">
        <v>304</v>
      </c>
      <c r="C319" s="82" t="s">
        <v>1097</v>
      </c>
      <c r="D319" s="96">
        <v>13</v>
      </c>
      <c r="E319" s="82" t="s">
        <v>2531</v>
      </c>
      <c r="F319" s="82" t="s">
        <v>2524</v>
      </c>
      <c r="G319" s="100">
        <v>698.32</v>
      </c>
      <c r="H319" s="98">
        <v>0.01</v>
      </c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  <c r="AO319" s="99"/>
      <c r="AP319" s="99"/>
      <c r="AQ319" s="99"/>
      <c r="AR319" s="99"/>
      <c r="AS319" s="99"/>
      <c r="AT319" s="99"/>
      <c r="AU319" s="99"/>
      <c r="AV319" s="99"/>
      <c r="AW319" s="99"/>
      <c r="AX319" s="99"/>
      <c r="AY319" s="99"/>
      <c r="AZ319" s="99"/>
      <c r="BA319" s="99"/>
      <c r="BB319" s="99"/>
      <c r="BC319" s="99"/>
      <c r="BD319" s="99"/>
      <c r="BE319" s="99"/>
      <c r="BF319" s="99"/>
      <c r="BG319" s="99"/>
      <c r="BH319" s="99"/>
      <c r="BI319" s="99"/>
      <c r="BJ319" s="99"/>
      <c r="BK319" s="99"/>
      <c r="BL319" s="99"/>
      <c r="BM319" s="99"/>
      <c r="BN319" s="100">
        <v>698.32</v>
      </c>
      <c r="BO319" s="100">
        <v>100</v>
      </c>
      <c r="BP319" s="100">
        <v>100</v>
      </c>
      <c r="BQ319" s="99"/>
      <c r="BR319" s="99"/>
      <c r="BS319" s="100">
        <v>100</v>
      </c>
      <c r="BT319" s="99"/>
      <c r="BU319" s="99"/>
      <c r="BV319" s="99"/>
      <c r="BW319" s="99"/>
      <c r="BX319" s="99"/>
      <c r="BY319" s="99"/>
      <c r="BZ319" s="99"/>
      <c r="CA319" s="99"/>
      <c r="CB319" s="99"/>
      <c r="CC319" s="99"/>
      <c r="CD319" s="99"/>
      <c r="CE319" s="100"/>
      <c r="CF319" s="99"/>
      <c r="CG319" s="99"/>
      <c r="CH319" s="100"/>
      <c r="CI319" s="99"/>
      <c r="CJ319" s="99"/>
      <c r="CK319" s="100"/>
      <c r="CL319" s="99"/>
      <c r="CM319" s="99"/>
      <c r="CN319" s="100"/>
      <c r="CO319" s="462"/>
      <c r="CP319" s="462"/>
      <c r="CQ319" s="402"/>
      <c r="CR319" s="401"/>
      <c r="CS319" s="401"/>
      <c r="CT319" s="402"/>
      <c r="CU319" s="401"/>
      <c r="CV319" s="401"/>
      <c r="CW319" s="402"/>
      <c r="CX319" s="462"/>
      <c r="CY319" s="462"/>
      <c r="CZ319" s="401"/>
      <c r="DA319" s="402"/>
      <c r="DB319" s="462"/>
      <c r="DC319" s="462"/>
      <c r="DD319" s="462"/>
      <c r="DE319" s="462"/>
      <c r="DF319" s="402"/>
    </row>
    <row r="320" spans="1:110" ht="8.4499999999999993" customHeight="1" x14ac:dyDescent="0.2">
      <c r="A320" s="130" t="s">
        <v>1019</v>
      </c>
      <c r="B320" s="103">
        <v>305</v>
      </c>
      <c r="C320" s="87" t="s">
        <v>503</v>
      </c>
      <c r="D320" s="88">
        <v>89</v>
      </c>
      <c r="E320" s="87" t="s">
        <v>2620</v>
      </c>
      <c r="F320" s="87" t="s">
        <v>2524</v>
      </c>
      <c r="G320" s="89">
        <v>18733.64</v>
      </c>
      <c r="H320" s="90">
        <v>0.19</v>
      </c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4"/>
      <c r="AB320" s="94"/>
      <c r="AC320" s="94"/>
      <c r="AD320" s="94"/>
      <c r="AE320" s="94"/>
      <c r="AF320" s="94"/>
      <c r="AG320" s="94"/>
      <c r="AH320" s="94"/>
      <c r="AI320" s="94"/>
      <c r="AJ320" s="94"/>
      <c r="AK320" s="94"/>
      <c r="AL320" s="94"/>
      <c r="AM320" s="94"/>
      <c r="AN320" s="94"/>
      <c r="AO320" s="94"/>
      <c r="AP320" s="94"/>
      <c r="AQ320" s="94"/>
      <c r="AR320" s="94"/>
      <c r="AS320" s="94"/>
      <c r="AT320" s="94"/>
      <c r="AU320" s="94"/>
      <c r="AV320" s="94"/>
      <c r="AW320" s="94"/>
      <c r="AX320" s="94"/>
      <c r="AY320" s="94"/>
      <c r="AZ320" s="94"/>
      <c r="BA320" s="94"/>
      <c r="BB320" s="93">
        <v>283.58</v>
      </c>
      <c r="BC320" s="90">
        <v>1.51</v>
      </c>
      <c r="BD320" s="90">
        <v>1.51</v>
      </c>
      <c r="BE320" s="92">
        <v>2099.6799999999998</v>
      </c>
      <c r="BF320" s="91">
        <v>11.21</v>
      </c>
      <c r="BG320" s="91">
        <v>12.72</v>
      </c>
      <c r="BH320" s="92">
        <v>2834.93</v>
      </c>
      <c r="BI320" s="91">
        <v>15.13</v>
      </c>
      <c r="BJ320" s="91">
        <v>27.85</v>
      </c>
      <c r="BK320" s="92">
        <v>6572.74</v>
      </c>
      <c r="BL320" s="91">
        <v>35.090000000000003</v>
      </c>
      <c r="BM320" s="91">
        <v>62.94</v>
      </c>
      <c r="BN320" s="92">
        <v>6942.72</v>
      </c>
      <c r="BO320" s="91">
        <v>37.06</v>
      </c>
      <c r="BP320" s="93">
        <v>100</v>
      </c>
      <c r="BQ320" s="94"/>
      <c r="BR320" s="94"/>
      <c r="BS320" s="93">
        <v>100</v>
      </c>
      <c r="BT320" s="94"/>
      <c r="BU320" s="94"/>
      <c r="BV320" s="94"/>
      <c r="BW320" s="94"/>
      <c r="BX320" s="94"/>
      <c r="BY320" s="94"/>
      <c r="BZ320" s="94"/>
      <c r="CA320" s="94"/>
      <c r="CB320" s="94"/>
      <c r="CC320" s="99"/>
      <c r="CD320" s="99"/>
      <c r="CE320" s="100"/>
      <c r="CF320" s="99"/>
      <c r="CG320" s="99"/>
      <c r="CH320" s="100"/>
      <c r="CI320" s="99"/>
      <c r="CJ320" s="99"/>
      <c r="CK320" s="100"/>
      <c r="CL320" s="99"/>
      <c r="CM320" s="99"/>
      <c r="CN320" s="100"/>
      <c r="CO320" s="462"/>
      <c r="CP320" s="462"/>
      <c r="CQ320" s="402"/>
      <c r="CR320" s="401"/>
      <c r="CS320" s="401"/>
      <c r="CT320" s="402"/>
      <c r="CU320" s="401"/>
      <c r="CV320" s="401"/>
      <c r="CW320" s="402"/>
      <c r="CX320" s="462"/>
      <c r="CY320" s="462"/>
      <c r="CZ320" s="401"/>
      <c r="DA320" s="402"/>
      <c r="DB320" s="462"/>
      <c r="DC320" s="462"/>
      <c r="DD320" s="462"/>
      <c r="DE320" s="462"/>
      <c r="DF320" s="402"/>
    </row>
    <row r="321" spans="1:110" ht="8.4499999999999993" customHeight="1" x14ac:dyDescent="0.2">
      <c r="A321" s="130" t="s">
        <v>1020</v>
      </c>
      <c r="B321" s="104">
        <v>306</v>
      </c>
      <c r="C321" s="82" t="s">
        <v>2083</v>
      </c>
      <c r="D321" s="96">
        <v>43</v>
      </c>
      <c r="E321" s="82" t="s">
        <v>2526</v>
      </c>
      <c r="F321" s="82" t="s">
        <v>2562</v>
      </c>
      <c r="G321" s="97">
        <v>12011.17</v>
      </c>
      <c r="H321" s="98">
        <v>0.12</v>
      </c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  <c r="AO321" s="99"/>
      <c r="AP321" s="99"/>
      <c r="AQ321" s="99"/>
      <c r="AR321" s="99"/>
      <c r="AS321" s="99"/>
      <c r="AT321" s="99"/>
      <c r="AU321" s="99"/>
      <c r="AV321" s="99"/>
      <c r="AW321" s="99"/>
      <c r="AX321" s="99"/>
      <c r="AY321" s="99"/>
      <c r="AZ321" s="99"/>
      <c r="BA321" s="99"/>
      <c r="BB321" s="99"/>
      <c r="BC321" s="99"/>
      <c r="BD321" s="99"/>
      <c r="BE321" s="99"/>
      <c r="BF321" s="99"/>
      <c r="BG321" s="99"/>
      <c r="BH321" s="100">
        <v>300.27999999999997</v>
      </c>
      <c r="BI321" s="98">
        <v>2.5</v>
      </c>
      <c r="BJ321" s="98">
        <v>2.5</v>
      </c>
      <c r="BK321" s="101">
        <v>6005.59</v>
      </c>
      <c r="BL321" s="102">
        <v>50</v>
      </c>
      <c r="BM321" s="102">
        <v>52.5</v>
      </c>
      <c r="BN321" s="101">
        <v>5705.31</v>
      </c>
      <c r="BO321" s="102">
        <v>47.5</v>
      </c>
      <c r="BP321" s="100">
        <v>100</v>
      </c>
      <c r="BQ321" s="99"/>
      <c r="BR321" s="99"/>
      <c r="BS321" s="100">
        <v>100</v>
      </c>
      <c r="BT321" s="99"/>
      <c r="BU321" s="99"/>
      <c r="BV321" s="99"/>
      <c r="BW321" s="99"/>
      <c r="BX321" s="99"/>
      <c r="BY321" s="99"/>
      <c r="BZ321" s="99"/>
      <c r="CA321" s="99"/>
      <c r="CB321" s="99"/>
      <c r="CC321" s="94"/>
      <c r="CD321" s="94"/>
      <c r="CE321" s="91"/>
      <c r="CF321" s="94"/>
      <c r="CG321" s="94"/>
      <c r="CH321" s="91"/>
      <c r="CI321" s="89"/>
      <c r="CJ321" s="90"/>
      <c r="CK321" s="93"/>
      <c r="CL321" s="94"/>
      <c r="CM321" s="94"/>
      <c r="CN321" s="93"/>
      <c r="CO321" s="462"/>
      <c r="CP321" s="462"/>
      <c r="CQ321" s="402"/>
      <c r="CR321" s="401"/>
      <c r="CS321" s="401"/>
      <c r="CT321" s="402"/>
      <c r="CU321" s="401"/>
      <c r="CV321" s="401"/>
      <c r="CW321" s="402"/>
      <c r="CX321" s="462"/>
      <c r="CY321" s="462"/>
      <c r="CZ321" s="401"/>
      <c r="DA321" s="402"/>
      <c r="DB321" s="462"/>
      <c r="DC321" s="462"/>
      <c r="DD321" s="462"/>
      <c r="DE321" s="462"/>
      <c r="DF321" s="402"/>
    </row>
    <row r="322" spans="1:110" ht="8.4499999999999993" customHeight="1" x14ac:dyDescent="0.2">
      <c r="A322" s="130" t="s">
        <v>1021</v>
      </c>
      <c r="B322" s="104">
        <v>307</v>
      </c>
      <c r="C322" s="82" t="s">
        <v>504</v>
      </c>
      <c r="D322" s="96">
        <v>51</v>
      </c>
      <c r="E322" s="82" t="s">
        <v>2620</v>
      </c>
      <c r="F322" s="82" t="s">
        <v>2621</v>
      </c>
      <c r="G322" s="101">
        <v>5485.06</v>
      </c>
      <c r="H322" s="98">
        <v>0.06</v>
      </c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99"/>
      <c r="AF322" s="99"/>
      <c r="AG322" s="99"/>
      <c r="AH322" s="99"/>
      <c r="AI322" s="99"/>
      <c r="AJ322" s="99"/>
      <c r="AK322" s="99"/>
      <c r="AL322" s="99"/>
      <c r="AM322" s="99"/>
      <c r="AN322" s="99"/>
      <c r="AO322" s="99"/>
      <c r="AP322" s="99"/>
      <c r="AQ322" s="99"/>
      <c r="AR322" s="99"/>
      <c r="AS322" s="99"/>
      <c r="AT322" s="99"/>
      <c r="AU322" s="99"/>
      <c r="AV322" s="99"/>
      <c r="AW322" s="99"/>
      <c r="AX322" s="99"/>
      <c r="AY322" s="99"/>
      <c r="AZ322" s="99"/>
      <c r="BA322" s="99"/>
      <c r="BB322" s="100">
        <v>283.58</v>
      </c>
      <c r="BC322" s="98">
        <v>5.17</v>
      </c>
      <c r="BD322" s="98">
        <v>5.17</v>
      </c>
      <c r="BE322" s="101">
        <v>2099.6799999999998</v>
      </c>
      <c r="BF322" s="102">
        <v>38.28</v>
      </c>
      <c r="BG322" s="102">
        <v>43.45</v>
      </c>
      <c r="BH322" s="101">
        <v>2534.65</v>
      </c>
      <c r="BI322" s="102">
        <v>46.21</v>
      </c>
      <c r="BJ322" s="102">
        <v>89.66</v>
      </c>
      <c r="BK322" s="100">
        <v>567.16</v>
      </c>
      <c r="BL322" s="102">
        <v>10.34</v>
      </c>
      <c r="BM322" s="100">
        <v>100</v>
      </c>
      <c r="BN322" s="99"/>
      <c r="BO322" s="99"/>
      <c r="BP322" s="100">
        <v>100</v>
      </c>
      <c r="BQ322" s="99"/>
      <c r="BR322" s="99"/>
      <c r="BS322" s="100">
        <v>100</v>
      </c>
      <c r="BT322" s="99"/>
      <c r="BU322" s="99"/>
      <c r="BV322" s="99"/>
      <c r="BW322" s="99"/>
      <c r="BX322" s="99"/>
      <c r="BY322" s="99"/>
      <c r="BZ322" s="99"/>
      <c r="CA322" s="99"/>
      <c r="CB322" s="99"/>
      <c r="CC322" s="99"/>
      <c r="CD322" s="99"/>
      <c r="CE322" s="100"/>
      <c r="CF322" s="99"/>
      <c r="CG322" s="99"/>
      <c r="CH322" s="100"/>
      <c r="CI322" s="99"/>
      <c r="CJ322" s="99"/>
      <c r="CK322" s="100"/>
      <c r="CL322" s="99"/>
      <c r="CM322" s="99"/>
      <c r="CN322" s="100"/>
      <c r="CO322" s="462"/>
      <c r="CP322" s="462"/>
      <c r="CQ322" s="402"/>
      <c r="CR322" s="401"/>
      <c r="CS322" s="401"/>
      <c r="CT322" s="402"/>
      <c r="CU322" s="401"/>
      <c r="CV322" s="401"/>
      <c r="CW322" s="402"/>
      <c r="CX322" s="462"/>
      <c r="CY322" s="462"/>
      <c r="CZ322" s="401"/>
      <c r="DA322" s="402"/>
      <c r="DB322" s="462"/>
      <c r="DC322" s="462"/>
      <c r="DD322" s="462"/>
      <c r="DE322" s="462"/>
      <c r="DF322" s="402"/>
    </row>
    <row r="323" spans="1:110" ht="8.4499999999999993" customHeight="1" x14ac:dyDescent="0.2">
      <c r="A323" s="130" t="s">
        <v>1022</v>
      </c>
      <c r="B323" s="104">
        <v>308</v>
      </c>
      <c r="C323" s="82" t="s">
        <v>2084</v>
      </c>
      <c r="D323" s="96">
        <v>14</v>
      </c>
      <c r="E323" s="82" t="s">
        <v>2624</v>
      </c>
      <c r="F323" s="82" t="s">
        <v>2524</v>
      </c>
      <c r="G323" s="101">
        <v>1237.4100000000001</v>
      </c>
      <c r="H323" s="98">
        <v>0.01</v>
      </c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99"/>
      <c r="AE323" s="99"/>
      <c r="AF323" s="99"/>
      <c r="AG323" s="99"/>
      <c r="AH323" s="99"/>
      <c r="AI323" s="99"/>
      <c r="AJ323" s="99"/>
      <c r="AK323" s="99"/>
      <c r="AL323" s="99"/>
      <c r="AM323" s="99"/>
      <c r="AN323" s="99"/>
      <c r="AO323" s="99"/>
      <c r="AP323" s="99"/>
      <c r="AQ323" s="99"/>
      <c r="AR323" s="99"/>
      <c r="AS323" s="99"/>
      <c r="AT323" s="99"/>
      <c r="AU323" s="99"/>
      <c r="AV323" s="99"/>
      <c r="AW323" s="99"/>
      <c r="AX323" s="99"/>
      <c r="AY323" s="99"/>
      <c r="AZ323" s="99"/>
      <c r="BA323" s="99"/>
      <c r="BB323" s="99"/>
      <c r="BC323" s="99"/>
      <c r="BD323" s="99"/>
      <c r="BE323" s="99"/>
      <c r="BF323" s="99"/>
      <c r="BG323" s="99"/>
      <c r="BH323" s="99"/>
      <c r="BI323" s="99"/>
      <c r="BJ323" s="99"/>
      <c r="BK323" s="99"/>
      <c r="BL323" s="99"/>
      <c r="BM323" s="99"/>
      <c r="BN323" s="101">
        <v>1237.4100000000001</v>
      </c>
      <c r="BO323" s="100">
        <v>100</v>
      </c>
      <c r="BP323" s="100">
        <v>100</v>
      </c>
      <c r="BQ323" s="99"/>
      <c r="BR323" s="99"/>
      <c r="BS323" s="100">
        <v>100</v>
      </c>
      <c r="BT323" s="99"/>
      <c r="BU323" s="99"/>
      <c r="BV323" s="99"/>
      <c r="BW323" s="99"/>
      <c r="BX323" s="99"/>
      <c r="BY323" s="99"/>
      <c r="BZ323" s="99"/>
      <c r="CA323" s="99"/>
      <c r="CB323" s="99"/>
      <c r="CC323" s="99"/>
      <c r="CD323" s="99"/>
      <c r="CE323" s="100"/>
      <c r="CF323" s="99"/>
      <c r="CG323" s="99"/>
      <c r="CH323" s="100"/>
      <c r="CI323" s="99"/>
      <c r="CJ323" s="99"/>
      <c r="CK323" s="100"/>
      <c r="CL323" s="99"/>
      <c r="CM323" s="99"/>
      <c r="CN323" s="100"/>
      <c r="CO323" s="462"/>
      <c r="CP323" s="462"/>
      <c r="CQ323" s="402"/>
      <c r="CR323" s="401"/>
      <c r="CS323" s="401"/>
      <c r="CT323" s="402"/>
      <c r="CU323" s="401"/>
      <c r="CV323" s="401"/>
      <c r="CW323" s="402"/>
      <c r="CX323" s="462"/>
      <c r="CY323" s="462"/>
      <c r="CZ323" s="401"/>
      <c r="DA323" s="402"/>
      <c r="DB323" s="462"/>
      <c r="DC323" s="462"/>
      <c r="DD323" s="462"/>
      <c r="DE323" s="462"/>
      <c r="DF323" s="402"/>
    </row>
    <row r="324" spans="1:110" ht="8.4499999999999993" customHeight="1" x14ac:dyDescent="0.2">
      <c r="A324" s="130" t="s">
        <v>1023</v>
      </c>
      <c r="B324" s="103">
        <v>309</v>
      </c>
      <c r="C324" s="87" t="s">
        <v>505</v>
      </c>
      <c r="D324" s="88">
        <v>61</v>
      </c>
      <c r="E324" s="87" t="s">
        <v>2526</v>
      </c>
      <c r="F324" s="87" t="s">
        <v>2522</v>
      </c>
      <c r="G324" s="92">
        <v>6901.44</v>
      </c>
      <c r="H324" s="90">
        <v>7.0000000000000007E-2</v>
      </c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  <c r="AA324" s="94"/>
      <c r="AB324" s="94"/>
      <c r="AC324" s="94"/>
      <c r="AD324" s="94"/>
      <c r="AE324" s="94"/>
      <c r="AF324" s="94"/>
      <c r="AG324" s="94"/>
      <c r="AH324" s="94"/>
      <c r="AI324" s="94"/>
      <c r="AJ324" s="94"/>
      <c r="AK324" s="94"/>
      <c r="AL324" s="94"/>
      <c r="AM324" s="94"/>
      <c r="AN324" s="94"/>
      <c r="AO324" s="94"/>
      <c r="AP324" s="94"/>
      <c r="AQ324" s="94"/>
      <c r="AR324" s="94"/>
      <c r="AS324" s="94"/>
      <c r="AT324" s="94"/>
      <c r="AU324" s="94"/>
      <c r="AV324" s="94"/>
      <c r="AW324" s="94"/>
      <c r="AX324" s="94"/>
      <c r="AY324" s="94"/>
      <c r="AZ324" s="94"/>
      <c r="BA324" s="94"/>
      <c r="BB324" s="94"/>
      <c r="BC324" s="94"/>
      <c r="BD324" s="94"/>
      <c r="BE324" s="94"/>
      <c r="BF324" s="94"/>
      <c r="BG324" s="94"/>
      <c r="BH324" s="93">
        <v>172.54</v>
      </c>
      <c r="BI324" s="90">
        <v>2.5</v>
      </c>
      <c r="BJ324" s="90">
        <v>2.5</v>
      </c>
      <c r="BK324" s="92">
        <v>3450.72</v>
      </c>
      <c r="BL324" s="91">
        <v>50</v>
      </c>
      <c r="BM324" s="91">
        <v>52.5</v>
      </c>
      <c r="BN324" s="92">
        <v>2415.5</v>
      </c>
      <c r="BO324" s="91">
        <v>35</v>
      </c>
      <c r="BP324" s="91">
        <v>87.5</v>
      </c>
      <c r="BQ324" s="93">
        <v>862.68</v>
      </c>
      <c r="BR324" s="91">
        <v>12.5</v>
      </c>
      <c r="BS324" s="93">
        <v>100</v>
      </c>
      <c r="BT324" s="94"/>
      <c r="BU324" s="94"/>
      <c r="BV324" s="94"/>
      <c r="BW324" s="94"/>
      <c r="BX324" s="94"/>
      <c r="BY324" s="94"/>
      <c r="BZ324" s="94"/>
      <c r="CA324" s="94"/>
      <c r="CB324" s="94"/>
      <c r="CC324" s="99"/>
      <c r="CD324" s="99"/>
      <c r="CE324" s="99"/>
      <c r="CF324" s="99"/>
      <c r="CG324" s="99"/>
      <c r="CH324" s="99"/>
      <c r="CI324" s="97"/>
      <c r="CJ324" s="100"/>
      <c r="CK324" s="100"/>
      <c r="CL324" s="99"/>
      <c r="CM324" s="99"/>
      <c r="CN324" s="100"/>
      <c r="CO324" s="462"/>
      <c r="CP324" s="462"/>
      <c r="CQ324" s="402"/>
      <c r="CR324" s="401"/>
      <c r="CS324" s="401"/>
      <c r="CT324" s="402"/>
      <c r="CU324" s="401"/>
      <c r="CV324" s="401"/>
      <c r="CW324" s="402"/>
      <c r="CX324" s="462"/>
      <c r="CY324" s="462"/>
      <c r="CZ324" s="401"/>
      <c r="DA324" s="402"/>
      <c r="DB324" s="462"/>
      <c r="DC324" s="462"/>
      <c r="DD324" s="462"/>
      <c r="DE324" s="462"/>
      <c r="DF324" s="402"/>
    </row>
    <row r="325" spans="1:110" ht="8.4499999999999993" customHeight="1" x14ac:dyDescent="0.2">
      <c r="A325" s="130" t="s">
        <v>1024</v>
      </c>
      <c r="B325" s="104">
        <v>310</v>
      </c>
      <c r="C325" s="82" t="s">
        <v>506</v>
      </c>
      <c r="D325" s="96">
        <v>61</v>
      </c>
      <c r="E325" s="82" t="s">
        <v>2526</v>
      </c>
      <c r="F325" s="82" t="s">
        <v>2522</v>
      </c>
      <c r="G325" s="101">
        <v>6901.44</v>
      </c>
      <c r="H325" s="98">
        <v>7.0000000000000007E-2</v>
      </c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  <c r="AC325" s="99"/>
      <c r="AD325" s="99"/>
      <c r="AE325" s="99"/>
      <c r="AF325" s="99"/>
      <c r="AG325" s="99"/>
      <c r="AH325" s="99"/>
      <c r="AI325" s="99"/>
      <c r="AJ325" s="99"/>
      <c r="AK325" s="99"/>
      <c r="AL325" s="99"/>
      <c r="AM325" s="99"/>
      <c r="AN325" s="99"/>
      <c r="AO325" s="99"/>
      <c r="AP325" s="99"/>
      <c r="AQ325" s="99"/>
      <c r="AR325" s="99"/>
      <c r="AS325" s="99"/>
      <c r="AT325" s="99"/>
      <c r="AU325" s="99"/>
      <c r="AV325" s="99"/>
      <c r="AW325" s="99"/>
      <c r="AX325" s="99"/>
      <c r="AY325" s="99"/>
      <c r="AZ325" s="99"/>
      <c r="BA325" s="99"/>
      <c r="BB325" s="99"/>
      <c r="BC325" s="99"/>
      <c r="BD325" s="99"/>
      <c r="BE325" s="99"/>
      <c r="BF325" s="99"/>
      <c r="BG325" s="99"/>
      <c r="BH325" s="100">
        <v>172.54</v>
      </c>
      <c r="BI325" s="98">
        <v>2.5</v>
      </c>
      <c r="BJ325" s="98">
        <v>2.5</v>
      </c>
      <c r="BK325" s="101">
        <v>3450.72</v>
      </c>
      <c r="BL325" s="102">
        <v>50</v>
      </c>
      <c r="BM325" s="102">
        <v>52.5</v>
      </c>
      <c r="BN325" s="101">
        <v>2415.5</v>
      </c>
      <c r="BO325" s="102">
        <v>35</v>
      </c>
      <c r="BP325" s="102">
        <v>87.5</v>
      </c>
      <c r="BQ325" s="100">
        <v>862.68</v>
      </c>
      <c r="BR325" s="102">
        <v>12.5</v>
      </c>
      <c r="BS325" s="100">
        <v>100</v>
      </c>
      <c r="BT325" s="99"/>
      <c r="BU325" s="99"/>
      <c r="BV325" s="99"/>
      <c r="BW325" s="99"/>
      <c r="BX325" s="99"/>
      <c r="BY325" s="99"/>
      <c r="BZ325" s="99"/>
      <c r="CA325" s="99"/>
      <c r="CB325" s="99"/>
      <c r="CC325" s="99"/>
      <c r="CD325" s="99"/>
      <c r="CE325" s="100"/>
      <c r="CF325" s="99"/>
      <c r="CG325" s="99"/>
      <c r="CH325" s="100"/>
      <c r="CI325" s="99"/>
      <c r="CJ325" s="99"/>
      <c r="CK325" s="100"/>
      <c r="CL325" s="99"/>
      <c r="CM325" s="99"/>
      <c r="CN325" s="100"/>
      <c r="CO325" s="462"/>
      <c r="CP325" s="462"/>
      <c r="CQ325" s="402"/>
      <c r="CR325" s="401"/>
      <c r="CS325" s="401"/>
      <c r="CT325" s="402"/>
      <c r="CU325" s="401"/>
      <c r="CV325" s="401"/>
      <c r="CW325" s="402"/>
      <c r="CX325" s="462"/>
      <c r="CY325" s="462"/>
      <c r="CZ325" s="401"/>
      <c r="DA325" s="402"/>
      <c r="DB325" s="462"/>
      <c r="DC325" s="462"/>
      <c r="DD325" s="462"/>
      <c r="DE325" s="462"/>
      <c r="DF325" s="402"/>
    </row>
    <row r="326" spans="1:110" ht="8.4499999999999993" customHeight="1" x14ac:dyDescent="0.2">
      <c r="A326" s="130" t="s">
        <v>1025</v>
      </c>
      <c r="B326" s="103">
        <v>311</v>
      </c>
      <c r="C326" s="87" t="s">
        <v>507</v>
      </c>
      <c r="D326" s="88">
        <v>43</v>
      </c>
      <c r="E326" s="87" t="s">
        <v>2526</v>
      </c>
      <c r="F326" s="87" t="s">
        <v>2562</v>
      </c>
      <c r="G326" s="93">
        <v>515.62</v>
      </c>
      <c r="H326" s="90">
        <v>0.01</v>
      </c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  <c r="AA326" s="94"/>
      <c r="AB326" s="94"/>
      <c r="AC326" s="94"/>
      <c r="AD326" s="94"/>
      <c r="AE326" s="94"/>
      <c r="AF326" s="94"/>
      <c r="AG326" s="94"/>
      <c r="AH326" s="94"/>
      <c r="AI326" s="94"/>
      <c r="AJ326" s="94"/>
      <c r="AK326" s="94"/>
      <c r="AL326" s="94"/>
      <c r="AM326" s="94"/>
      <c r="AN326" s="94"/>
      <c r="AO326" s="94"/>
      <c r="AP326" s="94"/>
      <c r="AQ326" s="94"/>
      <c r="AR326" s="94"/>
      <c r="AS326" s="94"/>
      <c r="AT326" s="94"/>
      <c r="AU326" s="94"/>
      <c r="AV326" s="94"/>
      <c r="AW326" s="94"/>
      <c r="AX326" s="94"/>
      <c r="AY326" s="94"/>
      <c r="AZ326" s="94"/>
      <c r="BA326" s="94"/>
      <c r="BB326" s="94"/>
      <c r="BC326" s="94"/>
      <c r="BD326" s="94"/>
      <c r="BE326" s="94"/>
      <c r="BF326" s="94"/>
      <c r="BG326" s="94"/>
      <c r="BH326" s="91">
        <v>14.75</v>
      </c>
      <c r="BI326" s="90">
        <v>2.86</v>
      </c>
      <c r="BJ326" s="90">
        <v>2.86</v>
      </c>
      <c r="BK326" s="93">
        <v>294.63</v>
      </c>
      <c r="BL326" s="91">
        <v>57.14</v>
      </c>
      <c r="BM326" s="91">
        <v>60</v>
      </c>
      <c r="BN326" s="93">
        <v>206.25</v>
      </c>
      <c r="BO326" s="91">
        <v>40</v>
      </c>
      <c r="BP326" s="93">
        <v>100</v>
      </c>
      <c r="BQ326" s="94"/>
      <c r="BR326" s="94"/>
      <c r="BS326" s="93">
        <v>100</v>
      </c>
      <c r="BT326" s="94"/>
      <c r="BU326" s="94"/>
      <c r="BV326" s="94"/>
      <c r="BW326" s="94"/>
      <c r="BX326" s="94"/>
      <c r="BY326" s="94"/>
      <c r="BZ326" s="94"/>
      <c r="CA326" s="94"/>
      <c r="CB326" s="94"/>
      <c r="CC326" s="99"/>
      <c r="CD326" s="99"/>
      <c r="CE326" s="100"/>
      <c r="CF326" s="99"/>
      <c r="CG326" s="99"/>
      <c r="CH326" s="100"/>
      <c r="CI326" s="99"/>
      <c r="CJ326" s="99"/>
      <c r="CK326" s="100"/>
      <c r="CL326" s="99"/>
      <c r="CM326" s="99"/>
      <c r="CN326" s="100"/>
      <c r="CO326" s="462"/>
      <c r="CP326" s="462"/>
      <c r="CQ326" s="402"/>
      <c r="CR326" s="401"/>
      <c r="CS326" s="401"/>
      <c r="CT326" s="402"/>
      <c r="CU326" s="401"/>
      <c r="CV326" s="401"/>
      <c r="CW326" s="402"/>
      <c r="CX326" s="462"/>
      <c r="CY326" s="462"/>
      <c r="CZ326" s="401"/>
      <c r="DA326" s="402"/>
      <c r="DB326" s="462"/>
      <c r="DC326" s="462"/>
      <c r="DD326" s="462"/>
      <c r="DE326" s="462"/>
      <c r="DF326" s="402"/>
    </row>
    <row r="327" spans="1:110" ht="8.4499999999999993" customHeight="1" x14ac:dyDescent="0.2">
      <c r="A327" s="130" t="s">
        <v>1026</v>
      </c>
      <c r="B327" s="104">
        <v>312</v>
      </c>
      <c r="C327" s="82" t="s">
        <v>2085</v>
      </c>
      <c r="D327" s="96">
        <v>43</v>
      </c>
      <c r="E327" s="82" t="s">
        <v>2526</v>
      </c>
      <c r="F327" s="82" t="s">
        <v>2562</v>
      </c>
      <c r="G327" s="100">
        <v>515.62</v>
      </c>
      <c r="H327" s="98">
        <v>0.01</v>
      </c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  <c r="AF327" s="99"/>
      <c r="AG327" s="99"/>
      <c r="AH327" s="99"/>
      <c r="AI327" s="99"/>
      <c r="AJ327" s="99"/>
      <c r="AK327" s="99"/>
      <c r="AL327" s="99"/>
      <c r="AM327" s="99"/>
      <c r="AN327" s="99"/>
      <c r="AO327" s="99"/>
      <c r="AP327" s="99"/>
      <c r="AQ327" s="99"/>
      <c r="AR327" s="99"/>
      <c r="AS327" s="99"/>
      <c r="AT327" s="99"/>
      <c r="AU327" s="99"/>
      <c r="AV327" s="99"/>
      <c r="AW327" s="99"/>
      <c r="AX327" s="99"/>
      <c r="AY327" s="99"/>
      <c r="AZ327" s="99"/>
      <c r="BA327" s="99"/>
      <c r="BB327" s="99"/>
      <c r="BC327" s="99"/>
      <c r="BD327" s="99"/>
      <c r="BE327" s="99"/>
      <c r="BF327" s="99"/>
      <c r="BG327" s="99"/>
      <c r="BH327" s="102">
        <v>14.75</v>
      </c>
      <c r="BI327" s="98">
        <v>2.86</v>
      </c>
      <c r="BJ327" s="98">
        <v>2.86</v>
      </c>
      <c r="BK327" s="100">
        <v>294.63</v>
      </c>
      <c r="BL327" s="102">
        <v>57.14</v>
      </c>
      <c r="BM327" s="102">
        <v>60</v>
      </c>
      <c r="BN327" s="100">
        <v>206.25</v>
      </c>
      <c r="BO327" s="102">
        <v>40</v>
      </c>
      <c r="BP327" s="100">
        <v>100</v>
      </c>
      <c r="BQ327" s="99"/>
      <c r="BR327" s="99"/>
      <c r="BS327" s="100">
        <v>100</v>
      </c>
      <c r="BT327" s="99"/>
      <c r="BU327" s="99"/>
      <c r="BV327" s="99"/>
      <c r="BW327" s="99"/>
      <c r="BX327" s="99"/>
      <c r="BY327" s="99"/>
      <c r="BZ327" s="99"/>
      <c r="CA327" s="99"/>
      <c r="CB327" s="99"/>
      <c r="CC327" s="92"/>
      <c r="CD327" s="90"/>
      <c r="CE327" s="91"/>
      <c r="CF327" s="92"/>
      <c r="CG327" s="90"/>
      <c r="CH327" s="93"/>
      <c r="CI327" s="94"/>
      <c r="CJ327" s="94"/>
      <c r="CK327" s="93"/>
      <c r="CL327" s="94"/>
      <c r="CM327" s="94"/>
      <c r="CN327" s="93"/>
      <c r="CO327" s="462"/>
      <c r="CP327" s="462"/>
      <c r="CQ327" s="402"/>
      <c r="CR327" s="401"/>
      <c r="CS327" s="401"/>
      <c r="CT327" s="402"/>
      <c r="CU327" s="401"/>
      <c r="CV327" s="401"/>
      <c r="CW327" s="402"/>
      <c r="CX327" s="462"/>
      <c r="CY327" s="462"/>
      <c r="CZ327" s="401"/>
      <c r="DA327" s="402"/>
      <c r="DB327" s="462"/>
      <c r="DC327" s="462"/>
      <c r="DD327" s="462"/>
      <c r="DE327" s="462"/>
      <c r="DF327" s="402"/>
    </row>
    <row r="328" spans="1:110" ht="8.4499999999999993" customHeight="1" x14ac:dyDescent="0.2">
      <c r="A328" s="130" t="s">
        <v>1027</v>
      </c>
      <c r="B328" s="103">
        <v>313</v>
      </c>
      <c r="C328" s="87" t="s">
        <v>508</v>
      </c>
      <c r="D328" s="88">
        <v>42</v>
      </c>
      <c r="E328" s="87" t="s">
        <v>2617</v>
      </c>
      <c r="F328" s="87" t="s">
        <v>2522</v>
      </c>
      <c r="G328" s="89">
        <v>29834.41</v>
      </c>
      <c r="H328" s="90">
        <v>0.3</v>
      </c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  <c r="AA328" s="94"/>
      <c r="AB328" s="94"/>
      <c r="AC328" s="94"/>
      <c r="AD328" s="94"/>
      <c r="AE328" s="94"/>
      <c r="AF328" s="94"/>
      <c r="AG328" s="94"/>
      <c r="AH328" s="94"/>
      <c r="AI328" s="94"/>
      <c r="AJ328" s="94"/>
      <c r="AK328" s="94"/>
      <c r="AL328" s="94"/>
      <c r="AM328" s="94"/>
      <c r="AN328" s="94"/>
      <c r="AO328" s="94"/>
      <c r="AP328" s="94"/>
      <c r="AQ328" s="94"/>
      <c r="AR328" s="94"/>
      <c r="AS328" s="94"/>
      <c r="AT328" s="94"/>
      <c r="AU328" s="94"/>
      <c r="AV328" s="94"/>
      <c r="AW328" s="94"/>
      <c r="AX328" s="94"/>
      <c r="AY328" s="94"/>
      <c r="AZ328" s="94"/>
      <c r="BA328" s="94"/>
      <c r="BB328" s="94"/>
      <c r="BC328" s="94"/>
      <c r="BD328" s="94"/>
      <c r="BE328" s="94"/>
      <c r="BF328" s="94"/>
      <c r="BG328" s="94"/>
      <c r="BH328" s="94"/>
      <c r="BI328" s="94"/>
      <c r="BJ328" s="94"/>
      <c r="BK328" s="92">
        <v>1379.24</v>
      </c>
      <c r="BL328" s="90">
        <v>4.62</v>
      </c>
      <c r="BM328" s="90">
        <v>4.62</v>
      </c>
      <c r="BN328" s="89">
        <v>18438.29</v>
      </c>
      <c r="BO328" s="91">
        <v>61.8</v>
      </c>
      <c r="BP328" s="91">
        <v>66.430000000000007</v>
      </c>
      <c r="BQ328" s="89">
        <v>10016.870000000001</v>
      </c>
      <c r="BR328" s="91">
        <v>33.57</v>
      </c>
      <c r="BS328" s="93">
        <v>100</v>
      </c>
      <c r="BT328" s="94"/>
      <c r="BU328" s="94"/>
      <c r="BV328" s="94"/>
      <c r="BW328" s="94"/>
      <c r="BX328" s="94"/>
      <c r="BY328" s="94"/>
      <c r="BZ328" s="94"/>
      <c r="CA328" s="94"/>
      <c r="CB328" s="94"/>
      <c r="CC328" s="99"/>
      <c r="CD328" s="99"/>
      <c r="CE328" s="100"/>
      <c r="CF328" s="99"/>
      <c r="CG328" s="99"/>
      <c r="CH328" s="100"/>
      <c r="CI328" s="99"/>
      <c r="CJ328" s="99"/>
      <c r="CK328" s="100"/>
      <c r="CL328" s="99"/>
      <c r="CM328" s="99"/>
      <c r="CN328" s="100"/>
      <c r="CO328" s="462"/>
      <c r="CP328" s="462"/>
      <c r="CQ328" s="402"/>
      <c r="CR328" s="401"/>
      <c r="CS328" s="401"/>
      <c r="CT328" s="402"/>
      <c r="CU328" s="401"/>
      <c r="CV328" s="401"/>
      <c r="CW328" s="402"/>
      <c r="CX328" s="462"/>
      <c r="CY328" s="462"/>
      <c r="CZ328" s="401"/>
      <c r="DA328" s="402"/>
      <c r="DB328" s="462"/>
      <c r="DC328" s="462"/>
      <c r="DD328" s="462"/>
      <c r="DE328" s="462"/>
      <c r="DF328" s="402"/>
    </row>
    <row r="329" spans="1:110" ht="8.4499999999999993" customHeight="1" x14ac:dyDescent="0.2">
      <c r="A329" s="130" t="s">
        <v>1028</v>
      </c>
      <c r="B329" s="104">
        <v>314</v>
      </c>
      <c r="C329" s="82" t="s">
        <v>2086</v>
      </c>
      <c r="D329" s="96">
        <v>37</v>
      </c>
      <c r="E329" s="82" t="s">
        <v>2617</v>
      </c>
      <c r="F329" s="82" t="s">
        <v>2618</v>
      </c>
      <c r="G329" s="101">
        <v>2268.04</v>
      </c>
      <c r="H329" s="98">
        <v>0.02</v>
      </c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  <c r="AF329" s="99"/>
      <c r="AG329" s="99"/>
      <c r="AH329" s="99"/>
      <c r="AI329" s="99"/>
      <c r="AJ329" s="99"/>
      <c r="AK329" s="99"/>
      <c r="AL329" s="99"/>
      <c r="AM329" s="99"/>
      <c r="AN329" s="99"/>
      <c r="AO329" s="99"/>
      <c r="AP329" s="99"/>
      <c r="AQ329" s="99"/>
      <c r="AR329" s="99"/>
      <c r="AS329" s="99"/>
      <c r="AT329" s="99"/>
      <c r="AU329" s="99"/>
      <c r="AV329" s="99"/>
      <c r="AW329" s="99"/>
      <c r="AX329" s="99"/>
      <c r="AY329" s="99"/>
      <c r="AZ329" s="99"/>
      <c r="BA329" s="99"/>
      <c r="BB329" s="99"/>
      <c r="BC329" s="99"/>
      <c r="BD329" s="99"/>
      <c r="BE329" s="99"/>
      <c r="BF329" s="99"/>
      <c r="BG329" s="99"/>
      <c r="BH329" s="99"/>
      <c r="BI329" s="99"/>
      <c r="BJ329" s="99"/>
      <c r="BK329" s="100">
        <v>113.4</v>
      </c>
      <c r="BL329" s="98">
        <v>5</v>
      </c>
      <c r="BM329" s="98">
        <v>5</v>
      </c>
      <c r="BN329" s="101">
        <v>1516.87</v>
      </c>
      <c r="BO329" s="102">
        <v>66.88</v>
      </c>
      <c r="BP329" s="102">
        <v>71.88</v>
      </c>
      <c r="BQ329" s="100">
        <v>637.77</v>
      </c>
      <c r="BR329" s="102">
        <v>28.12</v>
      </c>
      <c r="BS329" s="100">
        <v>100</v>
      </c>
      <c r="BT329" s="99"/>
      <c r="BU329" s="99"/>
      <c r="BV329" s="99"/>
      <c r="BW329" s="99"/>
      <c r="BX329" s="99"/>
      <c r="BY329" s="99"/>
      <c r="BZ329" s="99"/>
      <c r="CA329" s="99"/>
      <c r="CB329" s="99"/>
      <c r="CC329" s="99"/>
      <c r="CD329" s="99"/>
      <c r="CE329" s="100"/>
      <c r="CF329" s="99"/>
      <c r="CG329" s="99"/>
      <c r="CH329" s="100"/>
      <c r="CI329" s="99"/>
      <c r="CJ329" s="99"/>
      <c r="CK329" s="100"/>
      <c r="CL329" s="99"/>
      <c r="CM329" s="99"/>
      <c r="CN329" s="100"/>
      <c r="CO329" s="462"/>
      <c r="CP329" s="462"/>
      <c r="CQ329" s="402"/>
      <c r="CR329" s="401"/>
      <c r="CS329" s="401"/>
      <c r="CT329" s="402"/>
      <c r="CU329" s="401"/>
      <c r="CV329" s="401"/>
      <c r="CW329" s="402"/>
      <c r="CX329" s="462"/>
      <c r="CY329" s="462"/>
      <c r="CZ329" s="401"/>
      <c r="DA329" s="402"/>
      <c r="DB329" s="462"/>
      <c r="DC329" s="462"/>
      <c r="DD329" s="462"/>
      <c r="DE329" s="462"/>
      <c r="DF329" s="402"/>
    </row>
    <row r="330" spans="1:110" ht="8.4499999999999993" customHeight="1" x14ac:dyDescent="0.2">
      <c r="A330" s="130" t="s">
        <v>1029</v>
      </c>
      <c r="B330" s="104">
        <v>315</v>
      </c>
      <c r="C330" s="82" t="s">
        <v>2087</v>
      </c>
      <c r="D330" s="96">
        <v>37</v>
      </c>
      <c r="E330" s="82" t="s">
        <v>2617</v>
      </c>
      <c r="F330" s="82" t="s">
        <v>2618</v>
      </c>
      <c r="G330" s="101">
        <v>6576.38</v>
      </c>
      <c r="H330" s="98">
        <v>7.0000000000000007E-2</v>
      </c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99"/>
      <c r="AG330" s="99"/>
      <c r="AH330" s="99"/>
      <c r="AI330" s="99"/>
      <c r="AJ330" s="99"/>
      <c r="AK330" s="99"/>
      <c r="AL330" s="99"/>
      <c r="AM330" s="99"/>
      <c r="AN330" s="99"/>
      <c r="AO330" s="99"/>
      <c r="AP330" s="99"/>
      <c r="AQ330" s="99"/>
      <c r="AR330" s="99"/>
      <c r="AS330" s="99"/>
      <c r="AT330" s="99"/>
      <c r="AU330" s="99"/>
      <c r="AV330" s="99"/>
      <c r="AW330" s="99"/>
      <c r="AX330" s="99"/>
      <c r="AY330" s="99"/>
      <c r="AZ330" s="99"/>
      <c r="BA330" s="99"/>
      <c r="BB330" s="99"/>
      <c r="BC330" s="99"/>
      <c r="BD330" s="99"/>
      <c r="BE330" s="99"/>
      <c r="BF330" s="99"/>
      <c r="BG330" s="99"/>
      <c r="BH330" s="99"/>
      <c r="BI330" s="99"/>
      <c r="BJ330" s="99"/>
      <c r="BK330" s="100">
        <v>272.26</v>
      </c>
      <c r="BL330" s="98">
        <v>4.1399999999999997</v>
      </c>
      <c r="BM330" s="98">
        <v>4.1399999999999997</v>
      </c>
      <c r="BN330" s="101">
        <v>3639.37</v>
      </c>
      <c r="BO330" s="102">
        <v>55.34</v>
      </c>
      <c r="BP330" s="102">
        <v>59.48</v>
      </c>
      <c r="BQ330" s="101">
        <v>2664.75</v>
      </c>
      <c r="BR330" s="102">
        <v>40.520000000000003</v>
      </c>
      <c r="BS330" s="100">
        <v>100</v>
      </c>
      <c r="BT330" s="99"/>
      <c r="BU330" s="99"/>
      <c r="BV330" s="99"/>
      <c r="BW330" s="99"/>
      <c r="BX330" s="99"/>
      <c r="BY330" s="99"/>
      <c r="BZ330" s="99"/>
      <c r="CA330" s="99"/>
      <c r="CB330" s="99"/>
      <c r="CC330" s="99"/>
      <c r="CD330" s="99"/>
      <c r="CE330" s="100"/>
      <c r="CF330" s="99"/>
      <c r="CG330" s="99"/>
      <c r="CH330" s="100"/>
      <c r="CI330" s="99"/>
      <c r="CJ330" s="99"/>
      <c r="CK330" s="100"/>
      <c r="CL330" s="99"/>
      <c r="CM330" s="99"/>
      <c r="CN330" s="100"/>
      <c r="CO330" s="462"/>
      <c r="CP330" s="462"/>
      <c r="CQ330" s="402"/>
      <c r="CR330" s="401"/>
      <c r="CS330" s="401"/>
      <c r="CT330" s="402"/>
      <c r="CU330" s="401"/>
      <c r="CV330" s="401"/>
      <c r="CW330" s="402"/>
      <c r="CX330" s="462"/>
      <c r="CY330" s="462"/>
      <c r="CZ330" s="401"/>
      <c r="DA330" s="402"/>
      <c r="DB330" s="462"/>
      <c r="DC330" s="462"/>
      <c r="DD330" s="462"/>
      <c r="DE330" s="462"/>
      <c r="DF330" s="402"/>
    </row>
    <row r="331" spans="1:110" ht="8.4499999999999993" customHeight="1" x14ac:dyDescent="0.2">
      <c r="A331" s="130" t="s">
        <v>1030</v>
      </c>
      <c r="B331" s="104">
        <v>316</v>
      </c>
      <c r="C331" s="82" t="s">
        <v>509</v>
      </c>
      <c r="D331" s="96">
        <v>17</v>
      </c>
      <c r="E331" s="82" t="s">
        <v>2571</v>
      </c>
      <c r="F331" s="82" t="s">
        <v>2522</v>
      </c>
      <c r="G331" s="100">
        <v>181.09</v>
      </c>
      <c r="H331" s="98">
        <v>0</v>
      </c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99"/>
      <c r="AG331" s="99"/>
      <c r="AH331" s="99"/>
      <c r="AI331" s="99"/>
      <c r="AJ331" s="99"/>
      <c r="AK331" s="99"/>
      <c r="AL331" s="99"/>
      <c r="AM331" s="99"/>
      <c r="AN331" s="99"/>
      <c r="AO331" s="99"/>
      <c r="AP331" s="99"/>
      <c r="AQ331" s="99"/>
      <c r="AR331" s="99"/>
      <c r="AS331" s="99"/>
      <c r="AT331" s="99"/>
      <c r="AU331" s="99"/>
      <c r="AV331" s="99"/>
      <c r="AW331" s="99"/>
      <c r="AX331" s="99"/>
      <c r="AY331" s="99"/>
      <c r="AZ331" s="99"/>
      <c r="BA331" s="99"/>
      <c r="BB331" s="99"/>
      <c r="BC331" s="99"/>
      <c r="BD331" s="99"/>
      <c r="BE331" s="99"/>
      <c r="BF331" s="99"/>
      <c r="BG331" s="99"/>
      <c r="BH331" s="99"/>
      <c r="BI331" s="99"/>
      <c r="BJ331" s="99"/>
      <c r="BK331" s="99"/>
      <c r="BL331" s="99"/>
      <c r="BM331" s="99"/>
      <c r="BN331" s="99"/>
      <c r="BO331" s="99"/>
      <c r="BP331" s="99"/>
      <c r="BQ331" s="100">
        <v>181.09</v>
      </c>
      <c r="BR331" s="100">
        <v>100</v>
      </c>
      <c r="BS331" s="100">
        <v>100</v>
      </c>
      <c r="BT331" s="99"/>
      <c r="BU331" s="99"/>
      <c r="BV331" s="99"/>
      <c r="BW331" s="99"/>
      <c r="BX331" s="99"/>
      <c r="BY331" s="99"/>
      <c r="BZ331" s="99"/>
      <c r="CA331" s="99"/>
      <c r="CB331" s="99"/>
      <c r="CC331" s="99"/>
      <c r="CD331" s="99"/>
      <c r="CE331" s="100"/>
      <c r="CF331" s="99"/>
      <c r="CG331" s="99"/>
      <c r="CH331" s="100"/>
      <c r="CI331" s="99"/>
      <c r="CJ331" s="99"/>
      <c r="CK331" s="100"/>
      <c r="CL331" s="99"/>
      <c r="CM331" s="99"/>
      <c r="CN331" s="100"/>
      <c r="CO331" s="462"/>
      <c r="CP331" s="462"/>
      <c r="CQ331" s="402"/>
      <c r="CR331" s="401"/>
      <c r="CS331" s="401"/>
      <c r="CT331" s="402"/>
      <c r="CU331" s="401"/>
      <c r="CV331" s="401"/>
      <c r="CW331" s="402"/>
      <c r="CX331" s="462"/>
      <c r="CY331" s="462"/>
      <c r="CZ331" s="401"/>
      <c r="DA331" s="402"/>
      <c r="DB331" s="462"/>
      <c r="DC331" s="462"/>
      <c r="DD331" s="462"/>
      <c r="DE331" s="462"/>
      <c r="DF331" s="402"/>
    </row>
    <row r="332" spans="1:110" ht="8.4499999999999993" customHeight="1" x14ac:dyDescent="0.2">
      <c r="A332" s="130" t="s">
        <v>1031</v>
      </c>
      <c r="B332" s="104">
        <v>317</v>
      </c>
      <c r="C332" s="82" t="s">
        <v>2088</v>
      </c>
      <c r="D332" s="96">
        <v>37</v>
      </c>
      <c r="E332" s="82" t="s">
        <v>2617</v>
      </c>
      <c r="F332" s="82" t="s">
        <v>2618</v>
      </c>
      <c r="G332" s="97">
        <v>20062.62</v>
      </c>
      <c r="H332" s="98">
        <v>0.2</v>
      </c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  <c r="AF332" s="99"/>
      <c r="AG332" s="99"/>
      <c r="AH332" s="99"/>
      <c r="AI332" s="99"/>
      <c r="AJ332" s="99"/>
      <c r="AK332" s="99"/>
      <c r="AL332" s="99"/>
      <c r="AM332" s="99"/>
      <c r="AN332" s="99"/>
      <c r="AO332" s="99"/>
      <c r="AP332" s="99"/>
      <c r="AQ332" s="99"/>
      <c r="AR332" s="99"/>
      <c r="AS332" s="99"/>
      <c r="AT332" s="99"/>
      <c r="AU332" s="99"/>
      <c r="AV332" s="99"/>
      <c r="AW332" s="99"/>
      <c r="AX332" s="99"/>
      <c r="AY332" s="99"/>
      <c r="AZ332" s="99"/>
      <c r="BA332" s="99"/>
      <c r="BB332" s="99"/>
      <c r="BC332" s="99"/>
      <c r="BD332" s="99"/>
      <c r="BE332" s="99"/>
      <c r="BF332" s="99"/>
      <c r="BG332" s="99"/>
      <c r="BH332" s="99"/>
      <c r="BI332" s="99"/>
      <c r="BJ332" s="99"/>
      <c r="BK332" s="100">
        <v>950.97</v>
      </c>
      <c r="BL332" s="98">
        <v>4.74</v>
      </c>
      <c r="BM332" s="98">
        <v>4.74</v>
      </c>
      <c r="BN332" s="97">
        <v>12711.68</v>
      </c>
      <c r="BO332" s="102">
        <v>63.36</v>
      </c>
      <c r="BP332" s="102">
        <v>68.099999999999994</v>
      </c>
      <c r="BQ332" s="101">
        <v>6399.98</v>
      </c>
      <c r="BR332" s="102">
        <v>31.9</v>
      </c>
      <c r="BS332" s="100">
        <v>100</v>
      </c>
      <c r="BT332" s="99"/>
      <c r="BU332" s="99"/>
      <c r="BV332" s="99"/>
      <c r="BW332" s="99"/>
      <c r="BX332" s="99"/>
      <c r="BY332" s="99"/>
      <c r="BZ332" s="99"/>
      <c r="CA332" s="99"/>
      <c r="CB332" s="99"/>
      <c r="CC332" s="99"/>
      <c r="CD332" s="99"/>
      <c r="CE332" s="100"/>
      <c r="CF332" s="99"/>
      <c r="CG332" s="99"/>
      <c r="CH332" s="100"/>
      <c r="CI332" s="99"/>
      <c r="CJ332" s="99"/>
      <c r="CK332" s="100"/>
      <c r="CL332" s="99"/>
      <c r="CM332" s="99"/>
      <c r="CN332" s="100"/>
      <c r="CO332" s="462"/>
      <c r="CP332" s="462"/>
      <c r="CQ332" s="402"/>
      <c r="CR332" s="401"/>
      <c r="CS332" s="401"/>
      <c r="CT332" s="402"/>
      <c r="CU332" s="401"/>
      <c r="CV332" s="401"/>
      <c r="CW332" s="402"/>
      <c r="CX332" s="462"/>
      <c r="CY332" s="462"/>
      <c r="CZ332" s="401"/>
      <c r="DA332" s="402"/>
      <c r="DB332" s="462"/>
      <c r="DC332" s="462"/>
      <c r="DD332" s="462"/>
      <c r="DE332" s="462"/>
      <c r="DF332" s="402"/>
    </row>
    <row r="333" spans="1:110" ht="8.4499999999999993" customHeight="1" x14ac:dyDescent="0.2">
      <c r="A333" s="130" t="s">
        <v>1032</v>
      </c>
      <c r="B333" s="104">
        <v>318</v>
      </c>
      <c r="C333" s="82" t="s">
        <v>2089</v>
      </c>
      <c r="D333" s="96">
        <v>37</v>
      </c>
      <c r="E333" s="82" t="s">
        <v>2617</v>
      </c>
      <c r="F333" s="82" t="s">
        <v>2618</v>
      </c>
      <c r="G333" s="100">
        <v>746.28</v>
      </c>
      <c r="H333" s="98">
        <v>0.01</v>
      </c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99"/>
      <c r="AG333" s="99"/>
      <c r="AH333" s="99"/>
      <c r="AI333" s="99"/>
      <c r="AJ333" s="99"/>
      <c r="AK333" s="99"/>
      <c r="AL333" s="99"/>
      <c r="AM333" s="99"/>
      <c r="AN333" s="99"/>
      <c r="AO333" s="99"/>
      <c r="AP333" s="99"/>
      <c r="AQ333" s="99"/>
      <c r="AR333" s="99"/>
      <c r="AS333" s="99"/>
      <c r="AT333" s="99"/>
      <c r="AU333" s="99"/>
      <c r="AV333" s="99"/>
      <c r="AW333" s="99"/>
      <c r="AX333" s="99"/>
      <c r="AY333" s="99"/>
      <c r="AZ333" s="99"/>
      <c r="BA333" s="99"/>
      <c r="BB333" s="99"/>
      <c r="BC333" s="99"/>
      <c r="BD333" s="99"/>
      <c r="BE333" s="99"/>
      <c r="BF333" s="99"/>
      <c r="BG333" s="99"/>
      <c r="BH333" s="99"/>
      <c r="BI333" s="99"/>
      <c r="BJ333" s="99"/>
      <c r="BK333" s="102">
        <v>42.61</v>
      </c>
      <c r="BL333" s="98">
        <v>5.71</v>
      </c>
      <c r="BM333" s="98">
        <v>5.71</v>
      </c>
      <c r="BN333" s="100">
        <v>570.38</v>
      </c>
      <c r="BO333" s="102">
        <v>76.430000000000007</v>
      </c>
      <c r="BP333" s="102">
        <v>82.14</v>
      </c>
      <c r="BQ333" s="100">
        <v>133.29</v>
      </c>
      <c r="BR333" s="102">
        <v>17.86</v>
      </c>
      <c r="BS333" s="100">
        <v>100</v>
      </c>
      <c r="BT333" s="99"/>
      <c r="BU333" s="99"/>
      <c r="BV333" s="99"/>
      <c r="BW333" s="99"/>
      <c r="BX333" s="99"/>
      <c r="BY333" s="99"/>
      <c r="BZ333" s="99"/>
      <c r="CA333" s="99"/>
      <c r="CB333" s="99"/>
      <c r="CC333" s="99"/>
      <c r="CD333" s="99"/>
      <c r="CE333" s="100"/>
      <c r="CF333" s="99"/>
      <c r="CG333" s="99"/>
      <c r="CH333" s="100"/>
      <c r="CI333" s="99"/>
      <c r="CJ333" s="99"/>
      <c r="CK333" s="100"/>
      <c r="CL333" s="99"/>
      <c r="CM333" s="99"/>
      <c r="CN333" s="100"/>
      <c r="CO333" s="462"/>
      <c r="CP333" s="462"/>
      <c r="CQ333" s="402"/>
      <c r="CR333" s="401"/>
      <c r="CS333" s="401"/>
      <c r="CT333" s="402"/>
      <c r="CU333" s="401"/>
      <c r="CV333" s="401"/>
      <c r="CW333" s="402"/>
      <c r="CX333" s="462"/>
      <c r="CY333" s="462"/>
      <c r="CZ333" s="401"/>
      <c r="DA333" s="402"/>
      <c r="DB333" s="462"/>
      <c r="DC333" s="462"/>
      <c r="DD333" s="462"/>
      <c r="DE333" s="462"/>
      <c r="DF333" s="402"/>
    </row>
    <row r="334" spans="1:110" ht="8.4499999999999993" customHeight="1" x14ac:dyDescent="0.2">
      <c r="A334" s="130" t="s">
        <v>1033</v>
      </c>
      <c r="B334" s="103">
        <v>319</v>
      </c>
      <c r="C334" s="87" t="s">
        <v>510</v>
      </c>
      <c r="D334" s="88">
        <v>37</v>
      </c>
      <c r="E334" s="87" t="s">
        <v>2617</v>
      </c>
      <c r="F334" s="87" t="s">
        <v>2618</v>
      </c>
      <c r="G334" s="89">
        <v>13687.07</v>
      </c>
      <c r="H334" s="90">
        <v>0.14000000000000001</v>
      </c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  <c r="AA334" s="94"/>
      <c r="AB334" s="94"/>
      <c r="AC334" s="94"/>
      <c r="AD334" s="94"/>
      <c r="AE334" s="94"/>
      <c r="AF334" s="94"/>
      <c r="AG334" s="94"/>
      <c r="AH334" s="94"/>
      <c r="AI334" s="94"/>
      <c r="AJ334" s="94"/>
      <c r="AK334" s="94"/>
      <c r="AL334" s="94"/>
      <c r="AM334" s="94"/>
      <c r="AN334" s="94"/>
      <c r="AO334" s="94"/>
      <c r="AP334" s="94"/>
      <c r="AQ334" s="94"/>
      <c r="AR334" s="94"/>
      <c r="AS334" s="94"/>
      <c r="AT334" s="94"/>
      <c r="AU334" s="94"/>
      <c r="AV334" s="94"/>
      <c r="AW334" s="94"/>
      <c r="AX334" s="94"/>
      <c r="AY334" s="94"/>
      <c r="AZ334" s="94"/>
      <c r="BA334" s="94"/>
      <c r="BB334" s="94"/>
      <c r="BC334" s="94"/>
      <c r="BD334" s="94"/>
      <c r="BE334" s="94"/>
      <c r="BF334" s="94"/>
      <c r="BG334" s="94"/>
      <c r="BH334" s="94"/>
      <c r="BI334" s="94"/>
      <c r="BJ334" s="94"/>
      <c r="BK334" s="93">
        <v>682.25</v>
      </c>
      <c r="BL334" s="90">
        <v>4.9800000000000004</v>
      </c>
      <c r="BM334" s="90">
        <v>4.9800000000000004</v>
      </c>
      <c r="BN334" s="92">
        <v>9121.68</v>
      </c>
      <c r="BO334" s="91">
        <v>66.64</v>
      </c>
      <c r="BP334" s="91">
        <v>71.63</v>
      </c>
      <c r="BQ334" s="92">
        <v>3883.14</v>
      </c>
      <c r="BR334" s="91">
        <v>28.37</v>
      </c>
      <c r="BS334" s="93">
        <v>100</v>
      </c>
      <c r="BT334" s="94"/>
      <c r="BU334" s="94"/>
      <c r="BV334" s="94"/>
      <c r="BW334" s="94"/>
      <c r="BX334" s="94"/>
      <c r="BY334" s="94"/>
      <c r="BZ334" s="94"/>
      <c r="CA334" s="94"/>
      <c r="CB334" s="94"/>
      <c r="CC334" s="99"/>
      <c r="CD334" s="99"/>
      <c r="CE334" s="100"/>
      <c r="CF334" s="99"/>
      <c r="CG334" s="99"/>
      <c r="CH334" s="100"/>
      <c r="CI334" s="99"/>
      <c r="CJ334" s="99"/>
      <c r="CK334" s="100"/>
      <c r="CL334" s="99"/>
      <c r="CM334" s="99"/>
      <c r="CN334" s="100"/>
      <c r="CO334" s="462"/>
      <c r="CP334" s="462"/>
      <c r="CQ334" s="402"/>
      <c r="CR334" s="401"/>
      <c r="CS334" s="401"/>
      <c r="CT334" s="402"/>
      <c r="CU334" s="401"/>
      <c r="CV334" s="401"/>
      <c r="CW334" s="402"/>
      <c r="CX334" s="462"/>
      <c r="CY334" s="462"/>
      <c r="CZ334" s="401"/>
      <c r="DA334" s="402"/>
      <c r="DB334" s="462"/>
      <c r="DC334" s="462"/>
      <c r="DD334" s="462"/>
      <c r="DE334" s="462"/>
      <c r="DF334" s="402"/>
    </row>
    <row r="335" spans="1:110" ht="8.4499999999999993" customHeight="1" x14ac:dyDescent="0.2">
      <c r="A335" s="130" t="s">
        <v>1034</v>
      </c>
      <c r="B335" s="104">
        <v>320</v>
      </c>
      <c r="C335" s="82" t="s">
        <v>511</v>
      </c>
      <c r="D335" s="96">
        <v>37</v>
      </c>
      <c r="E335" s="82" t="s">
        <v>2617</v>
      </c>
      <c r="F335" s="82" t="s">
        <v>2618</v>
      </c>
      <c r="G335" s="101">
        <v>9296.6</v>
      </c>
      <c r="H335" s="98">
        <v>0.09</v>
      </c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99"/>
      <c r="AE335" s="99"/>
      <c r="AF335" s="99"/>
      <c r="AG335" s="99"/>
      <c r="AH335" s="99"/>
      <c r="AI335" s="99"/>
      <c r="AJ335" s="99"/>
      <c r="AK335" s="99"/>
      <c r="AL335" s="99"/>
      <c r="AM335" s="99"/>
      <c r="AN335" s="99"/>
      <c r="AO335" s="99"/>
      <c r="AP335" s="99"/>
      <c r="AQ335" s="99"/>
      <c r="AR335" s="99"/>
      <c r="AS335" s="99"/>
      <c r="AT335" s="99"/>
      <c r="AU335" s="99"/>
      <c r="AV335" s="99"/>
      <c r="AW335" s="99"/>
      <c r="AX335" s="99"/>
      <c r="AY335" s="99"/>
      <c r="AZ335" s="99"/>
      <c r="BA335" s="99"/>
      <c r="BB335" s="99"/>
      <c r="BC335" s="99"/>
      <c r="BD335" s="99"/>
      <c r="BE335" s="99"/>
      <c r="BF335" s="99"/>
      <c r="BG335" s="99"/>
      <c r="BH335" s="99"/>
      <c r="BI335" s="99"/>
      <c r="BJ335" s="99"/>
      <c r="BK335" s="100">
        <v>475.06</v>
      </c>
      <c r="BL335" s="98">
        <v>5.1100000000000003</v>
      </c>
      <c r="BM335" s="98">
        <v>5.1100000000000003</v>
      </c>
      <c r="BN335" s="101">
        <v>6349.58</v>
      </c>
      <c r="BO335" s="102">
        <v>68.3</v>
      </c>
      <c r="BP335" s="102">
        <v>73.41</v>
      </c>
      <c r="BQ335" s="101">
        <v>2471.9699999999998</v>
      </c>
      <c r="BR335" s="102">
        <v>26.59</v>
      </c>
      <c r="BS335" s="100">
        <v>100</v>
      </c>
      <c r="BT335" s="99"/>
      <c r="BU335" s="99"/>
      <c r="BV335" s="99"/>
      <c r="BW335" s="99"/>
      <c r="BX335" s="99"/>
      <c r="BY335" s="99"/>
      <c r="BZ335" s="99"/>
      <c r="CA335" s="99"/>
      <c r="CB335" s="99"/>
      <c r="CC335" s="99"/>
      <c r="CD335" s="99"/>
      <c r="CE335" s="100"/>
      <c r="CF335" s="99"/>
      <c r="CG335" s="99"/>
      <c r="CH335" s="100"/>
      <c r="CI335" s="99"/>
      <c r="CJ335" s="99"/>
      <c r="CK335" s="100"/>
      <c r="CL335" s="99"/>
      <c r="CM335" s="99"/>
      <c r="CN335" s="100"/>
      <c r="CO335" s="462"/>
      <c r="CP335" s="462"/>
      <c r="CQ335" s="402"/>
      <c r="CR335" s="401"/>
      <c r="CS335" s="401"/>
      <c r="CT335" s="402"/>
      <c r="CU335" s="401"/>
      <c r="CV335" s="401"/>
      <c r="CW335" s="402"/>
      <c r="CX335" s="462"/>
      <c r="CY335" s="462"/>
      <c r="CZ335" s="401"/>
      <c r="DA335" s="402"/>
      <c r="DB335" s="462"/>
      <c r="DC335" s="462"/>
      <c r="DD335" s="462"/>
      <c r="DE335" s="462"/>
      <c r="DF335" s="402"/>
    </row>
    <row r="336" spans="1:110" ht="8.4499999999999993" customHeight="1" x14ac:dyDescent="0.2">
      <c r="A336" s="130" t="s">
        <v>1035</v>
      </c>
      <c r="B336" s="104">
        <v>321</v>
      </c>
      <c r="C336" s="82" t="s">
        <v>2090</v>
      </c>
      <c r="D336" s="96">
        <v>37</v>
      </c>
      <c r="E336" s="82" t="s">
        <v>2617</v>
      </c>
      <c r="F336" s="82" t="s">
        <v>2618</v>
      </c>
      <c r="G336" s="101">
        <v>3081.51</v>
      </c>
      <c r="H336" s="98">
        <v>0.03</v>
      </c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  <c r="AE336" s="99"/>
      <c r="AF336" s="99"/>
      <c r="AG336" s="99"/>
      <c r="AH336" s="99"/>
      <c r="AI336" s="99"/>
      <c r="AJ336" s="99"/>
      <c r="AK336" s="99"/>
      <c r="AL336" s="99"/>
      <c r="AM336" s="99"/>
      <c r="AN336" s="99"/>
      <c r="AO336" s="99"/>
      <c r="AP336" s="99"/>
      <c r="AQ336" s="99"/>
      <c r="AR336" s="99"/>
      <c r="AS336" s="99"/>
      <c r="AT336" s="99"/>
      <c r="AU336" s="99"/>
      <c r="AV336" s="99"/>
      <c r="AW336" s="99"/>
      <c r="AX336" s="99"/>
      <c r="AY336" s="99"/>
      <c r="AZ336" s="99"/>
      <c r="BA336" s="99"/>
      <c r="BB336" s="99"/>
      <c r="BC336" s="99"/>
      <c r="BD336" s="99"/>
      <c r="BE336" s="99"/>
      <c r="BF336" s="99"/>
      <c r="BG336" s="99"/>
      <c r="BH336" s="99"/>
      <c r="BI336" s="99"/>
      <c r="BJ336" s="99"/>
      <c r="BK336" s="100">
        <v>141.75</v>
      </c>
      <c r="BL336" s="98">
        <v>4.5999999999999996</v>
      </c>
      <c r="BM336" s="98">
        <v>4.5999999999999996</v>
      </c>
      <c r="BN336" s="101">
        <v>1896.67</v>
      </c>
      <c r="BO336" s="102">
        <v>61.55</v>
      </c>
      <c r="BP336" s="102">
        <v>66.150000000000006</v>
      </c>
      <c r="BQ336" s="101">
        <v>1043.0899999999999</v>
      </c>
      <c r="BR336" s="102">
        <v>33.85</v>
      </c>
      <c r="BS336" s="100">
        <v>100</v>
      </c>
      <c r="BT336" s="99"/>
      <c r="BU336" s="99"/>
      <c r="BV336" s="99"/>
      <c r="BW336" s="99"/>
      <c r="BX336" s="99"/>
      <c r="BY336" s="99"/>
      <c r="BZ336" s="99"/>
      <c r="CA336" s="99"/>
      <c r="CB336" s="99"/>
      <c r="CC336" s="99"/>
      <c r="CD336" s="99"/>
      <c r="CE336" s="100"/>
      <c r="CF336" s="99"/>
      <c r="CG336" s="99"/>
      <c r="CH336" s="100"/>
      <c r="CI336" s="99"/>
      <c r="CJ336" s="99"/>
      <c r="CK336" s="100"/>
      <c r="CL336" s="99"/>
      <c r="CM336" s="99"/>
      <c r="CN336" s="100"/>
      <c r="CO336" s="462"/>
      <c r="CP336" s="462"/>
      <c r="CQ336" s="402"/>
      <c r="CR336" s="401"/>
      <c r="CS336" s="401"/>
      <c r="CT336" s="402"/>
      <c r="CU336" s="401"/>
      <c r="CV336" s="401"/>
      <c r="CW336" s="402"/>
      <c r="CX336" s="462"/>
      <c r="CY336" s="462"/>
      <c r="CZ336" s="401"/>
      <c r="DA336" s="402"/>
      <c r="DB336" s="462"/>
      <c r="DC336" s="462"/>
      <c r="DD336" s="462"/>
      <c r="DE336" s="462"/>
      <c r="DF336" s="402"/>
    </row>
    <row r="337" spans="1:110" ht="8.4499999999999993" customHeight="1" x14ac:dyDescent="0.2">
      <c r="A337" s="130" t="s">
        <v>1894</v>
      </c>
      <c r="B337" s="104">
        <v>322</v>
      </c>
      <c r="C337" s="82" t="s">
        <v>2091</v>
      </c>
      <c r="D337" s="96">
        <v>37</v>
      </c>
      <c r="E337" s="82" t="s">
        <v>2617</v>
      </c>
      <c r="F337" s="82" t="s">
        <v>2618</v>
      </c>
      <c r="G337" s="101">
        <v>1308.96</v>
      </c>
      <c r="H337" s="98">
        <v>0.01</v>
      </c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99"/>
      <c r="AE337" s="99"/>
      <c r="AF337" s="99"/>
      <c r="AG337" s="99"/>
      <c r="AH337" s="99"/>
      <c r="AI337" s="99"/>
      <c r="AJ337" s="99"/>
      <c r="AK337" s="99"/>
      <c r="AL337" s="99"/>
      <c r="AM337" s="99"/>
      <c r="AN337" s="99"/>
      <c r="AO337" s="99"/>
      <c r="AP337" s="99"/>
      <c r="AQ337" s="99"/>
      <c r="AR337" s="99"/>
      <c r="AS337" s="99"/>
      <c r="AT337" s="99"/>
      <c r="AU337" s="99"/>
      <c r="AV337" s="99"/>
      <c r="AW337" s="99"/>
      <c r="AX337" s="99"/>
      <c r="AY337" s="99"/>
      <c r="AZ337" s="99"/>
      <c r="BA337" s="99"/>
      <c r="BB337" s="99"/>
      <c r="BC337" s="99"/>
      <c r="BD337" s="99"/>
      <c r="BE337" s="99"/>
      <c r="BF337" s="99"/>
      <c r="BG337" s="99"/>
      <c r="BH337" s="99"/>
      <c r="BI337" s="99"/>
      <c r="BJ337" s="99"/>
      <c r="BK337" s="102">
        <v>65.45</v>
      </c>
      <c r="BL337" s="98">
        <v>5</v>
      </c>
      <c r="BM337" s="98">
        <v>5</v>
      </c>
      <c r="BN337" s="100">
        <v>875.43</v>
      </c>
      <c r="BO337" s="102">
        <v>66.88</v>
      </c>
      <c r="BP337" s="102">
        <v>71.88</v>
      </c>
      <c r="BQ337" s="100">
        <v>368.08</v>
      </c>
      <c r="BR337" s="102">
        <v>28.12</v>
      </c>
      <c r="BS337" s="100">
        <v>100</v>
      </c>
      <c r="BT337" s="99"/>
      <c r="BU337" s="99"/>
      <c r="BV337" s="99"/>
      <c r="BW337" s="99"/>
      <c r="BX337" s="99"/>
      <c r="BY337" s="99"/>
      <c r="BZ337" s="99"/>
      <c r="CA337" s="99"/>
      <c r="CB337" s="99"/>
      <c r="CC337" s="99"/>
      <c r="CD337" s="99"/>
      <c r="CE337" s="100"/>
      <c r="CF337" s="99"/>
      <c r="CG337" s="99"/>
      <c r="CH337" s="100"/>
      <c r="CI337" s="99"/>
      <c r="CJ337" s="99"/>
      <c r="CK337" s="100"/>
      <c r="CL337" s="99"/>
      <c r="CM337" s="99"/>
      <c r="CN337" s="100"/>
      <c r="CO337" s="462"/>
      <c r="CP337" s="462"/>
      <c r="CQ337" s="402"/>
      <c r="CR337" s="401"/>
      <c r="CS337" s="401"/>
      <c r="CT337" s="402"/>
      <c r="CU337" s="401"/>
      <c r="CV337" s="401"/>
      <c r="CW337" s="402"/>
      <c r="CX337" s="462"/>
      <c r="CY337" s="462"/>
      <c r="CZ337" s="401"/>
      <c r="DA337" s="402"/>
      <c r="DB337" s="462"/>
      <c r="DC337" s="462"/>
      <c r="DD337" s="462"/>
      <c r="DE337" s="462"/>
      <c r="DF337" s="402"/>
    </row>
    <row r="338" spans="1:110" ht="8.4499999999999993" customHeight="1" x14ac:dyDescent="0.2">
      <c r="A338" s="130" t="s">
        <v>1036</v>
      </c>
      <c r="B338" s="103">
        <v>323</v>
      </c>
      <c r="C338" s="87" t="s">
        <v>512</v>
      </c>
      <c r="D338" s="88">
        <v>13</v>
      </c>
      <c r="E338" s="87" t="s">
        <v>2587</v>
      </c>
      <c r="F338" s="87" t="s">
        <v>1976</v>
      </c>
      <c r="G338" s="93">
        <v>442.74</v>
      </c>
      <c r="H338" s="90">
        <v>0</v>
      </c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4"/>
      <c r="AB338" s="94"/>
      <c r="AC338" s="94"/>
      <c r="AD338" s="94"/>
      <c r="AE338" s="94"/>
      <c r="AF338" s="94"/>
      <c r="AG338" s="94"/>
      <c r="AH338" s="94"/>
      <c r="AI338" s="94"/>
      <c r="AJ338" s="94"/>
      <c r="AK338" s="94"/>
      <c r="AL338" s="94"/>
      <c r="AM338" s="94"/>
      <c r="AN338" s="94"/>
      <c r="AO338" s="94"/>
      <c r="AP338" s="94"/>
      <c r="AQ338" s="94"/>
      <c r="AR338" s="94"/>
      <c r="AS338" s="94"/>
      <c r="AT338" s="94"/>
      <c r="AU338" s="94"/>
      <c r="AV338" s="94"/>
      <c r="AW338" s="94"/>
      <c r="AX338" s="94"/>
      <c r="AY338" s="94"/>
      <c r="AZ338" s="94"/>
      <c r="BA338" s="94"/>
      <c r="BB338" s="94"/>
      <c r="BC338" s="94"/>
      <c r="BD338" s="94"/>
      <c r="BE338" s="94"/>
      <c r="BF338" s="94"/>
      <c r="BG338" s="94"/>
      <c r="BH338" s="94"/>
      <c r="BI338" s="94"/>
      <c r="BJ338" s="94"/>
      <c r="BK338" s="94"/>
      <c r="BL338" s="94"/>
      <c r="BM338" s="94"/>
      <c r="BN338" s="94"/>
      <c r="BO338" s="94"/>
      <c r="BP338" s="94"/>
      <c r="BQ338" s="93">
        <v>442.74</v>
      </c>
      <c r="BR338" s="93">
        <v>100</v>
      </c>
      <c r="BS338" s="93">
        <v>100</v>
      </c>
      <c r="BT338" s="94"/>
      <c r="BU338" s="94"/>
      <c r="BV338" s="94"/>
      <c r="BW338" s="94"/>
      <c r="BX338" s="94"/>
      <c r="BY338" s="94"/>
      <c r="BZ338" s="94"/>
      <c r="CA338" s="94"/>
      <c r="CB338" s="94"/>
      <c r="CC338" s="99"/>
      <c r="CD338" s="99"/>
      <c r="CE338" s="100"/>
      <c r="CF338" s="99"/>
      <c r="CG338" s="99"/>
      <c r="CH338" s="100"/>
      <c r="CI338" s="99"/>
      <c r="CJ338" s="99"/>
      <c r="CK338" s="100"/>
      <c r="CL338" s="99"/>
      <c r="CM338" s="99"/>
      <c r="CN338" s="100"/>
      <c r="CO338" s="462"/>
      <c r="CP338" s="462"/>
      <c r="CQ338" s="402"/>
      <c r="CR338" s="401"/>
      <c r="CS338" s="401"/>
      <c r="CT338" s="402"/>
      <c r="CU338" s="401"/>
      <c r="CV338" s="401"/>
      <c r="CW338" s="402"/>
      <c r="CX338" s="462"/>
      <c r="CY338" s="462"/>
      <c r="CZ338" s="401"/>
      <c r="DA338" s="402"/>
      <c r="DB338" s="462"/>
      <c r="DC338" s="462"/>
      <c r="DD338" s="462"/>
      <c r="DE338" s="462"/>
      <c r="DF338" s="402"/>
    </row>
    <row r="339" spans="1:110" ht="8.4499999999999993" customHeight="1" x14ac:dyDescent="0.2">
      <c r="A339" s="130" t="s">
        <v>1037</v>
      </c>
      <c r="B339" s="104">
        <v>324</v>
      </c>
      <c r="C339" s="82" t="s">
        <v>513</v>
      </c>
      <c r="D339" s="96">
        <v>13</v>
      </c>
      <c r="E339" s="82" t="s">
        <v>2587</v>
      </c>
      <c r="F339" s="82" t="s">
        <v>1976</v>
      </c>
      <c r="G339" s="100">
        <v>442.74</v>
      </c>
      <c r="H339" s="98">
        <v>0</v>
      </c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99"/>
      <c r="AE339" s="99"/>
      <c r="AF339" s="99"/>
      <c r="AG339" s="99"/>
      <c r="AH339" s="99"/>
      <c r="AI339" s="99"/>
      <c r="AJ339" s="99"/>
      <c r="AK339" s="99"/>
      <c r="AL339" s="99"/>
      <c r="AM339" s="99"/>
      <c r="AN339" s="99"/>
      <c r="AO339" s="99"/>
      <c r="AP339" s="99"/>
      <c r="AQ339" s="99"/>
      <c r="AR339" s="99"/>
      <c r="AS339" s="99"/>
      <c r="AT339" s="99"/>
      <c r="AU339" s="99"/>
      <c r="AV339" s="99"/>
      <c r="AW339" s="99"/>
      <c r="AX339" s="99"/>
      <c r="AY339" s="99"/>
      <c r="AZ339" s="99"/>
      <c r="BA339" s="99"/>
      <c r="BB339" s="99"/>
      <c r="BC339" s="99"/>
      <c r="BD339" s="99"/>
      <c r="BE339" s="99"/>
      <c r="BF339" s="99"/>
      <c r="BG339" s="99"/>
      <c r="BH339" s="99"/>
      <c r="BI339" s="99"/>
      <c r="BJ339" s="99"/>
      <c r="BK339" s="99"/>
      <c r="BL339" s="99"/>
      <c r="BM339" s="99"/>
      <c r="BN339" s="99"/>
      <c r="BO339" s="99"/>
      <c r="BP339" s="99"/>
      <c r="BQ339" s="100">
        <v>442.74</v>
      </c>
      <c r="BR339" s="100">
        <v>100</v>
      </c>
      <c r="BS339" s="100">
        <v>100</v>
      </c>
      <c r="BT339" s="99"/>
      <c r="BU339" s="99"/>
      <c r="BV339" s="99"/>
      <c r="BW339" s="99"/>
      <c r="BX339" s="99"/>
      <c r="BY339" s="99"/>
      <c r="BZ339" s="99"/>
      <c r="CA339" s="99"/>
      <c r="CB339" s="99"/>
      <c r="CC339" s="99"/>
      <c r="CD339" s="99"/>
      <c r="CE339" s="100"/>
      <c r="CF339" s="99"/>
      <c r="CG339" s="99"/>
      <c r="CH339" s="100"/>
      <c r="CI339" s="99"/>
      <c r="CJ339" s="99"/>
      <c r="CK339" s="100"/>
      <c r="CL339" s="99"/>
      <c r="CM339" s="99"/>
      <c r="CN339" s="100"/>
      <c r="CO339" s="462"/>
      <c r="CP339" s="462"/>
      <c r="CQ339" s="402"/>
      <c r="CR339" s="401"/>
      <c r="CS339" s="401"/>
      <c r="CT339" s="402"/>
      <c r="CU339" s="401"/>
      <c r="CV339" s="401"/>
      <c r="CW339" s="402"/>
      <c r="CX339" s="462"/>
      <c r="CY339" s="462"/>
      <c r="CZ339" s="401"/>
      <c r="DA339" s="402"/>
      <c r="DB339" s="462"/>
      <c r="DC339" s="462"/>
      <c r="DD339" s="462"/>
      <c r="DE339" s="462"/>
      <c r="DF339" s="402"/>
    </row>
    <row r="340" spans="1:110" ht="8.4499999999999993" customHeight="1" x14ac:dyDescent="0.2">
      <c r="A340" s="130" t="s">
        <v>152</v>
      </c>
      <c r="B340" s="103">
        <v>325</v>
      </c>
      <c r="C340" s="87" t="s">
        <v>61</v>
      </c>
      <c r="D340" s="103">
        <v>149</v>
      </c>
      <c r="E340" s="87" t="s">
        <v>2517</v>
      </c>
      <c r="F340" s="87" t="s">
        <v>1976</v>
      </c>
      <c r="G340" s="105">
        <v>215202.84</v>
      </c>
      <c r="H340" s="90">
        <v>2.19</v>
      </c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94"/>
      <c r="AB340" s="94"/>
      <c r="AC340" s="94"/>
      <c r="AD340" s="94"/>
      <c r="AE340" s="94"/>
      <c r="AF340" s="94"/>
      <c r="AG340" s="94"/>
      <c r="AH340" s="94"/>
      <c r="AI340" s="94"/>
      <c r="AJ340" s="94"/>
      <c r="AK340" s="94"/>
      <c r="AL340" s="94"/>
      <c r="AM340" s="94"/>
      <c r="AN340" s="94"/>
      <c r="AO340" s="94"/>
      <c r="AP340" s="94"/>
      <c r="AQ340" s="94"/>
      <c r="AR340" s="94"/>
      <c r="AS340" s="94"/>
      <c r="AT340" s="94"/>
      <c r="AU340" s="94"/>
      <c r="AV340" s="94"/>
      <c r="AW340" s="94"/>
      <c r="AX340" s="94"/>
      <c r="AY340" s="93">
        <v>834.87</v>
      </c>
      <c r="AZ340" s="90">
        <v>0.39</v>
      </c>
      <c r="BA340" s="90">
        <v>0.39</v>
      </c>
      <c r="BB340" s="93">
        <v>834.87</v>
      </c>
      <c r="BC340" s="90">
        <v>0.39</v>
      </c>
      <c r="BD340" s="90">
        <v>0.78</v>
      </c>
      <c r="BE340" s="89">
        <v>32163.599999999999</v>
      </c>
      <c r="BF340" s="91">
        <v>15.04</v>
      </c>
      <c r="BG340" s="91">
        <v>15.82</v>
      </c>
      <c r="BH340" s="89">
        <v>52016.160000000003</v>
      </c>
      <c r="BI340" s="91">
        <v>24.22</v>
      </c>
      <c r="BJ340" s="91">
        <v>40.03</v>
      </c>
      <c r="BK340" s="89">
        <v>53661.78</v>
      </c>
      <c r="BL340" s="91">
        <v>24.58</v>
      </c>
      <c r="BM340" s="91">
        <v>64.61</v>
      </c>
      <c r="BN340" s="89">
        <v>46617.48</v>
      </c>
      <c r="BO340" s="91">
        <v>21.79</v>
      </c>
      <c r="BP340" s="91">
        <v>86.41</v>
      </c>
      <c r="BQ340" s="89">
        <v>29074.080000000002</v>
      </c>
      <c r="BR340" s="91">
        <v>13.59</v>
      </c>
      <c r="BS340" s="93">
        <v>100</v>
      </c>
      <c r="BT340" s="94"/>
      <c r="BU340" s="94"/>
      <c r="BV340" s="94"/>
      <c r="BW340" s="94"/>
      <c r="BX340" s="94"/>
      <c r="BY340" s="94"/>
      <c r="BZ340" s="94"/>
      <c r="CA340" s="94"/>
      <c r="CB340" s="94"/>
      <c r="CC340" s="99"/>
      <c r="CD340" s="99"/>
      <c r="CE340" s="100"/>
      <c r="CF340" s="99"/>
      <c r="CG340" s="99"/>
      <c r="CH340" s="100"/>
      <c r="CI340" s="99"/>
      <c r="CJ340" s="99"/>
      <c r="CK340" s="100"/>
      <c r="CL340" s="99"/>
      <c r="CM340" s="99"/>
      <c r="CN340" s="100"/>
      <c r="CO340" s="462"/>
      <c r="CP340" s="462"/>
      <c r="CQ340" s="402"/>
      <c r="CR340" s="401"/>
      <c r="CS340" s="401"/>
      <c r="CT340" s="402"/>
      <c r="CU340" s="401"/>
      <c r="CV340" s="401"/>
      <c r="CW340" s="402"/>
      <c r="CX340" s="462"/>
      <c r="CY340" s="462"/>
      <c r="CZ340" s="401"/>
      <c r="DA340" s="402"/>
      <c r="DB340" s="462"/>
      <c r="DC340" s="462"/>
      <c r="DD340" s="462"/>
      <c r="DE340" s="462"/>
      <c r="DF340" s="402"/>
    </row>
    <row r="341" spans="1:110" ht="8.4499999999999993" customHeight="1" x14ac:dyDescent="0.2">
      <c r="A341" s="130" t="s">
        <v>263</v>
      </c>
      <c r="B341" s="103">
        <v>326</v>
      </c>
      <c r="C341" s="87" t="s">
        <v>514</v>
      </c>
      <c r="D341" s="88">
        <v>98</v>
      </c>
      <c r="E341" s="87" t="s">
        <v>2539</v>
      </c>
      <c r="F341" s="87" t="s">
        <v>1976</v>
      </c>
      <c r="G341" s="89">
        <v>21332.83</v>
      </c>
      <c r="H341" s="90">
        <v>0.22</v>
      </c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  <c r="AE341" s="94"/>
      <c r="AF341" s="94"/>
      <c r="AG341" s="94"/>
      <c r="AH341" s="94"/>
      <c r="AI341" s="94"/>
      <c r="AJ341" s="94"/>
      <c r="AK341" s="94"/>
      <c r="AL341" s="94"/>
      <c r="AM341" s="94"/>
      <c r="AN341" s="94"/>
      <c r="AO341" s="94"/>
      <c r="AP341" s="94"/>
      <c r="AQ341" s="94"/>
      <c r="AR341" s="94"/>
      <c r="AS341" s="94"/>
      <c r="AT341" s="94"/>
      <c r="AU341" s="94"/>
      <c r="AV341" s="94"/>
      <c r="AW341" s="94"/>
      <c r="AX341" s="94"/>
      <c r="AY341" s="94"/>
      <c r="AZ341" s="94"/>
      <c r="BA341" s="94"/>
      <c r="BB341" s="94"/>
      <c r="BC341" s="94"/>
      <c r="BD341" s="94"/>
      <c r="BE341" s="92">
        <v>3106.79</v>
      </c>
      <c r="BF341" s="91">
        <v>14.56</v>
      </c>
      <c r="BG341" s="91">
        <v>14.56</v>
      </c>
      <c r="BH341" s="92">
        <v>4347.43</v>
      </c>
      <c r="BI341" s="91">
        <v>20.38</v>
      </c>
      <c r="BJ341" s="91">
        <v>34.94</v>
      </c>
      <c r="BK341" s="92">
        <v>6913.91</v>
      </c>
      <c r="BL341" s="91">
        <v>32.409999999999997</v>
      </c>
      <c r="BM341" s="91">
        <v>67.349999999999994</v>
      </c>
      <c r="BN341" s="92">
        <v>4918.91</v>
      </c>
      <c r="BO341" s="91">
        <v>23.06</v>
      </c>
      <c r="BP341" s="91">
        <v>90.41</v>
      </c>
      <c r="BQ341" s="92">
        <v>2045.78</v>
      </c>
      <c r="BR341" s="90">
        <v>9.59</v>
      </c>
      <c r="BS341" s="93">
        <v>100</v>
      </c>
      <c r="BT341" s="94"/>
      <c r="BU341" s="94"/>
      <c r="BV341" s="94"/>
      <c r="BW341" s="94"/>
      <c r="BX341" s="94"/>
      <c r="BY341" s="94"/>
      <c r="BZ341" s="94"/>
      <c r="CA341" s="94"/>
      <c r="CB341" s="94"/>
      <c r="CC341" s="99"/>
      <c r="CD341" s="99"/>
      <c r="CE341" s="100"/>
      <c r="CF341" s="99"/>
      <c r="CG341" s="99"/>
      <c r="CH341" s="100"/>
      <c r="CI341" s="99"/>
      <c r="CJ341" s="99"/>
      <c r="CK341" s="100"/>
      <c r="CL341" s="99"/>
      <c r="CM341" s="99"/>
      <c r="CN341" s="100"/>
      <c r="CO341" s="462"/>
      <c r="CP341" s="462"/>
      <c r="CQ341" s="402"/>
      <c r="CR341" s="401"/>
      <c r="CS341" s="401"/>
      <c r="CT341" s="402"/>
      <c r="CU341" s="401"/>
      <c r="CV341" s="401"/>
      <c r="CW341" s="402"/>
      <c r="CX341" s="462"/>
      <c r="CY341" s="462"/>
      <c r="CZ341" s="401"/>
      <c r="DA341" s="402"/>
      <c r="DB341" s="462"/>
      <c r="DC341" s="462"/>
      <c r="DD341" s="462"/>
      <c r="DE341" s="462"/>
      <c r="DF341" s="402"/>
    </row>
    <row r="342" spans="1:110" ht="8.4499999999999993" customHeight="1" x14ac:dyDescent="0.2">
      <c r="A342" s="130" t="s">
        <v>264</v>
      </c>
      <c r="B342" s="104">
        <v>327</v>
      </c>
      <c r="C342" s="82" t="s">
        <v>2092</v>
      </c>
      <c r="D342" s="96">
        <v>98</v>
      </c>
      <c r="E342" s="82" t="s">
        <v>2539</v>
      </c>
      <c r="F342" s="82" t="s">
        <v>1976</v>
      </c>
      <c r="G342" s="97">
        <v>20781.22</v>
      </c>
      <c r="H342" s="98">
        <v>0.21</v>
      </c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99"/>
      <c r="AI342" s="99"/>
      <c r="AJ342" s="99"/>
      <c r="AK342" s="99"/>
      <c r="AL342" s="99"/>
      <c r="AM342" s="99"/>
      <c r="AN342" s="99"/>
      <c r="AO342" s="99"/>
      <c r="AP342" s="99"/>
      <c r="AQ342" s="99"/>
      <c r="AR342" s="99"/>
      <c r="AS342" s="99"/>
      <c r="AT342" s="99"/>
      <c r="AU342" s="99"/>
      <c r="AV342" s="99"/>
      <c r="AW342" s="99"/>
      <c r="AX342" s="99"/>
      <c r="AY342" s="99"/>
      <c r="AZ342" s="99"/>
      <c r="BA342" s="99"/>
      <c r="BB342" s="99"/>
      <c r="BC342" s="99"/>
      <c r="BD342" s="99"/>
      <c r="BE342" s="101">
        <v>3106.79</v>
      </c>
      <c r="BF342" s="102">
        <v>14.95</v>
      </c>
      <c r="BG342" s="102">
        <v>14.95</v>
      </c>
      <c r="BH342" s="101">
        <v>4347.43</v>
      </c>
      <c r="BI342" s="102">
        <v>20.92</v>
      </c>
      <c r="BJ342" s="102">
        <v>35.869999999999997</v>
      </c>
      <c r="BK342" s="101">
        <v>6913.91</v>
      </c>
      <c r="BL342" s="102">
        <v>33.270000000000003</v>
      </c>
      <c r="BM342" s="102">
        <v>69.14</v>
      </c>
      <c r="BN342" s="101">
        <v>4918.91</v>
      </c>
      <c r="BO342" s="102">
        <v>23.67</v>
      </c>
      <c r="BP342" s="102">
        <v>92.81</v>
      </c>
      <c r="BQ342" s="101">
        <v>1494.17</v>
      </c>
      <c r="BR342" s="98">
        <v>7.19</v>
      </c>
      <c r="BS342" s="100">
        <v>100</v>
      </c>
      <c r="BT342" s="99"/>
      <c r="BU342" s="99"/>
      <c r="BV342" s="99"/>
      <c r="BW342" s="99"/>
      <c r="BX342" s="99"/>
      <c r="BY342" s="99"/>
      <c r="BZ342" s="99"/>
      <c r="CA342" s="99"/>
      <c r="CB342" s="99"/>
      <c r="CC342" s="99"/>
      <c r="CD342" s="99"/>
      <c r="CE342" s="100"/>
      <c r="CF342" s="99"/>
      <c r="CG342" s="99"/>
      <c r="CH342" s="100"/>
      <c r="CI342" s="99"/>
      <c r="CJ342" s="99"/>
      <c r="CK342" s="100"/>
      <c r="CL342" s="99"/>
      <c r="CM342" s="99"/>
      <c r="CN342" s="100"/>
      <c r="CO342" s="462"/>
      <c r="CP342" s="462"/>
      <c r="CQ342" s="402"/>
      <c r="CR342" s="401"/>
      <c r="CS342" s="401"/>
      <c r="CT342" s="402"/>
      <c r="CU342" s="401"/>
      <c r="CV342" s="401"/>
      <c r="CW342" s="402"/>
      <c r="CX342" s="462"/>
      <c r="CY342" s="462"/>
      <c r="CZ342" s="401"/>
      <c r="DA342" s="402"/>
      <c r="DB342" s="462"/>
      <c r="DC342" s="462"/>
      <c r="DD342" s="462"/>
      <c r="DE342" s="462"/>
      <c r="DF342" s="402"/>
    </row>
    <row r="343" spans="1:110" ht="8.4499999999999993" customHeight="1" x14ac:dyDescent="0.2">
      <c r="A343" s="130" t="s">
        <v>889</v>
      </c>
      <c r="B343" s="104">
        <v>328</v>
      </c>
      <c r="C343" s="82" t="s">
        <v>2093</v>
      </c>
      <c r="D343" s="96">
        <v>11</v>
      </c>
      <c r="E343" s="82" t="s">
        <v>2571</v>
      </c>
      <c r="F343" s="82" t="s">
        <v>2619</v>
      </c>
      <c r="G343" s="100">
        <v>551.61</v>
      </c>
      <c r="H343" s="98">
        <v>0.01</v>
      </c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  <c r="AF343" s="99"/>
      <c r="AG343" s="99"/>
      <c r="AH343" s="99"/>
      <c r="AI343" s="99"/>
      <c r="AJ343" s="99"/>
      <c r="AK343" s="99"/>
      <c r="AL343" s="99"/>
      <c r="AM343" s="99"/>
      <c r="AN343" s="99"/>
      <c r="AO343" s="99"/>
      <c r="AP343" s="99"/>
      <c r="AQ343" s="99"/>
      <c r="AR343" s="99"/>
      <c r="AS343" s="99"/>
      <c r="AT343" s="99"/>
      <c r="AU343" s="99"/>
      <c r="AV343" s="99"/>
      <c r="AW343" s="99"/>
      <c r="AX343" s="99"/>
      <c r="AY343" s="99"/>
      <c r="AZ343" s="99"/>
      <c r="BA343" s="99"/>
      <c r="BB343" s="99"/>
      <c r="BC343" s="99"/>
      <c r="BD343" s="99"/>
      <c r="BE343" s="99"/>
      <c r="BF343" s="99"/>
      <c r="BG343" s="99"/>
      <c r="BH343" s="99"/>
      <c r="BI343" s="99"/>
      <c r="BJ343" s="99"/>
      <c r="BK343" s="99"/>
      <c r="BL343" s="99"/>
      <c r="BM343" s="99"/>
      <c r="BN343" s="99"/>
      <c r="BO343" s="99"/>
      <c r="BP343" s="99"/>
      <c r="BQ343" s="100">
        <v>551.61</v>
      </c>
      <c r="BR343" s="100">
        <v>100</v>
      </c>
      <c r="BS343" s="100">
        <v>100</v>
      </c>
      <c r="BT343" s="99"/>
      <c r="BU343" s="99"/>
      <c r="BV343" s="99"/>
      <c r="BW343" s="99"/>
      <c r="BX343" s="99"/>
      <c r="BY343" s="99"/>
      <c r="BZ343" s="99"/>
      <c r="CA343" s="99"/>
      <c r="CB343" s="99"/>
      <c r="CC343" s="99"/>
      <c r="CD343" s="99"/>
      <c r="CE343" s="100"/>
      <c r="CF343" s="99"/>
      <c r="CG343" s="99"/>
      <c r="CH343" s="100"/>
      <c r="CI343" s="99"/>
      <c r="CJ343" s="99"/>
      <c r="CK343" s="100"/>
      <c r="CL343" s="99"/>
      <c r="CM343" s="99"/>
      <c r="CN343" s="100"/>
      <c r="CO343" s="462"/>
      <c r="CP343" s="462"/>
      <c r="CQ343" s="402"/>
      <c r="CR343" s="401"/>
      <c r="CS343" s="401"/>
      <c r="CT343" s="402"/>
      <c r="CU343" s="401"/>
      <c r="CV343" s="401"/>
      <c r="CW343" s="402"/>
      <c r="CX343" s="462"/>
      <c r="CY343" s="462"/>
      <c r="CZ343" s="401"/>
      <c r="DA343" s="402"/>
      <c r="DB343" s="462"/>
      <c r="DC343" s="462"/>
      <c r="DD343" s="462"/>
      <c r="DE343" s="462"/>
      <c r="DF343" s="402"/>
    </row>
    <row r="344" spans="1:110" ht="8.4499999999999993" customHeight="1" x14ac:dyDescent="0.2">
      <c r="A344" s="130" t="s">
        <v>265</v>
      </c>
      <c r="B344" s="103">
        <v>329</v>
      </c>
      <c r="C344" s="87" t="s">
        <v>274</v>
      </c>
      <c r="D344" s="88">
        <v>75</v>
      </c>
      <c r="E344" s="87" t="s">
        <v>2539</v>
      </c>
      <c r="F344" s="87" t="s">
        <v>2562</v>
      </c>
      <c r="G344" s="92">
        <v>7698.71</v>
      </c>
      <c r="H344" s="90">
        <v>0.08</v>
      </c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94"/>
      <c r="AB344" s="94"/>
      <c r="AC344" s="94"/>
      <c r="AD344" s="94"/>
      <c r="AE344" s="94"/>
      <c r="AF344" s="94"/>
      <c r="AG344" s="94"/>
      <c r="AH344" s="94"/>
      <c r="AI344" s="94"/>
      <c r="AJ344" s="94"/>
      <c r="AK344" s="94"/>
      <c r="AL344" s="94"/>
      <c r="AM344" s="94"/>
      <c r="AN344" s="94"/>
      <c r="AO344" s="94"/>
      <c r="AP344" s="94"/>
      <c r="AQ344" s="94"/>
      <c r="AR344" s="94"/>
      <c r="AS344" s="94"/>
      <c r="AT344" s="94"/>
      <c r="AU344" s="94"/>
      <c r="AV344" s="94"/>
      <c r="AW344" s="94"/>
      <c r="AX344" s="94"/>
      <c r="AY344" s="94"/>
      <c r="AZ344" s="94"/>
      <c r="BA344" s="94"/>
      <c r="BB344" s="94"/>
      <c r="BC344" s="94"/>
      <c r="BD344" s="94"/>
      <c r="BE344" s="92">
        <v>1889.26</v>
      </c>
      <c r="BF344" s="91">
        <v>24.54</v>
      </c>
      <c r="BG344" s="91">
        <v>24.54</v>
      </c>
      <c r="BH344" s="92">
        <v>2644.51</v>
      </c>
      <c r="BI344" s="91">
        <v>34.35</v>
      </c>
      <c r="BJ344" s="91">
        <v>58.89</v>
      </c>
      <c r="BK344" s="92">
        <v>2278.0500000000002</v>
      </c>
      <c r="BL344" s="91">
        <v>29.59</v>
      </c>
      <c r="BM344" s="91">
        <v>88.48</v>
      </c>
      <c r="BN344" s="93">
        <v>886.89</v>
      </c>
      <c r="BO344" s="91">
        <v>11.52</v>
      </c>
      <c r="BP344" s="93">
        <v>100</v>
      </c>
      <c r="BQ344" s="94"/>
      <c r="BR344" s="94"/>
      <c r="BS344" s="93">
        <v>100</v>
      </c>
      <c r="BT344" s="94"/>
      <c r="BU344" s="94"/>
      <c r="BV344" s="94"/>
      <c r="BW344" s="94"/>
      <c r="BX344" s="94"/>
      <c r="BY344" s="94"/>
      <c r="BZ344" s="94"/>
      <c r="CA344" s="94"/>
      <c r="CB344" s="94"/>
      <c r="CC344" s="99"/>
      <c r="CD344" s="99"/>
      <c r="CE344" s="100"/>
      <c r="CF344" s="99"/>
      <c r="CG344" s="99"/>
      <c r="CH344" s="100"/>
      <c r="CI344" s="99"/>
      <c r="CJ344" s="99"/>
      <c r="CK344" s="100"/>
      <c r="CL344" s="99"/>
      <c r="CM344" s="99"/>
      <c r="CN344" s="100"/>
      <c r="CO344" s="462"/>
      <c r="CP344" s="462"/>
      <c r="CQ344" s="402"/>
      <c r="CR344" s="401"/>
      <c r="CS344" s="401"/>
      <c r="CT344" s="402"/>
      <c r="CU344" s="401"/>
      <c r="CV344" s="401"/>
      <c r="CW344" s="402"/>
      <c r="CX344" s="462"/>
      <c r="CY344" s="462"/>
      <c r="CZ344" s="401"/>
      <c r="DA344" s="402"/>
      <c r="DB344" s="462"/>
      <c r="DC344" s="462"/>
      <c r="DD344" s="462"/>
      <c r="DE344" s="462"/>
      <c r="DF344" s="402"/>
    </row>
    <row r="345" spans="1:110" ht="8.4499999999999993" customHeight="1" x14ac:dyDescent="0.2">
      <c r="A345" s="130" t="s">
        <v>266</v>
      </c>
      <c r="B345" s="104">
        <v>330</v>
      </c>
      <c r="C345" s="82" t="s">
        <v>2094</v>
      </c>
      <c r="D345" s="96">
        <v>75</v>
      </c>
      <c r="E345" s="82" t="s">
        <v>2539</v>
      </c>
      <c r="F345" s="82" t="s">
        <v>2562</v>
      </c>
      <c r="G345" s="101">
        <v>7698.71</v>
      </c>
      <c r="H345" s="98">
        <v>0.08</v>
      </c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99"/>
      <c r="AH345" s="99"/>
      <c r="AI345" s="99"/>
      <c r="AJ345" s="99"/>
      <c r="AK345" s="99"/>
      <c r="AL345" s="99"/>
      <c r="AM345" s="99"/>
      <c r="AN345" s="99"/>
      <c r="AO345" s="99"/>
      <c r="AP345" s="99"/>
      <c r="AQ345" s="99"/>
      <c r="AR345" s="99"/>
      <c r="AS345" s="99"/>
      <c r="AT345" s="99"/>
      <c r="AU345" s="99"/>
      <c r="AV345" s="99"/>
      <c r="AW345" s="99"/>
      <c r="AX345" s="99"/>
      <c r="AY345" s="99"/>
      <c r="AZ345" s="99"/>
      <c r="BA345" s="99"/>
      <c r="BB345" s="99"/>
      <c r="BC345" s="99"/>
      <c r="BD345" s="99"/>
      <c r="BE345" s="101">
        <v>1889.26</v>
      </c>
      <c r="BF345" s="102">
        <v>24.54</v>
      </c>
      <c r="BG345" s="102">
        <v>24.54</v>
      </c>
      <c r="BH345" s="101">
        <v>2644.51</v>
      </c>
      <c r="BI345" s="102">
        <v>34.35</v>
      </c>
      <c r="BJ345" s="102">
        <v>58.89</v>
      </c>
      <c r="BK345" s="101">
        <v>2278.0500000000002</v>
      </c>
      <c r="BL345" s="102">
        <v>29.59</v>
      </c>
      <c r="BM345" s="102">
        <v>88.48</v>
      </c>
      <c r="BN345" s="100">
        <v>886.89</v>
      </c>
      <c r="BO345" s="102">
        <v>11.52</v>
      </c>
      <c r="BP345" s="100">
        <v>100</v>
      </c>
      <c r="BQ345" s="99"/>
      <c r="BR345" s="99"/>
      <c r="BS345" s="100">
        <v>100</v>
      </c>
      <c r="BT345" s="99"/>
      <c r="BU345" s="99"/>
      <c r="BV345" s="99"/>
      <c r="BW345" s="99"/>
      <c r="BX345" s="99"/>
      <c r="BY345" s="99"/>
      <c r="BZ345" s="99"/>
      <c r="CA345" s="99"/>
      <c r="CB345" s="99"/>
      <c r="CC345" s="99"/>
      <c r="CD345" s="99"/>
      <c r="CE345" s="100"/>
      <c r="CF345" s="99"/>
      <c r="CG345" s="99"/>
      <c r="CH345" s="100"/>
      <c r="CI345" s="99"/>
      <c r="CJ345" s="99"/>
      <c r="CK345" s="100"/>
      <c r="CL345" s="99"/>
      <c r="CM345" s="99"/>
      <c r="CN345" s="100"/>
      <c r="CO345" s="462"/>
      <c r="CP345" s="462"/>
      <c r="CQ345" s="402"/>
      <c r="CR345" s="401"/>
      <c r="CS345" s="401"/>
      <c r="CT345" s="402"/>
      <c r="CU345" s="401"/>
      <c r="CV345" s="401"/>
      <c r="CW345" s="402"/>
      <c r="CX345" s="462"/>
      <c r="CY345" s="462"/>
      <c r="CZ345" s="401"/>
      <c r="DA345" s="402"/>
      <c r="DB345" s="462"/>
      <c r="DC345" s="462"/>
      <c r="DD345" s="462"/>
      <c r="DE345" s="462"/>
      <c r="DF345" s="402"/>
    </row>
    <row r="346" spans="1:110" ht="8.4499999999999993" customHeight="1" x14ac:dyDescent="0.2">
      <c r="A346" s="130" t="s">
        <v>891</v>
      </c>
      <c r="B346" s="103">
        <v>331</v>
      </c>
      <c r="C346" s="87" t="s">
        <v>515</v>
      </c>
      <c r="D346" s="88">
        <v>24</v>
      </c>
      <c r="E346" s="87" t="s">
        <v>2565</v>
      </c>
      <c r="F346" s="87" t="s">
        <v>2560</v>
      </c>
      <c r="G346" s="92">
        <v>1596.47</v>
      </c>
      <c r="H346" s="90">
        <v>0.02</v>
      </c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  <c r="AA346" s="94"/>
      <c r="AB346" s="94"/>
      <c r="AC346" s="94"/>
      <c r="AD346" s="94"/>
      <c r="AE346" s="94"/>
      <c r="AF346" s="94"/>
      <c r="AG346" s="94"/>
      <c r="AH346" s="94"/>
      <c r="AI346" s="94"/>
      <c r="AJ346" s="94"/>
      <c r="AK346" s="94"/>
      <c r="AL346" s="94"/>
      <c r="AM346" s="94"/>
      <c r="AN346" s="94"/>
      <c r="AO346" s="94"/>
      <c r="AP346" s="94"/>
      <c r="AQ346" s="94"/>
      <c r="AR346" s="94"/>
      <c r="AS346" s="94"/>
      <c r="AT346" s="94"/>
      <c r="AU346" s="94"/>
      <c r="AV346" s="94"/>
      <c r="AW346" s="94"/>
      <c r="AX346" s="94"/>
      <c r="AY346" s="94"/>
      <c r="AZ346" s="94"/>
      <c r="BA346" s="94"/>
      <c r="BB346" s="94"/>
      <c r="BC346" s="94"/>
      <c r="BD346" s="94"/>
      <c r="BE346" s="94"/>
      <c r="BF346" s="94"/>
      <c r="BG346" s="94"/>
      <c r="BH346" s="94"/>
      <c r="BI346" s="94"/>
      <c r="BJ346" s="94"/>
      <c r="BK346" s="94"/>
      <c r="BL346" s="94"/>
      <c r="BM346" s="94"/>
      <c r="BN346" s="92">
        <v>1251.47</v>
      </c>
      <c r="BO346" s="91">
        <v>78.39</v>
      </c>
      <c r="BP346" s="91">
        <v>78.39</v>
      </c>
      <c r="BQ346" s="93">
        <v>345</v>
      </c>
      <c r="BR346" s="91">
        <v>21.61</v>
      </c>
      <c r="BS346" s="93">
        <v>100</v>
      </c>
      <c r="BT346" s="94"/>
      <c r="BU346" s="94"/>
      <c r="BV346" s="94"/>
      <c r="BW346" s="94"/>
      <c r="BX346" s="94"/>
      <c r="BY346" s="94"/>
      <c r="BZ346" s="94"/>
      <c r="CA346" s="94"/>
      <c r="CB346" s="94"/>
      <c r="CC346" s="99"/>
      <c r="CD346" s="99"/>
      <c r="CE346" s="100"/>
      <c r="CF346" s="99"/>
      <c r="CG346" s="99"/>
      <c r="CH346" s="100"/>
      <c r="CI346" s="99"/>
      <c r="CJ346" s="99"/>
      <c r="CK346" s="100"/>
      <c r="CL346" s="99"/>
      <c r="CM346" s="99"/>
      <c r="CN346" s="100"/>
      <c r="CO346" s="462"/>
      <c r="CP346" s="462"/>
      <c r="CQ346" s="402"/>
      <c r="CR346" s="401"/>
      <c r="CS346" s="401"/>
      <c r="CT346" s="402"/>
      <c r="CU346" s="401"/>
      <c r="CV346" s="401"/>
      <c r="CW346" s="402"/>
      <c r="CX346" s="462"/>
      <c r="CY346" s="462"/>
      <c r="CZ346" s="401"/>
      <c r="DA346" s="402"/>
      <c r="DB346" s="462"/>
      <c r="DC346" s="462"/>
      <c r="DD346" s="462"/>
      <c r="DE346" s="462"/>
      <c r="DF346" s="402"/>
    </row>
    <row r="347" spans="1:110" ht="8.4499999999999993" customHeight="1" x14ac:dyDescent="0.2">
      <c r="A347" s="130" t="s">
        <v>893</v>
      </c>
      <c r="B347" s="104">
        <v>332</v>
      </c>
      <c r="C347" s="82" t="s">
        <v>2095</v>
      </c>
      <c r="D347" s="96">
        <v>24</v>
      </c>
      <c r="E347" s="82" t="s">
        <v>2565</v>
      </c>
      <c r="F347" s="82" t="s">
        <v>2560</v>
      </c>
      <c r="G347" s="101">
        <v>1596.47</v>
      </c>
      <c r="H347" s="98">
        <v>0.02</v>
      </c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  <c r="AC347" s="99"/>
      <c r="AD347" s="99"/>
      <c r="AE347" s="99"/>
      <c r="AF347" s="99"/>
      <c r="AG347" s="99"/>
      <c r="AH347" s="99"/>
      <c r="AI347" s="99"/>
      <c r="AJ347" s="99"/>
      <c r="AK347" s="99"/>
      <c r="AL347" s="99"/>
      <c r="AM347" s="99"/>
      <c r="AN347" s="99"/>
      <c r="AO347" s="99"/>
      <c r="AP347" s="99"/>
      <c r="AQ347" s="99"/>
      <c r="AR347" s="99"/>
      <c r="AS347" s="99"/>
      <c r="AT347" s="99"/>
      <c r="AU347" s="99"/>
      <c r="AV347" s="99"/>
      <c r="AW347" s="99"/>
      <c r="AX347" s="99"/>
      <c r="AY347" s="99"/>
      <c r="AZ347" s="99"/>
      <c r="BA347" s="99"/>
      <c r="BB347" s="99"/>
      <c r="BC347" s="99"/>
      <c r="BD347" s="99"/>
      <c r="BE347" s="99"/>
      <c r="BF347" s="99"/>
      <c r="BG347" s="99"/>
      <c r="BH347" s="99"/>
      <c r="BI347" s="99"/>
      <c r="BJ347" s="99"/>
      <c r="BK347" s="99"/>
      <c r="BL347" s="99"/>
      <c r="BM347" s="99"/>
      <c r="BN347" s="101">
        <v>1251.47</v>
      </c>
      <c r="BO347" s="102">
        <v>78.39</v>
      </c>
      <c r="BP347" s="102">
        <v>78.39</v>
      </c>
      <c r="BQ347" s="100">
        <v>345</v>
      </c>
      <c r="BR347" s="102">
        <v>21.61</v>
      </c>
      <c r="BS347" s="100">
        <v>100</v>
      </c>
      <c r="BT347" s="99"/>
      <c r="BU347" s="99"/>
      <c r="BV347" s="99"/>
      <c r="BW347" s="99"/>
      <c r="BX347" s="99"/>
      <c r="BY347" s="99"/>
      <c r="BZ347" s="99"/>
      <c r="CA347" s="99"/>
      <c r="CB347" s="99"/>
      <c r="CC347" s="99"/>
      <c r="CD347" s="99"/>
      <c r="CE347" s="100"/>
      <c r="CF347" s="99"/>
      <c r="CG347" s="99"/>
      <c r="CH347" s="100"/>
      <c r="CI347" s="99"/>
      <c r="CJ347" s="99"/>
      <c r="CK347" s="100"/>
      <c r="CL347" s="99"/>
      <c r="CM347" s="99"/>
      <c r="CN347" s="100"/>
      <c r="CO347" s="462"/>
      <c r="CP347" s="462"/>
      <c r="CQ347" s="402"/>
      <c r="CR347" s="401"/>
      <c r="CS347" s="401"/>
      <c r="CT347" s="402"/>
      <c r="CU347" s="401"/>
      <c r="CV347" s="401"/>
      <c r="CW347" s="402"/>
      <c r="CX347" s="462"/>
      <c r="CY347" s="462"/>
      <c r="CZ347" s="401"/>
      <c r="DA347" s="402"/>
      <c r="DB347" s="462"/>
      <c r="DC347" s="462"/>
      <c r="DD347" s="462"/>
      <c r="DE347" s="462"/>
      <c r="DF347" s="402"/>
    </row>
    <row r="348" spans="1:110" ht="8.4499999999999993" customHeight="1" x14ac:dyDescent="0.2">
      <c r="A348" s="130" t="s">
        <v>894</v>
      </c>
      <c r="B348" s="103">
        <v>333</v>
      </c>
      <c r="C348" s="87" t="s">
        <v>275</v>
      </c>
      <c r="D348" s="88">
        <v>42</v>
      </c>
      <c r="E348" s="87" t="s">
        <v>2500</v>
      </c>
      <c r="F348" s="87" t="s">
        <v>2562</v>
      </c>
      <c r="G348" s="92">
        <v>1749.63</v>
      </c>
      <c r="H348" s="90">
        <v>0.02</v>
      </c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  <c r="AB348" s="94"/>
      <c r="AC348" s="94"/>
      <c r="AD348" s="94"/>
      <c r="AE348" s="94"/>
      <c r="AF348" s="94"/>
      <c r="AG348" s="94"/>
      <c r="AH348" s="94"/>
      <c r="AI348" s="94"/>
      <c r="AJ348" s="94"/>
      <c r="AK348" s="94"/>
      <c r="AL348" s="94"/>
      <c r="AM348" s="94"/>
      <c r="AN348" s="94"/>
      <c r="AO348" s="94"/>
      <c r="AP348" s="94"/>
      <c r="AQ348" s="94"/>
      <c r="AR348" s="94"/>
      <c r="AS348" s="94"/>
      <c r="AT348" s="94"/>
      <c r="AU348" s="94"/>
      <c r="AV348" s="94"/>
      <c r="AW348" s="94"/>
      <c r="AX348" s="94"/>
      <c r="AY348" s="94"/>
      <c r="AZ348" s="94"/>
      <c r="BA348" s="94"/>
      <c r="BB348" s="94"/>
      <c r="BC348" s="94"/>
      <c r="BD348" s="94"/>
      <c r="BE348" s="94"/>
      <c r="BF348" s="94"/>
      <c r="BG348" s="94"/>
      <c r="BH348" s="94"/>
      <c r="BI348" s="94"/>
      <c r="BJ348" s="94"/>
      <c r="BK348" s="94">
        <v>671.66</v>
      </c>
      <c r="BL348" s="94">
        <v>38.39</v>
      </c>
      <c r="BM348" s="94">
        <v>38.39</v>
      </c>
      <c r="BN348" s="94">
        <v>1077.97</v>
      </c>
      <c r="BO348" s="94">
        <v>61.61</v>
      </c>
      <c r="BP348" s="94">
        <v>100</v>
      </c>
      <c r="BQ348" s="92"/>
      <c r="BR348" s="93"/>
      <c r="BS348" s="93">
        <v>100</v>
      </c>
      <c r="BT348" s="94"/>
      <c r="BU348" s="94"/>
      <c r="BV348" s="94"/>
      <c r="BW348" s="94"/>
      <c r="BX348" s="94"/>
      <c r="BY348" s="94"/>
      <c r="BZ348" s="94"/>
      <c r="CA348" s="94"/>
      <c r="CB348" s="94"/>
      <c r="CC348" s="99"/>
      <c r="CD348" s="99"/>
      <c r="CE348" s="100"/>
      <c r="CF348" s="99"/>
      <c r="CG348" s="99"/>
      <c r="CH348" s="100"/>
      <c r="CI348" s="99"/>
      <c r="CJ348" s="99"/>
      <c r="CK348" s="100"/>
      <c r="CL348" s="99"/>
      <c r="CM348" s="99"/>
      <c r="CN348" s="100"/>
      <c r="CO348" s="462"/>
      <c r="CP348" s="462"/>
      <c r="CQ348" s="402"/>
      <c r="CR348" s="401"/>
      <c r="CS348" s="401"/>
      <c r="CT348" s="402"/>
      <c r="CU348" s="401"/>
      <c r="CV348" s="401"/>
      <c r="CW348" s="402"/>
      <c r="CX348" s="462"/>
      <c r="CY348" s="462"/>
      <c r="CZ348" s="401"/>
      <c r="DA348" s="402"/>
      <c r="DB348" s="462"/>
      <c r="DC348" s="462"/>
      <c r="DD348" s="462"/>
      <c r="DE348" s="462"/>
      <c r="DF348" s="402"/>
    </row>
    <row r="349" spans="1:110" ht="8.4499999999999993" customHeight="1" x14ac:dyDescent="0.2">
      <c r="A349" s="130" t="s">
        <v>896</v>
      </c>
      <c r="B349" s="104">
        <v>334</v>
      </c>
      <c r="C349" s="82" t="s">
        <v>516</v>
      </c>
      <c r="D349" s="96">
        <v>42</v>
      </c>
      <c r="E349" s="82" t="s">
        <v>2500</v>
      </c>
      <c r="F349" s="82" t="s">
        <v>2562</v>
      </c>
      <c r="G349" s="100">
        <v>625.47</v>
      </c>
      <c r="H349" s="98">
        <v>0.01</v>
      </c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99"/>
      <c r="AE349" s="99"/>
      <c r="AF349" s="99"/>
      <c r="AG349" s="99"/>
      <c r="AH349" s="99"/>
      <c r="AI349" s="99"/>
      <c r="AJ349" s="99"/>
      <c r="AK349" s="99"/>
      <c r="AL349" s="99"/>
      <c r="AM349" s="99"/>
      <c r="AN349" s="99"/>
      <c r="AO349" s="99"/>
      <c r="AP349" s="99"/>
      <c r="AQ349" s="99"/>
      <c r="AR349" s="99"/>
      <c r="AS349" s="99"/>
      <c r="AT349" s="99"/>
      <c r="AU349" s="99"/>
      <c r="AV349" s="99"/>
      <c r="AW349" s="99"/>
      <c r="AX349" s="99"/>
      <c r="AY349" s="99"/>
      <c r="AZ349" s="99"/>
      <c r="BA349" s="99"/>
      <c r="BB349" s="99"/>
      <c r="BC349" s="99"/>
      <c r="BD349" s="99"/>
      <c r="BE349" s="99"/>
      <c r="BF349" s="99"/>
      <c r="BG349" s="99"/>
      <c r="BH349" s="99"/>
      <c r="BI349" s="99"/>
      <c r="BJ349" s="99"/>
      <c r="BK349" s="99">
        <v>297.85000000000002</v>
      </c>
      <c r="BL349" s="99">
        <v>47.62</v>
      </c>
      <c r="BM349" s="99">
        <v>47.62</v>
      </c>
      <c r="BN349" s="99">
        <v>327.62</v>
      </c>
      <c r="BO349" s="99">
        <v>52.38</v>
      </c>
      <c r="BP349" s="99">
        <v>100</v>
      </c>
      <c r="BQ349" s="100"/>
      <c r="BR349" s="100"/>
      <c r="BS349" s="100">
        <v>100</v>
      </c>
      <c r="BT349" s="99"/>
      <c r="BU349" s="99"/>
      <c r="BV349" s="99"/>
      <c r="BW349" s="99"/>
      <c r="BX349" s="99"/>
      <c r="BY349" s="99"/>
      <c r="BZ349" s="99"/>
      <c r="CA349" s="99"/>
      <c r="CB349" s="99"/>
      <c r="CC349" s="99"/>
      <c r="CD349" s="99"/>
      <c r="CE349" s="100"/>
      <c r="CF349" s="99"/>
      <c r="CG349" s="99"/>
      <c r="CH349" s="100"/>
      <c r="CI349" s="99"/>
      <c r="CJ349" s="99"/>
      <c r="CK349" s="100"/>
      <c r="CL349" s="99"/>
      <c r="CM349" s="99"/>
      <c r="CN349" s="100"/>
      <c r="CO349" s="462"/>
      <c r="CP349" s="462"/>
      <c r="CQ349" s="402"/>
      <c r="CR349" s="401"/>
      <c r="CS349" s="401"/>
      <c r="CT349" s="402"/>
      <c r="CU349" s="401"/>
      <c r="CV349" s="401"/>
      <c r="CW349" s="402"/>
      <c r="CX349" s="462"/>
      <c r="CY349" s="462"/>
      <c r="CZ349" s="401"/>
      <c r="DA349" s="402"/>
      <c r="DB349" s="462"/>
      <c r="DC349" s="462"/>
      <c r="DD349" s="462"/>
      <c r="DE349" s="462"/>
      <c r="DF349" s="402"/>
    </row>
    <row r="350" spans="1:110" ht="8.4499999999999993" customHeight="1" x14ac:dyDescent="0.2">
      <c r="A350" s="130" t="s">
        <v>897</v>
      </c>
      <c r="B350" s="104">
        <v>335</v>
      </c>
      <c r="C350" s="82" t="s">
        <v>517</v>
      </c>
      <c r="D350" s="96">
        <v>22</v>
      </c>
      <c r="E350" s="82" t="s">
        <v>2523</v>
      </c>
      <c r="F350" s="82" t="s">
        <v>2562</v>
      </c>
      <c r="G350" s="100">
        <v>339.18</v>
      </c>
      <c r="H350" s="98">
        <v>0</v>
      </c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99"/>
      <c r="AE350" s="99"/>
      <c r="AF350" s="99"/>
      <c r="AG350" s="99"/>
      <c r="AH350" s="99"/>
      <c r="AI350" s="99"/>
      <c r="AJ350" s="99"/>
      <c r="AK350" s="99"/>
      <c r="AL350" s="99"/>
      <c r="AM350" s="99"/>
      <c r="AN350" s="99"/>
      <c r="AO350" s="99"/>
      <c r="AP350" s="99"/>
      <c r="AQ350" s="99"/>
      <c r="AR350" s="99"/>
      <c r="AS350" s="99"/>
      <c r="AT350" s="99"/>
      <c r="AU350" s="99"/>
      <c r="AV350" s="99"/>
      <c r="AW350" s="99"/>
      <c r="AX350" s="99"/>
      <c r="AY350" s="99"/>
      <c r="AZ350" s="99"/>
      <c r="BA350" s="99"/>
      <c r="BB350" s="99"/>
      <c r="BC350" s="99"/>
      <c r="BD350" s="99"/>
      <c r="BE350" s="99"/>
      <c r="BF350" s="99"/>
      <c r="BG350" s="99"/>
      <c r="BH350" s="99"/>
      <c r="BI350" s="99"/>
      <c r="BJ350" s="99"/>
      <c r="BK350" s="99"/>
      <c r="BL350" s="99"/>
      <c r="BM350" s="99"/>
      <c r="BN350" s="99">
        <v>339.18</v>
      </c>
      <c r="BO350" s="99">
        <v>100</v>
      </c>
      <c r="BP350" s="99">
        <v>100</v>
      </c>
      <c r="BQ350" s="100"/>
      <c r="BR350" s="100"/>
      <c r="BS350" s="100">
        <v>100</v>
      </c>
      <c r="BT350" s="99"/>
      <c r="BU350" s="99"/>
      <c r="BV350" s="99"/>
      <c r="BW350" s="99"/>
      <c r="BX350" s="99"/>
      <c r="BY350" s="99"/>
      <c r="BZ350" s="99"/>
      <c r="CA350" s="99"/>
      <c r="CB350" s="99"/>
      <c r="CC350" s="99"/>
      <c r="CD350" s="99"/>
      <c r="CE350" s="100"/>
      <c r="CF350" s="99"/>
      <c r="CG350" s="99"/>
      <c r="CH350" s="100"/>
      <c r="CI350" s="99"/>
      <c r="CJ350" s="99"/>
      <c r="CK350" s="100"/>
      <c r="CL350" s="99"/>
      <c r="CM350" s="99"/>
      <c r="CN350" s="100"/>
      <c r="CO350" s="462"/>
      <c r="CP350" s="462"/>
      <c r="CQ350" s="402"/>
      <c r="CR350" s="401"/>
      <c r="CS350" s="401"/>
      <c r="CT350" s="402"/>
      <c r="CU350" s="401"/>
      <c r="CV350" s="401"/>
      <c r="CW350" s="402"/>
      <c r="CX350" s="462"/>
      <c r="CY350" s="462"/>
      <c r="CZ350" s="401"/>
      <c r="DA350" s="402"/>
      <c r="DB350" s="462"/>
      <c r="DC350" s="462"/>
      <c r="DD350" s="462"/>
      <c r="DE350" s="462"/>
      <c r="DF350" s="402"/>
    </row>
    <row r="351" spans="1:110" ht="8.4499999999999993" customHeight="1" x14ac:dyDescent="0.2">
      <c r="A351" s="130" t="s">
        <v>1038</v>
      </c>
      <c r="B351" s="104">
        <v>336</v>
      </c>
      <c r="C351" s="82" t="s">
        <v>518</v>
      </c>
      <c r="D351" s="96">
        <v>42</v>
      </c>
      <c r="E351" s="82" t="s">
        <v>2500</v>
      </c>
      <c r="F351" s="82" t="s">
        <v>2562</v>
      </c>
      <c r="G351" s="100">
        <v>784.98</v>
      </c>
      <c r="H351" s="98">
        <v>0.01</v>
      </c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99"/>
      <c r="AE351" s="99"/>
      <c r="AF351" s="99"/>
      <c r="AG351" s="99"/>
      <c r="AH351" s="99"/>
      <c r="AI351" s="99"/>
      <c r="AJ351" s="99"/>
      <c r="AK351" s="99"/>
      <c r="AL351" s="99"/>
      <c r="AM351" s="99"/>
      <c r="AN351" s="99"/>
      <c r="AO351" s="99"/>
      <c r="AP351" s="99"/>
      <c r="AQ351" s="99"/>
      <c r="AR351" s="99"/>
      <c r="AS351" s="99"/>
      <c r="AT351" s="99"/>
      <c r="AU351" s="99"/>
      <c r="AV351" s="99"/>
      <c r="AW351" s="99"/>
      <c r="AX351" s="99"/>
      <c r="AY351" s="99"/>
      <c r="AZ351" s="99"/>
      <c r="BA351" s="99"/>
      <c r="BB351" s="99"/>
      <c r="BC351" s="99"/>
      <c r="BD351" s="99"/>
      <c r="BE351" s="99"/>
      <c r="BF351" s="99"/>
      <c r="BG351" s="99"/>
      <c r="BH351" s="99"/>
      <c r="BI351" s="99"/>
      <c r="BJ351" s="99"/>
      <c r="BK351" s="99">
        <v>373.81</v>
      </c>
      <c r="BL351" s="99">
        <v>47.62</v>
      </c>
      <c r="BM351" s="99">
        <v>47.62</v>
      </c>
      <c r="BN351" s="99">
        <v>411.17</v>
      </c>
      <c r="BO351" s="99">
        <v>52.38</v>
      </c>
      <c r="BP351" s="99">
        <v>100</v>
      </c>
      <c r="BQ351" s="100"/>
      <c r="BR351" s="100"/>
      <c r="BS351" s="100">
        <v>100</v>
      </c>
      <c r="BT351" s="99"/>
      <c r="BU351" s="99"/>
      <c r="BV351" s="99"/>
      <c r="BW351" s="99"/>
      <c r="BX351" s="99"/>
      <c r="BY351" s="99"/>
      <c r="BZ351" s="99"/>
      <c r="CA351" s="99"/>
      <c r="CB351" s="99"/>
      <c r="CC351" s="99"/>
      <c r="CD351" s="99"/>
      <c r="CE351" s="100"/>
      <c r="CF351" s="99"/>
      <c r="CG351" s="99"/>
      <c r="CH351" s="100"/>
      <c r="CI351" s="99"/>
      <c r="CJ351" s="99"/>
      <c r="CK351" s="100"/>
      <c r="CL351" s="99"/>
      <c r="CM351" s="99"/>
      <c r="CN351" s="100"/>
      <c r="CO351" s="462"/>
      <c r="CP351" s="462"/>
      <c r="CQ351" s="402"/>
      <c r="CR351" s="401"/>
      <c r="CS351" s="401"/>
      <c r="CT351" s="402"/>
      <c r="CU351" s="401"/>
      <c r="CV351" s="401"/>
      <c r="CW351" s="402"/>
      <c r="CX351" s="462"/>
      <c r="CY351" s="462"/>
      <c r="CZ351" s="401"/>
      <c r="DA351" s="402"/>
      <c r="DB351" s="462"/>
      <c r="DC351" s="462"/>
      <c r="DD351" s="462"/>
      <c r="DE351" s="462"/>
      <c r="DF351" s="402"/>
    </row>
    <row r="352" spans="1:110" ht="8.4499999999999993" customHeight="1" x14ac:dyDescent="0.2">
      <c r="A352" s="130" t="s">
        <v>898</v>
      </c>
      <c r="B352" s="103">
        <v>337</v>
      </c>
      <c r="C352" s="87" t="s">
        <v>519</v>
      </c>
      <c r="D352" s="88">
        <v>41</v>
      </c>
      <c r="E352" s="87" t="s">
        <v>2517</v>
      </c>
      <c r="F352" s="87" t="s">
        <v>2518</v>
      </c>
      <c r="G352" s="92">
        <v>1669.74</v>
      </c>
      <c r="H352" s="90">
        <v>0.02</v>
      </c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  <c r="AA352" s="94"/>
      <c r="AB352" s="94"/>
      <c r="AC352" s="94"/>
      <c r="AD352" s="94"/>
      <c r="AE352" s="94"/>
      <c r="AF352" s="94"/>
      <c r="AG352" s="94"/>
      <c r="AH352" s="94"/>
      <c r="AI352" s="94"/>
      <c r="AJ352" s="94"/>
      <c r="AK352" s="94"/>
      <c r="AL352" s="94"/>
      <c r="AM352" s="94"/>
      <c r="AN352" s="94"/>
      <c r="AO352" s="94"/>
      <c r="AP352" s="94"/>
      <c r="AQ352" s="94"/>
      <c r="AR352" s="94"/>
      <c r="AS352" s="94"/>
      <c r="AT352" s="94"/>
      <c r="AU352" s="94"/>
      <c r="AV352" s="94"/>
      <c r="AW352" s="94"/>
      <c r="AX352" s="94"/>
      <c r="AY352" s="93">
        <v>834.87</v>
      </c>
      <c r="AZ352" s="91">
        <v>50</v>
      </c>
      <c r="BA352" s="91">
        <v>50</v>
      </c>
      <c r="BB352" s="93">
        <v>834.87</v>
      </c>
      <c r="BC352" s="91">
        <v>50</v>
      </c>
      <c r="BD352" s="93">
        <v>100</v>
      </c>
      <c r="BE352" s="94"/>
      <c r="BF352" s="94"/>
      <c r="BG352" s="93">
        <v>100</v>
      </c>
      <c r="BH352" s="94"/>
      <c r="BI352" s="94"/>
      <c r="BJ352" s="93">
        <v>100</v>
      </c>
      <c r="BK352" s="94"/>
      <c r="BL352" s="94"/>
      <c r="BM352" s="93">
        <v>100</v>
      </c>
      <c r="BN352" s="94"/>
      <c r="BO352" s="94"/>
      <c r="BP352" s="93">
        <v>100</v>
      </c>
      <c r="BQ352" s="94"/>
      <c r="BR352" s="94"/>
      <c r="BS352" s="93">
        <v>100</v>
      </c>
      <c r="BT352" s="94"/>
      <c r="BU352" s="94"/>
      <c r="BV352" s="94"/>
      <c r="BW352" s="94"/>
      <c r="BX352" s="94"/>
      <c r="BY352" s="94"/>
      <c r="BZ352" s="94"/>
      <c r="CA352" s="94"/>
      <c r="CB352" s="94"/>
      <c r="CC352" s="99"/>
      <c r="CD352" s="99"/>
      <c r="CE352" s="100"/>
      <c r="CF352" s="99"/>
      <c r="CG352" s="99"/>
      <c r="CH352" s="100"/>
      <c r="CI352" s="99"/>
      <c r="CJ352" s="99"/>
      <c r="CK352" s="100"/>
      <c r="CL352" s="99"/>
      <c r="CM352" s="99"/>
      <c r="CN352" s="100"/>
      <c r="CO352" s="462"/>
      <c r="CP352" s="462"/>
      <c r="CQ352" s="402"/>
      <c r="CR352" s="401"/>
      <c r="CS352" s="401"/>
      <c r="CT352" s="402"/>
      <c r="CU352" s="401"/>
      <c r="CV352" s="401"/>
      <c r="CW352" s="402"/>
      <c r="CX352" s="462"/>
      <c r="CY352" s="462"/>
      <c r="CZ352" s="401"/>
      <c r="DA352" s="402"/>
      <c r="DB352" s="462"/>
      <c r="DC352" s="462"/>
      <c r="DD352" s="462"/>
      <c r="DE352" s="462"/>
      <c r="DF352" s="402"/>
    </row>
    <row r="353" spans="1:110" ht="8.4499999999999993" customHeight="1" x14ac:dyDescent="0.2">
      <c r="A353" s="130" t="s">
        <v>900</v>
      </c>
      <c r="B353" s="104">
        <v>338</v>
      </c>
      <c r="C353" s="82" t="s">
        <v>520</v>
      </c>
      <c r="D353" s="96">
        <v>41</v>
      </c>
      <c r="E353" s="82" t="s">
        <v>2517</v>
      </c>
      <c r="F353" s="82" t="s">
        <v>2518</v>
      </c>
      <c r="G353" s="101">
        <v>1669.74</v>
      </c>
      <c r="H353" s="98">
        <v>0.02</v>
      </c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  <c r="AB353" s="99"/>
      <c r="AC353" s="99"/>
      <c r="AD353" s="99"/>
      <c r="AE353" s="99"/>
      <c r="AF353" s="99"/>
      <c r="AG353" s="99"/>
      <c r="AH353" s="99"/>
      <c r="AI353" s="99"/>
      <c r="AJ353" s="99"/>
      <c r="AK353" s="99"/>
      <c r="AL353" s="99"/>
      <c r="AM353" s="99"/>
      <c r="AN353" s="99"/>
      <c r="AO353" s="99"/>
      <c r="AP353" s="99"/>
      <c r="AQ353" s="99"/>
      <c r="AR353" s="99"/>
      <c r="AS353" s="99"/>
      <c r="AT353" s="99"/>
      <c r="AU353" s="99"/>
      <c r="AV353" s="99"/>
      <c r="AW353" s="99"/>
      <c r="AX353" s="99"/>
      <c r="AY353" s="100">
        <v>834.87</v>
      </c>
      <c r="AZ353" s="102">
        <v>50</v>
      </c>
      <c r="BA353" s="102">
        <v>50</v>
      </c>
      <c r="BB353" s="100">
        <v>834.87</v>
      </c>
      <c r="BC353" s="102">
        <v>50</v>
      </c>
      <c r="BD353" s="100">
        <v>100</v>
      </c>
      <c r="BE353" s="99"/>
      <c r="BF353" s="99"/>
      <c r="BG353" s="100">
        <v>100</v>
      </c>
      <c r="BH353" s="99"/>
      <c r="BI353" s="99"/>
      <c r="BJ353" s="100">
        <v>100</v>
      </c>
      <c r="BK353" s="99"/>
      <c r="BL353" s="99"/>
      <c r="BM353" s="100">
        <v>100</v>
      </c>
      <c r="BN353" s="99"/>
      <c r="BO353" s="99"/>
      <c r="BP353" s="100">
        <v>100</v>
      </c>
      <c r="BQ353" s="99"/>
      <c r="BR353" s="99"/>
      <c r="BS353" s="100">
        <v>100</v>
      </c>
      <c r="BT353" s="99"/>
      <c r="BU353" s="99"/>
      <c r="BV353" s="99"/>
      <c r="BW353" s="99"/>
      <c r="BX353" s="99"/>
      <c r="BY353" s="99"/>
      <c r="BZ353" s="99"/>
      <c r="CA353" s="99"/>
      <c r="CB353" s="99"/>
      <c r="CC353" s="99"/>
      <c r="CD353" s="99"/>
      <c r="CE353" s="100"/>
      <c r="CF353" s="99"/>
      <c r="CG353" s="99"/>
      <c r="CH353" s="100"/>
      <c r="CI353" s="99"/>
      <c r="CJ353" s="99"/>
      <c r="CK353" s="100"/>
      <c r="CL353" s="99"/>
      <c r="CM353" s="99"/>
      <c r="CN353" s="100"/>
      <c r="CO353" s="462"/>
      <c r="CP353" s="462"/>
      <c r="CQ353" s="402"/>
      <c r="CR353" s="401"/>
      <c r="CS353" s="401"/>
      <c r="CT353" s="402"/>
      <c r="CU353" s="401"/>
      <c r="CV353" s="401"/>
      <c r="CW353" s="402"/>
      <c r="CX353" s="462"/>
      <c r="CY353" s="462"/>
      <c r="CZ353" s="401"/>
      <c r="DA353" s="402"/>
      <c r="DB353" s="462"/>
      <c r="DC353" s="462"/>
      <c r="DD353" s="462"/>
      <c r="DE353" s="462"/>
      <c r="DF353" s="402"/>
    </row>
    <row r="354" spans="1:110" ht="8.4499999999999993" customHeight="1" x14ac:dyDescent="0.2">
      <c r="A354" s="130" t="s">
        <v>901</v>
      </c>
      <c r="B354" s="103">
        <v>339</v>
      </c>
      <c r="C354" s="87" t="s">
        <v>2096</v>
      </c>
      <c r="D354" s="88">
        <v>69</v>
      </c>
      <c r="E354" s="87" t="s">
        <v>2547</v>
      </c>
      <c r="F354" s="87" t="s">
        <v>1976</v>
      </c>
      <c r="G354" s="89">
        <v>13455.32</v>
      </c>
      <c r="H354" s="90">
        <v>0.14000000000000001</v>
      </c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  <c r="AA354" s="94"/>
      <c r="AB354" s="94"/>
      <c r="AC354" s="94"/>
      <c r="AD354" s="94"/>
      <c r="AE354" s="94"/>
      <c r="AF354" s="94"/>
      <c r="AG354" s="94"/>
      <c r="AH354" s="94"/>
      <c r="AI354" s="94"/>
      <c r="AJ354" s="94"/>
      <c r="AK354" s="94"/>
      <c r="AL354" s="94"/>
      <c r="AM354" s="94"/>
      <c r="AN354" s="94"/>
      <c r="AO354" s="94"/>
      <c r="AP354" s="94"/>
      <c r="AQ354" s="94"/>
      <c r="AR354" s="94"/>
      <c r="AS354" s="94"/>
      <c r="AT354" s="94"/>
      <c r="AU354" s="94"/>
      <c r="AV354" s="94"/>
      <c r="AW354" s="94"/>
      <c r="AX354" s="94"/>
      <c r="AY354" s="94"/>
      <c r="AZ354" s="94"/>
      <c r="BA354" s="94"/>
      <c r="BB354" s="94"/>
      <c r="BC354" s="94"/>
      <c r="BD354" s="94"/>
      <c r="BE354" s="94"/>
      <c r="BF354" s="94"/>
      <c r="BG354" s="94"/>
      <c r="BH354" s="93">
        <v>967.27</v>
      </c>
      <c r="BI354" s="90">
        <v>7.19</v>
      </c>
      <c r="BJ354" s="90">
        <v>7.19</v>
      </c>
      <c r="BK354" s="92">
        <v>8160.07</v>
      </c>
      <c r="BL354" s="91">
        <v>60.65</v>
      </c>
      <c r="BM354" s="91">
        <v>67.83</v>
      </c>
      <c r="BN354" s="92">
        <v>3471.2</v>
      </c>
      <c r="BO354" s="91">
        <v>25.8</v>
      </c>
      <c r="BP354" s="91">
        <v>93.63</v>
      </c>
      <c r="BQ354" s="93">
        <v>856.78</v>
      </c>
      <c r="BR354" s="90">
        <v>6.37</v>
      </c>
      <c r="BS354" s="93">
        <v>100</v>
      </c>
      <c r="BT354" s="94"/>
      <c r="BU354" s="94"/>
      <c r="BV354" s="94"/>
      <c r="BW354" s="94"/>
      <c r="BX354" s="94"/>
      <c r="BY354" s="94"/>
      <c r="BZ354" s="94"/>
      <c r="CA354" s="94"/>
      <c r="CB354" s="94"/>
      <c r="CC354" s="99"/>
      <c r="CD354" s="99"/>
      <c r="CE354" s="100"/>
      <c r="CF354" s="99"/>
      <c r="CG354" s="99"/>
      <c r="CH354" s="100"/>
      <c r="CI354" s="99"/>
      <c r="CJ354" s="99"/>
      <c r="CK354" s="100"/>
      <c r="CL354" s="99"/>
      <c r="CM354" s="99"/>
      <c r="CN354" s="100"/>
      <c r="CO354" s="462"/>
      <c r="CP354" s="462"/>
      <c r="CQ354" s="402"/>
      <c r="CR354" s="401"/>
      <c r="CS354" s="401"/>
      <c r="CT354" s="402"/>
      <c r="CU354" s="401"/>
      <c r="CV354" s="401"/>
      <c r="CW354" s="402"/>
      <c r="CX354" s="462"/>
      <c r="CY354" s="462"/>
      <c r="CZ354" s="401"/>
      <c r="DA354" s="402"/>
      <c r="DB354" s="462"/>
      <c r="DC354" s="462"/>
      <c r="DD354" s="462"/>
      <c r="DE354" s="462"/>
      <c r="DF354" s="402"/>
    </row>
    <row r="355" spans="1:110" ht="8.4499999999999993" customHeight="1" x14ac:dyDescent="0.2">
      <c r="A355" s="130" t="s">
        <v>903</v>
      </c>
      <c r="B355" s="104">
        <v>340</v>
      </c>
      <c r="C355" s="82" t="s">
        <v>2097</v>
      </c>
      <c r="D355" s="96">
        <v>64</v>
      </c>
      <c r="E355" s="82" t="s">
        <v>2537</v>
      </c>
      <c r="F355" s="82" t="s">
        <v>1976</v>
      </c>
      <c r="G355" s="101">
        <v>5018.55</v>
      </c>
      <c r="H355" s="98">
        <v>0.05</v>
      </c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C355" s="99"/>
      <c r="AD355" s="99"/>
      <c r="AE355" s="99"/>
      <c r="AF355" s="99"/>
      <c r="AG355" s="99"/>
      <c r="AH355" s="99"/>
      <c r="AI355" s="99"/>
      <c r="AJ355" s="99"/>
      <c r="AK355" s="99"/>
      <c r="AL355" s="99"/>
      <c r="AM355" s="99"/>
      <c r="AN355" s="99"/>
      <c r="AO355" s="99"/>
      <c r="AP355" s="99"/>
      <c r="AQ355" s="99"/>
      <c r="AR355" s="99"/>
      <c r="AS355" s="99"/>
      <c r="AT355" s="99"/>
      <c r="AU355" s="99"/>
      <c r="AV355" s="99"/>
      <c r="AW355" s="99"/>
      <c r="AX355" s="99"/>
      <c r="AY355" s="99"/>
      <c r="AZ355" s="99"/>
      <c r="BA355" s="99"/>
      <c r="BB355" s="99"/>
      <c r="BC355" s="99"/>
      <c r="BD355" s="99"/>
      <c r="BE355" s="99"/>
      <c r="BF355" s="99"/>
      <c r="BG355" s="99"/>
      <c r="BH355" s="99"/>
      <c r="BI355" s="99"/>
      <c r="BJ355" s="99"/>
      <c r="BK355" s="101">
        <v>2019.97</v>
      </c>
      <c r="BL355" s="102">
        <v>40.25</v>
      </c>
      <c r="BM355" s="102">
        <v>40.25</v>
      </c>
      <c r="BN355" s="101">
        <v>2601.11</v>
      </c>
      <c r="BO355" s="102">
        <v>51.83</v>
      </c>
      <c r="BP355" s="102">
        <v>92.08</v>
      </c>
      <c r="BQ355" s="100">
        <v>397.47</v>
      </c>
      <c r="BR355" s="98">
        <v>7.92</v>
      </c>
      <c r="BS355" s="100">
        <v>100</v>
      </c>
      <c r="BT355" s="99"/>
      <c r="BU355" s="99"/>
      <c r="BV355" s="99"/>
      <c r="BW355" s="99"/>
      <c r="BX355" s="99"/>
      <c r="BY355" s="99"/>
      <c r="BZ355" s="99"/>
      <c r="CA355" s="99"/>
      <c r="CB355" s="99"/>
      <c r="CC355" s="99"/>
      <c r="CD355" s="99"/>
      <c r="CE355" s="100"/>
      <c r="CF355" s="99"/>
      <c r="CG355" s="99"/>
      <c r="CH355" s="100"/>
      <c r="CI355" s="99"/>
      <c r="CJ355" s="99"/>
      <c r="CK355" s="100"/>
      <c r="CL355" s="99"/>
      <c r="CM355" s="99"/>
      <c r="CN355" s="100"/>
      <c r="CO355" s="462"/>
      <c r="CP355" s="462"/>
      <c r="CQ355" s="402"/>
      <c r="CR355" s="401"/>
      <c r="CS355" s="401"/>
      <c r="CT355" s="402"/>
      <c r="CU355" s="401"/>
      <c r="CV355" s="401"/>
      <c r="CW355" s="402"/>
      <c r="CX355" s="462"/>
      <c r="CY355" s="462"/>
      <c r="CZ355" s="401"/>
      <c r="DA355" s="402"/>
      <c r="DB355" s="462"/>
      <c r="DC355" s="462"/>
      <c r="DD355" s="462"/>
      <c r="DE355" s="462"/>
      <c r="DF355" s="402"/>
    </row>
    <row r="356" spans="1:110" ht="8.4499999999999993" customHeight="1" x14ac:dyDescent="0.2">
      <c r="A356" s="130" t="s">
        <v>904</v>
      </c>
      <c r="B356" s="104">
        <v>341</v>
      </c>
      <c r="C356" s="82" t="s">
        <v>2098</v>
      </c>
      <c r="D356" s="96">
        <v>24</v>
      </c>
      <c r="E356" s="82" t="s">
        <v>2565</v>
      </c>
      <c r="F356" s="82" t="s">
        <v>2560</v>
      </c>
      <c r="G356" s="101">
        <v>1297.51</v>
      </c>
      <c r="H356" s="98">
        <v>0.01</v>
      </c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  <c r="AK356" s="99"/>
      <c r="AL356" s="99"/>
      <c r="AM356" s="99"/>
      <c r="AN356" s="99"/>
      <c r="AO356" s="99"/>
      <c r="AP356" s="99"/>
      <c r="AQ356" s="99"/>
      <c r="AR356" s="99"/>
      <c r="AS356" s="99"/>
      <c r="AT356" s="99"/>
      <c r="AU356" s="99"/>
      <c r="AV356" s="99"/>
      <c r="AW356" s="99"/>
      <c r="AX356" s="99"/>
      <c r="AY356" s="99"/>
      <c r="AZ356" s="99"/>
      <c r="BA356" s="99"/>
      <c r="BB356" s="99"/>
      <c r="BC356" s="99"/>
      <c r="BD356" s="99"/>
      <c r="BE356" s="99"/>
      <c r="BF356" s="99"/>
      <c r="BG356" s="99"/>
      <c r="BH356" s="99"/>
      <c r="BI356" s="99"/>
      <c r="BJ356" s="99"/>
      <c r="BK356" s="99"/>
      <c r="BL356" s="99"/>
      <c r="BM356" s="99"/>
      <c r="BN356" s="100">
        <v>846.37</v>
      </c>
      <c r="BO356" s="102">
        <v>65.23</v>
      </c>
      <c r="BP356" s="102">
        <v>65.23</v>
      </c>
      <c r="BQ356" s="100">
        <v>451.14</v>
      </c>
      <c r="BR356" s="102">
        <v>34.770000000000003</v>
      </c>
      <c r="BS356" s="100">
        <v>100</v>
      </c>
      <c r="BT356" s="99"/>
      <c r="BU356" s="99"/>
      <c r="BV356" s="99"/>
      <c r="BW356" s="99"/>
      <c r="BX356" s="99"/>
      <c r="BY356" s="99"/>
      <c r="BZ356" s="99"/>
      <c r="CA356" s="99"/>
      <c r="CB356" s="99"/>
      <c r="CC356" s="99"/>
      <c r="CD356" s="99"/>
      <c r="CE356" s="100"/>
      <c r="CF356" s="99"/>
      <c r="CG356" s="99"/>
      <c r="CH356" s="100"/>
      <c r="CI356" s="99"/>
      <c r="CJ356" s="99"/>
      <c r="CK356" s="100"/>
      <c r="CL356" s="99"/>
      <c r="CM356" s="99"/>
      <c r="CN356" s="100"/>
      <c r="CO356" s="462"/>
      <c r="CP356" s="462"/>
      <c r="CQ356" s="402"/>
      <c r="CR356" s="401"/>
      <c r="CS356" s="401"/>
      <c r="CT356" s="402"/>
      <c r="CU356" s="401"/>
      <c r="CV356" s="401"/>
      <c r="CW356" s="402"/>
      <c r="CX356" s="462"/>
      <c r="CY356" s="462"/>
      <c r="CZ356" s="401"/>
      <c r="DA356" s="402"/>
      <c r="DB356" s="462"/>
      <c r="DC356" s="462"/>
      <c r="DD356" s="462"/>
      <c r="DE356" s="462"/>
      <c r="DF356" s="402"/>
    </row>
    <row r="357" spans="1:110" ht="8.4499999999999993" customHeight="1" x14ac:dyDescent="0.2">
      <c r="A357" s="130" t="s">
        <v>905</v>
      </c>
      <c r="B357" s="104">
        <v>342</v>
      </c>
      <c r="C357" s="82" t="s">
        <v>2099</v>
      </c>
      <c r="D357" s="96">
        <v>24</v>
      </c>
      <c r="E357" s="82" t="s">
        <v>2565</v>
      </c>
      <c r="F357" s="82" t="s">
        <v>2560</v>
      </c>
      <c r="G357" s="102">
        <v>31.88</v>
      </c>
      <c r="H357" s="98">
        <v>0</v>
      </c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  <c r="AK357" s="99"/>
      <c r="AL357" s="99"/>
      <c r="AM357" s="99"/>
      <c r="AN357" s="99"/>
      <c r="AO357" s="99"/>
      <c r="AP357" s="99"/>
      <c r="AQ357" s="99"/>
      <c r="AR357" s="99"/>
      <c r="AS357" s="99"/>
      <c r="AT357" s="99"/>
      <c r="AU357" s="99"/>
      <c r="AV357" s="99"/>
      <c r="AW357" s="99"/>
      <c r="AX357" s="99"/>
      <c r="AY357" s="99"/>
      <c r="AZ357" s="99"/>
      <c r="BA357" s="99"/>
      <c r="BB357" s="99"/>
      <c r="BC357" s="99"/>
      <c r="BD357" s="99"/>
      <c r="BE357" s="99"/>
      <c r="BF357" s="99"/>
      <c r="BG357" s="99"/>
      <c r="BH357" s="99"/>
      <c r="BI357" s="99"/>
      <c r="BJ357" s="99"/>
      <c r="BK357" s="99"/>
      <c r="BL357" s="99"/>
      <c r="BM357" s="99"/>
      <c r="BN357" s="102">
        <v>23.72</v>
      </c>
      <c r="BO357" s="102">
        <v>74.39</v>
      </c>
      <c r="BP357" s="102">
        <v>74.39</v>
      </c>
      <c r="BQ357" s="98">
        <v>8.16</v>
      </c>
      <c r="BR357" s="102">
        <v>25.61</v>
      </c>
      <c r="BS357" s="100">
        <v>100</v>
      </c>
      <c r="BT357" s="99"/>
      <c r="BU357" s="99"/>
      <c r="BV357" s="99"/>
      <c r="BW357" s="99"/>
      <c r="BX357" s="99"/>
      <c r="BY357" s="99"/>
      <c r="BZ357" s="99"/>
      <c r="CA357" s="99"/>
      <c r="CB357" s="99"/>
      <c r="CC357" s="99"/>
      <c r="CD357" s="99"/>
      <c r="CE357" s="100"/>
      <c r="CF357" s="99"/>
      <c r="CG357" s="99"/>
      <c r="CH357" s="100"/>
      <c r="CI357" s="99"/>
      <c r="CJ357" s="99"/>
      <c r="CK357" s="100"/>
      <c r="CL357" s="99"/>
      <c r="CM357" s="99"/>
      <c r="CN357" s="100"/>
      <c r="CO357" s="462"/>
      <c r="CP357" s="462"/>
      <c r="CQ357" s="402"/>
      <c r="CR357" s="401"/>
      <c r="CS357" s="401"/>
      <c r="CT357" s="402"/>
      <c r="CU357" s="401"/>
      <c r="CV357" s="401"/>
      <c r="CW357" s="402"/>
      <c r="CX357" s="462"/>
      <c r="CY357" s="462"/>
      <c r="CZ357" s="401"/>
      <c r="DA357" s="402"/>
      <c r="DB357" s="462"/>
      <c r="DC357" s="462"/>
      <c r="DD357" s="462"/>
      <c r="DE357" s="462"/>
      <c r="DF357" s="402"/>
    </row>
    <row r="358" spans="1:110" ht="8.4499999999999993" customHeight="1" x14ac:dyDescent="0.2">
      <c r="A358" s="130" t="s">
        <v>1040</v>
      </c>
      <c r="B358" s="104">
        <v>343</v>
      </c>
      <c r="C358" s="82" t="s">
        <v>2100</v>
      </c>
      <c r="D358" s="96">
        <v>24</v>
      </c>
      <c r="E358" s="82" t="s">
        <v>2547</v>
      </c>
      <c r="F358" s="82" t="s">
        <v>1979</v>
      </c>
      <c r="G358" s="101">
        <v>6660.7</v>
      </c>
      <c r="H358" s="98">
        <v>7.0000000000000007E-2</v>
      </c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  <c r="AK358" s="99"/>
      <c r="AL358" s="99"/>
      <c r="AM358" s="99"/>
      <c r="AN358" s="99"/>
      <c r="AO358" s="99"/>
      <c r="AP358" s="99"/>
      <c r="AQ358" s="99"/>
      <c r="AR358" s="99"/>
      <c r="AS358" s="99"/>
      <c r="AT358" s="99"/>
      <c r="AU358" s="99"/>
      <c r="AV358" s="99"/>
      <c r="AW358" s="99"/>
      <c r="AX358" s="99"/>
      <c r="AY358" s="99"/>
      <c r="AZ358" s="99"/>
      <c r="BA358" s="99"/>
      <c r="BB358" s="99"/>
      <c r="BC358" s="99"/>
      <c r="BD358" s="99"/>
      <c r="BE358" s="99"/>
      <c r="BF358" s="99"/>
      <c r="BG358" s="99"/>
      <c r="BH358" s="100">
        <v>875.88</v>
      </c>
      <c r="BI358" s="102">
        <v>13.15</v>
      </c>
      <c r="BJ358" s="102">
        <v>13.15</v>
      </c>
      <c r="BK358" s="101">
        <v>5784.82</v>
      </c>
      <c r="BL358" s="102">
        <v>86.85</v>
      </c>
      <c r="BM358" s="100">
        <v>100</v>
      </c>
      <c r="BN358" s="99"/>
      <c r="BO358" s="99"/>
      <c r="BP358" s="100">
        <v>100</v>
      </c>
      <c r="BQ358" s="99"/>
      <c r="BR358" s="99"/>
      <c r="BS358" s="100">
        <v>100</v>
      </c>
      <c r="BT358" s="99"/>
      <c r="BU358" s="99"/>
      <c r="BV358" s="99"/>
      <c r="BW358" s="99"/>
      <c r="BX358" s="99"/>
      <c r="BY358" s="99"/>
      <c r="BZ358" s="99"/>
      <c r="CA358" s="99"/>
      <c r="CB358" s="99"/>
      <c r="CC358" s="99"/>
      <c r="CD358" s="99"/>
      <c r="CE358" s="100"/>
      <c r="CF358" s="99"/>
      <c r="CG358" s="99"/>
      <c r="CH358" s="100"/>
      <c r="CI358" s="99"/>
      <c r="CJ358" s="99"/>
      <c r="CK358" s="100"/>
      <c r="CL358" s="99"/>
      <c r="CM358" s="99"/>
      <c r="CN358" s="100"/>
      <c r="CO358" s="462"/>
      <c r="CP358" s="462"/>
      <c r="CQ358" s="402"/>
      <c r="CR358" s="401"/>
      <c r="CS358" s="401"/>
      <c r="CT358" s="402"/>
      <c r="CU358" s="401"/>
      <c r="CV358" s="401"/>
      <c r="CW358" s="402"/>
      <c r="CX358" s="462"/>
      <c r="CY358" s="462"/>
      <c r="CZ358" s="401"/>
      <c r="DA358" s="402"/>
      <c r="DB358" s="462"/>
      <c r="DC358" s="462"/>
      <c r="DD358" s="462"/>
      <c r="DE358" s="462"/>
      <c r="DF358" s="402"/>
    </row>
    <row r="359" spans="1:110" ht="8.4499999999999993" customHeight="1" x14ac:dyDescent="0.2">
      <c r="A359" s="130" t="s">
        <v>1041</v>
      </c>
      <c r="B359" s="104">
        <v>344</v>
      </c>
      <c r="C359" s="82" t="s">
        <v>2101</v>
      </c>
      <c r="D359" s="96">
        <v>24</v>
      </c>
      <c r="E359" s="82" t="s">
        <v>2547</v>
      </c>
      <c r="F359" s="82" t="s">
        <v>1979</v>
      </c>
      <c r="G359" s="100">
        <v>446.68</v>
      </c>
      <c r="H359" s="98">
        <v>0</v>
      </c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  <c r="AK359" s="99"/>
      <c r="AL359" s="99"/>
      <c r="AM359" s="99"/>
      <c r="AN359" s="99"/>
      <c r="AO359" s="99"/>
      <c r="AP359" s="99"/>
      <c r="AQ359" s="99"/>
      <c r="AR359" s="99"/>
      <c r="AS359" s="99"/>
      <c r="AT359" s="99"/>
      <c r="AU359" s="99"/>
      <c r="AV359" s="99"/>
      <c r="AW359" s="99"/>
      <c r="AX359" s="99"/>
      <c r="AY359" s="99"/>
      <c r="AZ359" s="99"/>
      <c r="BA359" s="99"/>
      <c r="BB359" s="99"/>
      <c r="BC359" s="99"/>
      <c r="BD359" s="99"/>
      <c r="BE359" s="99"/>
      <c r="BF359" s="99"/>
      <c r="BG359" s="99"/>
      <c r="BH359" s="102">
        <v>91.39</v>
      </c>
      <c r="BI359" s="102">
        <v>20.46</v>
      </c>
      <c r="BJ359" s="102">
        <v>20.46</v>
      </c>
      <c r="BK359" s="100">
        <v>355.29</v>
      </c>
      <c r="BL359" s="102">
        <v>79.540000000000006</v>
      </c>
      <c r="BM359" s="100">
        <v>100</v>
      </c>
      <c r="BN359" s="99"/>
      <c r="BO359" s="99"/>
      <c r="BP359" s="100">
        <v>100</v>
      </c>
      <c r="BQ359" s="99"/>
      <c r="BR359" s="99"/>
      <c r="BS359" s="100">
        <v>100</v>
      </c>
      <c r="BT359" s="99"/>
      <c r="BU359" s="99"/>
      <c r="BV359" s="99"/>
      <c r="BW359" s="99"/>
      <c r="BX359" s="99"/>
      <c r="BY359" s="99"/>
      <c r="BZ359" s="99"/>
      <c r="CA359" s="99"/>
      <c r="CB359" s="99"/>
      <c r="CC359" s="99"/>
      <c r="CD359" s="99"/>
      <c r="CE359" s="100"/>
      <c r="CF359" s="99"/>
      <c r="CG359" s="99"/>
      <c r="CH359" s="100"/>
      <c r="CI359" s="99"/>
      <c r="CJ359" s="99"/>
      <c r="CK359" s="100"/>
      <c r="CL359" s="99"/>
      <c r="CM359" s="99"/>
      <c r="CN359" s="100"/>
      <c r="CO359" s="462"/>
      <c r="CP359" s="462"/>
      <c r="CQ359" s="402"/>
      <c r="CR359" s="401"/>
      <c r="CS359" s="401"/>
      <c r="CT359" s="402"/>
      <c r="CU359" s="401"/>
      <c r="CV359" s="401"/>
      <c r="CW359" s="402"/>
      <c r="CX359" s="462"/>
      <c r="CY359" s="462"/>
      <c r="CZ359" s="401"/>
      <c r="DA359" s="402"/>
      <c r="DB359" s="462"/>
      <c r="DC359" s="462"/>
      <c r="DD359" s="462"/>
      <c r="DE359" s="462"/>
      <c r="DF359" s="402"/>
    </row>
    <row r="360" spans="1:110" ht="8.4499999999999993" customHeight="1" x14ac:dyDescent="0.2">
      <c r="A360" s="130" t="s">
        <v>1906</v>
      </c>
      <c r="B360" s="103">
        <v>345</v>
      </c>
      <c r="C360" s="87" t="s">
        <v>2102</v>
      </c>
      <c r="D360" s="88">
        <v>21</v>
      </c>
      <c r="E360" s="87" t="s">
        <v>1978</v>
      </c>
      <c r="F360" s="87" t="s">
        <v>2526</v>
      </c>
      <c r="G360" s="89">
        <v>11338.78</v>
      </c>
      <c r="H360" s="90">
        <v>0.12</v>
      </c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4"/>
      <c r="AB360" s="94"/>
      <c r="AC360" s="94"/>
      <c r="AD360" s="94"/>
      <c r="AE360" s="94"/>
      <c r="AF360" s="94"/>
      <c r="AG360" s="94"/>
      <c r="AH360" s="94"/>
      <c r="AI360" s="94"/>
      <c r="AJ360" s="94"/>
      <c r="AK360" s="94"/>
      <c r="AL360" s="94"/>
      <c r="AM360" s="94"/>
      <c r="AN360" s="94"/>
      <c r="AO360" s="94"/>
      <c r="AP360" s="94"/>
      <c r="AQ360" s="94"/>
      <c r="AR360" s="94"/>
      <c r="AS360" s="94"/>
      <c r="AT360" s="94"/>
      <c r="AU360" s="94"/>
      <c r="AV360" s="94"/>
      <c r="AW360" s="94"/>
      <c r="AX360" s="94"/>
      <c r="AY360" s="94"/>
      <c r="AZ360" s="94"/>
      <c r="BA360" s="94"/>
      <c r="BB360" s="94"/>
      <c r="BC360" s="94"/>
      <c r="BD360" s="94"/>
      <c r="BE360" s="94"/>
      <c r="BF360" s="94"/>
      <c r="BG360" s="94"/>
      <c r="BH360" s="94">
        <v>11338.78</v>
      </c>
      <c r="BI360" s="94">
        <v>100</v>
      </c>
      <c r="BJ360" s="94">
        <v>100</v>
      </c>
      <c r="BK360" s="94"/>
      <c r="BL360" s="94"/>
      <c r="BM360" s="94">
        <v>100</v>
      </c>
      <c r="BN360" s="94"/>
      <c r="BO360" s="94"/>
      <c r="BP360" s="94">
        <v>100</v>
      </c>
      <c r="BQ360" s="89"/>
      <c r="BR360" s="93"/>
      <c r="BS360" s="93">
        <v>100</v>
      </c>
      <c r="BT360" s="94"/>
      <c r="BU360" s="94"/>
      <c r="BV360" s="94"/>
      <c r="BW360" s="94"/>
      <c r="BX360" s="94"/>
      <c r="BY360" s="94"/>
      <c r="BZ360" s="94"/>
      <c r="CA360" s="94"/>
      <c r="CB360" s="94"/>
      <c r="CC360" s="99"/>
      <c r="CD360" s="99"/>
      <c r="CE360" s="100"/>
      <c r="CF360" s="99"/>
      <c r="CG360" s="99"/>
      <c r="CH360" s="100"/>
      <c r="CI360" s="99"/>
      <c r="CJ360" s="99"/>
      <c r="CK360" s="100"/>
      <c r="CL360" s="99"/>
      <c r="CM360" s="99"/>
      <c r="CN360" s="100"/>
      <c r="CO360" s="462"/>
      <c r="CP360" s="462"/>
      <c r="CQ360" s="402"/>
      <c r="CR360" s="401"/>
      <c r="CS360" s="401"/>
      <c r="CT360" s="402"/>
      <c r="CU360" s="401"/>
      <c r="CV360" s="401"/>
      <c r="CW360" s="402"/>
      <c r="CX360" s="462"/>
      <c r="CY360" s="462"/>
      <c r="CZ360" s="401"/>
      <c r="DA360" s="402"/>
      <c r="DB360" s="462"/>
      <c r="DC360" s="462"/>
      <c r="DD360" s="462"/>
      <c r="DE360" s="462"/>
      <c r="DF360" s="402"/>
    </row>
    <row r="361" spans="1:110" ht="8.4499999999999993" customHeight="1" x14ac:dyDescent="0.2">
      <c r="A361" s="130" t="s">
        <v>1908</v>
      </c>
      <c r="B361" s="104">
        <v>346</v>
      </c>
      <c r="C361" s="82" t="s">
        <v>2103</v>
      </c>
      <c r="D361" s="96">
        <v>21</v>
      </c>
      <c r="E361" s="82" t="s">
        <v>1978</v>
      </c>
      <c r="F361" s="82" t="s">
        <v>2526</v>
      </c>
      <c r="G361" s="100">
        <v>265.3</v>
      </c>
      <c r="H361" s="98">
        <v>0</v>
      </c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  <c r="AC361" s="99"/>
      <c r="AD361" s="99"/>
      <c r="AE361" s="99"/>
      <c r="AF361" s="99"/>
      <c r="AG361" s="99"/>
      <c r="AH361" s="99"/>
      <c r="AI361" s="99"/>
      <c r="AJ361" s="99"/>
      <c r="AK361" s="99"/>
      <c r="AL361" s="99"/>
      <c r="AM361" s="99"/>
      <c r="AN361" s="99"/>
      <c r="AO361" s="99"/>
      <c r="AP361" s="99"/>
      <c r="AQ361" s="99"/>
      <c r="AR361" s="99"/>
      <c r="AS361" s="99"/>
      <c r="AT361" s="99"/>
      <c r="AU361" s="99"/>
      <c r="AV361" s="99"/>
      <c r="AW361" s="99"/>
      <c r="AX361" s="99"/>
      <c r="AY361" s="99"/>
      <c r="AZ361" s="99"/>
      <c r="BA361" s="99"/>
      <c r="BB361" s="99"/>
      <c r="BC361" s="99"/>
      <c r="BD361" s="99"/>
      <c r="BE361" s="99"/>
      <c r="BF361" s="99"/>
      <c r="BG361" s="99"/>
      <c r="BH361" s="99">
        <v>265.3</v>
      </c>
      <c r="BI361" s="99">
        <v>100</v>
      </c>
      <c r="BJ361" s="99">
        <v>100</v>
      </c>
      <c r="BK361" s="99"/>
      <c r="BL361" s="99"/>
      <c r="BM361" s="99">
        <v>100</v>
      </c>
      <c r="BN361" s="99"/>
      <c r="BO361" s="99"/>
      <c r="BP361" s="99">
        <v>100</v>
      </c>
      <c r="BQ361" s="100"/>
      <c r="BR361" s="100"/>
      <c r="BS361" s="100">
        <v>100</v>
      </c>
      <c r="BT361" s="99"/>
      <c r="BU361" s="99"/>
      <c r="BV361" s="99"/>
      <c r="BW361" s="99"/>
      <c r="BX361" s="99"/>
      <c r="BY361" s="99"/>
      <c r="BZ361" s="99"/>
      <c r="CA361" s="99"/>
      <c r="CB361" s="99"/>
      <c r="CC361" s="99"/>
      <c r="CD361" s="99"/>
      <c r="CE361" s="100"/>
      <c r="CF361" s="99"/>
      <c r="CG361" s="99"/>
      <c r="CH361" s="100"/>
      <c r="CI361" s="99"/>
      <c r="CJ361" s="99"/>
      <c r="CK361" s="100"/>
      <c r="CL361" s="99"/>
      <c r="CM361" s="99"/>
      <c r="CN361" s="100"/>
      <c r="CO361" s="462"/>
      <c r="CP361" s="462"/>
      <c r="CQ361" s="402"/>
      <c r="CR361" s="401"/>
      <c r="CS361" s="401"/>
      <c r="CT361" s="402"/>
      <c r="CU361" s="401"/>
      <c r="CV361" s="401"/>
      <c r="CW361" s="402"/>
      <c r="CX361" s="462"/>
      <c r="CY361" s="462"/>
      <c r="CZ361" s="401"/>
      <c r="DA361" s="402"/>
      <c r="DB361" s="462"/>
      <c r="DC361" s="462"/>
      <c r="DD361" s="462"/>
      <c r="DE361" s="462"/>
      <c r="DF361" s="402"/>
    </row>
    <row r="362" spans="1:110" ht="8.4499999999999993" customHeight="1" x14ac:dyDescent="0.2">
      <c r="A362" s="130" t="s">
        <v>1910</v>
      </c>
      <c r="B362" s="104">
        <v>347</v>
      </c>
      <c r="C362" s="82" t="s">
        <v>2104</v>
      </c>
      <c r="D362" s="96">
        <v>21</v>
      </c>
      <c r="E362" s="82" t="s">
        <v>1978</v>
      </c>
      <c r="F362" s="82" t="s">
        <v>2526</v>
      </c>
      <c r="G362" s="97">
        <v>11073.48</v>
      </c>
      <c r="H362" s="98">
        <v>0.11</v>
      </c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  <c r="AC362" s="99"/>
      <c r="AD362" s="99"/>
      <c r="AE362" s="99"/>
      <c r="AF362" s="99"/>
      <c r="AG362" s="99"/>
      <c r="AH362" s="99"/>
      <c r="AI362" s="99"/>
      <c r="AJ362" s="99"/>
      <c r="AK362" s="99"/>
      <c r="AL362" s="99"/>
      <c r="AM362" s="99"/>
      <c r="AN362" s="99"/>
      <c r="AO362" s="99"/>
      <c r="AP362" s="99"/>
      <c r="AQ362" s="99"/>
      <c r="AR362" s="99"/>
      <c r="AS362" s="99"/>
      <c r="AT362" s="99"/>
      <c r="AU362" s="99"/>
      <c r="AV362" s="99"/>
      <c r="AW362" s="99"/>
      <c r="AX362" s="99"/>
      <c r="AY362" s="99"/>
      <c r="AZ362" s="99"/>
      <c r="BA362" s="99"/>
      <c r="BB362" s="99"/>
      <c r="BC362" s="99"/>
      <c r="BD362" s="99"/>
      <c r="BE362" s="99"/>
      <c r="BF362" s="99"/>
      <c r="BG362" s="99"/>
      <c r="BH362" s="99">
        <v>11073.48</v>
      </c>
      <c r="BI362" s="99">
        <v>100</v>
      </c>
      <c r="BJ362" s="99">
        <v>100</v>
      </c>
      <c r="BK362" s="99"/>
      <c r="BL362" s="99"/>
      <c r="BM362" s="99">
        <v>100</v>
      </c>
      <c r="BN362" s="99"/>
      <c r="BO362" s="99"/>
      <c r="BP362" s="99">
        <v>100</v>
      </c>
      <c r="BQ362" s="97"/>
      <c r="BR362" s="100"/>
      <c r="BS362" s="100">
        <v>100</v>
      </c>
      <c r="BT362" s="99"/>
      <c r="BU362" s="99"/>
      <c r="BV362" s="99"/>
      <c r="BW362" s="99"/>
      <c r="BX362" s="99"/>
      <c r="BY362" s="99"/>
      <c r="BZ362" s="99"/>
      <c r="CA362" s="99"/>
      <c r="CB362" s="99"/>
      <c r="CC362" s="99"/>
      <c r="CD362" s="99"/>
      <c r="CE362" s="100"/>
      <c r="CF362" s="99"/>
      <c r="CG362" s="99"/>
      <c r="CH362" s="100"/>
      <c r="CI362" s="99"/>
      <c r="CJ362" s="99"/>
      <c r="CK362" s="100"/>
      <c r="CL362" s="99"/>
      <c r="CM362" s="99"/>
      <c r="CN362" s="100"/>
      <c r="CO362" s="462"/>
      <c r="CP362" s="462"/>
      <c r="CQ362" s="402"/>
      <c r="CR362" s="401"/>
      <c r="CS362" s="401"/>
      <c r="CT362" s="402"/>
      <c r="CU362" s="401"/>
      <c r="CV362" s="401"/>
      <c r="CW362" s="402"/>
      <c r="CX362" s="462"/>
      <c r="CY362" s="462"/>
      <c r="CZ362" s="401"/>
      <c r="DA362" s="402"/>
      <c r="DB362" s="462"/>
      <c r="DC362" s="462"/>
      <c r="DD362" s="462"/>
      <c r="DE362" s="462"/>
      <c r="DF362" s="402"/>
    </row>
    <row r="363" spans="1:110" ht="8.4499999999999993" customHeight="1" x14ac:dyDescent="0.2">
      <c r="A363" s="130" t="s">
        <v>1912</v>
      </c>
      <c r="B363" s="103">
        <v>348</v>
      </c>
      <c r="C363" s="87" t="s">
        <v>521</v>
      </c>
      <c r="D363" s="88">
        <v>99</v>
      </c>
      <c r="E363" s="87" t="s">
        <v>2553</v>
      </c>
      <c r="F363" s="87" t="s">
        <v>2522</v>
      </c>
      <c r="G363" s="105">
        <v>156361.35999999999</v>
      </c>
      <c r="H363" s="90">
        <v>1.59</v>
      </c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  <c r="AA363" s="94"/>
      <c r="AB363" s="94"/>
      <c r="AC363" s="94"/>
      <c r="AD363" s="94"/>
      <c r="AE363" s="94"/>
      <c r="AF363" s="94"/>
      <c r="AG363" s="94"/>
      <c r="AH363" s="94"/>
      <c r="AI363" s="94"/>
      <c r="AJ363" s="94"/>
      <c r="AK363" s="94"/>
      <c r="AL363" s="94"/>
      <c r="AM363" s="94"/>
      <c r="AN363" s="94"/>
      <c r="AO363" s="94"/>
      <c r="AP363" s="94"/>
      <c r="AQ363" s="94"/>
      <c r="AR363" s="94"/>
      <c r="AS363" s="94"/>
      <c r="AT363" s="94"/>
      <c r="AU363" s="94"/>
      <c r="AV363" s="94"/>
      <c r="AW363" s="94"/>
      <c r="AX363" s="94"/>
      <c r="AY363" s="94"/>
      <c r="AZ363" s="94"/>
      <c r="BA363" s="94"/>
      <c r="BB363" s="94"/>
      <c r="BC363" s="94"/>
      <c r="BD363" s="94"/>
      <c r="BE363" s="89">
        <v>27167.54</v>
      </c>
      <c r="BF363" s="91">
        <v>17.52</v>
      </c>
      <c r="BG363" s="91">
        <v>17.52</v>
      </c>
      <c r="BH363" s="89">
        <v>32718.17</v>
      </c>
      <c r="BI363" s="91">
        <v>20.96</v>
      </c>
      <c r="BJ363" s="91">
        <v>38.479999999999997</v>
      </c>
      <c r="BK363" s="89">
        <v>35638.089999999997</v>
      </c>
      <c r="BL363" s="91">
        <v>22.28</v>
      </c>
      <c r="BM363" s="91">
        <v>60.77</v>
      </c>
      <c r="BN363" s="89">
        <v>35011.03</v>
      </c>
      <c r="BO363" s="91">
        <v>22.58</v>
      </c>
      <c r="BP363" s="91">
        <v>83.34</v>
      </c>
      <c r="BQ363" s="89">
        <v>25826.53</v>
      </c>
      <c r="BR363" s="91">
        <v>16.66</v>
      </c>
      <c r="BS363" s="93">
        <v>100</v>
      </c>
      <c r="BT363" s="94"/>
      <c r="BU363" s="94"/>
      <c r="BV363" s="94"/>
      <c r="BW363" s="94"/>
      <c r="BX363" s="94"/>
      <c r="BY363" s="94"/>
      <c r="BZ363" s="94"/>
      <c r="CA363" s="94"/>
      <c r="CB363" s="94"/>
      <c r="CC363" s="99"/>
      <c r="CD363" s="99"/>
      <c r="CE363" s="100"/>
      <c r="CF363" s="99"/>
      <c r="CG363" s="99"/>
      <c r="CH363" s="100"/>
      <c r="CI363" s="99"/>
      <c r="CJ363" s="99"/>
      <c r="CK363" s="100"/>
      <c r="CL363" s="99"/>
      <c r="CM363" s="99"/>
      <c r="CN363" s="100"/>
      <c r="CO363" s="462"/>
      <c r="CP363" s="462"/>
      <c r="CQ363" s="402"/>
      <c r="CR363" s="401"/>
      <c r="CS363" s="401"/>
      <c r="CT363" s="402"/>
      <c r="CU363" s="401"/>
      <c r="CV363" s="401"/>
      <c r="CW363" s="402"/>
      <c r="CX363" s="462"/>
      <c r="CY363" s="462"/>
      <c r="CZ363" s="401"/>
      <c r="DA363" s="402"/>
      <c r="DB363" s="462"/>
      <c r="DC363" s="462"/>
      <c r="DD363" s="462"/>
      <c r="DE363" s="462"/>
      <c r="DF363" s="402"/>
    </row>
    <row r="364" spans="1:110" ht="8.4499999999999993" customHeight="1" x14ac:dyDescent="0.2">
      <c r="A364" s="130" t="s">
        <v>1913</v>
      </c>
      <c r="B364" s="104">
        <v>349</v>
      </c>
      <c r="C364" s="82" t="s">
        <v>522</v>
      </c>
      <c r="D364" s="96">
        <v>24</v>
      </c>
      <c r="E364" s="82" t="s">
        <v>2565</v>
      </c>
      <c r="F364" s="82" t="s">
        <v>2560</v>
      </c>
      <c r="G364" s="100">
        <v>245.84</v>
      </c>
      <c r="H364" s="98">
        <v>0</v>
      </c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99"/>
      <c r="AE364" s="99"/>
      <c r="AF364" s="99"/>
      <c r="AG364" s="99"/>
      <c r="AH364" s="99"/>
      <c r="AI364" s="99"/>
      <c r="AJ364" s="99"/>
      <c r="AK364" s="99"/>
      <c r="AL364" s="99"/>
      <c r="AM364" s="99"/>
      <c r="AN364" s="99"/>
      <c r="AO364" s="99"/>
      <c r="AP364" s="99"/>
      <c r="AQ364" s="99"/>
      <c r="AR364" s="99"/>
      <c r="AS364" s="99"/>
      <c r="AT364" s="99"/>
      <c r="AU364" s="99"/>
      <c r="AV364" s="99"/>
      <c r="AW364" s="99"/>
      <c r="AX364" s="99"/>
      <c r="AY364" s="99"/>
      <c r="AZ364" s="99"/>
      <c r="BA364" s="99"/>
      <c r="BB364" s="99"/>
      <c r="BC364" s="99"/>
      <c r="BD364" s="99"/>
      <c r="BE364" s="99"/>
      <c r="BF364" s="99"/>
      <c r="BG364" s="99"/>
      <c r="BH364" s="99"/>
      <c r="BI364" s="99"/>
      <c r="BJ364" s="99"/>
      <c r="BK364" s="99"/>
      <c r="BL364" s="99"/>
      <c r="BM364" s="99"/>
      <c r="BN364" s="100">
        <v>169.16</v>
      </c>
      <c r="BO364" s="102">
        <v>68.81</v>
      </c>
      <c r="BP364" s="102">
        <v>68.81</v>
      </c>
      <c r="BQ364" s="102">
        <v>76.680000000000007</v>
      </c>
      <c r="BR364" s="102">
        <v>31.19</v>
      </c>
      <c r="BS364" s="100">
        <v>100</v>
      </c>
      <c r="BT364" s="99"/>
      <c r="BU364" s="99"/>
      <c r="BV364" s="99"/>
      <c r="BW364" s="99"/>
      <c r="BX364" s="99"/>
      <c r="BY364" s="99"/>
      <c r="BZ364" s="99"/>
      <c r="CA364" s="99"/>
      <c r="CB364" s="99"/>
      <c r="CC364" s="99"/>
      <c r="CD364" s="99"/>
      <c r="CE364" s="100"/>
      <c r="CF364" s="99"/>
      <c r="CG364" s="99"/>
      <c r="CH364" s="100"/>
      <c r="CI364" s="99"/>
      <c r="CJ364" s="99"/>
      <c r="CK364" s="100"/>
      <c r="CL364" s="99"/>
      <c r="CM364" s="99"/>
      <c r="CN364" s="100"/>
      <c r="CO364" s="462"/>
      <c r="CP364" s="462"/>
      <c r="CQ364" s="402"/>
      <c r="CR364" s="401"/>
      <c r="CS364" s="401"/>
      <c r="CT364" s="402"/>
      <c r="CU364" s="401"/>
      <c r="CV364" s="401"/>
      <c r="CW364" s="402"/>
      <c r="CX364" s="462"/>
      <c r="CY364" s="462"/>
      <c r="CZ364" s="401"/>
      <c r="DA364" s="402"/>
      <c r="DB364" s="462"/>
      <c r="DC364" s="462"/>
      <c r="DD364" s="462"/>
      <c r="DE364" s="462"/>
      <c r="DF364" s="402"/>
    </row>
    <row r="365" spans="1:110" ht="8.4499999999999993" customHeight="1" x14ac:dyDescent="0.2">
      <c r="A365" s="130" t="s">
        <v>1914</v>
      </c>
      <c r="B365" s="104">
        <v>350</v>
      </c>
      <c r="C365" s="82" t="s">
        <v>1098</v>
      </c>
      <c r="D365" s="96">
        <v>24</v>
      </c>
      <c r="E365" s="82" t="s">
        <v>2565</v>
      </c>
      <c r="F365" s="82" t="s">
        <v>2560</v>
      </c>
      <c r="G365" s="100">
        <v>204.46</v>
      </c>
      <c r="H365" s="98">
        <v>0</v>
      </c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  <c r="AC365" s="99"/>
      <c r="AD365" s="99"/>
      <c r="AE365" s="99"/>
      <c r="AF365" s="99"/>
      <c r="AG365" s="99"/>
      <c r="AH365" s="99"/>
      <c r="AI365" s="99"/>
      <c r="AJ365" s="99"/>
      <c r="AK365" s="99"/>
      <c r="AL365" s="99"/>
      <c r="AM365" s="99"/>
      <c r="AN365" s="99"/>
      <c r="AO365" s="99"/>
      <c r="AP365" s="99"/>
      <c r="AQ365" s="99"/>
      <c r="AR365" s="99"/>
      <c r="AS365" s="99"/>
      <c r="AT365" s="99"/>
      <c r="AU365" s="99"/>
      <c r="AV365" s="99"/>
      <c r="AW365" s="99"/>
      <c r="AX365" s="99"/>
      <c r="AY365" s="99"/>
      <c r="AZ365" s="99"/>
      <c r="BA365" s="99"/>
      <c r="BB365" s="99"/>
      <c r="BC365" s="99"/>
      <c r="BD365" s="99"/>
      <c r="BE365" s="99"/>
      <c r="BF365" s="99"/>
      <c r="BG365" s="99"/>
      <c r="BH365" s="99"/>
      <c r="BI365" s="99"/>
      <c r="BJ365" s="99"/>
      <c r="BK365" s="99"/>
      <c r="BL365" s="99"/>
      <c r="BM365" s="99"/>
      <c r="BN365" s="100">
        <v>127.79</v>
      </c>
      <c r="BO365" s="102">
        <v>62.5</v>
      </c>
      <c r="BP365" s="102">
        <v>62.5</v>
      </c>
      <c r="BQ365" s="102">
        <v>76.67</v>
      </c>
      <c r="BR365" s="102">
        <v>37.5</v>
      </c>
      <c r="BS365" s="100">
        <v>100</v>
      </c>
      <c r="BT365" s="99"/>
      <c r="BU365" s="99"/>
      <c r="BV365" s="99"/>
      <c r="BW365" s="99"/>
      <c r="BX365" s="99"/>
      <c r="BY365" s="99"/>
      <c r="BZ365" s="99"/>
      <c r="CA365" s="99"/>
      <c r="CB365" s="99"/>
      <c r="CC365" s="99"/>
      <c r="CD365" s="99"/>
      <c r="CE365" s="100"/>
      <c r="CF365" s="99"/>
      <c r="CG365" s="99"/>
      <c r="CH365" s="100"/>
      <c r="CI365" s="99"/>
      <c r="CJ365" s="99"/>
      <c r="CK365" s="100"/>
      <c r="CL365" s="99"/>
      <c r="CM365" s="99"/>
      <c r="CN365" s="100"/>
      <c r="CO365" s="462"/>
      <c r="CP365" s="462"/>
      <c r="CQ365" s="402"/>
      <c r="CR365" s="401"/>
      <c r="CS365" s="401"/>
      <c r="CT365" s="402"/>
      <c r="CU365" s="401"/>
      <c r="CV365" s="401"/>
      <c r="CW365" s="402"/>
      <c r="CX365" s="462"/>
      <c r="CY365" s="462"/>
      <c r="CZ365" s="401"/>
      <c r="DA365" s="402"/>
      <c r="DB365" s="462"/>
      <c r="DC365" s="462"/>
      <c r="DD365" s="462"/>
      <c r="DE365" s="462"/>
      <c r="DF365" s="402"/>
    </row>
    <row r="366" spans="1:110" ht="8.4499999999999993" customHeight="1" x14ac:dyDescent="0.2">
      <c r="A366" s="130" t="s">
        <v>1915</v>
      </c>
      <c r="B366" s="104">
        <v>351</v>
      </c>
      <c r="C366" s="82" t="s">
        <v>2105</v>
      </c>
      <c r="D366" s="96">
        <v>20</v>
      </c>
      <c r="E366" s="82" t="s">
        <v>2500</v>
      </c>
      <c r="F366" s="82" t="s">
        <v>1979</v>
      </c>
      <c r="G366" s="100">
        <v>339.66</v>
      </c>
      <c r="H366" s="98">
        <v>0</v>
      </c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99"/>
      <c r="AE366" s="99"/>
      <c r="AF366" s="99"/>
      <c r="AG366" s="99"/>
      <c r="AH366" s="99"/>
      <c r="AI366" s="99"/>
      <c r="AJ366" s="99"/>
      <c r="AK366" s="99"/>
      <c r="AL366" s="99"/>
      <c r="AM366" s="99"/>
      <c r="AN366" s="99"/>
      <c r="AO366" s="99"/>
      <c r="AP366" s="99"/>
      <c r="AQ366" s="99"/>
      <c r="AR366" s="99"/>
      <c r="AS366" s="99"/>
      <c r="AT366" s="99"/>
      <c r="AU366" s="99"/>
      <c r="AV366" s="99"/>
      <c r="AW366" s="99"/>
      <c r="AX366" s="99"/>
      <c r="AY366" s="99"/>
      <c r="AZ366" s="99"/>
      <c r="BA366" s="99"/>
      <c r="BB366" s="99"/>
      <c r="BC366" s="99"/>
      <c r="BD366" s="99"/>
      <c r="BE366" s="99"/>
      <c r="BF366" s="99"/>
      <c r="BG366" s="99"/>
      <c r="BH366" s="99"/>
      <c r="BI366" s="99"/>
      <c r="BJ366" s="99"/>
      <c r="BK366" s="100">
        <v>339.66</v>
      </c>
      <c r="BL366" s="100">
        <v>100</v>
      </c>
      <c r="BM366" s="100">
        <v>100</v>
      </c>
      <c r="BN366" s="99"/>
      <c r="BO366" s="99"/>
      <c r="BP366" s="100">
        <v>100</v>
      </c>
      <c r="BQ366" s="99"/>
      <c r="BR366" s="99"/>
      <c r="BS366" s="100">
        <v>100</v>
      </c>
      <c r="BT366" s="99"/>
      <c r="BU366" s="99"/>
      <c r="BV366" s="99"/>
      <c r="BW366" s="99"/>
      <c r="BX366" s="99"/>
      <c r="BY366" s="99"/>
      <c r="BZ366" s="99"/>
      <c r="CA366" s="99"/>
      <c r="CB366" s="99"/>
      <c r="CC366" s="99"/>
      <c r="CD366" s="99"/>
      <c r="CE366" s="100"/>
      <c r="CF366" s="99"/>
      <c r="CG366" s="99"/>
      <c r="CH366" s="100"/>
      <c r="CI366" s="99"/>
      <c r="CJ366" s="99"/>
      <c r="CK366" s="100"/>
      <c r="CL366" s="99"/>
      <c r="CM366" s="99"/>
      <c r="CN366" s="100"/>
      <c r="CO366" s="462"/>
      <c r="CP366" s="462"/>
      <c r="CQ366" s="402"/>
      <c r="CR366" s="401"/>
      <c r="CS366" s="401"/>
      <c r="CT366" s="402"/>
      <c r="CU366" s="401"/>
      <c r="CV366" s="401"/>
      <c r="CW366" s="402"/>
      <c r="CX366" s="462"/>
      <c r="CY366" s="462"/>
      <c r="CZ366" s="401"/>
      <c r="DA366" s="402"/>
      <c r="DB366" s="462"/>
      <c r="DC366" s="462"/>
      <c r="DD366" s="462"/>
      <c r="DE366" s="462"/>
      <c r="DF366" s="402"/>
    </row>
    <row r="367" spans="1:110" ht="8.4499999999999993" customHeight="1" x14ac:dyDescent="0.2">
      <c r="A367" s="130" t="s">
        <v>1917</v>
      </c>
      <c r="B367" s="104">
        <v>352</v>
      </c>
      <c r="C367" s="82" t="s">
        <v>2106</v>
      </c>
      <c r="D367" s="96">
        <v>24</v>
      </c>
      <c r="E367" s="82" t="s">
        <v>2547</v>
      </c>
      <c r="F367" s="82" t="s">
        <v>1979</v>
      </c>
      <c r="G367" s="101">
        <v>6134.97</v>
      </c>
      <c r="H367" s="98">
        <v>0.06</v>
      </c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99"/>
      <c r="AE367" s="99"/>
      <c r="AF367" s="99"/>
      <c r="AG367" s="99"/>
      <c r="AH367" s="99"/>
      <c r="AI367" s="99"/>
      <c r="AJ367" s="99"/>
      <c r="AK367" s="99"/>
      <c r="AL367" s="99"/>
      <c r="AM367" s="99"/>
      <c r="AN367" s="99"/>
      <c r="AO367" s="99"/>
      <c r="AP367" s="99"/>
      <c r="AQ367" s="99"/>
      <c r="AR367" s="99"/>
      <c r="AS367" s="99"/>
      <c r="AT367" s="99"/>
      <c r="AU367" s="99"/>
      <c r="AV367" s="99"/>
      <c r="AW367" s="99"/>
      <c r="AX367" s="99"/>
      <c r="AY367" s="99"/>
      <c r="AZ367" s="99"/>
      <c r="BA367" s="99"/>
      <c r="BB367" s="99"/>
      <c r="BC367" s="99"/>
      <c r="BD367" s="99"/>
      <c r="BE367" s="99"/>
      <c r="BF367" s="99"/>
      <c r="BG367" s="99"/>
      <c r="BH367" s="101">
        <v>1022.7</v>
      </c>
      <c r="BI367" s="102">
        <v>16.670000000000002</v>
      </c>
      <c r="BJ367" s="102">
        <v>16.670000000000002</v>
      </c>
      <c r="BK367" s="101">
        <v>5112.2700000000004</v>
      </c>
      <c r="BL367" s="102">
        <v>83.33</v>
      </c>
      <c r="BM367" s="100">
        <v>100</v>
      </c>
      <c r="BN367" s="99"/>
      <c r="BO367" s="99"/>
      <c r="BP367" s="100">
        <v>100</v>
      </c>
      <c r="BQ367" s="99"/>
      <c r="BR367" s="99"/>
      <c r="BS367" s="100">
        <v>100</v>
      </c>
      <c r="BT367" s="99"/>
      <c r="BU367" s="99"/>
      <c r="BV367" s="99"/>
      <c r="BW367" s="99"/>
      <c r="BX367" s="99"/>
      <c r="BY367" s="99"/>
      <c r="BZ367" s="99"/>
      <c r="CA367" s="99"/>
      <c r="CB367" s="99"/>
      <c r="CC367" s="99"/>
      <c r="CD367" s="99"/>
      <c r="CE367" s="100"/>
      <c r="CF367" s="99"/>
      <c r="CG367" s="99"/>
      <c r="CH367" s="100"/>
      <c r="CI367" s="99"/>
      <c r="CJ367" s="99"/>
      <c r="CK367" s="100"/>
      <c r="CL367" s="99"/>
      <c r="CM367" s="99"/>
      <c r="CN367" s="100"/>
      <c r="CO367" s="462"/>
      <c r="CP367" s="462"/>
      <c r="CQ367" s="402"/>
      <c r="CR367" s="401"/>
      <c r="CS367" s="401"/>
      <c r="CT367" s="402"/>
      <c r="CU367" s="401"/>
      <c r="CV367" s="401"/>
      <c r="CW367" s="402"/>
      <c r="CX367" s="462"/>
      <c r="CY367" s="462"/>
      <c r="CZ367" s="401"/>
      <c r="DA367" s="402"/>
      <c r="DB367" s="462"/>
      <c r="DC367" s="462"/>
      <c r="DD367" s="462"/>
      <c r="DE367" s="462"/>
      <c r="DF367" s="402"/>
    </row>
    <row r="368" spans="1:110" ht="8.4499999999999993" customHeight="1" x14ac:dyDescent="0.2">
      <c r="A368" s="130" t="s">
        <v>1919</v>
      </c>
      <c r="B368" s="104">
        <v>353</v>
      </c>
      <c r="C368" s="82" t="s">
        <v>523</v>
      </c>
      <c r="D368" s="96">
        <v>99</v>
      </c>
      <c r="E368" s="82" t="s">
        <v>2553</v>
      </c>
      <c r="F368" s="82" t="s">
        <v>2522</v>
      </c>
      <c r="G368" s="106">
        <v>149436.43</v>
      </c>
      <c r="H368" s="98">
        <v>1.52</v>
      </c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99"/>
      <c r="AE368" s="99"/>
      <c r="AF368" s="99"/>
      <c r="AG368" s="99"/>
      <c r="AH368" s="99"/>
      <c r="AI368" s="99"/>
      <c r="AJ368" s="99"/>
      <c r="AK368" s="99"/>
      <c r="AL368" s="99"/>
      <c r="AM368" s="99"/>
      <c r="AN368" s="99"/>
      <c r="AO368" s="99"/>
      <c r="AP368" s="99"/>
      <c r="AQ368" s="99"/>
      <c r="AR368" s="99"/>
      <c r="AS368" s="99"/>
      <c r="AT368" s="99"/>
      <c r="AU368" s="99"/>
      <c r="AV368" s="99"/>
      <c r="AW368" s="99"/>
      <c r="AX368" s="99"/>
      <c r="AY368" s="99"/>
      <c r="AZ368" s="99"/>
      <c r="BA368" s="99"/>
      <c r="BB368" s="99"/>
      <c r="BC368" s="99"/>
      <c r="BD368" s="99"/>
      <c r="BE368" s="97">
        <v>27167.54</v>
      </c>
      <c r="BF368" s="102">
        <v>18.18</v>
      </c>
      <c r="BG368" s="102">
        <v>18.18</v>
      </c>
      <c r="BH368" s="97">
        <v>31695.47</v>
      </c>
      <c r="BI368" s="102">
        <v>21.21</v>
      </c>
      <c r="BJ368" s="102">
        <v>39.39</v>
      </c>
      <c r="BK368" s="97">
        <v>30186.16</v>
      </c>
      <c r="BL368" s="102">
        <v>20.2</v>
      </c>
      <c r="BM368" s="102">
        <v>59.59</v>
      </c>
      <c r="BN368" s="97">
        <v>34714.080000000002</v>
      </c>
      <c r="BO368" s="102">
        <v>23.23</v>
      </c>
      <c r="BP368" s="102">
        <v>82.82</v>
      </c>
      <c r="BQ368" s="97">
        <v>25673.18</v>
      </c>
      <c r="BR368" s="102">
        <v>17.18</v>
      </c>
      <c r="BS368" s="100">
        <v>100</v>
      </c>
      <c r="BT368" s="99"/>
      <c r="BU368" s="99"/>
      <c r="BV368" s="99"/>
      <c r="BW368" s="99"/>
      <c r="BX368" s="99"/>
      <c r="BY368" s="99"/>
      <c r="BZ368" s="99"/>
      <c r="CA368" s="99"/>
      <c r="CB368" s="99"/>
      <c r="CC368" s="99"/>
      <c r="CD368" s="99"/>
      <c r="CE368" s="100"/>
      <c r="CF368" s="99"/>
      <c r="CG368" s="99"/>
      <c r="CH368" s="100"/>
      <c r="CI368" s="99"/>
      <c r="CJ368" s="99"/>
      <c r="CK368" s="100"/>
      <c r="CL368" s="99"/>
      <c r="CM368" s="99"/>
      <c r="CN368" s="100"/>
      <c r="CO368" s="462"/>
      <c r="CP368" s="462"/>
      <c r="CQ368" s="402"/>
      <c r="CR368" s="401"/>
      <c r="CS368" s="401"/>
      <c r="CT368" s="402"/>
      <c r="CU368" s="401"/>
      <c r="CV368" s="401"/>
      <c r="CW368" s="402"/>
      <c r="CX368" s="462"/>
      <c r="CY368" s="462"/>
      <c r="CZ368" s="401"/>
      <c r="DA368" s="402"/>
      <c r="DB368" s="462"/>
      <c r="DC368" s="462"/>
      <c r="DD368" s="462"/>
      <c r="DE368" s="462"/>
      <c r="DF368" s="402"/>
    </row>
    <row r="369" spans="1:110" ht="8.4499999999999993" customHeight="1" x14ac:dyDescent="0.2">
      <c r="A369" s="130" t="s">
        <v>153</v>
      </c>
      <c r="B369" s="103">
        <v>354</v>
      </c>
      <c r="C369" s="87" t="s">
        <v>524</v>
      </c>
      <c r="D369" s="88">
        <v>99</v>
      </c>
      <c r="E369" s="87" t="s">
        <v>2581</v>
      </c>
      <c r="F369" s="87" t="s">
        <v>1976</v>
      </c>
      <c r="G369" s="105">
        <v>181327.01</v>
      </c>
      <c r="H369" s="90">
        <v>1.85</v>
      </c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  <c r="AE369" s="94"/>
      <c r="AF369" s="94"/>
      <c r="AG369" s="94"/>
      <c r="AH369" s="94"/>
      <c r="AI369" s="94"/>
      <c r="AJ369" s="94"/>
      <c r="AK369" s="94"/>
      <c r="AL369" s="94"/>
      <c r="AM369" s="94"/>
      <c r="AN369" s="94"/>
      <c r="AO369" s="94"/>
      <c r="AP369" s="94"/>
      <c r="AQ369" s="94"/>
      <c r="AR369" s="94"/>
      <c r="AS369" s="94"/>
      <c r="AT369" s="94"/>
      <c r="AU369" s="94"/>
      <c r="AV369" s="94"/>
      <c r="AW369" s="94"/>
      <c r="AX369" s="94"/>
      <c r="AY369" s="94"/>
      <c r="AZ369" s="94"/>
      <c r="BA369" s="94"/>
      <c r="BB369" s="94"/>
      <c r="BC369" s="94"/>
      <c r="BD369" s="94"/>
      <c r="BE369" s="92">
        <v>4169.25</v>
      </c>
      <c r="BF369" s="90">
        <v>2.34</v>
      </c>
      <c r="BG369" s="90">
        <v>2.34</v>
      </c>
      <c r="BH369" s="94">
        <v>4169.25</v>
      </c>
      <c r="BI369" s="94">
        <v>2.34</v>
      </c>
      <c r="BJ369" s="90">
        <v>4.68</v>
      </c>
      <c r="BK369" s="94"/>
      <c r="BL369" s="94"/>
      <c r="BM369" s="90">
        <v>4.68</v>
      </c>
      <c r="BN369" s="93">
        <v>3892.25</v>
      </c>
      <c r="BO369" s="90">
        <v>2.14</v>
      </c>
      <c r="BP369" s="90">
        <v>6.82</v>
      </c>
      <c r="BQ369" s="105">
        <v>169096.26</v>
      </c>
      <c r="BR369" s="91">
        <v>93.18</v>
      </c>
      <c r="BS369" s="93">
        <v>100</v>
      </c>
      <c r="BT369" s="94"/>
      <c r="BU369" s="94"/>
      <c r="BV369" s="94"/>
      <c r="BW369" s="94"/>
      <c r="BX369" s="94"/>
      <c r="BY369" s="94"/>
      <c r="BZ369" s="94"/>
      <c r="CA369" s="94"/>
      <c r="CB369" s="94"/>
      <c r="CC369" s="99"/>
      <c r="CD369" s="99"/>
      <c r="CE369" s="100"/>
      <c r="CF369" s="99"/>
      <c r="CG369" s="99"/>
      <c r="CH369" s="100"/>
      <c r="CI369" s="99"/>
      <c r="CJ369" s="99"/>
      <c r="CK369" s="100"/>
      <c r="CL369" s="99"/>
      <c r="CM369" s="99"/>
      <c r="CN369" s="100"/>
      <c r="CO369" s="462"/>
      <c r="CP369" s="462"/>
      <c r="CQ369" s="402"/>
      <c r="CR369" s="401"/>
      <c r="CS369" s="401"/>
      <c r="CT369" s="402"/>
      <c r="CU369" s="401"/>
      <c r="CV369" s="401"/>
      <c r="CW369" s="402"/>
      <c r="CX369" s="462"/>
      <c r="CY369" s="462"/>
      <c r="CZ369" s="401"/>
      <c r="DA369" s="402"/>
      <c r="DB369" s="462"/>
      <c r="DC369" s="462"/>
      <c r="DD369" s="462"/>
      <c r="DE369" s="462"/>
      <c r="DF369" s="402"/>
    </row>
    <row r="370" spans="1:110" ht="8.4499999999999993" customHeight="1" x14ac:dyDescent="0.2">
      <c r="A370" s="130" t="s">
        <v>907</v>
      </c>
      <c r="B370" s="103">
        <v>355</v>
      </c>
      <c r="C370" s="87" t="s">
        <v>525</v>
      </c>
      <c r="D370" s="88">
        <v>35</v>
      </c>
      <c r="E370" s="87" t="s">
        <v>2531</v>
      </c>
      <c r="F370" s="87" t="s">
        <v>1976</v>
      </c>
      <c r="G370" s="89">
        <v>17533.810000000001</v>
      </c>
      <c r="H370" s="90">
        <v>0.18</v>
      </c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  <c r="AA370" s="94"/>
      <c r="AB370" s="94"/>
      <c r="AC370" s="94"/>
      <c r="AD370" s="94"/>
      <c r="AE370" s="94"/>
      <c r="AF370" s="94"/>
      <c r="AG370" s="94"/>
      <c r="AH370" s="94"/>
      <c r="AI370" s="94"/>
      <c r="AJ370" s="94"/>
      <c r="AK370" s="94"/>
      <c r="AL370" s="94"/>
      <c r="AM370" s="94"/>
      <c r="AN370" s="94"/>
      <c r="AO370" s="94"/>
      <c r="AP370" s="94"/>
      <c r="AQ370" s="94"/>
      <c r="AR370" s="94"/>
      <c r="AS370" s="94"/>
      <c r="AT370" s="94"/>
      <c r="AU370" s="94"/>
      <c r="AV370" s="94"/>
      <c r="AW370" s="94"/>
      <c r="AX370" s="94"/>
      <c r="AY370" s="94"/>
      <c r="AZ370" s="94"/>
      <c r="BA370" s="94"/>
      <c r="BB370" s="94"/>
      <c r="BC370" s="94"/>
      <c r="BD370" s="94"/>
      <c r="BE370" s="94"/>
      <c r="BF370" s="94"/>
      <c r="BG370" s="94"/>
      <c r="BH370" s="94"/>
      <c r="BI370" s="94"/>
      <c r="BJ370" s="94"/>
      <c r="BK370" s="94"/>
      <c r="BL370" s="94"/>
      <c r="BM370" s="94"/>
      <c r="BN370" s="94">
        <v>3506.76</v>
      </c>
      <c r="BO370" s="94">
        <v>20</v>
      </c>
      <c r="BP370" s="94">
        <v>20</v>
      </c>
      <c r="BQ370" s="89">
        <v>14027.05</v>
      </c>
      <c r="BR370" s="93">
        <v>80</v>
      </c>
      <c r="BS370" s="93">
        <v>100</v>
      </c>
      <c r="BT370" s="94"/>
      <c r="BU370" s="94"/>
      <c r="BV370" s="94"/>
      <c r="BW370" s="94"/>
      <c r="BX370" s="94"/>
      <c r="BY370" s="94"/>
      <c r="BZ370" s="94"/>
      <c r="CA370" s="94"/>
      <c r="CB370" s="94"/>
      <c r="CC370" s="99"/>
      <c r="CD370" s="99"/>
      <c r="CE370" s="100"/>
      <c r="CF370" s="99"/>
      <c r="CG370" s="99"/>
      <c r="CH370" s="100"/>
      <c r="CI370" s="99"/>
      <c r="CJ370" s="99"/>
      <c r="CK370" s="100"/>
      <c r="CL370" s="99"/>
      <c r="CM370" s="99"/>
      <c r="CN370" s="100"/>
      <c r="CO370" s="462"/>
      <c r="CP370" s="462"/>
      <c r="CQ370" s="402"/>
      <c r="CR370" s="401"/>
      <c r="CS370" s="401"/>
      <c r="CT370" s="402"/>
      <c r="CU370" s="401"/>
      <c r="CV370" s="401"/>
      <c r="CW370" s="402"/>
      <c r="CX370" s="462"/>
      <c r="CY370" s="462"/>
      <c r="CZ370" s="401"/>
      <c r="DA370" s="402"/>
      <c r="DB370" s="462"/>
      <c r="DC370" s="462"/>
      <c r="DD370" s="462"/>
      <c r="DE370" s="462"/>
      <c r="DF370" s="402"/>
    </row>
    <row r="371" spans="1:110" ht="8.4499999999999993" customHeight="1" x14ac:dyDescent="0.2">
      <c r="A371" s="130" t="s">
        <v>909</v>
      </c>
      <c r="B371" s="104">
        <v>356</v>
      </c>
      <c r="C371" s="82" t="s">
        <v>526</v>
      </c>
      <c r="D371" s="96">
        <v>35</v>
      </c>
      <c r="E371" s="82" t="s">
        <v>2531</v>
      </c>
      <c r="F371" s="82" t="s">
        <v>1976</v>
      </c>
      <c r="G371" s="101">
        <v>2533.81</v>
      </c>
      <c r="H371" s="98">
        <v>0.03</v>
      </c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99"/>
      <c r="AH371" s="99"/>
      <c r="AI371" s="99"/>
      <c r="AJ371" s="99"/>
      <c r="AK371" s="99"/>
      <c r="AL371" s="99"/>
      <c r="AM371" s="99"/>
      <c r="AN371" s="99"/>
      <c r="AO371" s="99"/>
      <c r="AP371" s="99"/>
      <c r="AQ371" s="99"/>
      <c r="AR371" s="99"/>
      <c r="AS371" s="99"/>
      <c r="AT371" s="99"/>
      <c r="AU371" s="99"/>
      <c r="AV371" s="99"/>
      <c r="AW371" s="99"/>
      <c r="AX371" s="99"/>
      <c r="AY371" s="99"/>
      <c r="AZ371" s="99"/>
      <c r="BA371" s="99"/>
      <c r="BB371" s="99"/>
      <c r="BC371" s="99"/>
      <c r="BD371" s="99"/>
      <c r="BE371" s="99"/>
      <c r="BF371" s="99"/>
      <c r="BG371" s="99"/>
      <c r="BH371" s="99"/>
      <c r="BI371" s="99"/>
      <c r="BJ371" s="99"/>
      <c r="BK371" s="99"/>
      <c r="BL371" s="99"/>
      <c r="BM371" s="99"/>
      <c r="BN371" s="99">
        <v>506.76</v>
      </c>
      <c r="BO371" s="99">
        <v>20</v>
      </c>
      <c r="BP371" s="99">
        <v>20</v>
      </c>
      <c r="BQ371" s="101">
        <v>2027.05</v>
      </c>
      <c r="BR371" s="100">
        <v>80</v>
      </c>
      <c r="BS371" s="100">
        <v>100</v>
      </c>
      <c r="BT371" s="99"/>
      <c r="BU371" s="99"/>
      <c r="BV371" s="99"/>
      <c r="BW371" s="99"/>
      <c r="BX371" s="99"/>
      <c r="BY371" s="99"/>
      <c r="BZ371" s="99"/>
      <c r="CA371" s="99"/>
      <c r="CB371" s="99"/>
      <c r="CC371" s="99"/>
      <c r="CD371" s="99"/>
      <c r="CE371" s="100"/>
      <c r="CF371" s="99"/>
      <c r="CG371" s="99"/>
      <c r="CH371" s="100"/>
      <c r="CI371" s="99"/>
      <c r="CJ371" s="99"/>
      <c r="CK371" s="100"/>
      <c r="CL371" s="99"/>
      <c r="CM371" s="99"/>
      <c r="CN371" s="100"/>
      <c r="CO371" s="462"/>
      <c r="CP371" s="462"/>
      <c r="CQ371" s="402"/>
      <c r="CR371" s="401"/>
      <c r="CS371" s="401"/>
      <c r="CT371" s="402"/>
      <c r="CU371" s="401"/>
      <c r="CV371" s="401"/>
      <c r="CW371" s="402"/>
      <c r="CX371" s="462"/>
      <c r="CY371" s="462"/>
      <c r="CZ371" s="401"/>
      <c r="DA371" s="402"/>
      <c r="DB371" s="462"/>
      <c r="DC371" s="462"/>
      <c r="DD371" s="462"/>
      <c r="DE371" s="462"/>
      <c r="DF371" s="402"/>
    </row>
    <row r="372" spans="1:110" ht="8.4499999999999993" customHeight="1" x14ac:dyDescent="0.2">
      <c r="A372" s="130" t="s">
        <v>910</v>
      </c>
      <c r="B372" s="104">
        <v>357</v>
      </c>
      <c r="C372" s="82" t="s">
        <v>527</v>
      </c>
      <c r="D372" s="96">
        <v>35</v>
      </c>
      <c r="E372" s="82" t="s">
        <v>2531</v>
      </c>
      <c r="F372" s="82" t="s">
        <v>1976</v>
      </c>
      <c r="G372" s="97">
        <v>15000</v>
      </c>
      <c r="H372" s="98">
        <v>0.15</v>
      </c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  <c r="AE372" s="99"/>
      <c r="AF372" s="99"/>
      <c r="AG372" s="99"/>
      <c r="AH372" s="99"/>
      <c r="AI372" s="99"/>
      <c r="AJ372" s="99"/>
      <c r="AK372" s="99"/>
      <c r="AL372" s="99"/>
      <c r="AM372" s="99"/>
      <c r="AN372" s="99"/>
      <c r="AO372" s="99"/>
      <c r="AP372" s="99"/>
      <c r="AQ372" s="99"/>
      <c r="AR372" s="99"/>
      <c r="AS372" s="99"/>
      <c r="AT372" s="99"/>
      <c r="AU372" s="99"/>
      <c r="AV372" s="99"/>
      <c r="AW372" s="99"/>
      <c r="AX372" s="99"/>
      <c r="AY372" s="99"/>
      <c r="AZ372" s="99"/>
      <c r="BA372" s="99"/>
      <c r="BB372" s="99"/>
      <c r="BC372" s="99"/>
      <c r="BD372" s="99"/>
      <c r="BE372" s="99"/>
      <c r="BF372" s="99"/>
      <c r="BG372" s="99"/>
      <c r="BH372" s="99"/>
      <c r="BI372" s="99"/>
      <c r="BJ372" s="99"/>
      <c r="BK372" s="99"/>
      <c r="BL372" s="99"/>
      <c r="BM372" s="99"/>
      <c r="BN372" s="99">
        <v>3000</v>
      </c>
      <c r="BO372" s="99">
        <v>20</v>
      </c>
      <c r="BP372" s="99">
        <v>20</v>
      </c>
      <c r="BQ372" s="97">
        <v>12000</v>
      </c>
      <c r="BR372" s="100">
        <v>80</v>
      </c>
      <c r="BS372" s="100">
        <v>100</v>
      </c>
      <c r="BT372" s="99"/>
      <c r="BU372" s="99"/>
      <c r="BV372" s="99"/>
      <c r="BW372" s="99"/>
      <c r="BX372" s="99"/>
      <c r="BY372" s="99"/>
      <c r="BZ372" s="99"/>
      <c r="CA372" s="99"/>
      <c r="CB372" s="99"/>
      <c r="CC372" s="99"/>
      <c r="CD372" s="99"/>
      <c r="CE372" s="100"/>
      <c r="CF372" s="99"/>
      <c r="CG372" s="99"/>
      <c r="CH372" s="100"/>
      <c r="CI372" s="99"/>
      <c r="CJ372" s="99"/>
      <c r="CK372" s="100"/>
      <c r="CL372" s="99"/>
      <c r="CM372" s="99"/>
      <c r="CN372" s="100"/>
      <c r="CO372" s="462"/>
      <c r="CP372" s="462"/>
      <c r="CQ372" s="402"/>
      <c r="CR372" s="401"/>
      <c r="CS372" s="401"/>
      <c r="CT372" s="402"/>
      <c r="CU372" s="401"/>
      <c r="CV372" s="401"/>
      <c r="CW372" s="402"/>
      <c r="CX372" s="462"/>
      <c r="CY372" s="462"/>
      <c r="CZ372" s="401"/>
      <c r="DA372" s="402"/>
      <c r="DB372" s="462"/>
      <c r="DC372" s="462"/>
      <c r="DD372" s="462"/>
      <c r="DE372" s="462"/>
      <c r="DF372" s="402"/>
    </row>
    <row r="373" spans="1:110" ht="8.4499999999999993" customHeight="1" x14ac:dyDescent="0.2">
      <c r="A373" s="130" t="s">
        <v>911</v>
      </c>
      <c r="B373" s="103">
        <v>358</v>
      </c>
      <c r="C373" s="87" t="s">
        <v>528</v>
      </c>
      <c r="D373" s="88">
        <v>22</v>
      </c>
      <c r="E373" s="87" t="s">
        <v>2571</v>
      </c>
      <c r="F373" s="87" t="s">
        <v>1976</v>
      </c>
      <c r="G373" s="89">
        <v>20681.41</v>
      </c>
      <c r="H373" s="90">
        <v>0.21</v>
      </c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  <c r="AE373" s="94"/>
      <c r="AF373" s="94"/>
      <c r="AG373" s="94"/>
      <c r="AH373" s="94"/>
      <c r="AI373" s="94"/>
      <c r="AJ373" s="94"/>
      <c r="AK373" s="94"/>
      <c r="AL373" s="94"/>
      <c r="AM373" s="94"/>
      <c r="AN373" s="94"/>
      <c r="AO373" s="94"/>
      <c r="AP373" s="94"/>
      <c r="AQ373" s="94"/>
      <c r="AR373" s="94"/>
      <c r="AS373" s="94"/>
      <c r="AT373" s="94"/>
      <c r="AU373" s="94"/>
      <c r="AV373" s="94"/>
      <c r="AW373" s="94"/>
      <c r="AX373" s="94"/>
      <c r="AY373" s="94"/>
      <c r="AZ373" s="94"/>
      <c r="BA373" s="94"/>
      <c r="BB373" s="94"/>
      <c r="BC373" s="94"/>
      <c r="BD373" s="94"/>
      <c r="BE373" s="94"/>
      <c r="BF373" s="94"/>
      <c r="BG373" s="94"/>
      <c r="BH373" s="94"/>
      <c r="BI373" s="94"/>
      <c r="BJ373" s="94"/>
      <c r="BK373" s="94"/>
      <c r="BL373" s="94"/>
      <c r="BM373" s="94"/>
      <c r="BN373" s="94"/>
      <c r="BO373" s="94"/>
      <c r="BP373" s="94"/>
      <c r="BQ373" s="89">
        <v>20681.41</v>
      </c>
      <c r="BR373" s="93">
        <v>100</v>
      </c>
      <c r="BS373" s="93">
        <v>100</v>
      </c>
      <c r="BT373" s="94"/>
      <c r="BU373" s="94"/>
      <c r="BV373" s="94"/>
      <c r="BW373" s="94"/>
      <c r="BX373" s="94"/>
      <c r="BY373" s="94"/>
      <c r="BZ373" s="94"/>
      <c r="CA373" s="94"/>
      <c r="CB373" s="94"/>
      <c r="CC373" s="99"/>
      <c r="CD373" s="99"/>
      <c r="CE373" s="100"/>
      <c r="CF373" s="99"/>
      <c r="CG373" s="99"/>
      <c r="CH373" s="100"/>
      <c r="CI373" s="99"/>
      <c r="CJ373" s="99"/>
      <c r="CK373" s="100"/>
      <c r="CL373" s="99"/>
      <c r="CM373" s="99"/>
      <c r="CN373" s="100"/>
      <c r="CO373" s="462"/>
      <c r="CP373" s="462"/>
      <c r="CQ373" s="402"/>
      <c r="CR373" s="401"/>
      <c r="CS373" s="401"/>
      <c r="CT373" s="402"/>
      <c r="CU373" s="401"/>
      <c r="CV373" s="401"/>
      <c r="CW373" s="402"/>
      <c r="CX373" s="462"/>
      <c r="CY373" s="462"/>
      <c r="CZ373" s="401"/>
      <c r="DA373" s="402"/>
      <c r="DB373" s="462"/>
      <c r="DC373" s="462"/>
      <c r="DD373" s="462"/>
      <c r="DE373" s="462"/>
      <c r="DF373" s="402"/>
    </row>
    <row r="374" spans="1:110" ht="8.4499999999999993" customHeight="1" x14ac:dyDescent="0.2">
      <c r="A374" s="130" t="s">
        <v>912</v>
      </c>
      <c r="B374" s="104">
        <v>359</v>
      </c>
      <c r="C374" s="82" t="s">
        <v>529</v>
      </c>
      <c r="D374" s="96">
        <v>22</v>
      </c>
      <c r="E374" s="82" t="s">
        <v>2571</v>
      </c>
      <c r="F374" s="82" t="s">
        <v>1976</v>
      </c>
      <c r="G374" s="97">
        <v>13175.1</v>
      </c>
      <c r="H374" s="98">
        <v>0.13</v>
      </c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  <c r="AB374" s="99"/>
      <c r="AC374" s="99"/>
      <c r="AD374" s="99"/>
      <c r="AE374" s="99"/>
      <c r="AF374" s="99"/>
      <c r="AG374" s="99"/>
      <c r="AH374" s="99"/>
      <c r="AI374" s="99"/>
      <c r="AJ374" s="99"/>
      <c r="AK374" s="99"/>
      <c r="AL374" s="99"/>
      <c r="AM374" s="99"/>
      <c r="AN374" s="99"/>
      <c r="AO374" s="99"/>
      <c r="AP374" s="99"/>
      <c r="AQ374" s="99"/>
      <c r="AR374" s="99"/>
      <c r="AS374" s="99"/>
      <c r="AT374" s="99"/>
      <c r="AU374" s="99"/>
      <c r="AV374" s="99"/>
      <c r="AW374" s="99"/>
      <c r="AX374" s="99"/>
      <c r="AY374" s="99"/>
      <c r="AZ374" s="99"/>
      <c r="BA374" s="99"/>
      <c r="BB374" s="99"/>
      <c r="BC374" s="99"/>
      <c r="BD374" s="99"/>
      <c r="BE374" s="99"/>
      <c r="BF374" s="99"/>
      <c r="BG374" s="99"/>
      <c r="BH374" s="99"/>
      <c r="BI374" s="99"/>
      <c r="BJ374" s="99"/>
      <c r="BK374" s="99"/>
      <c r="BL374" s="99"/>
      <c r="BM374" s="99"/>
      <c r="BN374" s="99"/>
      <c r="BO374" s="99"/>
      <c r="BP374" s="99"/>
      <c r="BQ374" s="97">
        <v>13175.1</v>
      </c>
      <c r="BR374" s="100">
        <v>100</v>
      </c>
      <c r="BS374" s="100">
        <v>100</v>
      </c>
      <c r="BT374" s="99"/>
      <c r="BU374" s="99"/>
      <c r="BV374" s="99"/>
      <c r="BW374" s="99"/>
      <c r="BX374" s="99"/>
      <c r="BY374" s="99"/>
      <c r="BZ374" s="99"/>
      <c r="CA374" s="99"/>
      <c r="CB374" s="99"/>
      <c r="CC374" s="99"/>
      <c r="CD374" s="99"/>
      <c r="CE374" s="100"/>
      <c r="CF374" s="99"/>
      <c r="CG374" s="99"/>
      <c r="CH374" s="100"/>
      <c r="CI374" s="99"/>
      <c r="CJ374" s="99"/>
      <c r="CK374" s="100"/>
      <c r="CL374" s="99"/>
      <c r="CM374" s="99"/>
      <c r="CN374" s="100"/>
      <c r="CO374" s="462"/>
      <c r="CP374" s="462"/>
      <c r="CQ374" s="402"/>
      <c r="CR374" s="401"/>
      <c r="CS374" s="401"/>
      <c r="CT374" s="402"/>
      <c r="CU374" s="401"/>
      <c r="CV374" s="401"/>
      <c r="CW374" s="402"/>
      <c r="CX374" s="462"/>
      <c r="CY374" s="462"/>
      <c r="CZ374" s="401"/>
      <c r="DA374" s="402"/>
      <c r="DB374" s="462"/>
      <c r="DC374" s="462"/>
      <c r="DD374" s="462"/>
      <c r="DE374" s="462"/>
      <c r="DF374" s="402"/>
    </row>
    <row r="375" spans="1:110" ht="8.4499999999999993" customHeight="1" x14ac:dyDescent="0.2">
      <c r="A375" s="130" t="s">
        <v>913</v>
      </c>
      <c r="B375" s="104">
        <v>360</v>
      </c>
      <c r="C375" s="82" t="s">
        <v>530</v>
      </c>
      <c r="D375" s="96">
        <v>22</v>
      </c>
      <c r="E375" s="82" t="s">
        <v>2571</v>
      </c>
      <c r="F375" s="82" t="s">
        <v>1976</v>
      </c>
      <c r="G375" s="101">
        <v>7506.31</v>
      </c>
      <c r="H375" s="98">
        <v>0.08</v>
      </c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  <c r="AA375" s="99"/>
      <c r="AB375" s="99"/>
      <c r="AC375" s="99"/>
      <c r="AD375" s="99"/>
      <c r="AE375" s="99"/>
      <c r="AF375" s="99"/>
      <c r="AG375" s="99"/>
      <c r="AH375" s="99"/>
      <c r="AI375" s="99"/>
      <c r="AJ375" s="99"/>
      <c r="AK375" s="99"/>
      <c r="AL375" s="99"/>
      <c r="AM375" s="99"/>
      <c r="AN375" s="99"/>
      <c r="AO375" s="99"/>
      <c r="AP375" s="99"/>
      <c r="AQ375" s="99"/>
      <c r="AR375" s="99"/>
      <c r="AS375" s="99"/>
      <c r="AT375" s="99"/>
      <c r="AU375" s="99"/>
      <c r="AV375" s="99"/>
      <c r="AW375" s="99"/>
      <c r="AX375" s="99"/>
      <c r="AY375" s="99"/>
      <c r="AZ375" s="99"/>
      <c r="BA375" s="99"/>
      <c r="BB375" s="99"/>
      <c r="BC375" s="99"/>
      <c r="BD375" s="99"/>
      <c r="BE375" s="99"/>
      <c r="BF375" s="99"/>
      <c r="BG375" s="99"/>
      <c r="BH375" s="99"/>
      <c r="BI375" s="99"/>
      <c r="BJ375" s="99"/>
      <c r="BK375" s="99"/>
      <c r="BL375" s="99"/>
      <c r="BM375" s="99"/>
      <c r="BN375" s="99"/>
      <c r="BO375" s="99"/>
      <c r="BP375" s="99"/>
      <c r="BQ375" s="101">
        <v>7506.31</v>
      </c>
      <c r="BR375" s="100">
        <v>100</v>
      </c>
      <c r="BS375" s="100">
        <v>100</v>
      </c>
      <c r="BT375" s="99"/>
      <c r="BU375" s="99"/>
      <c r="BV375" s="99"/>
      <c r="BW375" s="99"/>
      <c r="BX375" s="99"/>
      <c r="BY375" s="99"/>
      <c r="BZ375" s="99"/>
      <c r="CA375" s="99"/>
      <c r="CB375" s="99"/>
      <c r="CC375" s="99"/>
      <c r="CD375" s="99"/>
      <c r="CE375" s="100"/>
      <c r="CF375" s="99"/>
      <c r="CG375" s="99"/>
      <c r="CH375" s="100"/>
      <c r="CI375" s="99"/>
      <c r="CJ375" s="99"/>
      <c r="CK375" s="100"/>
      <c r="CL375" s="99"/>
      <c r="CM375" s="99"/>
      <c r="CN375" s="100"/>
      <c r="CO375" s="462"/>
      <c r="CP375" s="462"/>
      <c r="CQ375" s="402"/>
      <c r="CR375" s="401"/>
      <c r="CS375" s="401"/>
      <c r="CT375" s="402"/>
      <c r="CU375" s="401"/>
      <c r="CV375" s="401"/>
      <c r="CW375" s="402"/>
      <c r="CX375" s="462"/>
      <c r="CY375" s="462"/>
      <c r="CZ375" s="401"/>
      <c r="DA375" s="402"/>
      <c r="DB375" s="462"/>
      <c r="DC375" s="462"/>
      <c r="DD375" s="462"/>
      <c r="DE375" s="462"/>
      <c r="DF375" s="402"/>
    </row>
    <row r="376" spans="1:110" ht="8.4499999999999993" customHeight="1" x14ac:dyDescent="0.2">
      <c r="A376" s="130" t="s">
        <v>914</v>
      </c>
      <c r="B376" s="103">
        <v>361</v>
      </c>
      <c r="C376" s="87" t="s">
        <v>2107</v>
      </c>
      <c r="D376" s="88">
        <v>99</v>
      </c>
      <c r="E376" s="87" t="s">
        <v>2581</v>
      </c>
      <c r="F376" s="87" t="s">
        <v>1976</v>
      </c>
      <c r="G376" s="105">
        <v>143111.79</v>
      </c>
      <c r="H376" s="90">
        <v>1.46</v>
      </c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  <c r="AA376" s="94"/>
      <c r="AB376" s="94"/>
      <c r="AC376" s="94"/>
      <c r="AD376" s="94"/>
      <c r="AE376" s="94"/>
      <c r="AF376" s="94"/>
      <c r="AG376" s="94"/>
      <c r="AH376" s="94"/>
      <c r="AI376" s="94"/>
      <c r="AJ376" s="94"/>
      <c r="AK376" s="94"/>
      <c r="AL376" s="94"/>
      <c r="AM376" s="94"/>
      <c r="AN376" s="94"/>
      <c r="AO376" s="94"/>
      <c r="AP376" s="94"/>
      <c r="AQ376" s="94"/>
      <c r="AR376" s="94"/>
      <c r="AS376" s="94"/>
      <c r="AT376" s="94"/>
      <c r="AU376" s="94"/>
      <c r="AV376" s="94"/>
      <c r="AW376" s="94"/>
      <c r="AX376" s="94"/>
      <c r="AY376" s="94"/>
      <c r="AZ376" s="94"/>
      <c r="BA376" s="94"/>
      <c r="BB376" s="94"/>
      <c r="BC376" s="94"/>
      <c r="BD376" s="94"/>
      <c r="BE376" s="92">
        <v>4169.25</v>
      </c>
      <c r="BF376" s="90">
        <v>2.97</v>
      </c>
      <c r="BG376" s="90">
        <v>2.97</v>
      </c>
      <c r="BH376" s="94">
        <v>4169.25</v>
      </c>
      <c r="BI376" s="94">
        <v>2.97</v>
      </c>
      <c r="BJ376" s="90">
        <v>5.94</v>
      </c>
      <c r="BK376" s="94"/>
      <c r="BL376" s="94"/>
      <c r="BM376" s="90">
        <v>5.94</v>
      </c>
      <c r="BN376" s="93">
        <v>385.49</v>
      </c>
      <c r="BO376" s="90">
        <v>0.27</v>
      </c>
      <c r="BP376" s="90">
        <v>6.22</v>
      </c>
      <c r="BQ376" s="105">
        <v>134387.79999999999</v>
      </c>
      <c r="BR376" s="91">
        <v>93.78</v>
      </c>
      <c r="BS376" s="93">
        <v>100</v>
      </c>
      <c r="BT376" s="94"/>
      <c r="BU376" s="94"/>
      <c r="BV376" s="94"/>
      <c r="BW376" s="94"/>
      <c r="BX376" s="94"/>
      <c r="BY376" s="94"/>
      <c r="BZ376" s="94"/>
      <c r="CA376" s="94"/>
      <c r="CB376" s="94"/>
      <c r="CC376" s="99"/>
      <c r="CD376" s="99"/>
      <c r="CE376" s="100"/>
      <c r="CF376" s="99"/>
      <c r="CG376" s="99"/>
      <c r="CH376" s="100"/>
      <c r="CI376" s="99"/>
      <c r="CJ376" s="99"/>
      <c r="CK376" s="100"/>
      <c r="CL376" s="99"/>
      <c r="CM376" s="99"/>
      <c r="CN376" s="100"/>
      <c r="CO376" s="462"/>
      <c r="CP376" s="462"/>
      <c r="CQ376" s="402"/>
      <c r="CR376" s="401"/>
      <c r="CS376" s="401"/>
      <c r="CT376" s="402"/>
      <c r="CU376" s="401"/>
      <c r="CV376" s="401"/>
      <c r="CW376" s="402"/>
      <c r="CX376" s="462"/>
      <c r="CY376" s="462"/>
      <c r="CZ376" s="401"/>
      <c r="DA376" s="402"/>
      <c r="DB376" s="462"/>
      <c r="DC376" s="462"/>
      <c r="DD376" s="462"/>
      <c r="DE376" s="462"/>
      <c r="DF376" s="402"/>
    </row>
    <row r="377" spans="1:110" ht="8.4499999999999993" customHeight="1" x14ac:dyDescent="0.2">
      <c r="A377" s="130" t="s">
        <v>916</v>
      </c>
      <c r="B377" s="104">
        <v>362</v>
      </c>
      <c r="C377" s="82" t="s">
        <v>531</v>
      </c>
      <c r="D377" s="96">
        <v>13</v>
      </c>
      <c r="E377" s="82" t="s">
        <v>2587</v>
      </c>
      <c r="F377" s="82" t="s">
        <v>1976</v>
      </c>
      <c r="G377" s="100">
        <v>145.41999999999999</v>
      </c>
      <c r="H377" s="98">
        <v>0</v>
      </c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  <c r="AA377" s="99"/>
      <c r="AB377" s="99"/>
      <c r="AC377" s="99"/>
      <c r="AD377" s="99"/>
      <c r="AE377" s="99"/>
      <c r="AF377" s="99"/>
      <c r="AG377" s="99"/>
      <c r="AH377" s="99"/>
      <c r="AI377" s="99"/>
      <c r="AJ377" s="99"/>
      <c r="AK377" s="99"/>
      <c r="AL377" s="99"/>
      <c r="AM377" s="99"/>
      <c r="AN377" s="99"/>
      <c r="AO377" s="99"/>
      <c r="AP377" s="99"/>
      <c r="AQ377" s="99"/>
      <c r="AR377" s="99"/>
      <c r="AS377" s="99"/>
      <c r="AT377" s="99"/>
      <c r="AU377" s="99"/>
      <c r="AV377" s="99"/>
      <c r="AW377" s="99"/>
      <c r="AX377" s="99"/>
      <c r="AY377" s="99"/>
      <c r="AZ377" s="99"/>
      <c r="BA377" s="99"/>
      <c r="BB377" s="99"/>
      <c r="BC377" s="99"/>
      <c r="BD377" s="99"/>
      <c r="BE377" s="99"/>
      <c r="BF377" s="99"/>
      <c r="BG377" s="99"/>
      <c r="BH377" s="99"/>
      <c r="BI377" s="99"/>
      <c r="BJ377" s="99"/>
      <c r="BK377" s="99"/>
      <c r="BL377" s="99"/>
      <c r="BM377" s="99"/>
      <c r="BN377" s="99"/>
      <c r="BO377" s="99"/>
      <c r="BP377" s="99"/>
      <c r="BQ377" s="100">
        <v>145.41999999999999</v>
      </c>
      <c r="BR377" s="100">
        <v>100</v>
      </c>
      <c r="BS377" s="100">
        <v>100</v>
      </c>
      <c r="BT377" s="99"/>
      <c r="BU377" s="99"/>
      <c r="BV377" s="99"/>
      <c r="BW377" s="99"/>
      <c r="BX377" s="99"/>
      <c r="BY377" s="99"/>
      <c r="BZ377" s="99"/>
      <c r="CA377" s="99"/>
      <c r="CB377" s="99"/>
      <c r="CC377" s="99"/>
      <c r="CD377" s="99"/>
      <c r="CE377" s="100"/>
      <c r="CF377" s="99"/>
      <c r="CG377" s="99"/>
      <c r="CH377" s="100"/>
      <c r="CI377" s="99"/>
      <c r="CJ377" s="99"/>
      <c r="CK377" s="100"/>
      <c r="CL377" s="99"/>
      <c r="CM377" s="99"/>
      <c r="CN377" s="100"/>
      <c r="CO377" s="462"/>
      <c r="CP377" s="462"/>
      <c r="CQ377" s="402"/>
      <c r="CR377" s="401"/>
      <c r="CS377" s="401"/>
      <c r="CT377" s="402"/>
      <c r="CU377" s="401"/>
      <c r="CV377" s="401"/>
      <c r="CW377" s="402"/>
      <c r="CX377" s="462"/>
      <c r="CY377" s="462"/>
      <c r="CZ377" s="401"/>
      <c r="DA377" s="402"/>
      <c r="DB377" s="462"/>
      <c r="DC377" s="462"/>
      <c r="DD377" s="462"/>
      <c r="DE377" s="462"/>
      <c r="DF377" s="402"/>
    </row>
    <row r="378" spans="1:110" ht="8.4499999999999993" customHeight="1" x14ac:dyDescent="0.2">
      <c r="A378" s="130" t="s">
        <v>917</v>
      </c>
      <c r="B378" s="104">
        <v>363</v>
      </c>
      <c r="C378" s="82" t="s">
        <v>532</v>
      </c>
      <c r="D378" s="96">
        <v>13</v>
      </c>
      <c r="E378" s="82" t="s">
        <v>2587</v>
      </c>
      <c r="F378" s="82" t="s">
        <v>1976</v>
      </c>
      <c r="G378" s="101">
        <v>6000</v>
      </c>
      <c r="H378" s="98">
        <v>0.06</v>
      </c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  <c r="AA378" s="99"/>
      <c r="AB378" s="99"/>
      <c r="AC378" s="99"/>
      <c r="AD378" s="99"/>
      <c r="AE378" s="99"/>
      <c r="AF378" s="99"/>
      <c r="AG378" s="99"/>
      <c r="AH378" s="99"/>
      <c r="AI378" s="99"/>
      <c r="AJ378" s="99"/>
      <c r="AK378" s="99"/>
      <c r="AL378" s="99"/>
      <c r="AM378" s="99"/>
      <c r="AN378" s="99"/>
      <c r="AO378" s="99"/>
      <c r="AP378" s="99"/>
      <c r="AQ378" s="99"/>
      <c r="AR378" s="99"/>
      <c r="AS378" s="99"/>
      <c r="AT378" s="99"/>
      <c r="AU378" s="99"/>
      <c r="AV378" s="99"/>
      <c r="AW378" s="99"/>
      <c r="AX378" s="99"/>
      <c r="AY378" s="99"/>
      <c r="AZ378" s="99"/>
      <c r="BA378" s="99"/>
      <c r="BB378" s="99"/>
      <c r="BC378" s="99"/>
      <c r="BD378" s="99"/>
      <c r="BE378" s="99"/>
      <c r="BF378" s="99"/>
      <c r="BG378" s="99"/>
      <c r="BH378" s="99"/>
      <c r="BI378" s="99"/>
      <c r="BJ378" s="99"/>
      <c r="BK378" s="99"/>
      <c r="BL378" s="99"/>
      <c r="BM378" s="99"/>
      <c r="BN378" s="99"/>
      <c r="BO378" s="99"/>
      <c r="BP378" s="99"/>
      <c r="BQ378" s="101">
        <v>6000</v>
      </c>
      <c r="BR378" s="100">
        <v>100</v>
      </c>
      <c r="BS378" s="100">
        <v>100</v>
      </c>
      <c r="BT378" s="99"/>
      <c r="BU378" s="99"/>
      <c r="BV378" s="99"/>
      <c r="BW378" s="99"/>
      <c r="BX378" s="99"/>
      <c r="BY378" s="99"/>
      <c r="BZ378" s="99"/>
      <c r="CA378" s="99"/>
      <c r="CB378" s="99"/>
      <c r="CC378" s="99"/>
      <c r="CD378" s="99"/>
      <c r="CE378" s="100"/>
      <c r="CF378" s="99"/>
      <c r="CG378" s="99"/>
      <c r="CH378" s="100"/>
      <c r="CI378" s="99"/>
      <c r="CJ378" s="99"/>
      <c r="CK378" s="100"/>
      <c r="CL378" s="99"/>
      <c r="CM378" s="99"/>
      <c r="CN378" s="100"/>
      <c r="CO378" s="462"/>
      <c r="CP378" s="462"/>
      <c r="CQ378" s="402"/>
      <c r="CR378" s="401"/>
      <c r="CS378" s="401"/>
      <c r="CT378" s="402"/>
      <c r="CU378" s="401"/>
      <c r="CV378" s="401"/>
      <c r="CW378" s="402"/>
      <c r="CX378" s="462"/>
      <c r="CY378" s="462"/>
      <c r="CZ378" s="401"/>
      <c r="DA378" s="402"/>
      <c r="DB378" s="462"/>
      <c r="DC378" s="462"/>
      <c r="DD378" s="462"/>
      <c r="DE378" s="462"/>
      <c r="DF378" s="402"/>
    </row>
    <row r="379" spans="1:110" ht="8.4499999999999993" customHeight="1" x14ac:dyDescent="0.2">
      <c r="A379" s="130" t="s">
        <v>1042</v>
      </c>
      <c r="B379" s="104">
        <v>364</v>
      </c>
      <c r="C379" s="82" t="s">
        <v>2108</v>
      </c>
      <c r="D379" s="96">
        <v>13</v>
      </c>
      <c r="E379" s="82" t="s">
        <v>2587</v>
      </c>
      <c r="F379" s="82" t="s">
        <v>1976</v>
      </c>
      <c r="G379" s="97">
        <v>50000</v>
      </c>
      <c r="H379" s="98">
        <v>0.51</v>
      </c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  <c r="AA379" s="99"/>
      <c r="AB379" s="99"/>
      <c r="AC379" s="99"/>
      <c r="AD379" s="99"/>
      <c r="AE379" s="99"/>
      <c r="AF379" s="99"/>
      <c r="AG379" s="99"/>
      <c r="AH379" s="99"/>
      <c r="AI379" s="99"/>
      <c r="AJ379" s="99"/>
      <c r="AK379" s="99"/>
      <c r="AL379" s="99"/>
      <c r="AM379" s="99"/>
      <c r="AN379" s="99"/>
      <c r="AO379" s="99"/>
      <c r="AP379" s="99"/>
      <c r="AQ379" s="99"/>
      <c r="AR379" s="99"/>
      <c r="AS379" s="99"/>
      <c r="AT379" s="99"/>
      <c r="AU379" s="99"/>
      <c r="AV379" s="99"/>
      <c r="AW379" s="99"/>
      <c r="AX379" s="99"/>
      <c r="AY379" s="99"/>
      <c r="AZ379" s="99"/>
      <c r="BA379" s="99"/>
      <c r="BB379" s="99"/>
      <c r="BC379" s="99"/>
      <c r="BD379" s="99"/>
      <c r="BE379" s="99"/>
      <c r="BF379" s="99"/>
      <c r="BG379" s="99"/>
      <c r="BH379" s="99"/>
      <c r="BI379" s="99"/>
      <c r="BJ379" s="99"/>
      <c r="BK379" s="99"/>
      <c r="BL379" s="99"/>
      <c r="BM379" s="99"/>
      <c r="BN379" s="99"/>
      <c r="BO379" s="99"/>
      <c r="BP379" s="99"/>
      <c r="BQ379" s="97">
        <v>50000</v>
      </c>
      <c r="BR379" s="100">
        <v>100</v>
      </c>
      <c r="BS379" s="100">
        <v>100</v>
      </c>
      <c r="BT379" s="99"/>
      <c r="BU379" s="99"/>
      <c r="BV379" s="99"/>
      <c r="BW379" s="99"/>
      <c r="BX379" s="99"/>
      <c r="BY379" s="99"/>
      <c r="BZ379" s="99"/>
      <c r="CA379" s="99"/>
      <c r="CB379" s="99"/>
      <c r="CC379" s="99"/>
      <c r="CD379" s="99"/>
      <c r="CE379" s="100"/>
      <c r="CF379" s="99"/>
      <c r="CG379" s="99"/>
      <c r="CH379" s="100"/>
      <c r="CI379" s="99"/>
      <c r="CJ379" s="99"/>
      <c r="CK379" s="100"/>
      <c r="CL379" s="99"/>
      <c r="CM379" s="99"/>
      <c r="CN379" s="100"/>
      <c r="CO379" s="462"/>
      <c r="CP379" s="462"/>
      <c r="CQ379" s="402"/>
      <c r="CR379" s="401"/>
      <c r="CS379" s="401"/>
      <c r="CT379" s="402"/>
      <c r="CU379" s="401"/>
      <c r="CV379" s="401"/>
      <c r="CW379" s="402"/>
      <c r="CX379" s="462"/>
      <c r="CY379" s="462"/>
      <c r="CZ379" s="401"/>
      <c r="DA379" s="402"/>
      <c r="DB379" s="462"/>
      <c r="DC379" s="462"/>
      <c r="DD379" s="462"/>
      <c r="DE379" s="462"/>
      <c r="DF379" s="402"/>
    </row>
    <row r="380" spans="1:110" ht="8.4499999999999993" customHeight="1" x14ac:dyDescent="0.2">
      <c r="A380" s="130" t="s">
        <v>1043</v>
      </c>
      <c r="B380" s="104">
        <v>365</v>
      </c>
      <c r="C380" s="82" t="s">
        <v>533</v>
      </c>
      <c r="D380" s="96">
        <v>13</v>
      </c>
      <c r="E380" s="82" t="s">
        <v>2587</v>
      </c>
      <c r="F380" s="82" t="s">
        <v>1976</v>
      </c>
      <c r="G380" s="100">
        <v>430</v>
      </c>
      <c r="H380" s="98">
        <v>0</v>
      </c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  <c r="AB380" s="99"/>
      <c r="AC380" s="99"/>
      <c r="AD380" s="99"/>
      <c r="AE380" s="99"/>
      <c r="AF380" s="99"/>
      <c r="AG380" s="99"/>
      <c r="AH380" s="99"/>
      <c r="AI380" s="99"/>
      <c r="AJ380" s="99"/>
      <c r="AK380" s="99"/>
      <c r="AL380" s="99"/>
      <c r="AM380" s="99"/>
      <c r="AN380" s="99"/>
      <c r="AO380" s="99"/>
      <c r="AP380" s="99"/>
      <c r="AQ380" s="99"/>
      <c r="AR380" s="99"/>
      <c r="AS380" s="99"/>
      <c r="AT380" s="99"/>
      <c r="AU380" s="99"/>
      <c r="AV380" s="99"/>
      <c r="AW380" s="99"/>
      <c r="AX380" s="99"/>
      <c r="AY380" s="99"/>
      <c r="AZ380" s="99"/>
      <c r="BA380" s="99"/>
      <c r="BB380" s="99"/>
      <c r="BC380" s="99"/>
      <c r="BD380" s="99"/>
      <c r="BE380" s="99"/>
      <c r="BF380" s="99"/>
      <c r="BG380" s="99"/>
      <c r="BH380" s="99"/>
      <c r="BI380" s="99"/>
      <c r="BJ380" s="99"/>
      <c r="BK380" s="99"/>
      <c r="BL380" s="99"/>
      <c r="BM380" s="99"/>
      <c r="BN380" s="99"/>
      <c r="BO380" s="99"/>
      <c r="BP380" s="99"/>
      <c r="BQ380" s="100">
        <v>430</v>
      </c>
      <c r="BR380" s="100">
        <v>100</v>
      </c>
      <c r="BS380" s="100">
        <v>100</v>
      </c>
      <c r="BT380" s="99"/>
      <c r="BU380" s="99"/>
      <c r="BV380" s="99"/>
      <c r="BW380" s="99"/>
      <c r="BX380" s="99"/>
      <c r="BY380" s="99"/>
      <c r="BZ380" s="99"/>
      <c r="CA380" s="99"/>
      <c r="CB380" s="99"/>
      <c r="CC380" s="99"/>
      <c r="CD380" s="99"/>
      <c r="CE380" s="100"/>
      <c r="CF380" s="99"/>
      <c r="CG380" s="99"/>
      <c r="CH380" s="100"/>
      <c r="CI380" s="99"/>
      <c r="CJ380" s="99"/>
      <c r="CK380" s="100"/>
      <c r="CL380" s="99"/>
      <c r="CM380" s="99"/>
      <c r="CN380" s="100"/>
      <c r="CO380" s="462"/>
      <c r="CP380" s="462"/>
      <c r="CQ380" s="402"/>
      <c r="CR380" s="401"/>
      <c r="CS380" s="401"/>
      <c r="CT380" s="402"/>
      <c r="CU380" s="401"/>
      <c r="CV380" s="401"/>
      <c r="CW380" s="402"/>
      <c r="CX380" s="462"/>
      <c r="CY380" s="462"/>
      <c r="CZ380" s="401"/>
      <c r="DA380" s="402"/>
      <c r="DB380" s="462"/>
      <c r="DC380" s="462"/>
      <c r="DD380" s="462"/>
      <c r="DE380" s="462"/>
      <c r="DF380" s="402"/>
    </row>
    <row r="381" spans="1:110" ht="8.4499999999999993" customHeight="1" x14ac:dyDescent="0.2">
      <c r="A381" s="130" t="s">
        <v>1044</v>
      </c>
      <c r="B381" s="104">
        <v>366</v>
      </c>
      <c r="C381" s="82" t="s">
        <v>1100</v>
      </c>
      <c r="D381" s="96">
        <v>34</v>
      </c>
      <c r="E381" s="82" t="s">
        <v>2581</v>
      </c>
      <c r="F381" s="82" t="s">
        <v>2526</v>
      </c>
      <c r="G381" s="101">
        <v>8338.5</v>
      </c>
      <c r="H381" s="98">
        <v>0.08</v>
      </c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  <c r="AA381" s="99"/>
      <c r="AB381" s="99"/>
      <c r="AC381" s="99"/>
      <c r="AD381" s="99"/>
      <c r="AE381" s="99"/>
      <c r="AF381" s="99"/>
      <c r="AG381" s="99"/>
      <c r="AH381" s="99"/>
      <c r="AI381" s="99"/>
      <c r="AJ381" s="99"/>
      <c r="AK381" s="99"/>
      <c r="AL381" s="99"/>
      <c r="AM381" s="99"/>
      <c r="AN381" s="99"/>
      <c r="AO381" s="99"/>
      <c r="AP381" s="99"/>
      <c r="AQ381" s="99"/>
      <c r="AR381" s="99"/>
      <c r="AS381" s="99"/>
      <c r="AT381" s="99"/>
      <c r="AU381" s="99"/>
      <c r="AV381" s="99"/>
      <c r="AW381" s="99"/>
      <c r="AX381" s="99"/>
      <c r="AY381" s="99"/>
      <c r="AZ381" s="99"/>
      <c r="BA381" s="99"/>
      <c r="BB381" s="99"/>
      <c r="BC381" s="99"/>
      <c r="BD381" s="99"/>
      <c r="BE381" s="101">
        <v>4169.25</v>
      </c>
      <c r="BF381" s="100">
        <v>50</v>
      </c>
      <c r="BG381" s="100">
        <v>50</v>
      </c>
      <c r="BH381" s="99">
        <v>4169.25</v>
      </c>
      <c r="BI381" s="99">
        <v>50</v>
      </c>
      <c r="BJ381" s="100">
        <v>100</v>
      </c>
      <c r="BK381" s="99"/>
      <c r="BL381" s="99"/>
      <c r="BM381" s="100">
        <v>100</v>
      </c>
      <c r="BN381" s="99"/>
      <c r="BO381" s="99"/>
      <c r="BP381" s="100">
        <v>100</v>
      </c>
      <c r="BQ381" s="99"/>
      <c r="BR381" s="99"/>
      <c r="BS381" s="100">
        <v>100</v>
      </c>
      <c r="BT381" s="99"/>
      <c r="BU381" s="99"/>
      <c r="BV381" s="99"/>
      <c r="BW381" s="99"/>
      <c r="BX381" s="99"/>
      <c r="BY381" s="99"/>
      <c r="BZ381" s="99"/>
      <c r="CA381" s="99"/>
      <c r="CB381" s="99"/>
      <c r="CC381" s="99"/>
      <c r="CD381" s="99"/>
      <c r="CE381" s="100"/>
      <c r="CF381" s="99"/>
      <c r="CG381" s="99"/>
      <c r="CH381" s="100"/>
      <c r="CI381" s="99"/>
      <c r="CJ381" s="99"/>
      <c r="CK381" s="100"/>
      <c r="CL381" s="99"/>
      <c r="CM381" s="99"/>
      <c r="CN381" s="100"/>
      <c r="CO381" s="462"/>
      <c r="CP381" s="462"/>
      <c r="CQ381" s="402"/>
      <c r="CR381" s="401"/>
      <c r="CS381" s="401"/>
      <c r="CT381" s="402"/>
      <c r="CU381" s="401"/>
      <c r="CV381" s="401"/>
      <c r="CW381" s="402"/>
      <c r="CX381" s="462"/>
      <c r="CY381" s="462"/>
      <c r="CZ381" s="401"/>
      <c r="DA381" s="402"/>
      <c r="DB381" s="462"/>
      <c r="DC381" s="462"/>
      <c r="DD381" s="462"/>
      <c r="DE381" s="462"/>
      <c r="DF381" s="402"/>
    </row>
    <row r="382" spans="1:110" ht="8.4499999999999993" customHeight="1" x14ac:dyDescent="0.2">
      <c r="A382" s="130" t="s">
        <v>1046</v>
      </c>
      <c r="B382" s="104">
        <v>367</v>
      </c>
      <c r="C382" s="82" t="s">
        <v>2109</v>
      </c>
      <c r="D382" s="96">
        <v>17</v>
      </c>
      <c r="E382" s="82" t="s">
        <v>2571</v>
      </c>
      <c r="F382" s="82" t="s">
        <v>2522</v>
      </c>
      <c r="G382" s="101">
        <v>1290</v>
      </c>
      <c r="H382" s="98">
        <v>0.01</v>
      </c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  <c r="AA382" s="99"/>
      <c r="AB382" s="99"/>
      <c r="AC382" s="99"/>
      <c r="AD382" s="99"/>
      <c r="AE382" s="99"/>
      <c r="AF382" s="99"/>
      <c r="AG382" s="99"/>
      <c r="AH382" s="99"/>
      <c r="AI382" s="99"/>
      <c r="AJ382" s="99"/>
      <c r="AK382" s="99"/>
      <c r="AL382" s="99"/>
      <c r="AM382" s="99"/>
      <c r="AN382" s="99"/>
      <c r="AO382" s="99"/>
      <c r="AP382" s="99"/>
      <c r="AQ382" s="99"/>
      <c r="AR382" s="99"/>
      <c r="AS382" s="99"/>
      <c r="AT382" s="99"/>
      <c r="AU382" s="99"/>
      <c r="AV382" s="99"/>
      <c r="AW382" s="99"/>
      <c r="AX382" s="99"/>
      <c r="AY382" s="99"/>
      <c r="AZ382" s="99"/>
      <c r="BA382" s="99"/>
      <c r="BB382" s="99"/>
      <c r="BC382" s="99"/>
      <c r="BD382" s="99"/>
      <c r="BE382" s="99"/>
      <c r="BF382" s="99"/>
      <c r="BG382" s="99"/>
      <c r="BH382" s="99"/>
      <c r="BI382" s="99"/>
      <c r="BJ382" s="99"/>
      <c r="BK382" s="99"/>
      <c r="BL382" s="99"/>
      <c r="BM382" s="99"/>
      <c r="BN382" s="99"/>
      <c r="BO382" s="99"/>
      <c r="BP382" s="99"/>
      <c r="BQ382" s="101">
        <v>1290</v>
      </c>
      <c r="BR382" s="100">
        <v>100</v>
      </c>
      <c r="BS382" s="100">
        <v>100</v>
      </c>
      <c r="BT382" s="99"/>
      <c r="BU382" s="99"/>
      <c r="BV382" s="99"/>
      <c r="BW382" s="99"/>
      <c r="BX382" s="99"/>
      <c r="BY382" s="99"/>
      <c r="BZ382" s="99"/>
      <c r="CA382" s="99"/>
      <c r="CB382" s="99"/>
      <c r="CC382" s="99"/>
      <c r="CD382" s="99"/>
      <c r="CE382" s="100"/>
      <c r="CF382" s="99"/>
      <c r="CG382" s="99"/>
      <c r="CH382" s="100"/>
      <c r="CI382" s="99"/>
      <c r="CJ382" s="99"/>
      <c r="CK382" s="100"/>
      <c r="CL382" s="99"/>
      <c r="CM382" s="99"/>
      <c r="CN382" s="100"/>
      <c r="CO382" s="462"/>
      <c r="CP382" s="462"/>
      <c r="CQ382" s="402"/>
      <c r="CR382" s="401"/>
      <c r="CS382" s="401"/>
      <c r="CT382" s="402"/>
      <c r="CU382" s="401"/>
      <c r="CV382" s="401"/>
      <c r="CW382" s="402"/>
      <c r="CX382" s="462"/>
      <c r="CY382" s="462"/>
      <c r="CZ382" s="401"/>
      <c r="DA382" s="402"/>
      <c r="DB382" s="462"/>
      <c r="DC382" s="462"/>
      <c r="DD382" s="462"/>
      <c r="DE382" s="462"/>
      <c r="DF382" s="402"/>
    </row>
    <row r="383" spans="1:110" ht="8.4499999999999993" customHeight="1" x14ac:dyDescent="0.2">
      <c r="A383" s="130" t="s">
        <v>1048</v>
      </c>
      <c r="B383" s="104">
        <v>368</v>
      </c>
      <c r="C383" s="82" t="s">
        <v>2110</v>
      </c>
      <c r="D383" s="96">
        <v>17</v>
      </c>
      <c r="E383" s="82" t="s">
        <v>2571</v>
      </c>
      <c r="F383" s="82" t="s">
        <v>2522</v>
      </c>
      <c r="G383" s="97">
        <v>28700</v>
      </c>
      <c r="H383" s="98">
        <v>0.28999999999999998</v>
      </c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  <c r="AA383" s="99"/>
      <c r="AB383" s="99"/>
      <c r="AC383" s="99"/>
      <c r="AD383" s="99"/>
      <c r="AE383" s="99"/>
      <c r="AF383" s="99"/>
      <c r="AG383" s="99"/>
      <c r="AH383" s="99"/>
      <c r="AI383" s="99"/>
      <c r="AJ383" s="99"/>
      <c r="AK383" s="99"/>
      <c r="AL383" s="99"/>
      <c r="AM383" s="99"/>
      <c r="AN383" s="99"/>
      <c r="AO383" s="99"/>
      <c r="AP383" s="99"/>
      <c r="AQ383" s="99"/>
      <c r="AR383" s="99"/>
      <c r="AS383" s="99"/>
      <c r="AT383" s="99"/>
      <c r="AU383" s="99"/>
      <c r="AV383" s="99"/>
      <c r="AW383" s="99"/>
      <c r="AX383" s="99"/>
      <c r="AY383" s="99"/>
      <c r="AZ383" s="99"/>
      <c r="BA383" s="99"/>
      <c r="BB383" s="99"/>
      <c r="BC383" s="99"/>
      <c r="BD383" s="99"/>
      <c r="BE383" s="99"/>
      <c r="BF383" s="99"/>
      <c r="BG383" s="99"/>
      <c r="BH383" s="99"/>
      <c r="BI383" s="99"/>
      <c r="BJ383" s="99"/>
      <c r="BK383" s="99"/>
      <c r="BL383" s="99"/>
      <c r="BM383" s="99"/>
      <c r="BN383" s="99"/>
      <c r="BO383" s="99"/>
      <c r="BP383" s="99"/>
      <c r="BQ383" s="97">
        <v>28700</v>
      </c>
      <c r="BR383" s="100">
        <v>100</v>
      </c>
      <c r="BS383" s="100">
        <v>100</v>
      </c>
      <c r="BT383" s="99"/>
      <c r="BU383" s="99"/>
      <c r="BV383" s="99"/>
      <c r="BW383" s="99"/>
      <c r="BX383" s="99"/>
      <c r="BY383" s="99"/>
      <c r="BZ383" s="99"/>
      <c r="CA383" s="99"/>
      <c r="CB383" s="99"/>
      <c r="CC383" s="99"/>
      <c r="CD383" s="99"/>
      <c r="CE383" s="100"/>
      <c r="CF383" s="99"/>
      <c r="CG383" s="99"/>
      <c r="CH383" s="100"/>
      <c r="CI383" s="99"/>
      <c r="CJ383" s="99"/>
      <c r="CK383" s="100"/>
      <c r="CL383" s="99"/>
      <c r="CM383" s="99"/>
      <c r="CN383" s="100"/>
      <c r="CO383" s="462"/>
      <c r="CP383" s="462"/>
      <c r="CQ383" s="402"/>
      <c r="CR383" s="401"/>
      <c r="CS383" s="401"/>
      <c r="CT383" s="402"/>
      <c r="CU383" s="401"/>
      <c r="CV383" s="401"/>
      <c r="CW383" s="402"/>
      <c r="CX383" s="462"/>
      <c r="CY383" s="462"/>
      <c r="CZ383" s="401"/>
      <c r="DA383" s="402"/>
      <c r="DB383" s="462"/>
      <c r="DC383" s="462"/>
      <c r="DD383" s="462"/>
      <c r="DE383" s="462"/>
      <c r="DF383" s="402"/>
    </row>
    <row r="384" spans="1:110" ht="8.4499999999999993" customHeight="1" x14ac:dyDescent="0.2">
      <c r="A384" s="130" t="s">
        <v>1049</v>
      </c>
      <c r="B384" s="104">
        <v>369</v>
      </c>
      <c r="C384" s="82" t="s">
        <v>1099</v>
      </c>
      <c r="D384" s="96">
        <v>17</v>
      </c>
      <c r="E384" s="82" t="s">
        <v>2571</v>
      </c>
      <c r="F384" s="82" t="s">
        <v>2522</v>
      </c>
      <c r="G384" s="101">
        <v>6066.66</v>
      </c>
      <c r="H384" s="98">
        <v>0.06</v>
      </c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  <c r="AA384" s="99"/>
      <c r="AB384" s="99"/>
      <c r="AC384" s="99"/>
      <c r="AD384" s="99"/>
      <c r="AE384" s="99"/>
      <c r="AF384" s="99"/>
      <c r="AG384" s="99"/>
      <c r="AH384" s="99"/>
      <c r="AI384" s="99"/>
      <c r="AJ384" s="99"/>
      <c r="AK384" s="99"/>
      <c r="AL384" s="99"/>
      <c r="AM384" s="99"/>
      <c r="AN384" s="99"/>
      <c r="AO384" s="99"/>
      <c r="AP384" s="99"/>
      <c r="AQ384" s="99"/>
      <c r="AR384" s="99"/>
      <c r="AS384" s="99"/>
      <c r="AT384" s="99"/>
      <c r="AU384" s="99"/>
      <c r="AV384" s="99"/>
      <c r="AW384" s="99"/>
      <c r="AX384" s="99"/>
      <c r="AY384" s="99"/>
      <c r="AZ384" s="99"/>
      <c r="BA384" s="99"/>
      <c r="BB384" s="99"/>
      <c r="BC384" s="99"/>
      <c r="BD384" s="99"/>
      <c r="BE384" s="99"/>
      <c r="BF384" s="99"/>
      <c r="BG384" s="99"/>
      <c r="BH384" s="99"/>
      <c r="BI384" s="99"/>
      <c r="BJ384" s="99"/>
      <c r="BK384" s="99"/>
      <c r="BL384" s="99"/>
      <c r="BM384" s="99"/>
      <c r="BN384" s="99"/>
      <c r="BO384" s="99"/>
      <c r="BP384" s="99"/>
      <c r="BQ384" s="101">
        <v>6066.66</v>
      </c>
      <c r="BR384" s="100">
        <v>100</v>
      </c>
      <c r="BS384" s="100">
        <v>100</v>
      </c>
      <c r="BT384" s="99"/>
      <c r="BU384" s="99"/>
      <c r="BV384" s="99"/>
      <c r="BW384" s="99"/>
      <c r="BX384" s="99"/>
      <c r="BY384" s="99"/>
      <c r="BZ384" s="99"/>
      <c r="CA384" s="99"/>
      <c r="CB384" s="99"/>
      <c r="CC384" s="99"/>
      <c r="CD384" s="99"/>
      <c r="CE384" s="100"/>
      <c r="CF384" s="99"/>
      <c r="CG384" s="99"/>
      <c r="CH384" s="100"/>
      <c r="CI384" s="99"/>
      <c r="CJ384" s="99"/>
      <c r="CK384" s="100"/>
      <c r="CL384" s="99"/>
      <c r="CM384" s="99"/>
      <c r="CN384" s="100"/>
      <c r="CO384" s="462"/>
      <c r="CP384" s="462"/>
      <c r="CQ384" s="402"/>
      <c r="CR384" s="401"/>
      <c r="CS384" s="401"/>
      <c r="CT384" s="402"/>
      <c r="CU384" s="401"/>
      <c r="CV384" s="401"/>
      <c r="CW384" s="402"/>
      <c r="CX384" s="462"/>
      <c r="CY384" s="462"/>
      <c r="CZ384" s="401"/>
      <c r="DA384" s="402"/>
      <c r="DB384" s="462"/>
      <c r="DC384" s="462"/>
      <c r="DD384" s="462"/>
      <c r="DE384" s="462"/>
      <c r="DF384" s="402"/>
    </row>
    <row r="385" spans="1:110" ht="8.4499999999999993" customHeight="1" x14ac:dyDescent="0.2">
      <c r="A385" s="130" t="s">
        <v>1924</v>
      </c>
      <c r="B385" s="104">
        <v>370</v>
      </c>
      <c r="C385" s="82" t="s">
        <v>2111</v>
      </c>
      <c r="D385" s="96">
        <v>17</v>
      </c>
      <c r="E385" s="82" t="s">
        <v>2571</v>
      </c>
      <c r="F385" s="82" t="s">
        <v>2522</v>
      </c>
      <c r="G385" s="101">
        <v>1491.23</v>
      </c>
      <c r="H385" s="98">
        <v>0.02</v>
      </c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  <c r="AA385" s="99"/>
      <c r="AB385" s="99"/>
      <c r="AC385" s="99"/>
      <c r="AD385" s="99"/>
      <c r="AE385" s="99"/>
      <c r="AF385" s="99"/>
      <c r="AG385" s="99"/>
      <c r="AH385" s="99"/>
      <c r="AI385" s="99"/>
      <c r="AJ385" s="99"/>
      <c r="AK385" s="99"/>
      <c r="AL385" s="99"/>
      <c r="AM385" s="99"/>
      <c r="AN385" s="99"/>
      <c r="AO385" s="99"/>
      <c r="AP385" s="99"/>
      <c r="AQ385" s="99"/>
      <c r="AR385" s="99"/>
      <c r="AS385" s="99"/>
      <c r="AT385" s="99"/>
      <c r="AU385" s="99"/>
      <c r="AV385" s="99"/>
      <c r="AW385" s="99"/>
      <c r="AX385" s="99"/>
      <c r="AY385" s="99"/>
      <c r="AZ385" s="99"/>
      <c r="BA385" s="99"/>
      <c r="BB385" s="99"/>
      <c r="BC385" s="99"/>
      <c r="BD385" s="99"/>
      <c r="BE385" s="99"/>
      <c r="BF385" s="99"/>
      <c r="BG385" s="99"/>
      <c r="BH385" s="99"/>
      <c r="BI385" s="99"/>
      <c r="BJ385" s="99"/>
      <c r="BK385" s="99"/>
      <c r="BL385" s="99"/>
      <c r="BM385" s="99"/>
      <c r="BN385" s="99"/>
      <c r="BO385" s="99"/>
      <c r="BP385" s="99"/>
      <c r="BQ385" s="101">
        <v>1491.23</v>
      </c>
      <c r="BR385" s="100">
        <v>100</v>
      </c>
      <c r="BS385" s="100">
        <v>100</v>
      </c>
      <c r="BT385" s="99"/>
      <c r="BU385" s="99"/>
      <c r="BV385" s="99"/>
      <c r="BW385" s="99"/>
      <c r="BX385" s="99"/>
      <c r="BY385" s="99"/>
      <c r="BZ385" s="99"/>
      <c r="CA385" s="99"/>
      <c r="CB385" s="99"/>
      <c r="CC385" s="99"/>
      <c r="CD385" s="99"/>
      <c r="CE385" s="100"/>
      <c r="CF385" s="99"/>
      <c r="CG385" s="99"/>
      <c r="CH385" s="100"/>
      <c r="CI385" s="99"/>
      <c r="CJ385" s="99"/>
      <c r="CK385" s="100"/>
      <c r="CL385" s="99"/>
      <c r="CM385" s="99"/>
      <c r="CN385" s="100"/>
      <c r="CO385" s="462"/>
      <c r="CP385" s="462"/>
      <c r="CQ385" s="402"/>
      <c r="CR385" s="401"/>
      <c r="CS385" s="401"/>
      <c r="CT385" s="402"/>
      <c r="CU385" s="401"/>
      <c r="CV385" s="401"/>
      <c r="CW385" s="402"/>
      <c r="CX385" s="462"/>
      <c r="CY385" s="462"/>
      <c r="CZ385" s="401"/>
      <c r="DA385" s="402"/>
      <c r="DB385" s="462"/>
      <c r="DC385" s="462"/>
      <c r="DD385" s="462"/>
      <c r="DE385" s="462"/>
      <c r="DF385" s="402"/>
    </row>
    <row r="386" spans="1:110" ht="8.4499999999999993" customHeight="1" x14ac:dyDescent="0.2">
      <c r="A386" s="130" t="s">
        <v>1926</v>
      </c>
      <c r="B386" s="104">
        <v>371</v>
      </c>
      <c r="C386" s="82" t="s">
        <v>2112</v>
      </c>
      <c r="D386" s="96">
        <v>23</v>
      </c>
      <c r="E386" s="82" t="s">
        <v>2523</v>
      </c>
      <c r="F386" s="82" t="s">
        <v>2524</v>
      </c>
      <c r="G386" s="100">
        <v>265.3</v>
      </c>
      <c r="H386" s="98">
        <v>0</v>
      </c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  <c r="AF386" s="99"/>
      <c r="AG386" s="99"/>
      <c r="AH386" s="99"/>
      <c r="AI386" s="99"/>
      <c r="AJ386" s="99"/>
      <c r="AK386" s="99"/>
      <c r="AL386" s="99"/>
      <c r="AM386" s="99"/>
      <c r="AN386" s="99"/>
      <c r="AO386" s="99"/>
      <c r="AP386" s="99"/>
      <c r="AQ386" s="99"/>
      <c r="AR386" s="99"/>
      <c r="AS386" s="99"/>
      <c r="AT386" s="99"/>
      <c r="AU386" s="99"/>
      <c r="AV386" s="99"/>
      <c r="AW386" s="99"/>
      <c r="AX386" s="99"/>
      <c r="AY386" s="99"/>
      <c r="AZ386" s="99"/>
      <c r="BA386" s="99"/>
      <c r="BB386" s="99"/>
      <c r="BC386" s="99"/>
      <c r="BD386" s="99"/>
      <c r="BE386" s="99"/>
      <c r="BF386" s="99"/>
      <c r="BG386" s="99"/>
      <c r="BH386" s="99"/>
      <c r="BI386" s="99"/>
      <c r="BJ386" s="99"/>
      <c r="BK386" s="99"/>
      <c r="BL386" s="99"/>
      <c r="BM386" s="99"/>
      <c r="BN386" s="100">
        <v>265.3</v>
      </c>
      <c r="BO386" s="100">
        <v>100</v>
      </c>
      <c r="BP386" s="100">
        <v>100</v>
      </c>
      <c r="BQ386" s="99"/>
      <c r="BR386" s="99"/>
      <c r="BS386" s="100">
        <v>100</v>
      </c>
      <c r="BT386" s="99"/>
      <c r="BU386" s="99"/>
      <c r="BV386" s="99"/>
      <c r="BW386" s="99"/>
      <c r="BX386" s="99"/>
      <c r="BY386" s="99"/>
      <c r="BZ386" s="99"/>
      <c r="CA386" s="99"/>
      <c r="CB386" s="99"/>
      <c r="CC386" s="99"/>
      <c r="CD386" s="99"/>
      <c r="CE386" s="100"/>
      <c r="CF386" s="99"/>
      <c r="CG386" s="99"/>
      <c r="CH386" s="100"/>
      <c r="CI386" s="99"/>
      <c r="CJ386" s="99"/>
      <c r="CK386" s="100"/>
      <c r="CL386" s="99"/>
      <c r="CM386" s="99"/>
      <c r="CN386" s="100"/>
      <c r="CO386" s="462"/>
      <c r="CP386" s="462"/>
      <c r="CQ386" s="402"/>
      <c r="CR386" s="401"/>
      <c r="CS386" s="401"/>
      <c r="CT386" s="402"/>
      <c r="CU386" s="401"/>
      <c r="CV386" s="401"/>
      <c r="CW386" s="402"/>
      <c r="CX386" s="462"/>
      <c r="CY386" s="462"/>
      <c r="CZ386" s="401"/>
      <c r="DA386" s="402"/>
      <c r="DB386" s="462"/>
      <c r="DC386" s="462"/>
      <c r="DD386" s="462"/>
      <c r="DE386" s="462"/>
      <c r="DF386" s="402"/>
    </row>
    <row r="387" spans="1:110" ht="8.4499999999999993" customHeight="1" x14ac:dyDescent="0.2">
      <c r="A387" s="130" t="s">
        <v>1928</v>
      </c>
      <c r="B387" s="104">
        <v>372</v>
      </c>
      <c r="C387" s="82" t="s">
        <v>2113</v>
      </c>
      <c r="D387" s="96">
        <v>23</v>
      </c>
      <c r="E387" s="82" t="s">
        <v>2523</v>
      </c>
      <c r="F387" s="82" t="s">
        <v>2524</v>
      </c>
      <c r="G387" s="100">
        <v>120.19</v>
      </c>
      <c r="H387" s="98">
        <v>0</v>
      </c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  <c r="AA387" s="99"/>
      <c r="AB387" s="99"/>
      <c r="AC387" s="99"/>
      <c r="AD387" s="99"/>
      <c r="AE387" s="99"/>
      <c r="AF387" s="99"/>
      <c r="AG387" s="99"/>
      <c r="AH387" s="99"/>
      <c r="AI387" s="99"/>
      <c r="AJ387" s="99"/>
      <c r="AK387" s="99"/>
      <c r="AL387" s="99"/>
      <c r="AM387" s="99"/>
      <c r="AN387" s="99"/>
      <c r="AO387" s="99"/>
      <c r="AP387" s="99"/>
      <c r="AQ387" s="99"/>
      <c r="AR387" s="99"/>
      <c r="AS387" s="99"/>
      <c r="AT387" s="99"/>
      <c r="AU387" s="99"/>
      <c r="AV387" s="99"/>
      <c r="AW387" s="99"/>
      <c r="AX387" s="99"/>
      <c r="AY387" s="99"/>
      <c r="AZ387" s="99"/>
      <c r="BA387" s="99"/>
      <c r="BB387" s="99"/>
      <c r="BC387" s="99"/>
      <c r="BD387" s="99"/>
      <c r="BE387" s="99"/>
      <c r="BF387" s="99"/>
      <c r="BG387" s="99"/>
      <c r="BH387" s="99"/>
      <c r="BI387" s="99"/>
      <c r="BJ387" s="99"/>
      <c r="BK387" s="99"/>
      <c r="BL387" s="99"/>
      <c r="BM387" s="99"/>
      <c r="BN387" s="100">
        <v>120.19</v>
      </c>
      <c r="BO387" s="100">
        <v>100</v>
      </c>
      <c r="BP387" s="100">
        <v>100</v>
      </c>
      <c r="BQ387" s="99"/>
      <c r="BR387" s="99"/>
      <c r="BS387" s="100">
        <v>100</v>
      </c>
      <c r="BT387" s="99"/>
      <c r="BU387" s="99"/>
      <c r="BV387" s="99"/>
      <c r="BW387" s="99"/>
      <c r="BX387" s="99"/>
      <c r="BY387" s="99"/>
      <c r="BZ387" s="99"/>
      <c r="CA387" s="99"/>
      <c r="CB387" s="99"/>
      <c r="CC387" s="99"/>
      <c r="CD387" s="99"/>
      <c r="CE387" s="99"/>
      <c r="CF387" s="100"/>
      <c r="CG387" s="100"/>
      <c r="CH387" s="100"/>
      <c r="CI387" s="99"/>
      <c r="CJ387" s="99"/>
      <c r="CK387" s="100"/>
      <c r="CL387" s="99"/>
      <c r="CM387" s="99"/>
      <c r="CN387" s="100"/>
      <c r="CO387" s="462"/>
      <c r="CP387" s="462"/>
      <c r="CQ387" s="402"/>
      <c r="CR387" s="401"/>
      <c r="CS387" s="401"/>
      <c r="CT387" s="402"/>
      <c r="CU387" s="401"/>
      <c r="CV387" s="401"/>
      <c r="CW387" s="402"/>
      <c r="CX387" s="462"/>
      <c r="CY387" s="462"/>
      <c r="CZ387" s="401"/>
      <c r="DA387" s="402"/>
      <c r="DB387" s="462"/>
      <c r="DC387" s="462"/>
      <c r="DD387" s="462"/>
      <c r="DE387" s="462"/>
      <c r="DF387" s="402"/>
    </row>
    <row r="388" spans="1:110" ht="8.4499999999999993" customHeight="1" x14ac:dyDescent="0.2">
      <c r="A388" s="130" t="s">
        <v>1930</v>
      </c>
      <c r="B388" s="104">
        <v>373</v>
      </c>
      <c r="C388" s="82" t="s">
        <v>2114</v>
      </c>
      <c r="D388" s="96">
        <v>17</v>
      </c>
      <c r="E388" s="82" t="s">
        <v>2571</v>
      </c>
      <c r="F388" s="82" t="s">
        <v>2522</v>
      </c>
      <c r="G388" s="97">
        <v>22723.200000000001</v>
      </c>
      <c r="H388" s="98">
        <v>0.23</v>
      </c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  <c r="AA388" s="99"/>
      <c r="AB388" s="99"/>
      <c r="AC388" s="99"/>
      <c r="AD388" s="99"/>
      <c r="AE388" s="99"/>
      <c r="AF388" s="99"/>
      <c r="AG388" s="99"/>
      <c r="AH388" s="99"/>
      <c r="AI388" s="99"/>
      <c r="AJ388" s="99"/>
      <c r="AK388" s="99"/>
      <c r="AL388" s="99"/>
      <c r="AM388" s="99"/>
      <c r="AN388" s="99"/>
      <c r="AO388" s="99"/>
      <c r="AP388" s="99"/>
      <c r="AQ388" s="99"/>
      <c r="AR388" s="99"/>
      <c r="AS388" s="99"/>
      <c r="AT388" s="99"/>
      <c r="AU388" s="99"/>
      <c r="AV388" s="99"/>
      <c r="AW388" s="99"/>
      <c r="AX388" s="99"/>
      <c r="AY388" s="99"/>
      <c r="AZ388" s="99"/>
      <c r="BA388" s="99"/>
      <c r="BB388" s="99"/>
      <c r="BC388" s="99"/>
      <c r="BD388" s="99"/>
      <c r="BE388" s="99"/>
      <c r="BF388" s="99"/>
      <c r="BG388" s="99"/>
      <c r="BH388" s="99"/>
      <c r="BI388" s="99"/>
      <c r="BJ388" s="99"/>
      <c r="BK388" s="99"/>
      <c r="BL388" s="99"/>
      <c r="BM388" s="99"/>
      <c r="BN388" s="99"/>
      <c r="BO388" s="99"/>
      <c r="BP388" s="99"/>
      <c r="BQ388" s="97">
        <v>22723.200000000001</v>
      </c>
      <c r="BR388" s="100">
        <v>100</v>
      </c>
      <c r="BS388" s="100">
        <v>100</v>
      </c>
      <c r="BT388" s="99"/>
      <c r="BU388" s="99"/>
      <c r="BV388" s="99"/>
      <c r="BW388" s="99"/>
      <c r="BX388" s="99"/>
      <c r="BY388" s="99"/>
      <c r="BZ388" s="99"/>
      <c r="CA388" s="99"/>
      <c r="CB388" s="99"/>
      <c r="CC388" s="99"/>
      <c r="CD388" s="99"/>
      <c r="CE388" s="100"/>
      <c r="CF388" s="99"/>
      <c r="CG388" s="99"/>
      <c r="CH388" s="100"/>
      <c r="CI388" s="99"/>
      <c r="CJ388" s="99"/>
      <c r="CK388" s="100"/>
      <c r="CL388" s="99"/>
      <c r="CM388" s="99"/>
      <c r="CN388" s="100"/>
      <c r="CO388" s="462"/>
      <c r="CP388" s="462"/>
      <c r="CQ388" s="402"/>
      <c r="CR388" s="401"/>
      <c r="CS388" s="401"/>
      <c r="CT388" s="402"/>
      <c r="CU388" s="401"/>
      <c r="CV388" s="401"/>
      <c r="CW388" s="402"/>
      <c r="CX388" s="462"/>
      <c r="CY388" s="462"/>
      <c r="CZ388" s="401"/>
      <c r="DA388" s="402"/>
      <c r="DB388" s="462"/>
      <c r="DC388" s="462"/>
      <c r="DD388" s="462"/>
      <c r="DE388" s="462"/>
      <c r="DF388" s="402"/>
    </row>
    <row r="389" spans="1:110" ht="8.4499999999999993" customHeight="1" x14ac:dyDescent="0.2">
      <c r="A389" s="130" t="s">
        <v>1932</v>
      </c>
      <c r="B389" s="104">
        <v>374</v>
      </c>
      <c r="C389" s="82" t="s">
        <v>400</v>
      </c>
      <c r="D389" s="96">
        <v>17</v>
      </c>
      <c r="E389" s="82" t="s">
        <v>2571</v>
      </c>
      <c r="F389" s="82" t="s">
        <v>2522</v>
      </c>
      <c r="G389" s="97">
        <v>17541.29</v>
      </c>
      <c r="H389" s="98">
        <v>0.18</v>
      </c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99"/>
      <c r="AB389" s="99"/>
      <c r="AC389" s="99"/>
      <c r="AD389" s="99"/>
      <c r="AE389" s="99"/>
      <c r="AF389" s="99"/>
      <c r="AG389" s="99"/>
      <c r="AH389" s="99"/>
      <c r="AI389" s="99"/>
      <c r="AJ389" s="99"/>
      <c r="AK389" s="99"/>
      <c r="AL389" s="99"/>
      <c r="AM389" s="99"/>
      <c r="AN389" s="99"/>
      <c r="AO389" s="99"/>
      <c r="AP389" s="99"/>
      <c r="AQ389" s="99"/>
      <c r="AR389" s="99"/>
      <c r="AS389" s="99"/>
      <c r="AT389" s="99"/>
      <c r="AU389" s="99"/>
      <c r="AV389" s="99"/>
      <c r="AW389" s="99"/>
      <c r="AX389" s="99"/>
      <c r="AY389" s="99"/>
      <c r="AZ389" s="99"/>
      <c r="BA389" s="99"/>
      <c r="BB389" s="99"/>
      <c r="BC389" s="99"/>
      <c r="BD389" s="99"/>
      <c r="BE389" s="99"/>
      <c r="BF389" s="99"/>
      <c r="BG389" s="99"/>
      <c r="BH389" s="99"/>
      <c r="BI389" s="99"/>
      <c r="BJ389" s="99"/>
      <c r="BK389" s="99"/>
      <c r="BL389" s="99"/>
      <c r="BM389" s="99"/>
      <c r="BN389" s="99"/>
      <c r="BO389" s="99"/>
      <c r="BP389" s="99"/>
      <c r="BQ389" s="97">
        <v>17541.29</v>
      </c>
      <c r="BR389" s="100">
        <v>100</v>
      </c>
      <c r="BS389" s="100">
        <v>100</v>
      </c>
      <c r="BT389" s="99"/>
      <c r="BU389" s="99"/>
      <c r="BV389" s="99"/>
      <c r="BW389" s="99"/>
      <c r="BX389" s="99"/>
      <c r="BY389" s="99"/>
      <c r="BZ389" s="99"/>
      <c r="CA389" s="99"/>
      <c r="CB389" s="99"/>
      <c r="CC389" s="99"/>
      <c r="CD389" s="99"/>
      <c r="CE389" s="100"/>
      <c r="CF389" s="99"/>
      <c r="CG389" s="99"/>
      <c r="CH389" s="100"/>
      <c r="CI389" s="99"/>
      <c r="CJ389" s="99"/>
      <c r="CK389" s="100"/>
      <c r="CL389" s="99"/>
      <c r="CM389" s="99"/>
      <c r="CN389" s="100"/>
      <c r="CO389" s="462"/>
      <c r="CP389" s="462"/>
      <c r="CQ389" s="402"/>
      <c r="CR389" s="401"/>
      <c r="CS389" s="401"/>
      <c r="CT389" s="402"/>
      <c r="CU389" s="401"/>
      <c r="CV389" s="401"/>
      <c r="CW389" s="402"/>
      <c r="CX389" s="462"/>
      <c r="CY389" s="462"/>
      <c r="CZ389" s="401"/>
      <c r="DA389" s="402"/>
      <c r="DB389" s="462"/>
      <c r="DC389" s="462"/>
      <c r="DD389" s="462"/>
      <c r="DE389" s="462"/>
      <c r="DF389" s="402"/>
    </row>
    <row r="390" spans="1:110" ht="8.4499999999999993" customHeight="1" x14ac:dyDescent="0.2">
      <c r="B390" s="475" t="s">
        <v>211</v>
      </c>
      <c r="C390" s="475" t="s">
        <v>62</v>
      </c>
      <c r="D390" s="475"/>
      <c r="E390" s="475"/>
      <c r="F390" s="475"/>
      <c r="G390" s="107">
        <v>6525736.0599999996</v>
      </c>
      <c r="H390" s="790"/>
      <c r="I390" s="109">
        <v>455833.52</v>
      </c>
      <c r="J390" s="108">
        <v>6.99</v>
      </c>
      <c r="K390" s="790"/>
      <c r="L390" s="109">
        <v>195694.67</v>
      </c>
      <c r="M390" s="108">
        <v>3</v>
      </c>
      <c r="N390" s="790"/>
      <c r="O390" s="109">
        <v>187686.38</v>
      </c>
      <c r="P390" s="108">
        <v>2.88</v>
      </c>
      <c r="Q390" s="790"/>
      <c r="R390" s="109">
        <v>109476.57</v>
      </c>
      <c r="S390" s="108">
        <v>1.68</v>
      </c>
      <c r="T390" s="790"/>
      <c r="U390" s="109">
        <v>221702.16</v>
      </c>
      <c r="V390" s="108">
        <v>3.4</v>
      </c>
      <c r="W390" s="790"/>
      <c r="X390" s="109">
        <v>187574.75</v>
      </c>
      <c r="Y390" s="108">
        <v>2.87</v>
      </c>
      <c r="Z390" s="790"/>
      <c r="AA390" s="109">
        <v>183147.25</v>
      </c>
      <c r="AB390" s="108">
        <v>2.81</v>
      </c>
      <c r="AC390" s="790"/>
      <c r="AD390" s="109">
        <v>317850.74</v>
      </c>
      <c r="AE390" s="108">
        <v>4.87</v>
      </c>
      <c r="AF390" s="790"/>
      <c r="AG390" s="109">
        <v>332989.11</v>
      </c>
      <c r="AH390" s="108">
        <v>5.0999999999999996</v>
      </c>
      <c r="AI390" s="790"/>
      <c r="AJ390" s="109">
        <v>240782.79</v>
      </c>
      <c r="AK390" s="108">
        <v>3.69</v>
      </c>
      <c r="AL390" s="790"/>
      <c r="AM390" s="109">
        <v>89052.41</v>
      </c>
      <c r="AN390" s="108">
        <v>1.36</v>
      </c>
      <c r="AO390" s="790"/>
      <c r="AP390" s="109">
        <v>113457.52</v>
      </c>
      <c r="AQ390" s="108">
        <v>1.74</v>
      </c>
      <c r="AR390" s="790"/>
      <c r="AS390" s="109">
        <v>267489</v>
      </c>
      <c r="AT390" s="108">
        <v>4.0999999999999996</v>
      </c>
      <c r="AU390" s="790"/>
      <c r="AV390" s="109">
        <v>257104.58</v>
      </c>
      <c r="AW390" s="108">
        <v>3.94</v>
      </c>
      <c r="AX390" s="790"/>
      <c r="AY390" s="109">
        <v>375303.26</v>
      </c>
      <c r="AZ390" s="108">
        <v>5.75</v>
      </c>
      <c r="BA390" s="790"/>
      <c r="BB390" s="109">
        <v>747376.23</v>
      </c>
      <c r="BC390" s="108">
        <v>11.45</v>
      </c>
      <c r="BD390" s="790"/>
      <c r="BE390" s="109">
        <v>569947.28</v>
      </c>
      <c r="BF390" s="108">
        <v>8.73</v>
      </c>
      <c r="BG390" s="790"/>
      <c r="BH390" s="109">
        <v>391258.18</v>
      </c>
      <c r="BI390" s="108">
        <v>6</v>
      </c>
      <c r="BJ390" s="790"/>
      <c r="BK390" s="109">
        <v>323090.99</v>
      </c>
      <c r="BL390" s="108">
        <v>4.95</v>
      </c>
      <c r="BM390" s="790"/>
      <c r="BN390" s="109">
        <v>588849.75</v>
      </c>
      <c r="BO390" s="110">
        <v>9.02</v>
      </c>
      <c r="BP390" s="790"/>
      <c r="BQ390" s="109">
        <v>370068.93</v>
      </c>
      <c r="BR390" s="108">
        <v>5.67</v>
      </c>
      <c r="BS390" s="790"/>
      <c r="BT390" s="790"/>
      <c r="BU390" s="790"/>
      <c r="BV390" s="790"/>
      <c r="BW390" s="790"/>
      <c r="BX390" s="790"/>
      <c r="BY390" s="790"/>
      <c r="BZ390" s="790"/>
      <c r="CA390" s="790"/>
      <c r="CB390" s="790"/>
      <c r="CC390" s="99"/>
      <c r="CD390" s="99"/>
      <c r="CE390" s="100"/>
      <c r="CF390" s="99"/>
      <c r="CG390" s="99"/>
      <c r="CH390" s="100"/>
      <c r="CI390" s="99"/>
      <c r="CJ390" s="99"/>
      <c r="CK390" s="100"/>
      <c r="CL390" s="99"/>
      <c r="CM390" s="99"/>
      <c r="CN390" s="100"/>
      <c r="CO390" s="462"/>
      <c r="CP390" s="462"/>
      <c r="CQ390" s="402"/>
      <c r="CR390" s="401"/>
      <c r="CS390" s="401"/>
      <c r="CT390" s="402"/>
      <c r="CU390" s="401"/>
      <c r="CV390" s="401"/>
      <c r="CW390" s="402"/>
      <c r="CX390" s="462"/>
      <c r="CY390" s="462"/>
      <c r="CZ390" s="401"/>
      <c r="DA390" s="402"/>
      <c r="DB390" s="462"/>
      <c r="DC390" s="462"/>
      <c r="DD390" s="462"/>
      <c r="DE390" s="462"/>
      <c r="DF390" s="402"/>
    </row>
    <row r="391" spans="1:110" ht="8.4499999999999993" customHeight="1" x14ac:dyDescent="0.2">
      <c r="B391" s="475" t="s">
        <v>212</v>
      </c>
      <c r="C391" s="475" t="s">
        <v>63</v>
      </c>
      <c r="D391" s="475"/>
      <c r="E391" s="475"/>
      <c r="F391" s="475"/>
      <c r="G391" s="475"/>
      <c r="H391" s="475"/>
      <c r="I391" s="109">
        <v>455833.52</v>
      </c>
      <c r="J391" s="790"/>
      <c r="K391" s="108">
        <v>6.99</v>
      </c>
      <c r="L391" s="109">
        <v>651528.18999999994</v>
      </c>
      <c r="M391" s="790"/>
      <c r="N391" s="108">
        <v>9.98</v>
      </c>
      <c r="O391" s="109">
        <v>839214.57</v>
      </c>
      <c r="P391" s="790"/>
      <c r="Q391" s="110">
        <v>12.86</v>
      </c>
      <c r="R391" s="109">
        <v>948691.14</v>
      </c>
      <c r="S391" s="790"/>
      <c r="T391" s="110">
        <v>14.54</v>
      </c>
      <c r="U391" s="107">
        <v>1170393.3</v>
      </c>
      <c r="V391" s="790"/>
      <c r="W391" s="110">
        <v>17.940000000000001</v>
      </c>
      <c r="X391" s="107">
        <v>1357968.05</v>
      </c>
      <c r="Y391" s="790"/>
      <c r="Z391" s="110">
        <v>20.81</v>
      </c>
      <c r="AA391" s="107">
        <v>1541115.31</v>
      </c>
      <c r="AB391" s="790"/>
      <c r="AC391" s="110">
        <v>23.62</v>
      </c>
      <c r="AD391" s="107">
        <v>1858966.04</v>
      </c>
      <c r="AE391" s="790"/>
      <c r="AF391" s="110">
        <v>28.49</v>
      </c>
      <c r="AG391" s="107">
        <v>2191955.16</v>
      </c>
      <c r="AH391" s="790"/>
      <c r="AI391" s="110">
        <v>33.590000000000003</v>
      </c>
      <c r="AJ391" s="107">
        <v>2432737.94</v>
      </c>
      <c r="AK391" s="790"/>
      <c r="AL391" s="110">
        <v>37.28</v>
      </c>
      <c r="AM391" s="107">
        <v>2521790.35</v>
      </c>
      <c r="AN391" s="790"/>
      <c r="AO391" s="110">
        <v>38.64</v>
      </c>
      <c r="AP391" s="107">
        <v>2635247.87</v>
      </c>
      <c r="AQ391" s="790"/>
      <c r="AR391" s="110">
        <v>40.380000000000003</v>
      </c>
      <c r="AS391" s="107">
        <v>2902736.86</v>
      </c>
      <c r="AT391" s="790"/>
      <c r="AU391" s="110">
        <v>44.48</v>
      </c>
      <c r="AV391" s="107">
        <v>3159841.44</v>
      </c>
      <c r="AW391" s="790"/>
      <c r="AX391" s="110">
        <v>48.42</v>
      </c>
      <c r="AY391" s="107">
        <v>3535144.7</v>
      </c>
      <c r="AZ391" s="790"/>
      <c r="BA391" s="110">
        <v>54.17</v>
      </c>
      <c r="BB391" s="107">
        <v>4282520.93</v>
      </c>
      <c r="BC391" s="790"/>
      <c r="BD391" s="110">
        <v>65.63</v>
      </c>
      <c r="BE391" s="107">
        <v>4852468.21</v>
      </c>
      <c r="BF391" s="790"/>
      <c r="BG391" s="110">
        <v>74.36</v>
      </c>
      <c r="BH391" s="107">
        <v>5243726.4000000004</v>
      </c>
      <c r="BI391" s="790"/>
      <c r="BJ391" s="110">
        <v>80.349999999999994</v>
      </c>
      <c r="BK391" s="107">
        <v>5566817.3899999997</v>
      </c>
      <c r="BL391" s="790"/>
      <c r="BM391" s="110">
        <v>85.31</v>
      </c>
      <c r="BN391" s="107">
        <v>6155667.1299999999</v>
      </c>
      <c r="BO391" s="790"/>
      <c r="BP391" s="110">
        <v>94.33</v>
      </c>
      <c r="BQ391" s="107">
        <v>6525736.0599999996</v>
      </c>
      <c r="BR391" s="790"/>
      <c r="BS391" s="701">
        <v>100</v>
      </c>
      <c r="BT391" s="790"/>
      <c r="BU391" s="790"/>
      <c r="BV391" s="790"/>
      <c r="BW391" s="790"/>
      <c r="BX391" s="790"/>
      <c r="BY391" s="790"/>
      <c r="BZ391" s="790"/>
      <c r="CA391" s="790"/>
      <c r="CB391" s="790"/>
      <c r="CC391" s="101"/>
      <c r="CD391" s="100"/>
      <c r="CE391" s="100"/>
      <c r="CF391" s="99"/>
      <c r="CG391" s="99"/>
      <c r="CH391" s="100"/>
      <c r="CI391" s="99"/>
      <c r="CJ391" s="99"/>
      <c r="CK391" s="100"/>
      <c r="CL391" s="99"/>
      <c r="CM391" s="99"/>
      <c r="CN391" s="100"/>
      <c r="CO391" s="462"/>
      <c r="CP391" s="462"/>
      <c r="CQ391" s="402"/>
      <c r="CR391" s="401"/>
      <c r="CS391" s="401"/>
      <c r="CT391" s="402"/>
      <c r="CU391" s="401"/>
      <c r="CV391" s="401"/>
      <c r="CW391" s="402"/>
      <c r="CX391" s="462"/>
      <c r="CY391" s="462"/>
      <c r="CZ391" s="401"/>
      <c r="DA391" s="402"/>
      <c r="DB391" s="462"/>
      <c r="DC391" s="462"/>
      <c r="DD391" s="462"/>
      <c r="DE391" s="462"/>
      <c r="DF391" s="402"/>
    </row>
    <row r="392" spans="1:110" ht="8.4499999999999993" customHeight="1" x14ac:dyDescent="0.2">
      <c r="B392" s="124"/>
      <c r="C392" s="124"/>
      <c r="D392" s="124"/>
      <c r="E392" s="124"/>
      <c r="F392" s="124"/>
      <c r="G392" s="124"/>
      <c r="H392" s="124"/>
      <c r="I392" s="124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  <c r="AA392" s="124"/>
      <c r="AB392" s="124"/>
      <c r="AC392" s="124"/>
      <c r="AD392" s="124"/>
      <c r="AE392" s="124"/>
      <c r="AF392" s="124"/>
      <c r="AG392" s="124"/>
      <c r="AH392" s="124"/>
      <c r="AI392" s="124"/>
      <c r="AJ392" s="124"/>
      <c r="AK392" s="124"/>
      <c r="AL392" s="124"/>
      <c r="AM392" s="124"/>
      <c r="AN392" s="124"/>
      <c r="AO392" s="124"/>
      <c r="AP392" s="124"/>
      <c r="AQ392" s="124"/>
      <c r="AR392" s="124"/>
      <c r="AS392" s="124"/>
      <c r="AT392" s="124"/>
      <c r="AU392" s="124"/>
      <c r="AV392" s="124"/>
      <c r="AW392" s="124"/>
      <c r="AX392" s="124"/>
      <c r="AY392" s="124"/>
      <c r="AZ392" s="124"/>
      <c r="BA392" s="124"/>
      <c r="BB392" s="124"/>
      <c r="BC392" s="124"/>
      <c r="BD392" s="124"/>
      <c r="BE392" s="124"/>
      <c r="BF392" s="124"/>
      <c r="BG392" s="124"/>
      <c r="BH392" s="124"/>
      <c r="BI392" s="124"/>
      <c r="BJ392" s="124"/>
      <c r="BK392" s="124"/>
      <c r="BL392" s="124"/>
      <c r="BM392" s="124"/>
      <c r="BN392" s="124"/>
      <c r="BO392" s="124"/>
      <c r="BP392" s="124"/>
      <c r="BQ392" s="124"/>
      <c r="BR392" s="124"/>
      <c r="BS392" s="124"/>
      <c r="BT392" s="124"/>
      <c r="BU392" s="124"/>
      <c r="BV392" s="124"/>
      <c r="BW392" s="124"/>
      <c r="BX392" s="124"/>
      <c r="BY392" s="124"/>
      <c r="BZ392" s="124"/>
      <c r="CA392" s="124"/>
      <c r="CB392" s="124"/>
      <c r="CC392" s="99"/>
      <c r="CD392" s="99"/>
      <c r="CE392" s="99"/>
      <c r="CF392" s="101"/>
      <c r="CG392" s="100"/>
      <c r="CH392" s="100"/>
      <c r="CI392" s="99"/>
      <c r="CJ392" s="99"/>
      <c r="CK392" s="100"/>
      <c r="CL392" s="99"/>
      <c r="CM392" s="99"/>
      <c r="CN392" s="100"/>
      <c r="CO392" s="461"/>
      <c r="CP392" s="459"/>
      <c r="CQ392" s="399"/>
      <c r="CR392" s="398"/>
      <c r="CS392" s="458"/>
      <c r="CT392" s="399"/>
      <c r="CU392" s="398"/>
      <c r="CV392" s="399"/>
      <c r="CW392" s="399"/>
      <c r="CX392" s="460"/>
      <c r="CY392" s="459"/>
      <c r="CZ392" s="458"/>
      <c r="DA392" s="399"/>
      <c r="DB392" s="466"/>
      <c r="DC392" s="459"/>
      <c r="DD392" s="461"/>
      <c r="DE392" s="459"/>
      <c r="DF392" s="400"/>
    </row>
    <row r="393" spans="1:110" ht="8.4499999999999993" customHeight="1" x14ac:dyDescent="0.2">
      <c r="A393" s="130" t="s">
        <v>75</v>
      </c>
      <c r="B393" s="86">
        <v>1</v>
      </c>
      <c r="C393" s="87" t="s">
        <v>64</v>
      </c>
      <c r="D393" s="103">
        <v>447</v>
      </c>
      <c r="E393" s="87" t="s">
        <v>1127</v>
      </c>
      <c r="F393" s="87" t="s">
        <v>1976</v>
      </c>
      <c r="G393" s="105">
        <v>150598.9</v>
      </c>
      <c r="H393" s="90">
        <v>1.53</v>
      </c>
      <c r="I393" s="92">
        <v>8865.64</v>
      </c>
      <c r="J393" s="90">
        <v>5.89</v>
      </c>
      <c r="K393" s="90">
        <v>5.89</v>
      </c>
      <c r="L393" s="92">
        <v>6465.64</v>
      </c>
      <c r="M393" s="90">
        <v>4.29</v>
      </c>
      <c r="N393" s="91">
        <v>10.18</v>
      </c>
      <c r="O393" s="92">
        <v>6465.64</v>
      </c>
      <c r="P393" s="90">
        <v>4.29</v>
      </c>
      <c r="Q393" s="91">
        <v>14.47</v>
      </c>
      <c r="R393" s="92">
        <v>5467.64</v>
      </c>
      <c r="S393" s="90">
        <v>3.63</v>
      </c>
      <c r="T393" s="91">
        <v>18.100000000000001</v>
      </c>
      <c r="U393" s="92">
        <v>5467.64</v>
      </c>
      <c r="V393" s="90">
        <v>3.63</v>
      </c>
      <c r="W393" s="91">
        <v>21.73</v>
      </c>
      <c r="X393" s="92">
        <v>5467.64</v>
      </c>
      <c r="Y393" s="90">
        <v>3.63</v>
      </c>
      <c r="Z393" s="91">
        <v>25.37</v>
      </c>
      <c r="AA393" s="92">
        <v>5467.64</v>
      </c>
      <c r="AB393" s="90">
        <v>3.63</v>
      </c>
      <c r="AC393" s="91">
        <v>29</v>
      </c>
      <c r="AD393" s="92">
        <v>5467.64</v>
      </c>
      <c r="AE393" s="90">
        <v>3.63</v>
      </c>
      <c r="AF393" s="91">
        <v>32.630000000000003</v>
      </c>
      <c r="AG393" s="92">
        <v>5467.64</v>
      </c>
      <c r="AH393" s="90">
        <v>3.63</v>
      </c>
      <c r="AI393" s="91">
        <v>36.26</v>
      </c>
      <c r="AJ393" s="92">
        <v>5467.64</v>
      </c>
      <c r="AK393" s="90">
        <v>3.63</v>
      </c>
      <c r="AL393" s="91">
        <v>39.89</v>
      </c>
      <c r="AM393" s="92">
        <v>5467.64</v>
      </c>
      <c r="AN393" s="90">
        <v>3.63</v>
      </c>
      <c r="AO393" s="91">
        <v>43.52</v>
      </c>
      <c r="AP393" s="92">
        <v>5467.64</v>
      </c>
      <c r="AQ393" s="90">
        <v>3.63</v>
      </c>
      <c r="AR393" s="91">
        <v>47.15</v>
      </c>
      <c r="AS393" s="92">
        <v>5467.64</v>
      </c>
      <c r="AT393" s="90">
        <v>3.63</v>
      </c>
      <c r="AU393" s="91">
        <v>50.78</v>
      </c>
      <c r="AV393" s="92">
        <v>5467.64</v>
      </c>
      <c r="AW393" s="90">
        <v>3.63</v>
      </c>
      <c r="AX393" s="91">
        <v>54.41</v>
      </c>
      <c r="AY393" s="92">
        <v>5467.64</v>
      </c>
      <c r="AZ393" s="90">
        <v>3.63</v>
      </c>
      <c r="BA393" s="91">
        <v>58.04</v>
      </c>
      <c r="BB393" s="92">
        <v>5467.64</v>
      </c>
      <c r="BC393" s="90">
        <v>3.63</v>
      </c>
      <c r="BD393" s="91">
        <v>61.67</v>
      </c>
      <c r="BE393" s="92">
        <v>5467.64</v>
      </c>
      <c r="BF393" s="90">
        <v>3.63</v>
      </c>
      <c r="BG393" s="91">
        <v>65.3</v>
      </c>
      <c r="BH393" s="92">
        <v>5467.64</v>
      </c>
      <c r="BI393" s="90">
        <v>3.63</v>
      </c>
      <c r="BJ393" s="91">
        <v>68.930000000000007</v>
      </c>
      <c r="BK393" s="92">
        <v>5467.64</v>
      </c>
      <c r="BL393" s="90">
        <v>3.63</v>
      </c>
      <c r="BM393" s="91">
        <v>72.56</v>
      </c>
      <c r="BN393" s="92">
        <v>5467.64</v>
      </c>
      <c r="BO393" s="90">
        <v>3.63</v>
      </c>
      <c r="BP393" s="91">
        <v>76.19</v>
      </c>
      <c r="BQ393" s="89">
        <v>35852.17</v>
      </c>
      <c r="BR393" s="91">
        <v>23.81</v>
      </c>
      <c r="BS393" s="93">
        <v>100</v>
      </c>
      <c r="BT393" s="94"/>
      <c r="BU393" s="94"/>
      <c r="BV393" s="94"/>
      <c r="BW393" s="94"/>
      <c r="BX393" s="94"/>
      <c r="BY393" s="94"/>
      <c r="BZ393" s="94"/>
      <c r="CA393" s="94"/>
      <c r="CB393" s="94"/>
      <c r="CC393" s="94"/>
      <c r="CD393" s="94"/>
      <c r="CE393" s="91"/>
      <c r="CF393" s="92"/>
      <c r="CG393" s="90"/>
      <c r="CH393" s="93"/>
      <c r="CI393" s="94"/>
      <c r="CJ393" s="94"/>
      <c r="CK393" s="93"/>
      <c r="CL393" s="94"/>
      <c r="CM393" s="94"/>
      <c r="CN393" s="93"/>
      <c r="CO393" s="462"/>
      <c r="CP393" s="462"/>
      <c r="CQ393" s="402"/>
      <c r="CR393" s="401"/>
      <c r="CS393" s="401"/>
      <c r="CT393" s="402"/>
      <c r="CU393" s="401"/>
      <c r="CV393" s="401"/>
      <c r="CW393" s="402"/>
      <c r="CX393" s="462"/>
      <c r="CY393" s="462"/>
      <c r="CZ393" s="401"/>
      <c r="DA393" s="402"/>
      <c r="DB393" s="462"/>
      <c r="DC393" s="462"/>
      <c r="DD393" s="462"/>
      <c r="DE393" s="462"/>
      <c r="DF393" s="402"/>
    </row>
    <row r="394" spans="1:110" ht="8.4499999999999993" customHeight="1" x14ac:dyDescent="0.2">
      <c r="A394" s="130" t="s">
        <v>76</v>
      </c>
      <c r="B394" s="95">
        <v>2</v>
      </c>
      <c r="C394" s="82" t="s">
        <v>333</v>
      </c>
      <c r="D394" s="104">
        <v>447</v>
      </c>
      <c r="E394" s="82" t="s">
        <v>1127</v>
      </c>
      <c r="F394" s="82" t="s">
        <v>1976</v>
      </c>
      <c r="G394" s="100">
        <v>900</v>
      </c>
      <c r="H394" s="98">
        <v>0.01</v>
      </c>
      <c r="I394" s="102">
        <v>42.84</v>
      </c>
      <c r="J394" s="98">
        <v>4.76</v>
      </c>
      <c r="K394" s="98">
        <v>4.76</v>
      </c>
      <c r="L394" s="102">
        <v>42.84</v>
      </c>
      <c r="M394" s="98">
        <v>4.76</v>
      </c>
      <c r="N394" s="98">
        <v>9.52</v>
      </c>
      <c r="O394" s="102">
        <v>42.84</v>
      </c>
      <c r="P394" s="98">
        <v>4.76</v>
      </c>
      <c r="Q394" s="102">
        <v>14.28</v>
      </c>
      <c r="R394" s="102">
        <v>42.84</v>
      </c>
      <c r="S394" s="98">
        <v>4.76</v>
      </c>
      <c r="T394" s="102">
        <v>19.04</v>
      </c>
      <c r="U394" s="102">
        <v>42.84</v>
      </c>
      <c r="V394" s="98">
        <v>4.76</v>
      </c>
      <c r="W394" s="102">
        <v>23.8</v>
      </c>
      <c r="X394" s="102">
        <v>42.84</v>
      </c>
      <c r="Y394" s="98">
        <v>4.76</v>
      </c>
      <c r="Z394" s="102">
        <v>28.56</v>
      </c>
      <c r="AA394" s="102">
        <v>42.84</v>
      </c>
      <c r="AB394" s="98">
        <v>4.76</v>
      </c>
      <c r="AC394" s="102">
        <v>33.32</v>
      </c>
      <c r="AD394" s="102">
        <v>42.84</v>
      </c>
      <c r="AE394" s="98">
        <v>4.76</v>
      </c>
      <c r="AF394" s="102">
        <v>38.08</v>
      </c>
      <c r="AG394" s="102">
        <v>42.84</v>
      </c>
      <c r="AH394" s="98">
        <v>4.76</v>
      </c>
      <c r="AI394" s="102">
        <v>42.84</v>
      </c>
      <c r="AJ394" s="102">
        <v>42.84</v>
      </c>
      <c r="AK394" s="98">
        <v>4.76</v>
      </c>
      <c r="AL394" s="102">
        <v>47.6</v>
      </c>
      <c r="AM394" s="102">
        <v>42.84</v>
      </c>
      <c r="AN394" s="98">
        <v>4.76</v>
      </c>
      <c r="AO394" s="102">
        <v>52.36</v>
      </c>
      <c r="AP394" s="102">
        <v>42.84</v>
      </c>
      <c r="AQ394" s="98">
        <v>4.76</v>
      </c>
      <c r="AR394" s="102">
        <v>57.12</v>
      </c>
      <c r="AS394" s="102">
        <v>42.84</v>
      </c>
      <c r="AT394" s="98">
        <v>4.76</v>
      </c>
      <c r="AU394" s="102">
        <v>61.88</v>
      </c>
      <c r="AV394" s="102">
        <v>42.84</v>
      </c>
      <c r="AW394" s="98">
        <v>4.76</v>
      </c>
      <c r="AX394" s="102">
        <v>66.64</v>
      </c>
      <c r="AY394" s="102">
        <v>42.84</v>
      </c>
      <c r="AZ394" s="98">
        <v>4.76</v>
      </c>
      <c r="BA394" s="102">
        <v>71.400000000000006</v>
      </c>
      <c r="BB394" s="102">
        <v>42.84</v>
      </c>
      <c r="BC394" s="98">
        <v>4.76</v>
      </c>
      <c r="BD394" s="102">
        <v>76.16</v>
      </c>
      <c r="BE394" s="102">
        <v>42.84</v>
      </c>
      <c r="BF394" s="98">
        <v>4.76</v>
      </c>
      <c r="BG394" s="102">
        <v>80.92</v>
      </c>
      <c r="BH394" s="102">
        <v>42.84</v>
      </c>
      <c r="BI394" s="98">
        <v>4.76</v>
      </c>
      <c r="BJ394" s="102">
        <v>85.68</v>
      </c>
      <c r="BK394" s="102">
        <v>42.84</v>
      </c>
      <c r="BL394" s="98">
        <v>4.76</v>
      </c>
      <c r="BM394" s="102">
        <v>90.44</v>
      </c>
      <c r="BN394" s="102">
        <v>42.84</v>
      </c>
      <c r="BO394" s="98">
        <v>4.76</v>
      </c>
      <c r="BP394" s="102">
        <v>95.2</v>
      </c>
      <c r="BQ394" s="102">
        <v>43.2</v>
      </c>
      <c r="BR394" s="98">
        <v>4.8</v>
      </c>
      <c r="BS394" s="100">
        <v>100</v>
      </c>
      <c r="BT394" s="99"/>
      <c r="BU394" s="99"/>
      <c r="BV394" s="99"/>
      <c r="BW394" s="99"/>
      <c r="BX394" s="99"/>
      <c r="BY394" s="99"/>
      <c r="BZ394" s="99"/>
      <c r="CA394" s="99"/>
      <c r="CB394" s="99"/>
      <c r="CC394" s="94"/>
      <c r="CD394" s="94"/>
      <c r="CE394" s="91"/>
      <c r="CF394" s="92"/>
      <c r="CG394" s="90"/>
      <c r="CH394" s="93"/>
      <c r="CI394" s="94"/>
      <c r="CJ394" s="94"/>
      <c r="CK394" s="93"/>
      <c r="CL394" s="94"/>
      <c r="CM394" s="94"/>
      <c r="CN394" s="93"/>
      <c r="CO394" s="462"/>
      <c r="CP394" s="462"/>
      <c r="CQ394" s="402"/>
      <c r="CR394" s="401"/>
      <c r="CS394" s="401"/>
      <c r="CT394" s="402"/>
      <c r="CU394" s="401"/>
      <c r="CV394" s="401"/>
      <c r="CW394" s="402"/>
      <c r="CX394" s="462"/>
      <c r="CY394" s="462"/>
      <c r="CZ394" s="401"/>
      <c r="DA394" s="402"/>
      <c r="DB394" s="462"/>
      <c r="DC394" s="462"/>
      <c r="DD394" s="462"/>
      <c r="DE394" s="462"/>
      <c r="DF394" s="402"/>
    </row>
    <row r="395" spans="1:110" ht="8.4499999999999993" customHeight="1" x14ac:dyDescent="0.2">
      <c r="A395" s="130" t="s">
        <v>77</v>
      </c>
      <c r="B395" s="95">
        <v>3</v>
      </c>
      <c r="C395" s="82" t="s">
        <v>1101</v>
      </c>
      <c r="D395" s="96">
        <v>22</v>
      </c>
      <c r="E395" s="82" t="s">
        <v>2571</v>
      </c>
      <c r="F395" s="82" t="s">
        <v>1976</v>
      </c>
      <c r="G395" s="97">
        <v>25348.97</v>
      </c>
      <c r="H395" s="98">
        <v>0.26</v>
      </c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99"/>
      <c r="AD395" s="99"/>
      <c r="AE395" s="99"/>
      <c r="AF395" s="99"/>
      <c r="AG395" s="99"/>
      <c r="AH395" s="99"/>
      <c r="AI395" s="99"/>
      <c r="AJ395" s="99"/>
      <c r="AK395" s="99"/>
      <c r="AL395" s="99"/>
      <c r="AM395" s="99"/>
      <c r="AN395" s="99"/>
      <c r="AO395" s="99"/>
      <c r="AP395" s="99"/>
      <c r="AQ395" s="99"/>
      <c r="AR395" s="99"/>
      <c r="AS395" s="99"/>
      <c r="AT395" s="99"/>
      <c r="AU395" s="99"/>
      <c r="AV395" s="99"/>
      <c r="AW395" s="99"/>
      <c r="AX395" s="99"/>
      <c r="AY395" s="99"/>
      <c r="AZ395" s="99"/>
      <c r="BA395" s="99"/>
      <c r="BB395" s="99"/>
      <c r="BC395" s="99"/>
      <c r="BD395" s="99"/>
      <c r="BE395" s="99"/>
      <c r="BF395" s="99"/>
      <c r="BG395" s="99"/>
      <c r="BH395" s="99"/>
      <c r="BI395" s="99"/>
      <c r="BJ395" s="99"/>
      <c r="BK395" s="99"/>
      <c r="BL395" s="99"/>
      <c r="BM395" s="99"/>
      <c r="BN395" s="99"/>
      <c r="BO395" s="99"/>
      <c r="BP395" s="99"/>
      <c r="BQ395" s="97">
        <v>25348.97</v>
      </c>
      <c r="BR395" s="100">
        <v>100</v>
      </c>
      <c r="BS395" s="100">
        <v>100</v>
      </c>
      <c r="BT395" s="99"/>
      <c r="BU395" s="99"/>
      <c r="BV395" s="99"/>
      <c r="BW395" s="99"/>
      <c r="BX395" s="99"/>
      <c r="BY395" s="99"/>
      <c r="BZ395" s="99"/>
      <c r="CA395" s="99"/>
      <c r="CB395" s="99"/>
      <c r="CC395" s="99"/>
      <c r="CD395" s="99"/>
      <c r="CE395" s="100"/>
      <c r="CF395" s="99"/>
      <c r="CG395" s="99"/>
      <c r="CH395" s="100"/>
      <c r="CI395" s="99"/>
      <c r="CJ395" s="99"/>
      <c r="CK395" s="100"/>
      <c r="CL395" s="99"/>
      <c r="CM395" s="99"/>
      <c r="CN395" s="100"/>
      <c r="CO395" s="462"/>
      <c r="CP395" s="462"/>
      <c r="CQ395" s="402"/>
      <c r="CR395" s="401"/>
      <c r="CS395" s="401"/>
      <c r="CT395" s="402"/>
      <c r="CU395" s="401"/>
      <c r="CV395" s="401"/>
      <c r="CW395" s="402"/>
      <c r="CX395" s="462"/>
      <c r="CY395" s="462"/>
      <c r="CZ395" s="401"/>
      <c r="DA395" s="402"/>
      <c r="DB395" s="462"/>
      <c r="DC395" s="462"/>
      <c r="DD395" s="462"/>
      <c r="DE395" s="462"/>
      <c r="DF395" s="402"/>
    </row>
    <row r="396" spans="1:110" ht="8.4499999999999993" customHeight="1" x14ac:dyDescent="0.2">
      <c r="A396" s="130" t="s">
        <v>78</v>
      </c>
      <c r="B396" s="95">
        <v>4</v>
      </c>
      <c r="C396" s="82" t="s">
        <v>1102</v>
      </c>
      <c r="D396" s="96">
        <v>22</v>
      </c>
      <c r="E396" s="82" t="s">
        <v>2571</v>
      </c>
      <c r="F396" s="82" t="s">
        <v>1976</v>
      </c>
      <c r="G396" s="98">
        <v>0</v>
      </c>
      <c r="H396" s="98">
        <v>0</v>
      </c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  <c r="AA396" s="99"/>
      <c r="AB396" s="99"/>
      <c r="AC396" s="99"/>
      <c r="AD396" s="99"/>
      <c r="AE396" s="99"/>
      <c r="AF396" s="99"/>
      <c r="AG396" s="99"/>
      <c r="AH396" s="99"/>
      <c r="AI396" s="99"/>
      <c r="AJ396" s="99"/>
      <c r="AK396" s="99"/>
      <c r="AL396" s="99"/>
      <c r="AM396" s="99"/>
      <c r="AN396" s="99"/>
      <c r="AO396" s="99"/>
      <c r="AP396" s="99"/>
      <c r="AQ396" s="99"/>
      <c r="AR396" s="99"/>
      <c r="AS396" s="99"/>
      <c r="AT396" s="99"/>
      <c r="AU396" s="99"/>
      <c r="AV396" s="99"/>
      <c r="AW396" s="99"/>
      <c r="AX396" s="99"/>
      <c r="AY396" s="99"/>
      <c r="AZ396" s="99"/>
      <c r="BA396" s="99"/>
      <c r="BB396" s="99"/>
      <c r="BC396" s="99"/>
      <c r="BD396" s="99"/>
      <c r="BE396" s="99"/>
      <c r="BF396" s="99"/>
      <c r="BG396" s="99"/>
      <c r="BH396" s="99"/>
      <c r="BI396" s="99"/>
      <c r="BJ396" s="99"/>
      <c r="BK396" s="99"/>
      <c r="BL396" s="99"/>
      <c r="BM396" s="99"/>
      <c r="BN396" s="99"/>
      <c r="BO396" s="99"/>
      <c r="BP396" s="99"/>
      <c r="BQ396" s="99"/>
      <c r="BR396" s="100">
        <v>100</v>
      </c>
      <c r="BS396" s="100">
        <v>100</v>
      </c>
      <c r="BT396" s="99"/>
      <c r="BU396" s="99"/>
      <c r="BV396" s="99"/>
      <c r="BW396" s="99"/>
      <c r="BX396" s="99"/>
      <c r="BY396" s="99"/>
      <c r="BZ396" s="99"/>
      <c r="CA396" s="99"/>
      <c r="CB396" s="99"/>
      <c r="CC396" s="99"/>
      <c r="CD396" s="99"/>
      <c r="CE396" s="100"/>
      <c r="CF396" s="99"/>
      <c r="CG396" s="99"/>
      <c r="CH396" s="100"/>
      <c r="CI396" s="99"/>
      <c r="CJ396" s="99"/>
      <c r="CK396" s="100"/>
      <c r="CL396" s="99"/>
      <c r="CM396" s="99"/>
      <c r="CN396" s="100"/>
      <c r="CO396" s="462"/>
      <c r="CP396" s="462"/>
      <c r="CQ396" s="402"/>
      <c r="CR396" s="401"/>
      <c r="CS396" s="401"/>
      <c r="CT396" s="402"/>
      <c r="CU396" s="401"/>
      <c r="CV396" s="401"/>
      <c r="CW396" s="402"/>
      <c r="CX396" s="462"/>
      <c r="CY396" s="462"/>
      <c r="CZ396" s="401"/>
      <c r="DA396" s="402"/>
      <c r="DB396" s="462"/>
      <c r="DC396" s="462"/>
      <c r="DD396" s="462"/>
      <c r="DE396" s="462"/>
      <c r="DF396" s="402"/>
    </row>
    <row r="397" spans="1:110" ht="8.4499999999999993" customHeight="1" x14ac:dyDescent="0.2">
      <c r="A397" s="130" t="s">
        <v>79</v>
      </c>
      <c r="B397" s="95">
        <v>5</v>
      </c>
      <c r="C397" s="82" t="s">
        <v>334</v>
      </c>
      <c r="D397" s="104">
        <v>447</v>
      </c>
      <c r="E397" s="82" t="s">
        <v>1127</v>
      </c>
      <c r="F397" s="82" t="s">
        <v>1976</v>
      </c>
      <c r="G397" s="97">
        <v>24950</v>
      </c>
      <c r="H397" s="98">
        <v>0.25</v>
      </c>
      <c r="I397" s="101">
        <v>1996</v>
      </c>
      <c r="J397" s="98">
        <v>8</v>
      </c>
      <c r="K397" s="98">
        <v>8</v>
      </c>
      <c r="L397" s="101">
        <v>1996</v>
      </c>
      <c r="M397" s="98">
        <v>8</v>
      </c>
      <c r="N397" s="102">
        <v>16</v>
      </c>
      <c r="O397" s="101">
        <v>1996</v>
      </c>
      <c r="P397" s="98">
        <v>8</v>
      </c>
      <c r="Q397" s="102">
        <v>24</v>
      </c>
      <c r="R397" s="100">
        <v>998</v>
      </c>
      <c r="S397" s="98">
        <v>4</v>
      </c>
      <c r="T397" s="102">
        <v>28</v>
      </c>
      <c r="U397" s="100">
        <v>998</v>
      </c>
      <c r="V397" s="98">
        <v>4</v>
      </c>
      <c r="W397" s="102">
        <v>32</v>
      </c>
      <c r="X397" s="100">
        <v>998</v>
      </c>
      <c r="Y397" s="98">
        <v>4</v>
      </c>
      <c r="Z397" s="102">
        <v>36</v>
      </c>
      <c r="AA397" s="100">
        <v>998</v>
      </c>
      <c r="AB397" s="98">
        <v>4</v>
      </c>
      <c r="AC397" s="102">
        <v>40</v>
      </c>
      <c r="AD397" s="100">
        <v>998</v>
      </c>
      <c r="AE397" s="98">
        <v>4</v>
      </c>
      <c r="AF397" s="102">
        <v>44</v>
      </c>
      <c r="AG397" s="100">
        <v>998</v>
      </c>
      <c r="AH397" s="98">
        <v>4</v>
      </c>
      <c r="AI397" s="102">
        <v>48</v>
      </c>
      <c r="AJ397" s="100">
        <v>998</v>
      </c>
      <c r="AK397" s="98">
        <v>4</v>
      </c>
      <c r="AL397" s="102">
        <v>52</v>
      </c>
      <c r="AM397" s="100">
        <v>998</v>
      </c>
      <c r="AN397" s="98">
        <v>4</v>
      </c>
      <c r="AO397" s="102">
        <v>56</v>
      </c>
      <c r="AP397" s="100">
        <v>998</v>
      </c>
      <c r="AQ397" s="98">
        <v>4</v>
      </c>
      <c r="AR397" s="102">
        <v>60</v>
      </c>
      <c r="AS397" s="100">
        <v>998</v>
      </c>
      <c r="AT397" s="98">
        <v>4</v>
      </c>
      <c r="AU397" s="102">
        <v>64</v>
      </c>
      <c r="AV397" s="100">
        <v>998</v>
      </c>
      <c r="AW397" s="98">
        <v>4</v>
      </c>
      <c r="AX397" s="102">
        <v>68</v>
      </c>
      <c r="AY397" s="100">
        <v>998</v>
      </c>
      <c r="AZ397" s="98">
        <v>4</v>
      </c>
      <c r="BA397" s="102">
        <v>72</v>
      </c>
      <c r="BB397" s="100">
        <v>998</v>
      </c>
      <c r="BC397" s="98">
        <v>4</v>
      </c>
      <c r="BD397" s="102">
        <v>76</v>
      </c>
      <c r="BE397" s="100">
        <v>998</v>
      </c>
      <c r="BF397" s="98">
        <v>4</v>
      </c>
      <c r="BG397" s="102">
        <v>80</v>
      </c>
      <c r="BH397" s="100">
        <v>998</v>
      </c>
      <c r="BI397" s="98">
        <v>4</v>
      </c>
      <c r="BJ397" s="102">
        <v>84</v>
      </c>
      <c r="BK397" s="100">
        <v>998</v>
      </c>
      <c r="BL397" s="98">
        <v>4</v>
      </c>
      <c r="BM397" s="102">
        <v>88</v>
      </c>
      <c r="BN397" s="100">
        <v>998</v>
      </c>
      <c r="BO397" s="98">
        <v>4</v>
      </c>
      <c r="BP397" s="102">
        <v>92</v>
      </c>
      <c r="BQ397" s="101">
        <v>1996</v>
      </c>
      <c r="BR397" s="98">
        <v>8</v>
      </c>
      <c r="BS397" s="100">
        <v>100</v>
      </c>
      <c r="BT397" s="99"/>
      <c r="BU397" s="99"/>
      <c r="BV397" s="99"/>
      <c r="BW397" s="99"/>
      <c r="BX397" s="99"/>
      <c r="BY397" s="99"/>
      <c r="BZ397" s="99"/>
      <c r="CA397" s="99"/>
      <c r="CB397" s="99"/>
      <c r="CC397" s="99"/>
      <c r="CD397" s="99"/>
      <c r="CE397" s="100"/>
      <c r="CF397" s="99"/>
      <c r="CG397" s="99"/>
      <c r="CH397" s="100"/>
      <c r="CI397" s="99"/>
      <c r="CJ397" s="99"/>
      <c r="CK397" s="100"/>
      <c r="CL397" s="99"/>
      <c r="CM397" s="99"/>
      <c r="CN397" s="100"/>
      <c r="CO397" s="462"/>
      <c r="CP397" s="462"/>
      <c r="CQ397" s="402"/>
      <c r="CR397" s="401"/>
      <c r="CS397" s="401"/>
      <c r="CT397" s="402"/>
      <c r="CU397" s="401"/>
      <c r="CV397" s="401"/>
      <c r="CW397" s="402"/>
      <c r="CX397" s="462"/>
      <c r="CY397" s="462"/>
      <c r="CZ397" s="401"/>
      <c r="DA397" s="402"/>
      <c r="DB397" s="462"/>
      <c r="DC397" s="462"/>
      <c r="DD397" s="462"/>
      <c r="DE397" s="462"/>
      <c r="DF397" s="402"/>
    </row>
    <row r="398" spans="1:110" ht="8.4499999999999993" customHeight="1" x14ac:dyDescent="0.2">
      <c r="A398" s="130" t="s">
        <v>80</v>
      </c>
      <c r="B398" s="95">
        <v>6</v>
      </c>
      <c r="C398" s="82" t="s">
        <v>335</v>
      </c>
      <c r="D398" s="104">
        <v>447</v>
      </c>
      <c r="E398" s="82" t="s">
        <v>1127</v>
      </c>
      <c r="F398" s="82" t="s">
        <v>1976</v>
      </c>
      <c r="G398" s="101">
        <v>4500</v>
      </c>
      <c r="H398" s="98">
        <v>0.05</v>
      </c>
      <c r="I398" s="100">
        <v>214.2</v>
      </c>
      <c r="J398" s="98">
        <v>4.76</v>
      </c>
      <c r="K398" s="98">
        <v>4.76</v>
      </c>
      <c r="L398" s="100">
        <v>214.2</v>
      </c>
      <c r="M398" s="98">
        <v>4.76</v>
      </c>
      <c r="N398" s="98">
        <v>9.52</v>
      </c>
      <c r="O398" s="100">
        <v>214.2</v>
      </c>
      <c r="P398" s="98">
        <v>4.76</v>
      </c>
      <c r="Q398" s="102">
        <v>14.28</v>
      </c>
      <c r="R398" s="100">
        <v>214.2</v>
      </c>
      <c r="S398" s="98">
        <v>4.76</v>
      </c>
      <c r="T398" s="102">
        <v>19.04</v>
      </c>
      <c r="U398" s="100">
        <v>214.2</v>
      </c>
      <c r="V398" s="98">
        <v>4.76</v>
      </c>
      <c r="W398" s="102">
        <v>23.8</v>
      </c>
      <c r="X398" s="100">
        <v>214.2</v>
      </c>
      <c r="Y398" s="98">
        <v>4.76</v>
      </c>
      <c r="Z398" s="102">
        <v>28.56</v>
      </c>
      <c r="AA398" s="100">
        <v>214.2</v>
      </c>
      <c r="AB398" s="98">
        <v>4.76</v>
      </c>
      <c r="AC398" s="102">
        <v>33.32</v>
      </c>
      <c r="AD398" s="100">
        <v>214.2</v>
      </c>
      <c r="AE398" s="98">
        <v>4.76</v>
      </c>
      <c r="AF398" s="102">
        <v>38.08</v>
      </c>
      <c r="AG398" s="100">
        <v>214.2</v>
      </c>
      <c r="AH398" s="98">
        <v>4.76</v>
      </c>
      <c r="AI398" s="102">
        <v>42.84</v>
      </c>
      <c r="AJ398" s="100">
        <v>214.2</v>
      </c>
      <c r="AK398" s="98">
        <v>4.76</v>
      </c>
      <c r="AL398" s="102">
        <v>47.6</v>
      </c>
      <c r="AM398" s="100">
        <v>214.2</v>
      </c>
      <c r="AN398" s="98">
        <v>4.76</v>
      </c>
      <c r="AO398" s="102">
        <v>52.36</v>
      </c>
      <c r="AP398" s="100">
        <v>214.2</v>
      </c>
      <c r="AQ398" s="98">
        <v>4.76</v>
      </c>
      <c r="AR398" s="102">
        <v>57.12</v>
      </c>
      <c r="AS398" s="100">
        <v>214.2</v>
      </c>
      <c r="AT398" s="98">
        <v>4.76</v>
      </c>
      <c r="AU398" s="102">
        <v>61.88</v>
      </c>
      <c r="AV398" s="100">
        <v>214.2</v>
      </c>
      <c r="AW398" s="98">
        <v>4.76</v>
      </c>
      <c r="AX398" s="102">
        <v>66.64</v>
      </c>
      <c r="AY398" s="100">
        <v>214.2</v>
      </c>
      <c r="AZ398" s="98">
        <v>4.76</v>
      </c>
      <c r="BA398" s="102">
        <v>71.400000000000006</v>
      </c>
      <c r="BB398" s="100">
        <v>214.2</v>
      </c>
      <c r="BC398" s="98">
        <v>4.76</v>
      </c>
      <c r="BD398" s="102">
        <v>76.16</v>
      </c>
      <c r="BE398" s="100">
        <v>214.2</v>
      </c>
      <c r="BF398" s="98">
        <v>4.76</v>
      </c>
      <c r="BG398" s="102">
        <v>80.92</v>
      </c>
      <c r="BH398" s="100">
        <v>214.2</v>
      </c>
      <c r="BI398" s="98">
        <v>4.76</v>
      </c>
      <c r="BJ398" s="102">
        <v>85.68</v>
      </c>
      <c r="BK398" s="100">
        <v>214.2</v>
      </c>
      <c r="BL398" s="98">
        <v>4.76</v>
      </c>
      <c r="BM398" s="102">
        <v>90.44</v>
      </c>
      <c r="BN398" s="100">
        <v>214.2</v>
      </c>
      <c r="BO398" s="98">
        <v>4.76</v>
      </c>
      <c r="BP398" s="102">
        <v>95.2</v>
      </c>
      <c r="BQ398" s="100">
        <v>216</v>
      </c>
      <c r="BR398" s="98">
        <v>4.8</v>
      </c>
      <c r="BS398" s="100">
        <v>100</v>
      </c>
      <c r="BT398" s="99"/>
      <c r="BU398" s="99"/>
      <c r="BV398" s="99"/>
      <c r="BW398" s="99"/>
      <c r="BX398" s="99"/>
      <c r="BY398" s="99"/>
      <c r="BZ398" s="99"/>
      <c r="CA398" s="99"/>
      <c r="CB398" s="99"/>
      <c r="CC398" s="99"/>
      <c r="CD398" s="99"/>
      <c r="CE398" s="100"/>
      <c r="CF398" s="99"/>
      <c r="CG398" s="99"/>
      <c r="CH398" s="100"/>
      <c r="CI398" s="99"/>
      <c r="CJ398" s="99"/>
      <c r="CK398" s="100"/>
      <c r="CL398" s="99"/>
      <c r="CM398" s="99"/>
      <c r="CN398" s="100"/>
      <c r="CO398" s="462"/>
      <c r="CP398" s="462"/>
      <c r="CQ398" s="402"/>
      <c r="CR398" s="401"/>
      <c r="CS398" s="401"/>
      <c r="CT398" s="402"/>
      <c r="CU398" s="401"/>
      <c r="CV398" s="401"/>
      <c r="CW398" s="402"/>
      <c r="CX398" s="462"/>
      <c r="CY398" s="462"/>
      <c r="CZ398" s="401"/>
      <c r="DA398" s="402"/>
      <c r="DB398" s="462"/>
      <c r="DC398" s="462"/>
      <c r="DD398" s="462"/>
      <c r="DE398" s="462"/>
      <c r="DF398" s="402"/>
    </row>
    <row r="399" spans="1:110" ht="8.4499999999999993" customHeight="1" x14ac:dyDescent="0.2">
      <c r="A399" s="130" t="s">
        <v>81</v>
      </c>
      <c r="B399" s="95">
        <v>7</v>
      </c>
      <c r="C399" s="82" t="s">
        <v>2625</v>
      </c>
      <c r="D399" s="104">
        <v>447</v>
      </c>
      <c r="E399" s="82" t="s">
        <v>1127</v>
      </c>
      <c r="F399" s="82" t="s">
        <v>1976</v>
      </c>
      <c r="G399" s="97">
        <v>50000</v>
      </c>
      <c r="H399" s="98">
        <v>0.51</v>
      </c>
      <c r="I399" s="101">
        <v>2380</v>
      </c>
      <c r="J399" s="98">
        <v>4.76</v>
      </c>
      <c r="K399" s="98">
        <v>4.76</v>
      </c>
      <c r="L399" s="101">
        <v>2380</v>
      </c>
      <c r="M399" s="98">
        <v>4.76</v>
      </c>
      <c r="N399" s="98">
        <v>9.52</v>
      </c>
      <c r="O399" s="101">
        <v>2380</v>
      </c>
      <c r="P399" s="98">
        <v>4.76</v>
      </c>
      <c r="Q399" s="102">
        <v>14.28</v>
      </c>
      <c r="R399" s="101">
        <v>2380</v>
      </c>
      <c r="S399" s="98">
        <v>4.76</v>
      </c>
      <c r="T399" s="102">
        <v>19.04</v>
      </c>
      <c r="U399" s="101">
        <v>2380</v>
      </c>
      <c r="V399" s="98">
        <v>4.76</v>
      </c>
      <c r="W399" s="102">
        <v>23.8</v>
      </c>
      <c r="X399" s="101">
        <v>2380</v>
      </c>
      <c r="Y399" s="98">
        <v>4.76</v>
      </c>
      <c r="Z399" s="102">
        <v>28.56</v>
      </c>
      <c r="AA399" s="101">
        <v>2380</v>
      </c>
      <c r="AB399" s="98">
        <v>4.76</v>
      </c>
      <c r="AC399" s="102">
        <v>33.32</v>
      </c>
      <c r="AD399" s="101">
        <v>2380</v>
      </c>
      <c r="AE399" s="98">
        <v>4.76</v>
      </c>
      <c r="AF399" s="102">
        <v>38.08</v>
      </c>
      <c r="AG399" s="101">
        <v>2380</v>
      </c>
      <c r="AH399" s="98">
        <v>4.76</v>
      </c>
      <c r="AI399" s="102">
        <v>42.84</v>
      </c>
      <c r="AJ399" s="101">
        <v>2380</v>
      </c>
      <c r="AK399" s="98">
        <v>4.76</v>
      </c>
      <c r="AL399" s="102">
        <v>47.6</v>
      </c>
      <c r="AM399" s="101">
        <v>2380</v>
      </c>
      <c r="AN399" s="98">
        <v>4.76</v>
      </c>
      <c r="AO399" s="102">
        <v>52.36</v>
      </c>
      <c r="AP399" s="101">
        <v>2380</v>
      </c>
      <c r="AQ399" s="98">
        <v>4.76</v>
      </c>
      <c r="AR399" s="102">
        <v>57.12</v>
      </c>
      <c r="AS399" s="101">
        <v>2380</v>
      </c>
      <c r="AT399" s="98">
        <v>4.76</v>
      </c>
      <c r="AU399" s="102">
        <v>61.88</v>
      </c>
      <c r="AV399" s="101">
        <v>2380</v>
      </c>
      <c r="AW399" s="98">
        <v>4.76</v>
      </c>
      <c r="AX399" s="102">
        <v>66.64</v>
      </c>
      <c r="AY399" s="101">
        <v>2380</v>
      </c>
      <c r="AZ399" s="98">
        <v>4.76</v>
      </c>
      <c r="BA399" s="102">
        <v>71.400000000000006</v>
      </c>
      <c r="BB399" s="101">
        <v>2380</v>
      </c>
      <c r="BC399" s="98">
        <v>4.76</v>
      </c>
      <c r="BD399" s="102">
        <v>76.16</v>
      </c>
      <c r="BE399" s="101">
        <v>2380</v>
      </c>
      <c r="BF399" s="98">
        <v>4.76</v>
      </c>
      <c r="BG399" s="102">
        <v>80.92</v>
      </c>
      <c r="BH399" s="101">
        <v>2380</v>
      </c>
      <c r="BI399" s="98">
        <v>4.76</v>
      </c>
      <c r="BJ399" s="102">
        <v>85.68</v>
      </c>
      <c r="BK399" s="101">
        <v>2380</v>
      </c>
      <c r="BL399" s="98">
        <v>4.76</v>
      </c>
      <c r="BM399" s="102">
        <v>90.44</v>
      </c>
      <c r="BN399" s="101">
        <v>2380</v>
      </c>
      <c r="BO399" s="98">
        <v>4.76</v>
      </c>
      <c r="BP399" s="102">
        <v>95.2</v>
      </c>
      <c r="BQ399" s="101">
        <v>2400</v>
      </c>
      <c r="BR399" s="98">
        <v>4.8</v>
      </c>
      <c r="BS399" s="100">
        <v>100</v>
      </c>
      <c r="BT399" s="99"/>
      <c r="BU399" s="99"/>
      <c r="BV399" s="99"/>
      <c r="BW399" s="99"/>
      <c r="BX399" s="99"/>
      <c r="BY399" s="99"/>
      <c r="BZ399" s="99"/>
      <c r="CA399" s="99"/>
      <c r="CB399" s="99"/>
      <c r="CC399" s="99"/>
      <c r="CD399" s="99"/>
      <c r="CE399" s="100"/>
      <c r="CF399" s="99"/>
      <c r="CG399" s="99"/>
      <c r="CH399" s="100"/>
      <c r="CI399" s="99"/>
      <c r="CJ399" s="99"/>
      <c r="CK399" s="100"/>
      <c r="CL399" s="99"/>
      <c r="CM399" s="99"/>
      <c r="CN399" s="100"/>
      <c r="CO399" s="462"/>
      <c r="CP399" s="462"/>
      <c r="CQ399" s="401"/>
      <c r="CR399" s="401"/>
      <c r="CS399" s="401"/>
      <c r="CT399" s="401"/>
      <c r="CU399" s="401"/>
      <c r="CV399" s="401"/>
      <c r="CW399" s="401"/>
      <c r="CX399" s="462"/>
      <c r="CY399" s="462"/>
      <c r="CZ399" s="401"/>
      <c r="DA399" s="401"/>
      <c r="DB399" s="463"/>
      <c r="DC399" s="462"/>
      <c r="DD399" s="463"/>
      <c r="DE399" s="462"/>
      <c r="DF399" s="402"/>
    </row>
    <row r="400" spans="1:110" ht="8.4499999999999993" customHeight="1" x14ac:dyDescent="0.2">
      <c r="A400" s="130" t="s">
        <v>156</v>
      </c>
      <c r="B400" s="95">
        <v>8</v>
      </c>
      <c r="C400" s="82" t="s">
        <v>336</v>
      </c>
      <c r="D400" s="96">
        <v>21</v>
      </c>
      <c r="E400" s="82" t="s">
        <v>1127</v>
      </c>
      <c r="F400" s="82" t="s">
        <v>1126</v>
      </c>
      <c r="G400" s="101">
        <v>2400</v>
      </c>
      <c r="H400" s="98">
        <v>0.02</v>
      </c>
      <c r="I400" s="101">
        <v>2400</v>
      </c>
      <c r="J400" s="100">
        <v>100</v>
      </c>
      <c r="K400" s="100">
        <v>100</v>
      </c>
      <c r="L400" s="99"/>
      <c r="M400" s="99"/>
      <c r="N400" s="100">
        <v>100</v>
      </c>
      <c r="O400" s="99"/>
      <c r="P400" s="99"/>
      <c r="Q400" s="100">
        <v>100</v>
      </c>
      <c r="R400" s="99"/>
      <c r="S400" s="99"/>
      <c r="T400" s="100">
        <v>100</v>
      </c>
      <c r="U400" s="99"/>
      <c r="V400" s="99"/>
      <c r="W400" s="100">
        <v>100</v>
      </c>
      <c r="X400" s="99"/>
      <c r="Y400" s="99"/>
      <c r="Z400" s="100">
        <v>100</v>
      </c>
      <c r="AA400" s="99"/>
      <c r="AB400" s="99"/>
      <c r="AC400" s="100">
        <v>100</v>
      </c>
      <c r="AD400" s="99"/>
      <c r="AE400" s="99"/>
      <c r="AF400" s="100">
        <v>100</v>
      </c>
      <c r="AG400" s="99"/>
      <c r="AH400" s="99"/>
      <c r="AI400" s="100">
        <v>100</v>
      </c>
      <c r="AJ400" s="99"/>
      <c r="AK400" s="99"/>
      <c r="AL400" s="100">
        <v>100</v>
      </c>
      <c r="AM400" s="99"/>
      <c r="AN400" s="99"/>
      <c r="AO400" s="100">
        <v>100</v>
      </c>
      <c r="AP400" s="99"/>
      <c r="AQ400" s="99"/>
      <c r="AR400" s="100">
        <v>100</v>
      </c>
      <c r="AS400" s="99"/>
      <c r="AT400" s="99"/>
      <c r="AU400" s="100">
        <v>100</v>
      </c>
      <c r="AV400" s="99"/>
      <c r="AW400" s="99"/>
      <c r="AX400" s="100">
        <v>100</v>
      </c>
      <c r="AY400" s="99"/>
      <c r="AZ400" s="99"/>
      <c r="BA400" s="100">
        <v>100</v>
      </c>
      <c r="BB400" s="99"/>
      <c r="BC400" s="99"/>
      <c r="BD400" s="100">
        <v>100</v>
      </c>
      <c r="BE400" s="99"/>
      <c r="BF400" s="99"/>
      <c r="BG400" s="100">
        <v>100</v>
      </c>
      <c r="BH400" s="99"/>
      <c r="BI400" s="99"/>
      <c r="BJ400" s="100">
        <v>100</v>
      </c>
      <c r="BK400" s="99"/>
      <c r="BL400" s="99"/>
      <c r="BM400" s="100">
        <v>100</v>
      </c>
      <c r="BN400" s="99"/>
      <c r="BO400" s="99"/>
      <c r="BP400" s="100">
        <v>100</v>
      </c>
      <c r="BQ400" s="99"/>
      <c r="BR400" s="99"/>
      <c r="BS400" s="100">
        <v>100</v>
      </c>
      <c r="BT400" s="99"/>
      <c r="BU400" s="99"/>
      <c r="BV400" s="99"/>
      <c r="BW400" s="99"/>
      <c r="BX400" s="99"/>
      <c r="BY400" s="99"/>
      <c r="BZ400" s="99"/>
      <c r="CA400" s="99"/>
      <c r="CB400" s="99"/>
      <c r="CC400" s="99"/>
      <c r="CD400" s="99"/>
      <c r="CE400" s="100"/>
      <c r="CF400" s="99"/>
      <c r="CG400" s="99"/>
      <c r="CH400" s="100"/>
      <c r="CI400" s="99"/>
      <c r="CJ400" s="99"/>
      <c r="CK400" s="100"/>
      <c r="CL400" s="99"/>
      <c r="CM400" s="99"/>
      <c r="CN400" s="100"/>
      <c r="CO400" s="463"/>
      <c r="CP400" s="462"/>
      <c r="CQ400" s="402"/>
      <c r="CR400" s="401"/>
      <c r="CS400" s="401"/>
      <c r="CT400" s="402"/>
      <c r="CU400" s="401"/>
      <c r="CV400" s="401"/>
      <c r="CW400" s="402"/>
      <c r="CX400" s="462"/>
      <c r="CY400" s="462"/>
      <c r="CZ400" s="401"/>
      <c r="DA400" s="402"/>
      <c r="DB400" s="462"/>
      <c r="DC400" s="462"/>
      <c r="DD400" s="462"/>
      <c r="DE400" s="462"/>
      <c r="DF400" s="402"/>
    </row>
    <row r="401" spans="1:110" ht="8.4499999999999993" customHeight="1" x14ac:dyDescent="0.2">
      <c r="A401" s="130" t="s">
        <v>267</v>
      </c>
      <c r="B401" s="95">
        <v>9</v>
      </c>
      <c r="C401" s="82" t="s">
        <v>337</v>
      </c>
      <c r="D401" s="96">
        <v>22</v>
      </c>
      <c r="E401" s="82" t="s">
        <v>2571</v>
      </c>
      <c r="F401" s="82" t="s">
        <v>1976</v>
      </c>
      <c r="G401" s="101">
        <v>4000</v>
      </c>
      <c r="H401" s="98">
        <v>0.04</v>
      </c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99"/>
      <c r="AI401" s="99"/>
      <c r="AJ401" s="99"/>
      <c r="AK401" s="99"/>
      <c r="AL401" s="99"/>
      <c r="AM401" s="99"/>
      <c r="AN401" s="99"/>
      <c r="AO401" s="99"/>
      <c r="AP401" s="99"/>
      <c r="AQ401" s="99"/>
      <c r="AR401" s="99"/>
      <c r="AS401" s="99"/>
      <c r="AT401" s="99"/>
      <c r="AU401" s="99"/>
      <c r="AV401" s="99"/>
      <c r="AW401" s="99"/>
      <c r="AX401" s="99"/>
      <c r="AY401" s="99"/>
      <c r="AZ401" s="99"/>
      <c r="BA401" s="99"/>
      <c r="BB401" s="99"/>
      <c r="BC401" s="99"/>
      <c r="BD401" s="99"/>
      <c r="BE401" s="99"/>
      <c r="BF401" s="99"/>
      <c r="BG401" s="99"/>
      <c r="BH401" s="99"/>
      <c r="BI401" s="99"/>
      <c r="BJ401" s="99"/>
      <c r="BK401" s="99"/>
      <c r="BL401" s="99"/>
      <c r="BM401" s="99"/>
      <c r="BN401" s="99"/>
      <c r="BO401" s="99"/>
      <c r="BP401" s="99"/>
      <c r="BQ401" s="101">
        <v>4000</v>
      </c>
      <c r="BR401" s="100">
        <v>100</v>
      </c>
      <c r="BS401" s="100">
        <v>100</v>
      </c>
      <c r="BT401" s="99"/>
      <c r="BU401" s="99"/>
      <c r="BV401" s="99"/>
      <c r="BW401" s="99"/>
      <c r="BX401" s="99"/>
      <c r="BY401" s="99"/>
      <c r="BZ401" s="99"/>
      <c r="CA401" s="99"/>
      <c r="CB401" s="99"/>
      <c r="CC401" s="99"/>
      <c r="CD401" s="99"/>
      <c r="CE401" s="100"/>
      <c r="CF401" s="99"/>
      <c r="CG401" s="99"/>
      <c r="CH401" s="100"/>
      <c r="CI401" s="99"/>
      <c r="CJ401" s="99"/>
      <c r="CK401" s="100"/>
      <c r="CL401" s="99"/>
      <c r="CM401" s="99"/>
      <c r="CN401" s="100"/>
      <c r="CO401" s="462"/>
      <c r="CP401" s="462"/>
      <c r="CQ401" s="404"/>
      <c r="CR401" s="405"/>
      <c r="CS401" s="403"/>
      <c r="CT401" s="404"/>
      <c r="CU401" s="405"/>
      <c r="CV401" s="404"/>
      <c r="CW401" s="402"/>
      <c r="CX401" s="462"/>
      <c r="CY401" s="462"/>
      <c r="CZ401" s="401"/>
      <c r="DA401" s="402"/>
      <c r="DB401" s="462"/>
      <c r="DC401" s="462"/>
      <c r="DD401" s="462"/>
      <c r="DE401" s="462"/>
      <c r="DF401" s="402"/>
    </row>
    <row r="402" spans="1:110" ht="8.4499999999999993" customHeight="1" x14ac:dyDescent="0.2">
      <c r="A402" s="130" t="s">
        <v>268</v>
      </c>
      <c r="B402" s="96">
        <v>10</v>
      </c>
      <c r="C402" s="82" t="s">
        <v>338</v>
      </c>
      <c r="D402" s="104">
        <v>447</v>
      </c>
      <c r="E402" s="82" t="s">
        <v>1127</v>
      </c>
      <c r="F402" s="82" t="s">
        <v>1976</v>
      </c>
      <c r="G402" s="97">
        <v>38499.93</v>
      </c>
      <c r="H402" s="98">
        <v>0.39</v>
      </c>
      <c r="I402" s="101">
        <v>1832.6</v>
      </c>
      <c r="J402" s="98">
        <v>4.76</v>
      </c>
      <c r="K402" s="98">
        <v>4.76</v>
      </c>
      <c r="L402" s="101">
        <v>1832.6</v>
      </c>
      <c r="M402" s="98">
        <v>4.76</v>
      </c>
      <c r="N402" s="98">
        <v>9.52</v>
      </c>
      <c r="O402" s="101">
        <v>1832.6</v>
      </c>
      <c r="P402" s="98">
        <v>4.76</v>
      </c>
      <c r="Q402" s="102">
        <v>14.28</v>
      </c>
      <c r="R402" s="101">
        <v>1832.6</v>
      </c>
      <c r="S402" s="98">
        <v>4.76</v>
      </c>
      <c r="T402" s="102">
        <v>19.04</v>
      </c>
      <c r="U402" s="101">
        <v>1832.6</v>
      </c>
      <c r="V402" s="98">
        <v>4.76</v>
      </c>
      <c r="W402" s="102">
        <v>23.8</v>
      </c>
      <c r="X402" s="101">
        <v>1832.6</v>
      </c>
      <c r="Y402" s="98">
        <v>4.76</v>
      </c>
      <c r="Z402" s="102">
        <v>28.56</v>
      </c>
      <c r="AA402" s="101">
        <v>1832.6</v>
      </c>
      <c r="AB402" s="98">
        <v>4.76</v>
      </c>
      <c r="AC402" s="102">
        <v>33.32</v>
      </c>
      <c r="AD402" s="101">
        <v>1832.6</v>
      </c>
      <c r="AE402" s="98">
        <v>4.76</v>
      </c>
      <c r="AF402" s="102">
        <v>38.08</v>
      </c>
      <c r="AG402" s="101">
        <v>1832.6</v>
      </c>
      <c r="AH402" s="98">
        <v>4.76</v>
      </c>
      <c r="AI402" s="102">
        <v>42.84</v>
      </c>
      <c r="AJ402" s="101">
        <v>1832.6</v>
      </c>
      <c r="AK402" s="98">
        <v>4.76</v>
      </c>
      <c r="AL402" s="102">
        <v>47.6</v>
      </c>
      <c r="AM402" s="101">
        <v>1832.6</v>
      </c>
      <c r="AN402" s="98">
        <v>4.76</v>
      </c>
      <c r="AO402" s="102">
        <v>52.36</v>
      </c>
      <c r="AP402" s="101">
        <v>1832.6</v>
      </c>
      <c r="AQ402" s="98">
        <v>4.76</v>
      </c>
      <c r="AR402" s="102">
        <v>57.12</v>
      </c>
      <c r="AS402" s="101">
        <v>1832.6</v>
      </c>
      <c r="AT402" s="98">
        <v>4.76</v>
      </c>
      <c r="AU402" s="102">
        <v>61.88</v>
      </c>
      <c r="AV402" s="101">
        <v>1832.6</v>
      </c>
      <c r="AW402" s="98">
        <v>4.76</v>
      </c>
      <c r="AX402" s="102">
        <v>66.64</v>
      </c>
      <c r="AY402" s="101">
        <v>1832.6</v>
      </c>
      <c r="AZ402" s="98">
        <v>4.76</v>
      </c>
      <c r="BA402" s="102">
        <v>71.400000000000006</v>
      </c>
      <c r="BB402" s="101">
        <v>1832.6</v>
      </c>
      <c r="BC402" s="98">
        <v>4.76</v>
      </c>
      <c r="BD402" s="102">
        <v>76.16</v>
      </c>
      <c r="BE402" s="101">
        <v>1832.6</v>
      </c>
      <c r="BF402" s="98">
        <v>4.76</v>
      </c>
      <c r="BG402" s="102">
        <v>80.92</v>
      </c>
      <c r="BH402" s="101">
        <v>1832.6</v>
      </c>
      <c r="BI402" s="98">
        <v>4.76</v>
      </c>
      <c r="BJ402" s="102">
        <v>85.68</v>
      </c>
      <c r="BK402" s="101">
        <v>1832.6</v>
      </c>
      <c r="BL402" s="98">
        <v>4.76</v>
      </c>
      <c r="BM402" s="102">
        <v>90.44</v>
      </c>
      <c r="BN402" s="101">
        <v>1832.6</v>
      </c>
      <c r="BO402" s="98">
        <v>4.76</v>
      </c>
      <c r="BP402" s="102">
        <v>95.2</v>
      </c>
      <c r="BQ402" s="101">
        <v>1848</v>
      </c>
      <c r="BR402" s="98">
        <v>4.8</v>
      </c>
      <c r="BS402" s="100">
        <v>100</v>
      </c>
      <c r="BT402" s="99"/>
      <c r="BU402" s="99"/>
      <c r="BV402" s="99"/>
      <c r="BW402" s="99"/>
      <c r="BX402" s="99"/>
      <c r="BY402" s="99"/>
      <c r="BZ402" s="99"/>
      <c r="CA402" s="99"/>
      <c r="CB402" s="99"/>
      <c r="CC402" s="99"/>
      <c r="CD402" s="99"/>
      <c r="CE402" s="99"/>
      <c r="CF402" s="101"/>
      <c r="CG402" s="100"/>
      <c r="CH402" s="100"/>
      <c r="CI402" s="99"/>
      <c r="CJ402" s="99"/>
      <c r="CK402" s="100"/>
      <c r="CL402" s="99"/>
      <c r="CM402" s="99"/>
      <c r="CN402" s="100"/>
      <c r="CO402" s="462"/>
      <c r="CP402" s="462"/>
      <c r="CQ402" s="401"/>
      <c r="CR402" s="402"/>
      <c r="CS402" s="402"/>
      <c r="CT402" s="402"/>
      <c r="CU402" s="401"/>
      <c r="CV402" s="401"/>
      <c r="CW402" s="402"/>
      <c r="CX402" s="462"/>
      <c r="CY402" s="462"/>
      <c r="CZ402" s="401"/>
      <c r="DA402" s="402"/>
      <c r="DB402" s="462"/>
      <c r="DC402" s="462"/>
      <c r="DD402" s="462"/>
      <c r="DE402" s="462"/>
      <c r="DF402" s="402"/>
    </row>
    <row r="403" spans="1:110" ht="8.4499999999999993" customHeight="1" x14ac:dyDescent="0.2">
      <c r="A403" s="130" t="s">
        <v>82</v>
      </c>
      <c r="B403" s="88">
        <v>11</v>
      </c>
      <c r="C403" s="87" t="s">
        <v>65</v>
      </c>
      <c r="D403" s="103">
        <v>447</v>
      </c>
      <c r="E403" s="87" t="s">
        <v>1127</v>
      </c>
      <c r="F403" s="87" t="s">
        <v>1976</v>
      </c>
      <c r="G403" s="89">
        <v>76423.570000000007</v>
      </c>
      <c r="H403" s="90">
        <v>0.78</v>
      </c>
      <c r="I403" s="93">
        <v>991.19</v>
      </c>
      <c r="J403" s="90">
        <v>1.3</v>
      </c>
      <c r="K403" s="90">
        <v>1.3</v>
      </c>
      <c r="L403" s="89">
        <v>18229.310000000001</v>
      </c>
      <c r="M403" s="91">
        <v>23.88</v>
      </c>
      <c r="N403" s="91">
        <v>25.18</v>
      </c>
      <c r="O403" s="92">
        <v>1756.93</v>
      </c>
      <c r="P403" s="90">
        <v>2.2999999999999998</v>
      </c>
      <c r="Q403" s="91">
        <v>27.48</v>
      </c>
      <c r="R403" s="92">
        <v>1955.68</v>
      </c>
      <c r="S403" s="90">
        <v>2.56</v>
      </c>
      <c r="T403" s="91">
        <v>30.04</v>
      </c>
      <c r="U403" s="92">
        <v>1955.68</v>
      </c>
      <c r="V403" s="90">
        <v>2.56</v>
      </c>
      <c r="W403" s="91">
        <v>32.6</v>
      </c>
      <c r="X403" s="92">
        <v>1955.68</v>
      </c>
      <c r="Y403" s="90">
        <v>2.56</v>
      </c>
      <c r="Z403" s="91">
        <v>35.159999999999997</v>
      </c>
      <c r="AA403" s="92">
        <v>1955.68</v>
      </c>
      <c r="AB403" s="90">
        <v>2.56</v>
      </c>
      <c r="AC403" s="91">
        <v>37.72</v>
      </c>
      <c r="AD403" s="92">
        <v>1955.68</v>
      </c>
      <c r="AE403" s="90">
        <v>2.56</v>
      </c>
      <c r="AF403" s="91">
        <v>40.28</v>
      </c>
      <c r="AG403" s="92">
        <v>1955.68</v>
      </c>
      <c r="AH403" s="90">
        <v>2.56</v>
      </c>
      <c r="AI403" s="91">
        <v>42.85</v>
      </c>
      <c r="AJ403" s="92">
        <v>4404.33</v>
      </c>
      <c r="AK403" s="90">
        <v>5.77</v>
      </c>
      <c r="AL403" s="91">
        <v>48.62</v>
      </c>
      <c r="AM403" s="92">
        <v>4876.82</v>
      </c>
      <c r="AN403" s="90">
        <v>6.38</v>
      </c>
      <c r="AO403" s="91">
        <v>54.99</v>
      </c>
      <c r="AP403" s="92">
        <v>4876.82</v>
      </c>
      <c r="AQ403" s="90">
        <v>6.38</v>
      </c>
      <c r="AR403" s="91">
        <v>61.37</v>
      </c>
      <c r="AS403" s="92">
        <v>4876.82</v>
      </c>
      <c r="AT403" s="90">
        <v>6.38</v>
      </c>
      <c r="AU403" s="91">
        <v>67.739999999999995</v>
      </c>
      <c r="AV403" s="92">
        <v>4876.82</v>
      </c>
      <c r="AW403" s="90">
        <v>6.38</v>
      </c>
      <c r="AX403" s="91">
        <v>74.12</v>
      </c>
      <c r="AY403" s="92">
        <v>4879.8100000000004</v>
      </c>
      <c r="AZ403" s="90">
        <v>6.38</v>
      </c>
      <c r="BA403" s="91">
        <v>80.489999999999995</v>
      </c>
      <c r="BB403" s="92">
        <v>4111.8599999999997</v>
      </c>
      <c r="BC403" s="90">
        <v>5.37</v>
      </c>
      <c r="BD403" s="91">
        <v>85.87</v>
      </c>
      <c r="BE403" s="92">
        <v>3912.33</v>
      </c>
      <c r="BF403" s="90">
        <v>5.1100000000000003</v>
      </c>
      <c r="BG403" s="91">
        <v>90.98</v>
      </c>
      <c r="BH403" s="92">
        <v>3914.53</v>
      </c>
      <c r="BI403" s="90">
        <v>5.1100000000000003</v>
      </c>
      <c r="BJ403" s="91">
        <v>96.09</v>
      </c>
      <c r="BK403" s="93">
        <v>991.19</v>
      </c>
      <c r="BL403" s="90">
        <v>1.3</v>
      </c>
      <c r="BM403" s="91">
        <v>97.39</v>
      </c>
      <c r="BN403" s="93">
        <v>991.19</v>
      </c>
      <c r="BO403" s="90">
        <v>1.3</v>
      </c>
      <c r="BP403" s="91">
        <v>98.69</v>
      </c>
      <c r="BQ403" s="93">
        <v>999.52</v>
      </c>
      <c r="BR403" s="90">
        <v>1.31</v>
      </c>
      <c r="BS403" s="93">
        <v>100</v>
      </c>
      <c r="BT403" s="94"/>
      <c r="BU403" s="94"/>
      <c r="BV403" s="94"/>
      <c r="BW403" s="94"/>
      <c r="BX403" s="94"/>
      <c r="BY403" s="94"/>
      <c r="BZ403" s="94"/>
      <c r="CA403" s="94"/>
      <c r="CB403" s="94"/>
      <c r="CC403" s="94"/>
      <c r="CD403" s="94"/>
      <c r="CE403" s="93"/>
      <c r="CF403" s="94"/>
      <c r="CG403" s="94"/>
      <c r="CH403" s="93"/>
      <c r="CI403" s="94"/>
      <c r="CJ403" s="94"/>
      <c r="CK403" s="93"/>
      <c r="CL403" s="94"/>
      <c r="CM403" s="94"/>
      <c r="CN403" s="93"/>
      <c r="CO403" s="462"/>
      <c r="CP403" s="462"/>
      <c r="CQ403" s="401"/>
      <c r="CR403" s="401"/>
      <c r="CS403" s="401"/>
      <c r="CT403" s="401"/>
      <c r="CU403" s="401"/>
      <c r="CV403" s="401"/>
      <c r="CW403" s="401"/>
      <c r="CX403" s="465"/>
      <c r="CY403" s="462"/>
      <c r="CZ403" s="402"/>
      <c r="DA403" s="402"/>
      <c r="DB403" s="462"/>
      <c r="DC403" s="462"/>
      <c r="DD403" s="462"/>
      <c r="DE403" s="462"/>
      <c r="DF403" s="402"/>
    </row>
    <row r="404" spans="1:110" ht="8.4499999999999993" customHeight="1" x14ac:dyDescent="0.2">
      <c r="A404" s="130" t="s">
        <v>83</v>
      </c>
      <c r="B404" s="96">
        <v>12</v>
      </c>
      <c r="C404" s="82" t="s">
        <v>339</v>
      </c>
      <c r="D404" s="104">
        <v>447</v>
      </c>
      <c r="E404" s="82" t="s">
        <v>1127</v>
      </c>
      <c r="F404" s="82" t="s">
        <v>1976</v>
      </c>
      <c r="G404" s="101">
        <v>3077.48</v>
      </c>
      <c r="H404" s="98">
        <v>0.03</v>
      </c>
      <c r="I404" s="100">
        <v>146.49</v>
      </c>
      <c r="J404" s="98">
        <v>4.76</v>
      </c>
      <c r="K404" s="98">
        <v>4.76</v>
      </c>
      <c r="L404" s="100">
        <v>146.49</v>
      </c>
      <c r="M404" s="98">
        <v>4.76</v>
      </c>
      <c r="N404" s="98">
        <v>9.52</v>
      </c>
      <c r="O404" s="100">
        <v>146.49</v>
      </c>
      <c r="P404" s="98">
        <v>4.76</v>
      </c>
      <c r="Q404" s="102">
        <v>14.28</v>
      </c>
      <c r="R404" s="100">
        <v>146.49</v>
      </c>
      <c r="S404" s="98">
        <v>4.76</v>
      </c>
      <c r="T404" s="102">
        <v>19.04</v>
      </c>
      <c r="U404" s="100">
        <v>146.49</v>
      </c>
      <c r="V404" s="98">
        <v>4.76</v>
      </c>
      <c r="W404" s="102">
        <v>23.8</v>
      </c>
      <c r="X404" s="100">
        <v>146.49</v>
      </c>
      <c r="Y404" s="98">
        <v>4.76</v>
      </c>
      <c r="Z404" s="102">
        <v>28.56</v>
      </c>
      <c r="AA404" s="100">
        <v>146.49</v>
      </c>
      <c r="AB404" s="98">
        <v>4.76</v>
      </c>
      <c r="AC404" s="102">
        <v>33.32</v>
      </c>
      <c r="AD404" s="100">
        <v>146.49</v>
      </c>
      <c r="AE404" s="98">
        <v>4.76</v>
      </c>
      <c r="AF404" s="102">
        <v>38.08</v>
      </c>
      <c r="AG404" s="100">
        <v>146.49</v>
      </c>
      <c r="AH404" s="98">
        <v>4.76</v>
      </c>
      <c r="AI404" s="102">
        <v>42.84</v>
      </c>
      <c r="AJ404" s="100">
        <v>146.49</v>
      </c>
      <c r="AK404" s="98">
        <v>4.76</v>
      </c>
      <c r="AL404" s="102">
        <v>47.6</v>
      </c>
      <c r="AM404" s="100">
        <v>146.49</v>
      </c>
      <c r="AN404" s="98">
        <v>4.76</v>
      </c>
      <c r="AO404" s="102">
        <v>52.36</v>
      </c>
      <c r="AP404" s="100">
        <v>146.49</v>
      </c>
      <c r="AQ404" s="98">
        <v>4.76</v>
      </c>
      <c r="AR404" s="102">
        <v>57.12</v>
      </c>
      <c r="AS404" s="100">
        <v>146.49</v>
      </c>
      <c r="AT404" s="98">
        <v>4.76</v>
      </c>
      <c r="AU404" s="102">
        <v>61.88</v>
      </c>
      <c r="AV404" s="100">
        <v>146.49</v>
      </c>
      <c r="AW404" s="98">
        <v>4.76</v>
      </c>
      <c r="AX404" s="102">
        <v>66.64</v>
      </c>
      <c r="AY404" s="100">
        <v>146.49</v>
      </c>
      <c r="AZ404" s="98">
        <v>4.76</v>
      </c>
      <c r="BA404" s="102">
        <v>71.400000000000006</v>
      </c>
      <c r="BB404" s="100">
        <v>146.49</v>
      </c>
      <c r="BC404" s="98">
        <v>4.76</v>
      </c>
      <c r="BD404" s="102">
        <v>76.16</v>
      </c>
      <c r="BE404" s="100">
        <v>146.49</v>
      </c>
      <c r="BF404" s="98">
        <v>4.76</v>
      </c>
      <c r="BG404" s="102">
        <v>80.92</v>
      </c>
      <c r="BH404" s="100">
        <v>146.49</v>
      </c>
      <c r="BI404" s="98">
        <v>4.76</v>
      </c>
      <c r="BJ404" s="102">
        <v>85.68</v>
      </c>
      <c r="BK404" s="100">
        <v>146.49</v>
      </c>
      <c r="BL404" s="98">
        <v>4.76</v>
      </c>
      <c r="BM404" s="102">
        <v>90.44</v>
      </c>
      <c r="BN404" s="100">
        <v>146.49</v>
      </c>
      <c r="BO404" s="98">
        <v>4.76</v>
      </c>
      <c r="BP404" s="102">
        <v>95.2</v>
      </c>
      <c r="BQ404" s="100">
        <v>147.72</v>
      </c>
      <c r="BR404" s="98">
        <v>4.8</v>
      </c>
      <c r="BS404" s="100">
        <v>100</v>
      </c>
      <c r="BT404" s="99"/>
      <c r="BU404" s="99"/>
      <c r="BV404" s="99"/>
      <c r="BW404" s="99"/>
      <c r="BX404" s="99"/>
      <c r="BY404" s="99"/>
      <c r="BZ404" s="99"/>
      <c r="CA404" s="99"/>
      <c r="CB404" s="99"/>
      <c r="CC404" s="99"/>
      <c r="CD404" s="99"/>
      <c r="CE404" s="100"/>
      <c r="CF404" s="99"/>
      <c r="CG404" s="99"/>
      <c r="CH404" s="100"/>
      <c r="CI404" s="99"/>
      <c r="CJ404" s="99"/>
      <c r="CK404" s="100"/>
      <c r="CL404" s="99"/>
      <c r="CM404" s="99"/>
      <c r="CN404" s="100"/>
      <c r="CO404" s="469"/>
      <c r="CP404" s="459"/>
      <c r="CQ404" s="399"/>
      <c r="CR404" s="406"/>
      <c r="CS404" s="399"/>
      <c r="CT404" s="399"/>
      <c r="CU404" s="406"/>
      <c r="CV404" s="399"/>
      <c r="CW404" s="400"/>
      <c r="CX404" s="459"/>
      <c r="CY404" s="459"/>
      <c r="CZ404" s="456"/>
      <c r="DA404" s="400"/>
      <c r="DB404" s="459"/>
      <c r="DC404" s="459"/>
      <c r="DD404" s="459"/>
      <c r="DE404" s="459"/>
      <c r="DF404" s="400"/>
    </row>
    <row r="405" spans="1:110" ht="8.4499999999999993" customHeight="1" x14ac:dyDescent="0.2">
      <c r="A405" s="130" t="s">
        <v>84</v>
      </c>
      <c r="B405" s="96">
        <v>13</v>
      </c>
      <c r="C405" s="82" t="s">
        <v>340</v>
      </c>
      <c r="D405" s="104">
        <v>447</v>
      </c>
      <c r="E405" s="82" t="s">
        <v>1127</v>
      </c>
      <c r="F405" s="82" t="s">
        <v>1976</v>
      </c>
      <c r="G405" s="101">
        <v>4939.5</v>
      </c>
      <c r="H405" s="98">
        <v>0.05</v>
      </c>
      <c r="I405" s="100">
        <v>235.12</v>
      </c>
      <c r="J405" s="98">
        <v>4.76</v>
      </c>
      <c r="K405" s="98">
        <v>4.76</v>
      </c>
      <c r="L405" s="100">
        <v>235.12</v>
      </c>
      <c r="M405" s="98">
        <v>4.76</v>
      </c>
      <c r="N405" s="98">
        <v>9.52</v>
      </c>
      <c r="O405" s="100">
        <v>235.12</v>
      </c>
      <c r="P405" s="98">
        <v>4.76</v>
      </c>
      <c r="Q405" s="102">
        <v>14.28</v>
      </c>
      <c r="R405" s="100">
        <v>235.12</v>
      </c>
      <c r="S405" s="98">
        <v>4.76</v>
      </c>
      <c r="T405" s="102">
        <v>19.04</v>
      </c>
      <c r="U405" s="100">
        <v>235.12</v>
      </c>
      <c r="V405" s="98">
        <v>4.76</v>
      </c>
      <c r="W405" s="102">
        <v>23.8</v>
      </c>
      <c r="X405" s="100">
        <v>235.12</v>
      </c>
      <c r="Y405" s="98">
        <v>4.76</v>
      </c>
      <c r="Z405" s="102">
        <v>28.56</v>
      </c>
      <c r="AA405" s="100">
        <v>235.12</v>
      </c>
      <c r="AB405" s="98">
        <v>4.76</v>
      </c>
      <c r="AC405" s="102">
        <v>33.32</v>
      </c>
      <c r="AD405" s="100">
        <v>235.12</v>
      </c>
      <c r="AE405" s="98">
        <v>4.76</v>
      </c>
      <c r="AF405" s="102">
        <v>38.08</v>
      </c>
      <c r="AG405" s="100">
        <v>235.12</v>
      </c>
      <c r="AH405" s="98">
        <v>4.76</v>
      </c>
      <c r="AI405" s="102">
        <v>42.84</v>
      </c>
      <c r="AJ405" s="100">
        <v>235.12</v>
      </c>
      <c r="AK405" s="98">
        <v>4.76</v>
      </c>
      <c r="AL405" s="102">
        <v>47.6</v>
      </c>
      <c r="AM405" s="100">
        <v>235.12</v>
      </c>
      <c r="AN405" s="98">
        <v>4.76</v>
      </c>
      <c r="AO405" s="102">
        <v>52.36</v>
      </c>
      <c r="AP405" s="100">
        <v>235.12</v>
      </c>
      <c r="AQ405" s="98">
        <v>4.76</v>
      </c>
      <c r="AR405" s="102">
        <v>57.12</v>
      </c>
      <c r="AS405" s="100">
        <v>235.12</v>
      </c>
      <c r="AT405" s="98">
        <v>4.76</v>
      </c>
      <c r="AU405" s="102">
        <v>61.88</v>
      </c>
      <c r="AV405" s="100">
        <v>235.12</v>
      </c>
      <c r="AW405" s="98">
        <v>4.76</v>
      </c>
      <c r="AX405" s="102">
        <v>66.64</v>
      </c>
      <c r="AY405" s="100">
        <v>235.12</v>
      </c>
      <c r="AZ405" s="98">
        <v>4.76</v>
      </c>
      <c r="BA405" s="102">
        <v>71.400000000000006</v>
      </c>
      <c r="BB405" s="100">
        <v>235.12</v>
      </c>
      <c r="BC405" s="98">
        <v>4.76</v>
      </c>
      <c r="BD405" s="102">
        <v>76.16</v>
      </c>
      <c r="BE405" s="100">
        <v>235.12</v>
      </c>
      <c r="BF405" s="98">
        <v>4.76</v>
      </c>
      <c r="BG405" s="102">
        <v>80.92</v>
      </c>
      <c r="BH405" s="100">
        <v>235.12</v>
      </c>
      <c r="BI405" s="98">
        <v>4.76</v>
      </c>
      <c r="BJ405" s="102">
        <v>85.68</v>
      </c>
      <c r="BK405" s="100">
        <v>235.12</v>
      </c>
      <c r="BL405" s="98">
        <v>4.76</v>
      </c>
      <c r="BM405" s="102">
        <v>90.44</v>
      </c>
      <c r="BN405" s="100">
        <v>235.12</v>
      </c>
      <c r="BO405" s="98">
        <v>4.76</v>
      </c>
      <c r="BP405" s="102">
        <v>95.2</v>
      </c>
      <c r="BQ405" s="100">
        <v>237.1</v>
      </c>
      <c r="BR405" s="98">
        <v>4.8</v>
      </c>
      <c r="BS405" s="100">
        <v>100</v>
      </c>
      <c r="BT405" s="99"/>
      <c r="BU405" s="99"/>
      <c r="BV405" s="99"/>
      <c r="BW405" s="99"/>
      <c r="BX405" s="99"/>
      <c r="BY405" s="99"/>
      <c r="BZ405" s="99"/>
      <c r="CA405" s="99"/>
      <c r="CB405" s="99"/>
      <c r="CC405" s="99"/>
      <c r="CD405" s="99"/>
      <c r="CE405" s="100"/>
      <c r="CF405" s="99"/>
      <c r="CG405" s="99"/>
      <c r="CH405" s="100"/>
      <c r="CI405" s="99"/>
      <c r="CJ405" s="99"/>
      <c r="CK405" s="100"/>
      <c r="CL405" s="99"/>
      <c r="CM405" s="99"/>
      <c r="CN405" s="100"/>
      <c r="CO405" s="469"/>
      <c r="CP405" s="459"/>
      <c r="CQ405" s="399"/>
      <c r="CR405" s="398"/>
      <c r="CS405" s="399"/>
      <c r="CT405" s="399"/>
      <c r="CU405" s="406"/>
      <c r="CV405" s="399"/>
      <c r="CW405" s="400"/>
      <c r="CX405" s="459"/>
      <c r="CY405" s="459"/>
      <c r="CZ405" s="456"/>
      <c r="DA405" s="400"/>
      <c r="DB405" s="459"/>
      <c r="DC405" s="459"/>
      <c r="DD405" s="459"/>
      <c r="DE405" s="459"/>
      <c r="DF405" s="400"/>
    </row>
    <row r="406" spans="1:110" ht="8.4499999999999993" customHeight="1" x14ac:dyDescent="0.2">
      <c r="A406" s="130" t="s">
        <v>85</v>
      </c>
      <c r="B406" s="96">
        <v>14</v>
      </c>
      <c r="C406" s="82" t="s">
        <v>341</v>
      </c>
      <c r="D406" s="96">
        <v>21</v>
      </c>
      <c r="E406" s="82" t="s">
        <v>1129</v>
      </c>
      <c r="F406" s="82" t="s">
        <v>1128</v>
      </c>
      <c r="G406" s="97">
        <v>17238.12</v>
      </c>
      <c r="H406" s="98">
        <v>0.18</v>
      </c>
      <c r="I406" s="99"/>
      <c r="J406" s="99"/>
      <c r="K406" s="99"/>
      <c r="L406" s="97">
        <v>17238.12</v>
      </c>
      <c r="M406" s="100">
        <v>100</v>
      </c>
      <c r="N406" s="100">
        <v>100</v>
      </c>
      <c r="O406" s="99"/>
      <c r="P406" s="99"/>
      <c r="Q406" s="100">
        <v>100</v>
      </c>
      <c r="R406" s="99"/>
      <c r="S406" s="99"/>
      <c r="T406" s="100">
        <v>100</v>
      </c>
      <c r="U406" s="99"/>
      <c r="V406" s="99"/>
      <c r="W406" s="100">
        <v>100</v>
      </c>
      <c r="X406" s="99"/>
      <c r="Y406" s="99"/>
      <c r="Z406" s="100">
        <v>100</v>
      </c>
      <c r="AA406" s="99"/>
      <c r="AB406" s="99"/>
      <c r="AC406" s="100">
        <v>100</v>
      </c>
      <c r="AD406" s="99"/>
      <c r="AE406" s="99"/>
      <c r="AF406" s="100">
        <v>100</v>
      </c>
      <c r="AG406" s="99"/>
      <c r="AH406" s="99"/>
      <c r="AI406" s="100">
        <v>100</v>
      </c>
      <c r="AJ406" s="99"/>
      <c r="AK406" s="99"/>
      <c r="AL406" s="100">
        <v>100</v>
      </c>
      <c r="AM406" s="99"/>
      <c r="AN406" s="99"/>
      <c r="AO406" s="100">
        <v>100</v>
      </c>
      <c r="AP406" s="99"/>
      <c r="AQ406" s="99"/>
      <c r="AR406" s="100">
        <v>100</v>
      </c>
      <c r="AS406" s="99"/>
      <c r="AT406" s="99"/>
      <c r="AU406" s="100">
        <v>100</v>
      </c>
      <c r="AV406" s="99"/>
      <c r="AW406" s="99"/>
      <c r="AX406" s="100">
        <v>100</v>
      </c>
      <c r="AY406" s="99"/>
      <c r="AZ406" s="99"/>
      <c r="BA406" s="100">
        <v>100</v>
      </c>
      <c r="BB406" s="99"/>
      <c r="BC406" s="99"/>
      <c r="BD406" s="100">
        <v>100</v>
      </c>
      <c r="BE406" s="99"/>
      <c r="BF406" s="99"/>
      <c r="BG406" s="100">
        <v>100</v>
      </c>
      <c r="BH406" s="99"/>
      <c r="BI406" s="99"/>
      <c r="BJ406" s="100">
        <v>100</v>
      </c>
      <c r="BK406" s="99"/>
      <c r="BL406" s="99"/>
      <c r="BM406" s="100">
        <v>100</v>
      </c>
      <c r="BN406" s="99"/>
      <c r="BO406" s="99"/>
      <c r="BP406" s="100">
        <v>100</v>
      </c>
      <c r="BQ406" s="99"/>
      <c r="BR406" s="99"/>
      <c r="BS406" s="100">
        <v>100</v>
      </c>
      <c r="BT406" s="99"/>
      <c r="BU406" s="99"/>
      <c r="BV406" s="99"/>
      <c r="BW406" s="99"/>
      <c r="BX406" s="99"/>
      <c r="BY406" s="99"/>
      <c r="BZ406" s="99"/>
      <c r="CA406" s="99"/>
      <c r="CB406" s="99"/>
      <c r="CC406" s="99"/>
      <c r="CD406" s="99"/>
      <c r="CE406" s="100"/>
      <c r="CF406" s="99"/>
      <c r="CG406" s="99"/>
      <c r="CH406" s="100"/>
      <c r="CI406" s="99"/>
      <c r="CJ406" s="99"/>
      <c r="CK406" s="100"/>
      <c r="CL406" s="99"/>
      <c r="CM406" s="99"/>
      <c r="CN406" s="100"/>
      <c r="CO406" s="468"/>
      <c r="CP406" s="462"/>
      <c r="CQ406" s="404"/>
      <c r="CR406" s="405"/>
      <c r="CS406" s="404"/>
      <c r="CT406" s="404"/>
      <c r="CU406" s="405"/>
      <c r="CV406" s="404"/>
      <c r="CW406" s="402"/>
      <c r="CX406" s="462"/>
      <c r="CY406" s="462"/>
      <c r="CZ406" s="401"/>
      <c r="DA406" s="402"/>
      <c r="DB406" s="462"/>
      <c r="DC406" s="462"/>
      <c r="DD406" s="462"/>
      <c r="DE406" s="462"/>
      <c r="DF406" s="402"/>
    </row>
    <row r="407" spans="1:110" ht="8.4499999999999993" customHeight="1" x14ac:dyDescent="0.2">
      <c r="A407" s="130" t="s">
        <v>161</v>
      </c>
      <c r="B407" s="96">
        <v>15</v>
      </c>
      <c r="C407" s="82" t="s">
        <v>342</v>
      </c>
      <c r="D407" s="104">
        <v>191</v>
      </c>
      <c r="E407" s="82" t="s">
        <v>2626</v>
      </c>
      <c r="F407" s="82" t="s">
        <v>2526</v>
      </c>
      <c r="G407" s="97">
        <v>22040.02</v>
      </c>
      <c r="H407" s="98">
        <v>0.22</v>
      </c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99"/>
      <c r="AI407" s="99"/>
      <c r="AJ407" s="101">
        <v>2448.65</v>
      </c>
      <c r="AK407" s="102">
        <v>11.11</v>
      </c>
      <c r="AL407" s="102">
        <v>11.11</v>
      </c>
      <c r="AM407" s="101">
        <v>2448.65</v>
      </c>
      <c r="AN407" s="102">
        <v>11.11</v>
      </c>
      <c r="AO407" s="102">
        <v>22.22</v>
      </c>
      <c r="AP407" s="101">
        <v>2448.65</v>
      </c>
      <c r="AQ407" s="102">
        <v>11.11</v>
      </c>
      <c r="AR407" s="102">
        <v>33.33</v>
      </c>
      <c r="AS407" s="101">
        <v>2448.65</v>
      </c>
      <c r="AT407" s="102">
        <v>11.11</v>
      </c>
      <c r="AU407" s="102">
        <v>44.44</v>
      </c>
      <c r="AV407" s="101">
        <v>2448.65</v>
      </c>
      <c r="AW407" s="102">
        <v>11.11</v>
      </c>
      <c r="AX407" s="102">
        <v>55.55</v>
      </c>
      <c r="AY407" s="101">
        <v>2448.65</v>
      </c>
      <c r="AZ407" s="102">
        <v>11.11</v>
      </c>
      <c r="BA407" s="102">
        <v>66.66</v>
      </c>
      <c r="BB407" s="101">
        <v>2448.65</v>
      </c>
      <c r="BC407" s="102">
        <v>11.11</v>
      </c>
      <c r="BD407" s="102">
        <v>77.77</v>
      </c>
      <c r="BE407" s="101">
        <v>2448.65</v>
      </c>
      <c r="BF407" s="102">
        <v>11.11</v>
      </c>
      <c r="BG407" s="102">
        <v>88.88</v>
      </c>
      <c r="BH407" s="101">
        <v>2450.85</v>
      </c>
      <c r="BI407" s="102">
        <v>11.12</v>
      </c>
      <c r="BJ407" s="100">
        <v>100</v>
      </c>
      <c r="BK407" s="99"/>
      <c r="BL407" s="99"/>
      <c r="BM407" s="100">
        <v>100</v>
      </c>
      <c r="BN407" s="99"/>
      <c r="BO407" s="99"/>
      <c r="BP407" s="100">
        <v>100</v>
      </c>
      <c r="BQ407" s="99"/>
      <c r="BR407" s="99"/>
      <c r="BS407" s="100">
        <v>100</v>
      </c>
      <c r="BT407" s="99"/>
      <c r="BU407" s="99"/>
      <c r="BV407" s="99"/>
      <c r="BW407" s="99"/>
      <c r="BX407" s="99"/>
      <c r="BY407" s="99"/>
      <c r="BZ407" s="99"/>
      <c r="CA407" s="99"/>
      <c r="CB407" s="99"/>
      <c r="CC407" s="99"/>
      <c r="CD407" s="99"/>
      <c r="CE407" s="100"/>
      <c r="CF407" s="99"/>
      <c r="CG407" s="99"/>
      <c r="CH407" s="100"/>
      <c r="CI407" s="99"/>
      <c r="CJ407" s="99"/>
      <c r="CK407" s="100"/>
      <c r="CL407" s="99"/>
      <c r="CM407" s="99"/>
      <c r="CN407" s="100"/>
      <c r="CO407" s="468"/>
      <c r="CP407" s="462"/>
      <c r="CQ407" s="402"/>
      <c r="CR407" s="401"/>
      <c r="CS407" s="401"/>
      <c r="CT407" s="402"/>
      <c r="CU407" s="401"/>
      <c r="CV407" s="401"/>
      <c r="CW407" s="402"/>
      <c r="CX407" s="462"/>
      <c r="CY407" s="462"/>
      <c r="CZ407" s="401"/>
      <c r="DA407" s="402"/>
      <c r="DB407" s="462"/>
      <c r="DC407" s="462"/>
      <c r="DD407" s="462"/>
      <c r="DE407" s="462"/>
      <c r="DF407" s="402"/>
    </row>
    <row r="408" spans="1:110" ht="8.4499999999999993" customHeight="1" x14ac:dyDescent="0.2">
      <c r="A408" s="130" t="s">
        <v>162</v>
      </c>
      <c r="B408" s="96">
        <v>16</v>
      </c>
      <c r="C408" s="82" t="s">
        <v>343</v>
      </c>
      <c r="D408" s="104">
        <v>171</v>
      </c>
      <c r="E408" s="82" t="s">
        <v>2627</v>
      </c>
      <c r="F408" s="82" t="s">
        <v>2526</v>
      </c>
      <c r="G408" s="101">
        <v>3779.94</v>
      </c>
      <c r="H408" s="98">
        <v>0.04</v>
      </c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99"/>
      <c r="AB408" s="99"/>
      <c r="AC408" s="99"/>
      <c r="AD408" s="99"/>
      <c r="AE408" s="99"/>
      <c r="AF408" s="99"/>
      <c r="AG408" s="99"/>
      <c r="AH408" s="99"/>
      <c r="AI408" s="99"/>
      <c r="AJ408" s="99"/>
      <c r="AK408" s="99"/>
      <c r="AL408" s="99"/>
      <c r="AM408" s="100">
        <v>472.49</v>
      </c>
      <c r="AN408" s="102">
        <v>12.5</v>
      </c>
      <c r="AO408" s="102">
        <v>12.5</v>
      </c>
      <c r="AP408" s="100">
        <v>472.49</v>
      </c>
      <c r="AQ408" s="102">
        <v>12.5</v>
      </c>
      <c r="AR408" s="102">
        <v>25</v>
      </c>
      <c r="AS408" s="100">
        <v>472.49</v>
      </c>
      <c r="AT408" s="102">
        <v>12.5</v>
      </c>
      <c r="AU408" s="102">
        <v>37.5</v>
      </c>
      <c r="AV408" s="100">
        <v>472.49</v>
      </c>
      <c r="AW408" s="102">
        <v>12.5</v>
      </c>
      <c r="AX408" s="102">
        <v>50</v>
      </c>
      <c r="AY408" s="100">
        <v>472.49</v>
      </c>
      <c r="AZ408" s="102">
        <v>12.5</v>
      </c>
      <c r="BA408" s="102">
        <v>62.5</v>
      </c>
      <c r="BB408" s="100">
        <v>472.49</v>
      </c>
      <c r="BC408" s="102">
        <v>12.5</v>
      </c>
      <c r="BD408" s="102">
        <v>75</v>
      </c>
      <c r="BE408" s="100">
        <v>472.49</v>
      </c>
      <c r="BF408" s="102">
        <v>12.5</v>
      </c>
      <c r="BG408" s="102">
        <v>87.5</v>
      </c>
      <c r="BH408" s="100">
        <v>472.49</v>
      </c>
      <c r="BI408" s="102">
        <v>12.5</v>
      </c>
      <c r="BJ408" s="100">
        <v>100</v>
      </c>
      <c r="BK408" s="99"/>
      <c r="BL408" s="99"/>
      <c r="BM408" s="100">
        <v>100</v>
      </c>
      <c r="BN408" s="99"/>
      <c r="BO408" s="99"/>
      <c r="BP408" s="100">
        <v>100</v>
      </c>
      <c r="BQ408" s="99"/>
      <c r="BR408" s="99"/>
      <c r="BS408" s="100">
        <v>100</v>
      </c>
      <c r="BT408" s="99"/>
      <c r="BU408" s="99"/>
      <c r="BV408" s="99"/>
      <c r="BW408" s="99"/>
      <c r="BX408" s="99"/>
      <c r="BY408" s="99"/>
      <c r="BZ408" s="99"/>
      <c r="CA408" s="99"/>
      <c r="CB408" s="99"/>
      <c r="CC408" s="99"/>
      <c r="CD408" s="99"/>
      <c r="CE408" s="100"/>
      <c r="CF408" s="99"/>
      <c r="CG408" s="99"/>
      <c r="CH408" s="100"/>
      <c r="CI408" s="99"/>
      <c r="CJ408" s="99"/>
      <c r="CK408" s="100"/>
      <c r="CL408" s="99"/>
      <c r="CM408" s="99"/>
      <c r="CN408" s="100"/>
      <c r="CO408" s="468"/>
      <c r="CP408" s="462"/>
      <c r="CQ408" s="404"/>
      <c r="CR408" s="405"/>
      <c r="CS408" s="404"/>
      <c r="CT408" s="404"/>
      <c r="CU408" s="405"/>
      <c r="CV408" s="404"/>
      <c r="CW408" s="402"/>
      <c r="CX408" s="462"/>
      <c r="CY408" s="462"/>
      <c r="CZ408" s="401"/>
      <c r="DA408" s="402"/>
      <c r="DB408" s="462"/>
      <c r="DC408" s="462"/>
      <c r="DD408" s="462"/>
      <c r="DE408" s="462"/>
      <c r="DF408" s="402"/>
    </row>
    <row r="409" spans="1:110" ht="8.4499999999999993" customHeight="1" x14ac:dyDescent="0.2">
      <c r="A409" s="130" t="s">
        <v>687</v>
      </c>
      <c r="B409" s="96">
        <v>17</v>
      </c>
      <c r="C409" s="82" t="s">
        <v>344</v>
      </c>
      <c r="D409" s="104">
        <v>277</v>
      </c>
      <c r="E409" s="82" t="s">
        <v>2628</v>
      </c>
      <c r="F409" s="82" t="s">
        <v>2590</v>
      </c>
      <c r="G409" s="101">
        <v>5957.64</v>
      </c>
      <c r="H409" s="98">
        <v>0.06</v>
      </c>
      <c r="I409" s="99"/>
      <c r="J409" s="99"/>
      <c r="K409" s="99"/>
      <c r="L409" s="99"/>
      <c r="M409" s="99"/>
      <c r="N409" s="99"/>
      <c r="O409" s="100">
        <v>458.14</v>
      </c>
      <c r="P409" s="98">
        <v>7.69</v>
      </c>
      <c r="Q409" s="98">
        <v>7.69</v>
      </c>
      <c r="R409" s="100">
        <v>458.14</v>
      </c>
      <c r="S409" s="98">
        <v>7.69</v>
      </c>
      <c r="T409" s="102">
        <v>15.38</v>
      </c>
      <c r="U409" s="100">
        <v>458.14</v>
      </c>
      <c r="V409" s="98">
        <v>7.69</v>
      </c>
      <c r="W409" s="102">
        <v>23.07</v>
      </c>
      <c r="X409" s="100">
        <v>458.14</v>
      </c>
      <c r="Y409" s="98">
        <v>7.69</v>
      </c>
      <c r="Z409" s="102">
        <v>30.76</v>
      </c>
      <c r="AA409" s="100">
        <v>458.14</v>
      </c>
      <c r="AB409" s="98">
        <v>7.69</v>
      </c>
      <c r="AC409" s="102">
        <v>38.450000000000003</v>
      </c>
      <c r="AD409" s="100">
        <v>458.14</v>
      </c>
      <c r="AE409" s="98">
        <v>7.69</v>
      </c>
      <c r="AF409" s="102">
        <v>46.14</v>
      </c>
      <c r="AG409" s="100">
        <v>458.14</v>
      </c>
      <c r="AH409" s="98">
        <v>7.69</v>
      </c>
      <c r="AI409" s="102">
        <v>53.83</v>
      </c>
      <c r="AJ409" s="100">
        <v>458.14</v>
      </c>
      <c r="AK409" s="98">
        <v>7.69</v>
      </c>
      <c r="AL409" s="102">
        <v>61.52</v>
      </c>
      <c r="AM409" s="100">
        <v>458.14</v>
      </c>
      <c r="AN409" s="98">
        <v>7.69</v>
      </c>
      <c r="AO409" s="102">
        <v>69.209999999999994</v>
      </c>
      <c r="AP409" s="100">
        <v>458.14</v>
      </c>
      <c r="AQ409" s="98">
        <v>7.69</v>
      </c>
      <c r="AR409" s="102">
        <v>76.900000000000006</v>
      </c>
      <c r="AS409" s="100">
        <v>458.14</v>
      </c>
      <c r="AT409" s="98">
        <v>7.69</v>
      </c>
      <c r="AU409" s="102">
        <v>84.59</v>
      </c>
      <c r="AV409" s="100">
        <v>458.14</v>
      </c>
      <c r="AW409" s="98">
        <v>7.69</v>
      </c>
      <c r="AX409" s="102">
        <v>92.28</v>
      </c>
      <c r="AY409" s="100">
        <v>459.93</v>
      </c>
      <c r="AZ409" s="98">
        <v>7.72</v>
      </c>
      <c r="BA409" s="100">
        <v>100</v>
      </c>
      <c r="BB409" s="99"/>
      <c r="BC409" s="99"/>
      <c r="BD409" s="100">
        <v>100</v>
      </c>
      <c r="BE409" s="99"/>
      <c r="BF409" s="99"/>
      <c r="BG409" s="100">
        <v>100</v>
      </c>
      <c r="BH409" s="99"/>
      <c r="BI409" s="99"/>
      <c r="BJ409" s="100">
        <v>100</v>
      </c>
      <c r="BK409" s="99"/>
      <c r="BL409" s="99"/>
      <c r="BM409" s="100">
        <v>100</v>
      </c>
      <c r="BN409" s="99"/>
      <c r="BO409" s="99"/>
      <c r="BP409" s="100">
        <v>100</v>
      </c>
      <c r="BQ409" s="99"/>
      <c r="BR409" s="99"/>
      <c r="BS409" s="100">
        <v>100</v>
      </c>
      <c r="BT409" s="99"/>
      <c r="BU409" s="99"/>
      <c r="BV409" s="99"/>
      <c r="BW409" s="99"/>
      <c r="BX409" s="99"/>
      <c r="BY409" s="99"/>
      <c r="BZ409" s="99"/>
      <c r="CA409" s="99"/>
      <c r="CB409" s="99"/>
      <c r="CC409" s="99"/>
      <c r="CD409" s="99"/>
      <c r="CE409" s="100"/>
      <c r="CF409" s="99"/>
      <c r="CG409" s="99"/>
      <c r="CH409" s="100"/>
      <c r="CI409" s="99"/>
      <c r="CJ409" s="99"/>
      <c r="CK409" s="100"/>
      <c r="CL409" s="99"/>
      <c r="CM409" s="99"/>
      <c r="CN409" s="100"/>
      <c r="CO409" s="468"/>
      <c r="CP409" s="462"/>
      <c r="CQ409" s="404"/>
      <c r="CR409" s="405"/>
      <c r="CS409" s="404"/>
      <c r="CT409" s="404"/>
      <c r="CU409" s="405"/>
      <c r="CV409" s="404"/>
      <c r="CW409" s="402"/>
      <c r="CX409" s="462"/>
      <c r="CY409" s="462"/>
      <c r="CZ409" s="401"/>
      <c r="DA409" s="402"/>
      <c r="DB409" s="462"/>
      <c r="DC409" s="462"/>
      <c r="DD409" s="462"/>
      <c r="DE409" s="462"/>
      <c r="DF409" s="402"/>
    </row>
    <row r="410" spans="1:110" ht="8.4499999999999993" customHeight="1" x14ac:dyDescent="0.2">
      <c r="A410" s="130" t="s">
        <v>688</v>
      </c>
      <c r="B410" s="96">
        <v>18</v>
      </c>
      <c r="C410" s="82" t="s">
        <v>345</v>
      </c>
      <c r="D410" s="104">
        <v>274</v>
      </c>
      <c r="E410" s="82" t="s">
        <v>2629</v>
      </c>
      <c r="F410" s="82" t="s">
        <v>2518</v>
      </c>
      <c r="G410" s="101">
        <v>2584.58</v>
      </c>
      <c r="H410" s="98">
        <v>0.03</v>
      </c>
      <c r="I410" s="99"/>
      <c r="J410" s="99"/>
      <c r="K410" s="99"/>
      <c r="L410" s="99"/>
      <c r="M410" s="99"/>
      <c r="N410" s="99"/>
      <c r="O410" s="99"/>
      <c r="P410" s="99"/>
      <c r="Q410" s="99"/>
      <c r="R410" s="100">
        <v>198.75</v>
      </c>
      <c r="S410" s="98">
        <v>7.69</v>
      </c>
      <c r="T410" s="98">
        <v>7.69</v>
      </c>
      <c r="U410" s="100">
        <v>198.75</v>
      </c>
      <c r="V410" s="98">
        <v>7.69</v>
      </c>
      <c r="W410" s="102">
        <v>15.38</v>
      </c>
      <c r="X410" s="100">
        <v>198.75</v>
      </c>
      <c r="Y410" s="98">
        <v>7.69</v>
      </c>
      <c r="Z410" s="102">
        <v>23.07</v>
      </c>
      <c r="AA410" s="100">
        <v>198.75</v>
      </c>
      <c r="AB410" s="98">
        <v>7.69</v>
      </c>
      <c r="AC410" s="102">
        <v>30.76</v>
      </c>
      <c r="AD410" s="100">
        <v>198.75</v>
      </c>
      <c r="AE410" s="98">
        <v>7.69</v>
      </c>
      <c r="AF410" s="102">
        <v>38.450000000000003</v>
      </c>
      <c r="AG410" s="100">
        <v>198.75</v>
      </c>
      <c r="AH410" s="98">
        <v>7.69</v>
      </c>
      <c r="AI410" s="102">
        <v>46.14</v>
      </c>
      <c r="AJ410" s="100">
        <v>198.75</v>
      </c>
      <c r="AK410" s="98">
        <v>7.69</v>
      </c>
      <c r="AL410" s="102">
        <v>53.83</v>
      </c>
      <c r="AM410" s="100">
        <v>198.75</v>
      </c>
      <c r="AN410" s="98">
        <v>7.69</v>
      </c>
      <c r="AO410" s="102">
        <v>61.52</v>
      </c>
      <c r="AP410" s="100">
        <v>198.75</v>
      </c>
      <c r="AQ410" s="98">
        <v>7.69</v>
      </c>
      <c r="AR410" s="102">
        <v>69.209999999999994</v>
      </c>
      <c r="AS410" s="100">
        <v>198.75</v>
      </c>
      <c r="AT410" s="98">
        <v>7.69</v>
      </c>
      <c r="AU410" s="102">
        <v>76.900000000000006</v>
      </c>
      <c r="AV410" s="100">
        <v>198.75</v>
      </c>
      <c r="AW410" s="98">
        <v>7.69</v>
      </c>
      <c r="AX410" s="102">
        <v>84.59</v>
      </c>
      <c r="AY410" s="100">
        <v>198.75</v>
      </c>
      <c r="AZ410" s="98">
        <v>7.69</v>
      </c>
      <c r="BA410" s="102">
        <v>92.28</v>
      </c>
      <c r="BB410" s="100">
        <v>199.53</v>
      </c>
      <c r="BC410" s="98">
        <v>7.72</v>
      </c>
      <c r="BD410" s="100">
        <v>100</v>
      </c>
      <c r="BE410" s="99"/>
      <c r="BF410" s="99"/>
      <c r="BG410" s="100">
        <v>100</v>
      </c>
      <c r="BH410" s="99"/>
      <c r="BI410" s="99"/>
      <c r="BJ410" s="100">
        <v>100</v>
      </c>
      <c r="BK410" s="99"/>
      <c r="BL410" s="99"/>
      <c r="BM410" s="100">
        <v>100</v>
      </c>
      <c r="BN410" s="99"/>
      <c r="BO410" s="99"/>
      <c r="BP410" s="100">
        <v>100</v>
      </c>
      <c r="BQ410" s="99"/>
      <c r="BR410" s="99"/>
      <c r="BS410" s="100">
        <v>100</v>
      </c>
      <c r="BT410" s="99"/>
      <c r="BU410" s="99"/>
      <c r="BV410" s="99"/>
      <c r="BW410" s="99"/>
      <c r="BX410" s="99"/>
      <c r="BY410" s="99"/>
      <c r="BZ410" s="99"/>
      <c r="CA410" s="99"/>
      <c r="CB410" s="99"/>
      <c r="CC410" s="94"/>
      <c r="CD410" s="94"/>
      <c r="CE410" s="91"/>
      <c r="CF410" s="94"/>
      <c r="CG410" s="94"/>
      <c r="CH410" s="91"/>
      <c r="CI410" s="94"/>
      <c r="CJ410" s="94"/>
      <c r="CK410" s="91"/>
      <c r="CL410" s="92"/>
      <c r="CM410" s="91"/>
      <c r="CN410" s="93"/>
      <c r="CO410" s="468"/>
      <c r="CP410" s="462"/>
      <c r="CQ410" s="404"/>
      <c r="CR410" s="404"/>
      <c r="CS410" s="403"/>
      <c r="CT410" s="404"/>
      <c r="CU410" s="402"/>
      <c r="CV410" s="404"/>
      <c r="CW410" s="402"/>
      <c r="CX410" s="462"/>
      <c r="CY410" s="462"/>
      <c r="CZ410" s="401"/>
      <c r="DA410" s="402"/>
      <c r="DB410" s="462"/>
      <c r="DC410" s="462"/>
      <c r="DD410" s="462"/>
      <c r="DE410" s="462"/>
      <c r="DF410" s="402"/>
    </row>
    <row r="411" spans="1:110" ht="8.4499999999999993" customHeight="1" x14ac:dyDescent="0.2">
      <c r="A411" s="130" t="s">
        <v>689</v>
      </c>
      <c r="B411" s="96">
        <v>19</v>
      </c>
      <c r="C411" s="82" t="s">
        <v>346</v>
      </c>
      <c r="D411" s="104">
        <v>447</v>
      </c>
      <c r="E411" s="82" t="s">
        <v>1127</v>
      </c>
      <c r="F411" s="82" t="s">
        <v>1976</v>
      </c>
      <c r="G411" s="101">
        <v>5500</v>
      </c>
      <c r="H411" s="98">
        <v>0.06</v>
      </c>
      <c r="I411" s="100">
        <v>261.8</v>
      </c>
      <c r="J411" s="98">
        <v>4.76</v>
      </c>
      <c r="K411" s="98">
        <v>4.76</v>
      </c>
      <c r="L411" s="100">
        <v>261.8</v>
      </c>
      <c r="M411" s="98">
        <v>4.76</v>
      </c>
      <c r="N411" s="98">
        <v>9.52</v>
      </c>
      <c r="O411" s="100">
        <v>261.8</v>
      </c>
      <c r="P411" s="98">
        <v>4.76</v>
      </c>
      <c r="Q411" s="102">
        <v>14.28</v>
      </c>
      <c r="R411" s="100">
        <v>261.8</v>
      </c>
      <c r="S411" s="98">
        <v>4.76</v>
      </c>
      <c r="T411" s="102">
        <v>19.04</v>
      </c>
      <c r="U411" s="100">
        <v>261.8</v>
      </c>
      <c r="V411" s="98">
        <v>4.76</v>
      </c>
      <c r="W411" s="102">
        <v>23.8</v>
      </c>
      <c r="X411" s="100">
        <v>261.8</v>
      </c>
      <c r="Y411" s="98">
        <v>4.76</v>
      </c>
      <c r="Z411" s="102">
        <v>28.56</v>
      </c>
      <c r="AA411" s="100">
        <v>261.8</v>
      </c>
      <c r="AB411" s="98">
        <v>4.76</v>
      </c>
      <c r="AC411" s="102">
        <v>33.32</v>
      </c>
      <c r="AD411" s="100">
        <v>261.8</v>
      </c>
      <c r="AE411" s="98">
        <v>4.76</v>
      </c>
      <c r="AF411" s="102">
        <v>38.08</v>
      </c>
      <c r="AG411" s="100">
        <v>261.8</v>
      </c>
      <c r="AH411" s="98">
        <v>4.76</v>
      </c>
      <c r="AI411" s="102">
        <v>42.84</v>
      </c>
      <c r="AJ411" s="100">
        <v>261.8</v>
      </c>
      <c r="AK411" s="98">
        <v>4.76</v>
      </c>
      <c r="AL411" s="102">
        <v>47.6</v>
      </c>
      <c r="AM411" s="100">
        <v>261.8</v>
      </c>
      <c r="AN411" s="98">
        <v>4.76</v>
      </c>
      <c r="AO411" s="102">
        <v>52.36</v>
      </c>
      <c r="AP411" s="100">
        <v>261.8</v>
      </c>
      <c r="AQ411" s="98">
        <v>4.76</v>
      </c>
      <c r="AR411" s="102">
        <v>57.12</v>
      </c>
      <c r="AS411" s="100">
        <v>261.8</v>
      </c>
      <c r="AT411" s="98">
        <v>4.76</v>
      </c>
      <c r="AU411" s="102">
        <v>61.88</v>
      </c>
      <c r="AV411" s="100">
        <v>261.8</v>
      </c>
      <c r="AW411" s="98">
        <v>4.76</v>
      </c>
      <c r="AX411" s="102">
        <v>66.64</v>
      </c>
      <c r="AY411" s="100">
        <v>261.8</v>
      </c>
      <c r="AZ411" s="98">
        <v>4.76</v>
      </c>
      <c r="BA411" s="102">
        <v>71.400000000000006</v>
      </c>
      <c r="BB411" s="100">
        <v>261.8</v>
      </c>
      <c r="BC411" s="98">
        <v>4.76</v>
      </c>
      <c r="BD411" s="102">
        <v>76.16</v>
      </c>
      <c r="BE411" s="100">
        <v>261.8</v>
      </c>
      <c r="BF411" s="98">
        <v>4.76</v>
      </c>
      <c r="BG411" s="102">
        <v>80.92</v>
      </c>
      <c r="BH411" s="100">
        <v>261.8</v>
      </c>
      <c r="BI411" s="98">
        <v>4.76</v>
      </c>
      <c r="BJ411" s="102">
        <v>85.68</v>
      </c>
      <c r="BK411" s="100">
        <v>261.8</v>
      </c>
      <c r="BL411" s="98">
        <v>4.76</v>
      </c>
      <c r="BM411" s="102">
        <v>90.44</v>
      </c>
      <c r="BN411" s="100">
        <v>261.8</v>
      </c>
      <c r="BO411" s="98">
        <v>4.76</v>
      </c>
      <c r="BP411" s="102">
        <v>95.2</v>
      </c>
      <c r="BQ411" s="100">
        <v>264</v>
      </c>
      <c r="BR411" s="98">
        <v>4.8</v>
      </c>
      <c r="BS411" s="100">
        <v>100</v>
      </c>
      <c r="BT411" s="99"/>
      <c r="BU411" s="99"/>
      <c r="BV411" s="99"/>
      <c r="BW411" s="99"/>
      <c r="BX411" s="99"/>
      <c r="BY411" s="99"/>
      <c r="BZ411" s="99"/>
      <c r="CA411" s="99"/>
      <c r="CB411" s="99"/>
      <c r="CC411" s="99"/>
      <c r="CD411" s="99"/>
      <c r="CE411" s="100"/>
      <c r="CF411" s="99"/>
      <c r="CG411" s="99"/>
      <c r="CH411" s="100"/>
      <c r="CI411" s="99"/>
      <c r="CJ411" s="99"/>
      <c r="CK411" s="100"/>
      <c r="CL411" s="99"/>
      <c r="CM411" s="99"/>
      <c r="CN411" s="100"/>
      <c r="CO411" s="468"/>
      <c r="CP411" s="462"/>
      <c r="CQ411" s="404"/>
      <c r="CR411" s="401"/>
      <c r="CS411" s="401"/>
      <c r="CT411" s="404"/>
      <c r="CU411" s="402"/>
      <c r="CV411" s="404"/>
      <c r="CW411" s="402"/>
      <c r="CX411" s="462"/>
      <c r="CY411" s="462"/>
      <c r="CZ411" s="401"/>
      <c r="DA411" s="402"/>
      <c r="DB411" s="462"/>
      <c r="DC411" s="462"/>
      <c r="DD411" s="462"/>
      <c r="DE411" s="462"/>
      <c r="DF411" s="402"/>
    </row>
    <row r="412" spans="1:110" ht="8.4499999999999993" customHeight="1" x14ac:dyDescent="0.2">
      <c r="A412" s="130" t="s">
        <v>690</v>
      </c>
      <c r="B412" s="96">
        <v>20</v>
      </c>
      <c r="C412" s="82" t="s">
        <v>347</v>
      </c>
      <c r="D412" s="104">
        <v>447</v>
      </c>
      <c r="E412" s="82" t="s">
        <v>1127</v>
      </c>
      <c r="F412" s="82" t="s">
        <v>1976</v>
      </c>
      <c r="G412" s="101">
        <v>7306.29</v>
      </c>
      <c r="H412" s="98">
        <v>7.0000000000000007E-2</v>
      </c>
      <c r="I412" s="100">
        <v>347.78</v>
      </c>
      <c r="J412" s="98">
        <v>4.76</v>
      </c>
      <c r="K412" s="98">
        <v>4.76</v>
      </c>
      <c r="L412" s="100">
        <v>347.78</v>
      </c>
      <c r="M412" s="98">
        <v>4.76</v>
      </c>
      <c r="N412" s="98">
        <v>9.52</v>
      </c>
      <c r="O412" s="100">
        <v>347.78</v>
      </c>
      <c r="P412" s="98">
        <v>4.76</v>
      </c>
      <c r="Q412" s="102">
        <v>14.28</v>
      </c>
      <c r="R412" s="100">
        <v>347.78</v>
      </c>
      <c r="S412" s="98">
        <v>4.76</v>
      </c>
      <c r="T412" s="102">
        <v>19.04</v>
      </c>
      <c r="U412" s="100">
        <v>347.78</v>
      </c>
      <c r="V412" s="98">
        <v>4.76</v>
      </c>
      <c r="W412" s="102">
        <v>23.8</v>
      </c>
      <c r="X412" s="100">
        <v>347.78</v>
      </c>
      <c r="Y412" s="98">
        <v>4.76</v>
      </c>
      <c r="Z412" s="102">
        <v>28.56</v>
      </c>
      <c r="AA412" s="100">
        <v>347.78</v>
      </c>
      <c r="AB412" s="98">
        <v>4.76</v>
      </c>
      <c r="AC412" s="102">
        <v>33.32</v>
      </c>
      <c r="AD412" s="100">
        <v>347.78</v>
      </c>
      <c r="AE412" s="98">
        <v>4.76</v>
      </c>
      <c r="AF412" s="102">
        <v>38.08</v>
      </c>
      <c r="AG412" s="100">
        <v>347.78</v>
      </c>
      <c r="AH412" s="98">
        <v>4.76</v>
      </c>
      <c r="AI412" s="102">
        <v>42.84</v>
      </c>
      <c r="AJ412" s="100">
        <v>347.78</v>
      </c>
      <c r="AK412" s="98">
        <v>4.76</v>
      </c>
      <c r="AL412" s="102">
        <v>47.6</v>
      </c>
      <c r="AM412" s="100">
        <v>347.78</v>
      </c>
      <c r="AN412" s="98">
        <v>4.76</v>
      </c>
      <c r="AO412" s="102">
        <v>52.36</v>
      </c>
      <c r="AP412" s="100">
        <v>347.78</v>
      </c>
      <c r="AQ412" s="98">
        <v>4.76</v>
      </c>
      <c r="AR412" s="102">
        <v>57.12</v>
      </c>
      <c r="AS412" s="100">
        <v>347.78</v>
      </c>
      <c r="AT412" s="98">
        <v>4.76</v>
      </c>
      <c r="AU412" s="102">
        <v>61.88</v>
      </c>
      <c r="AV412" s="100">
        <v>347.78</v>
      </c>
      <c r="AW412" s="98">
        <v>4.76</v>
      </c>
      <c r="AX412" s="102">
        <v>66.64</v>
      </c>
      <c r="AY412" s="100">
        <v>347.78</v>
      </c>
      <c r="AZ412" s="98">
        <v>4.76</v>
      </c>
      <c r="BA412" s="102">
        <v>71.400000000000006</v>
      </c>
      <c r="BB412" s="100">
        <v>347.78</v>
      </c>
      <c r="BC412" s="98">
        <v>4.76</v>
      </c>
      <c r="BD412" s="102">
        <v>76.16</v>
      </c>
      <c r="BE412" s="100">
        <v>347.78</v>
      </c>
      <c r="BF412" s="98">
        <v>4.76</v>
      </c>
      <c r="BG412" s="102">
        <v>80.92</v>
      </c>
      <c r="BH412" s="100">
        <v>347.78</v>
      </c>
      <c r="BI412" s="98">
        <v>4.76</v>
      </c>
      <c r="BJ412" s="102">
        <v>85.68</v>
      </c>
      <c r="BK412" s="100">
        <v>347.78</v>
      </c>
      <c r="BL412" s="98">
        <v>4.76</v>
      </c>
      <c r="BM412" s="102">
        <v>90.44</v>
      </c>
      <c r="BN412" s="100">
        <v>347.78</v>
      </c>
      <c r="BO412" s="98">
        <v>4.76</v>
      </c>
      <c r="BP412" s="102">
        <v>95.2</v>
      </c>
      <c r="BQ412" s="100">
        <v>350.7</v>
      </c>
      <c r="BR412" s="98">
        <v>4.8</v>
      </c>
      <c r="BS412" s="100">
        <v>100</v>
      </c>
      <c r="BT412" s="99"/>
      <c r="BU412" s="99"/>
      <c r="BV412" s="99"/>
      <c r="BW412" s="99"/>
      <c r="BX412" s="99"/>
      <c r="BY412" s="99"/>
      <c r="BZ412" s="99"/>
      <c r="CA412" s="99"/>
      <c r="CB412" s="99"/>
      <c r="CC412" s="99"/>
      <c r="CD412" s="99"/>
      <c r="CE412" s="100"/>
      <c r="CF412" s="99"/>
      <c r="CG412" s="99"/>
      <c r="CH412" s="100"/>
      <c r="CI412" s="99"/>
      <c r="CJ412" s="99"/>
      <c r="CK412" s="100"/>
      <c r="CL412" s="99"/>
      <c r="CM412" s="99"/>
      <c r="CN412" s="100"/>
      <c r="CO412" s="462"/>
      <c r="CP412" s="462"/>
      <c r="CQ412" s="404"/>
      <c r="CR412" s="401"/>
      <c r="CS412" s="401"/>
      <c r="CT412" s="404"/>
      <c r="CU412" s="402"/>
      <c r="CV412" s="404"/>
      <c r="CW412" s="402"/>
      <c r="CX412" s="462"/>
      <c r="CY412" s="462"/>
      <c r="CZ412" s="401"/>
      <c r="DA412" s="402"/>
      <c r="DB412" s="462"/>
      <c r="DC412" s="462"/>
      <c r="DD412" s="462"/>
      <c r="DE412" s="462"/>
      <c r="DF412" s="402"/>
    </row>
    <row r="413" spans="1:110" ht="8.4499999999999993" customHeight="1" x14ac:dyDescent="0.2">
      <c r="A413" s="130" t="s">
        <v>691</v>
      </c>
      <c r="B413" s="96">
        <v>21</v>
      </c>
      <c r="C413" s="82" t="s">
        <v>1103</v>
      </c>
      <c r="D413" s="104">
        <v>277</v>
      </c>
      <c r="E413" s="82" t="s">
        <v>2628</v>
      </c>
      <c r="F413" s="82" t="s">
        <v>2590</v>
      </c>
      <c r="G413" s="101">
        <v>4000</v>
      </c>
      <c r="H413" s="98">
        <v>0.04</v>
      </c>
      <c r="I413" s="99"/>
      <c r="J413" s="99"/>
      <c r="K413" s="99"/>
      <c r="L413" s="99"/>
      <c r="M413" s="99"/>
      <c r="N413" s="99"/>
      <c r="O413" s="100">
        <v>307.60000000000002</v>
      </c>
      <c r="P413" s="98">
        <v>7.69</v>
      </c>
      <c r="Q413" s="98">
        <v>7.69</v>
      </c>
      <c r="R413" s="100">
        <v>307.60000000000002</v>
      </c>
      <c r="S413" s="98">
        <v>7.69</v>
      </c>
      <c r="T413" s="102">
        <v>15.38</v>
      </c>
      <c r="U413" s="100">
        <v>307.60000000000002</v>
      </c>
      <c r="V413" s="98">
        <v>7.69</v>
      </c>
      <c r="W413" s="102">
        <v>23.07</v>
      </c>
      <c r="X413" s="100">
        <v>307.60000000000002</v>
      </c>
      <c r="Y413" s="98">
        <v>7.69</v>
      </c>
      <c r="Z413" s="102">
        <v>30.76</v>
      </c>
      <c r="AA413" s="100">
        <v>307.60000000000002</v>
      </c>
      <c r="AB413" s="98">
        <v>7.69</v>
      </c>
      <c r="AC413" s="102">
        <v>38.450000000000003</v>
      </c>
      <c r="AD413" s="100">
        <v>307.60000000000002</v>
      </c>
      <c r="AE413" s="98">
        <v>7.69</v>
      </c>
      <c r="AF413" s="102">
        <v>46.14</v>
      </c>
      <c r="AG413" s="100">
        <v>307.60000000000002</v>
      </c>
      <c r="AH413" s="98">
        <v>7.69</v>
      </c>
      <c r="AI413" s="102">
        <v>53.83</v>
      </c>
      <c r="AJ413" s="100">
        <v>307.60000000000002</v>
      </c>
      <c r="AK413" s="98">
        <v>7.69</v>
      </c>
      <c r="AL413" s="102">
        <v>61.52</v>
      </c>
      <c r="AM413" s="100">
        <v>307.60000000000002</v>
      </c>
      <c r="AN413" s="98">
        <v>7.69</v>
      </c>
      <c r="AO413" s="102">
        <v>69.209999999999994</v>
      </c>
      <c r="AP413" s="100">
        <v>307.60000000000002</v>
      </c>
      <c r="AQ413" s="98">
        <v>7.69</v>
      </c>
      <c r="AR413" s="102">
        <v>76.900000000000006</v>
      </c>
      <c r="AS413" s="100">
        <v>307.60000000000002</v>
      </c>
      <c r="AT413" s="98">
        <v>7.69</v>
      </c>
      <c r="AU413" s="102">
        <v>84.59</v>
      </c>
      <c r="AV413" s="100">
        <v>307.60000000000002</v>
      </c>
      <c r="AW413" s="98">
        <v>7.69</v>
      </c>
      <c r="AX413" s="102">
        <v>92.28</v>
      </c>
      <c r="AY413" s="100">
        <v>308.8</v>
      </c>
      <c r="AZ413" s="98">
        <v>7.72</v>
      </c>
      <c r="BA413" s="100">
        <v>100</v>
      </c>
      <c r="BB413" s="99"/>
      <c r="BC413" s="99"/>
      <c r="BD413" s="100">
        <v>100</v>
      </c>
      <c r="BE413" s="99"/>
      <c r="BF413" s="99"/>
      <c r="BG413" s="100">
        <v>100</v>
      </c>
      <c r="BH413" s="99"/>
      <c r="BI413" s="99"/>
      <c r="BJ413" s="100">
        <v>100</v>
      </c>
      <c r="BK413" s="99"/>
      <c r="BL413" s="99"/>
      <c r="BM413" s="100">
        <v>100</v>
      </c>
      <c r="BN413" s="99"/>
      <c r="BO413" s="99"/>
      <c r="BP413" s="100">
        <v>100</v>
      </c>
      <c r="BQ413" s="99"/>
      <c r="BR413" s="99"/>
      <c r="BS413" s="100">
        <v>100</v>
      </c>
      <c r="BT413" s="99"/>
      <c r="BU413" s="99"/>
      <c r="BV413" s="99"/>
      <c r="BW413" s="99"/>
      <c r="BX413" s="99"/>
      <c r="BY413" s="99"/>
      <c r="BZ413" s="99"/>
      <c r="CA413" s="99"/>
      <c r="CB413" s="99"/>
      <c r="CC413" s="99"/>
      <c r="CD413" s="99"/>
      <c r="CE413" s="100"/>
      <c r="CF413" s="99"/>
      <c r="CG413" s="99"/>
      <c r="CH413" s="100"/>
      <c r="CI413" s="99"/>
      <c r="CJ413" s="99"/>
      <c r="CK413" s="100"/>
      <c r="CL413" s="99"/>
      <c r="CM413" s="99"/>
      <c r="CN413" s="100"/>
      <c r="CO413" s="469"/>
      <c r="CP413" s="459"/>
      <c r="CQ413" s="399"/>
      <c r="CR413" s="398"/>
      <c r="CS413" s="399"/>
      <c r="CT413" s="399"/>
      <c r="CU413" s="398"/>
      <c r="CV413" s="399"/>
      <c r="CW413" s="400"/>
      <c r="CX413" s="459"/>
      <c r="CY413" s="459"/>
      <c r="CZ413" s="456"/>
      <c r="DA413" s="400"/>
      <c r="DB413" s="459"/>
      <c r="DC413" s="459"/>
      <c r="DD413" s="459"/>
      <c r="DE413" s="459"/>
      <c r="DF413" s="400"/>
    </row>
    <row r="414" spans="1:110" ht="8.4499999999999993" customHeight="1" x14ac:dyDescent="0.2">
      <c r="A414" s="130" t="s">
        <v>86</v>
      </c>
      <c r="B414" s="88">
        <v>22</v>
      </c>
      <c r="C414" s="87" t="s">
        <v>348</v>
      </c>
      <c r="D414" s="103">
        <v>447</v>
      </c>
      <c r="E414" s="87" t="s">
        <v>1127</v>
      </c>
      <c r="F414" s="87" t="s">
        <v>1976</v>
      </c>
      <c r="G414" s="355">
        <v>1280320.1299999999</v>
      </c>
      <c r="H414" s="91">
        <v>13.04</v>
      </c>
      <c r="I414" s="89">
        <v>40450.519999999997</v>
      </c>
      <c r="J414" s="90">
        <v>3.3</v>
      </c>
      <c r="K414" s="90">
        <v>3.3</v>
      </c>
      <c r="L414" s="89">
        <v>40450.519999999997</v>
      </c>
      <c r="M414" s="90">
        <v>3.3</v>
      </c>
      <c r="N414" s="90">
        <v>6.59</v>
      </c>
      <c r="O414" s="89">
        <v>42449.32</v>
      </c>
      <c r="P414" s="90">
        <v>3.51</v>
      </c>
      <c r="Q414" s="91">
        <v>10.1</v>
      </c>
      <c r="R414" s="89">
        <v>45534.559999999998</v>
      </c>
      <c r="S414" s="90">
        <v>3.69</v>
      </c>
      <c r="T414" s="91">
        <v>13.79</v>
      </c>
      <c r="U414" s="89">
        <v>45534.559999999998</v>
      </c>
      <c r="V414" s="90">
        <v>3.69</v>
      </c>
      <c r="W414" s="91">
        <v>17.48</v>
      </c>
      <c r="X414" s="89">
        <v>63225.08</v>
      </c>
      <c r="Y414" s="90">
        <v>4.84</v>
      </c>
      <c r="Z414" s="91">
        <v>22.31</v>
      </c>
      <c r="AA414" s="89">
        <v>65326.86</v>
      </c>
      <c r="AB414" s="90">
        <v>4.96</v>
      </c>
      <c r="AC414" s="91">
        <v>27.27</v>
      </c>
      <c r="AD414" s="89">
        <v>73713.09</v>
      </c>
      <c r="AE414" s="90">
        <v>5.43</v>
      </c>
      <c r="AF414" s="91">
        <v>32.700000000000003</v>
      </c>
      <c r="AG414" s="89">
        <v>76797.16</v>
      </c>
      <c r="AH414" s="90">
        <v>5.77</v>
      </c>
      <c r="AI414" s="91">
        <v>38.47</v>
      </c>
      <c r="AJ414" s="89">
        <v>76797.16</v>
      </c>
      <c r="AK414" s="90">
        <v>5.77</v>
      </c>
      <c r="AL414" s="91">
        <v>44.24</v>
      </c>
      <c r="AM414" s="89">
        <v>65073.25</v>
      </c>
      <c r="AN414" s="90">
        <v>5.0999999999999996</v>
      </c>
      <c r="AO414" s="91">
        <v>49.34</v>
      </c>
      <c r="AP414" s="89">
        <v>65073.25</v>
      </c>
      <c r="AQ414" s="90">
        <v>5.0999999999999996</v>
      </c>
      <c r="AR414" s="91">
        <v>54.43</v>
      </c>
      <c r="AS414" s="89">
        <v>65073.25</v>
      </c>
      <c r="AT414" s="90">
        <v>5.0999999999999996</v>
      </c>
      <c r="AU414" s="91">
        <v>59.53</v>
      </c>
      <c r="AV414" s="89">
        <v>65073.25</v>
      </c>
      <c r="AW414" s="90">
        <v>5.0999999999999996</v>
      </c>
      <c r="AX414" s="91">
        <v>64.63</v>
      </c>
      <c r="AY414" s="89">
        <v>65073.25</v>
      </c>
      <c r="AZ414" s="90">
        <v>5.0999999999999996</v>
      </c>
      <c r="BA414" s="91">
        <v>69.73</v>
      </c>
      <c r="BB414" s="89">
        <v>65073.25</v>
      </c>
      <c r="BC414" s="90">
        <v>5.0999999999999996</v>
      </c>
      <c r="BD414" s="91">
        <v>74.83</v>
      </c>
      <c r="BE414" s="89">
        <v>65073.25</v>
      </c>
      <c r="BF414" s="90">
        <v>5.0999999999999996</v>
      </c>
      <c r="BG414" s="91">
        <v>79.930000000000007</v>
      </c>
      <c r="BH414" s="89">
        <v>64861.65</v>
      </c>
      <c r="BI414" s="90">
        <v>5.09</v>
      </c>
      <c r="BJ414" s="91">
        <v>85.01</v>
      </c>
      <c r="BK414" s="89">
        <v>64396.12</v>
      </c>
      <c r="BL414" s="90">
        <v>5.0599999999999996</v>
      </c>
      <c r="BM414" s="91">
        <v>90.07</v>
      </c>
      <c r="BN414" s="89">
        <v>62707.47</v>
      </c>
      <c r="BO414" s="90">
        <v>4.96</v>
      </c>
      <c r="BP414" s="91">
        <v>95.03</v>
      </c>
      <c r="BQ414" s="89">
        <v>62563.28</v>
      </c>
      <c r="BR414" s="90">
        <v>4.97</v>
      </c>
      <c r="BS414" s="93">
        <v>100</v>
      </c>
      <c r="BT414" s="94"/>
      <c r="BU414" s="94"/>
      <c r="BV414" s="94"/>
      <c r="BW414" s="94"/>
      <c r="BX414" s="94"/>
      <c r="BY414" s="94"/>
      <c r="BZ414" s="94"/>
      <c r="CA414" s="94"/>
      <c r="CB414" s="94"/>
      <c r="CC414" s="99"/>
      <c r="CD414" s="99"/>
      <c r="CE414" s="100"/>
      <c r="CF414" s="99"/>
      <c r="CG414" s="99"/>
      <c r="CH414" s="100"/>
      <c r="CI414" s="99"/>
      <c r="CJ414" s="99"/>
      <c r="CK414" s="100"/>
      <c r="CL414" s="99"/>
      <c r="CM414" s="99"/>
      <c r="CN414" s="100"/>
      <c r="CO414" s="468"/>
      <c r="CP414" s="462"/>
      <c r="CQ414" s="404"/>
      <c r="CR414" s="402"/>
      <c r="CS414" s="404"/>
      <c r="CT414" s="404"/>
      <c r="CU414" s="402"/>
      <c r="CV414" s="404"/>
      <c r="CW414" s="402"/>
      <c r="CX414" s="462"/>
      <c r="CY414" s="462"/>
      <c r="CZ414" s="401"/>
      <c r="DA414" s="402"/>
      <c r="DB414" s="462"/>
      <c r="DC414" s="462"/>
      <c r="DD414" s="462"/>
      <c r="DE414" s="462"/>
      <c r="DF414" s="402"/>
    </row>
    <row r="415" spans="1:110" ht="8.4499999999999993" customHeight="1" x14ac:dyDescent="0.2">
      <c r="A415" s="130" t="s">
        <v>694</v>
      </c>
      <c r="B415" s="88">
        <v>23</v>
      </c>
      <c r="C415" s="87" t="s">
        <v>349</v>
      </c>
      <c r="D415" s="103">
        <v>447</v>
      </c>
      <c r="E415" s="87" t="s">
        <v>1127</v>
      </c>
      <c r="F415" s="87" t="s">
        <v>1976</v>
      </c>
      <c r="G415" s="105">
        <v>615958.63</v>
      </c>
      <c r="H415" s="90">
        <v>6.27</v>
      </c>
      <c r="I415" s="89">
        <v>22866.47</v>
      </c>
      <c r="J415" s="90">
        <v>3.64</v>
      </c>
      <c r="K415" s="90">
        <v>3.64</v>
      </c>
      <c r="L415" s="89">
        <v>22866.47</v>
      </c>
      <c r="M415" s="90">
        <v>3.64</v>
      </c>
      <c r="N415" s="90">
        <v>7.28</v>
      </c>
      <c r="O415" s="89">
        <v>22866.47</v>
      </c>
      <c r="P415" s="90">
        <v>3.64</v>
      </c>
      <c r="Q415" s="91">
        <v>10.93</v>
      </c>
      <c r="R415" s="89">
        <v>22866.47</v>
      </c>
      <c r="S415" s="90">
        <v>3.64</v>
      </c>
      <c r="T415" s="91">
        <v>14.57</v>
      </c>
      <c r="U415" s="89">
        <v>22866.47</v>
      </c>
      <c r="V415" s="90">
        <v>3.64</v>
      </c>
      <c r="W415" s="91">
        <v>18.21</v>
      </c>
      <c r="X415" s="89">
        <v>28833.07</v>
      </c>
      <c r="Y415" s="90">
        <v>4.58</v>
      </c>
      <c r="Z415" s="91">
        <v>22.79</v>
      </c>
      <c r="AA415" s="89">
        <v>28833.07</v>
      </c>
      <c r="AB415" s="90">
        <v>4.58</v>
      </c>
      <c r="AC415" s="91">
        <v>27.37</v>
      </c>
      <c r="AD415" s="89">
        <v>28833.07</v>
      </c>
      <c r="AE415" s="90">
        <v>4.58</v>
      </c>
      <c r="AF415" s="91">
        <v>31.96</v>
      </c>
      <c r="AG415" s="89">
        <v>31917.15</v>
      </c>
      <c r="AH415" s="90">
        <v>5.23</v>
      </c>
      <c r="AI415" s="91">
        <v>37.19</v>
      </c>
      <c r="AJ415" s="89">
        <v>31917.15</v>
      </c>
      <c r="AK415" s="90">
        <v>5.23</v>
      </c>
      <c r="AL415" s="91">
        <v>42.42</v>
      </c>
      <c r="AM415" s="89">
        <v>31917.15</v>
      </c>
      <c r="AN415" s="90">
        <v>5.23</v>
      </c>
      <c r="AO415" s="91">
        <v>47.65</v>
      </c>
      <c r="AP415" s="89">
        <v>31917.15</v>
      </c>
      <c r="AQ415" s="90">
        <v>5.23</v>
      </c>
      <c r="AR415" s="91">
        <v>52.88</v>
      </c>
      <c r="AS415" s="89">
        <v>31917.15</v>
      </c>
      <c r="AT415" s="90">
        <v>5.23</v>
      </c>
      <c r="AU415" s="91">
        <v>58.11</v>
      </c>
      <c r="AV415" s="89">
        <v>31917.15</v>
      </c>
      <c r="AW415" s="90">
        <v>5.23</v>
      </c>
      <c r="AX415" s="91">
        <v>63.35</v>
      </c>
      <c r="AY415" s="89">
        <v>31917.15</v>
      </c>
      <c r="AZ415" s="90">
        <v>5.23</v>
      </c>
      <c r="BA415" s="91">
        <v>68.58</v>
      </c>
      <c r="BB415" s="89">
        <v>31917.15</v>
      </c>
      <c r="BC415" s="90">
        <v>5.23</v>
      </c>
      <c r="BD415" s="91">
        <v>73.81</v>
      </c>
      <c r="BE415" s="89">
        <v>31917.15</v>
      </c>
      <c r="BF415" s="90">
        <v>5.23</v>
      </c>
      <c r="BG415" s="91">
        <v>79.040000000000006</v>
      </c>
      <c r="BH415" s="89">
        <v>31705.54</v>
      </c>
      <c r="BI415" s="90">
        <v>5.21</v>
      </c>
      <c r="BJ415" s="91">
        <v>84.25</v>
      </c>
      <c r="BK415" s="89">
        <v>31240.02</v>
      </c>
      <c r="BL415" s="90">
        <v>5.16</v>
      </c>
      <c r="BM415" s="91">
        <v>89.4</v>
      </c>
      <c r="BN415" s="89">
        <v>32636.6</v>
      </c>
      <c r="BO415" s="90">
        <v>5.31</v>
      </c>
      <c r="BP415" s="91">
        <v>94.72</v>
      </c>
      <c r="BQ415" s="89">
        <v>32290.61</v>
      </c>
      <c r="BR415" s="90">
        <v>5.28</v>
      </c>
      <c r="BS415" s="93">
        <v>100</v>
      </c>
      <c r="BT415" s="94"/>
      <c r="BU415" s="94"/>
      <c r="BV415" s="94"/>
      <c r="BW415" s="94"/>
      <c r="BX415" s="94"/>
      <c r="BY415" s="94"/>
      <c r="BZ415" s="94"/>
      <c r="CA415" s="94"/>
      <c r="CB415" s="94"/>
      <c r="CC415" s="99"/>
      <c r="CD415" s="99"/>
      <c r="CE415" s="100"/>
      <c r="CF415" s="99"/>
      <c r="CG415" s="99"/>
      <c r="CH415" s="100"/>
      <c r="CI415" s="99"/>
      <c r="CJ415" s="99"/>
      <c r="CK415" s="100"/>
      <c r="CL415" s="99"/>
      <c r="CM415" s="99"/>
      <c r="CN415" s="100"/>
      <c r="CO415" s="468"/>
      <c r="CP415" s="462"/>
      <c r="CQ415" s="404"/>
      <c r="CR415" s="402"/>
      <c r="CS415" s="403"/>
      <c r="CT415" s="404"/>
      <c r="CU415" s="402"/>
      <c r="CV415" s="404"/>
      <c r="CW415" s="402"/>
      <c r="CX415" s="462"/>
      <c r="CY415" s="462"/>
      <c r="CZ415" s="401"/>
      <c r="DA415" s="402"/>
      <c r="DB415" s="462"/>
      <c r="DC415" s="462"/>
      <c r="DD415" s="462"/>
      <c r="DE415" s="462"/>
      <c r="DF415" s="402"/>
    </row>
    <row r="416" spans="1:110" ht="8.4499999999999993" customHeight="1" x14ac:dyDescent="0.2">
      <c r="A416" s="130" t="s">
        <v>696</v>
      </c>
      <c r="B416" s="96">
        <v>24</v>
      </c>
      <c r="C416" s="82" t="s">
        <v>350</v>
      </c>
      <c r="D416" s="104">
        <v>447</v>
      </c>
      <c r="E416" s="82" t="s">
        <v>1127</v>
      </c>
      <c r="F416" s="82" t="s">
        <v>1976</v>
      </c>
      <c r="G416" s="106">
        <v>126000</v>
      </c>
      <c r="H416" s="98">
        <v>1.28</v>
      </c>
      <c r="I416" s="101">
        <v>5997.6</v>
      </c>
      <c r="J416" s="98">
        <v>4.76</v>
      </c>
      <c r="K416" s="98">
        <v>4.76</v>
      </c>
      <c r="L416" s="101">
        <v>5997.6</v>
      </c>
      <c r="M416" s="98">
        <v>4.76</v>
      </c>
      <c r="N416" s="98">
        <v>9.52</v>
      </c>
      <c r="O416" s="101">
        <v>5997.6</v>
      </c>
      <c r="P416" s="98">
        <v>4.76</v>
      </c>
      <c r="Q416" s="102">
        <v>14.28</v>
      </c>
      <c r="R416" s="101">
        <v>5997.6</v>
      </c>
      <c r="S416" s="98">
        <v>4.76</v>
      </c>
      <c r="T416" s="102">
        <v>19.04</v>
      </c>
      <c r="U416" s="101">
        <v>5997.6</v>
      </c>
      <c r="V416" s="98">
        <v>4.76</v>
      </c>
      <c r="W416" s="102">
        <v>23.8</v>
      </c>
      <c r="X416" s="101">
        <v>5997.6</v>
      </c>
      <c r="Y416" s="98">
        <v>4.76</v>
      </c>
      <c r="Z416" s="102">
        <v>28.56</v>
      </c>
      <c r="AA416" s="101">
        <v>5997.6</v>
      </c>
      <c r="AB416" s="98">
        <v>4.76</v>
      </c>
      <c r="AC416" s="102">
        <v>33.32</v>
      </c>
      <c r="AD416" s="101">
        <v>5997.6</v>
      </c>
      <c r="AE416" s="98">
        <v>4.76</v>
      </c>
      <c r="AF416" s="102">
        <v>38.08</v>
      </c>
      <c r="AG416" s="101">
        <v>5997.6</v>
      </c>
      <c r="AH416" s="98">
        <v>4.76</v>
      </c>
      <c r="AI416" s="102">
        <v>42.84</v>
      </c>
      <c r="AJ416" s="101">
        <v>5997.6</v>
      </c>
      <c r="AK416" s="98">
        <v>4.76</v>
      </c>
      <c r="AL416" s="102">
        <v>47.6</v>
      </c>
      <c r="AM416" s="101">
        <v>5997.6</v>
      </c>
      <c r="AN416" s="98">
        <v>4.76</v>
      </c>
      <c r="AO416" s="102">
        <v>52.36</v>
      </c>
      <c r="AP416" s="101">
        <v>5997.6</v>
      </c>
      <c r="AQ416" s="98">
        <v>4.76</v>
      </c>
      <c r="AR416" s="102">
        <v>57.12</v>
      </c>
      <c r="AS416" s="101">
        <v>5997.6</v>
      </c>
      <c r="AT416" s="98">
        <v>4.76</v>
      </c>
      <c r="AU416" s="102">
        <v>61.88</v>
      </c>
      <c r="AV416" s="101">
        <v>5997.6</v>
      </c>
      <c r="AW416" s="98">
        <v>4.76</v>
      </c>
      <c r="AX416" s="102">
        <v>66.64</v>
      </c>
      <c r="AY416" s="101">
        <v>5997.6</v>
      </c>
      <c r="AZ416" s="98">
        <v>4.76</v>
      </c>
      <c r="BA416" s="102">
        <v>71.400000000000006</v>
      </c>
      <c r="BB416" s="101">
        <v>5997.6</v>
      </c>
      <c r="BC416" s="98">
        <v>4.76</v>
      </c>
      <c r="BD416" s="102">
        <v>76.16</v>
      </c>
      <c r="BE416" s="101">
        <v>5997.6</v>
      </c>
      <c r="BF416" s="98">
        <v>4.76</v>
      </c>
      <c r="BG416" s="102">
        <v>80.92</v>
      </c>
      <c r="BH416" s="101">
        <v>5997.6</v>
      </c>
      <c r="BI416" s="98">
        <v>4.76</v>
      </c>
      <c r="BJ416" s="102">
        <v>85.68</v>
      </c>
      <c r="BK416" s="101">
        <v>5997.6</v>
      </c>
      <c r="BL416" s="98">
        <v>4.76</v>
      </c>
      <c r="BM416" s="102">
        <v>90.44</v>
      </c>
      <c r="BN416" s="101">
        <v>5997.6</v>
      </c>
      <c r="BO416" s="98">
        <v>4.76</v>
      </c>
      <c r="BP416" s="102">
        <v>95.2</v>
      </c>
      <c r="BQ416" s="101">
        <v>6048</v>
      </c>
      <c r="BR416" s="98">
        <v>4.8</v>
      </c>
      <c r="BS416" s="100">
        <v>100</v>
      </c>
      <c r="BT416" s="99"/>
      <c r="BU416" s="99"/>
      <c r="BV416" s="99"/>
      <c r="BW416" s="99"/>
      <c r="BX416" s="99"/>
      <c r="BY416" s="99"/>
      <c r="BZ416" s="99"/>
      <c r="CA416" s="99"/>
      <c r="CB416" s="99"/>
      <c r="CC416" s="99"/>
      <c r="CD416" s="99"/>
      <c r="CE416" s="99"/>
      <c r="CF416" s="99"/>
      <c r="CG416" s="99"/>
      <c r="CH416" s="99"/>
      <c r="CI416" s="99"/>
      <c r="CJ416" s="99"/>
      <c r="CK416" s="99"/>
      <c r="CL416" s="101"/>
      <c r="CM416" s="100"/>
      <c r="CN416" s="100"/>
      <c r="CO416" s="468"/>
      <c r="CP416" s="462"/>
      <c r="CQ416" s="404"/>
      <c r="CR416" s="402"/>
      <c r="CS416" s="404"/>
      <c r="CT416" s="404"/>
      <c r="CU416" s="402"/>
      <c r="CV416" s="404"/>
      <c r="CW416" s="402"/>
      <c r="CX416" s="462"/>
      <c r="CY416" s="462"/>
      <c r="CZ416" s="401"/>
      <c r="DA416" s="402"/>
      <c r="DB416" s="462"/>
      <c r="DC416" s="462"/>
      <c r="DD416" s="462"/>
      <c r="DE416" s="462"/>
      <c r="DF416" s="402"/>
    </row>
    <row r="417" spans="1:110" ht="8.4499999999999993" customHeight="1" x14ac:dyDescent="0.2">
      <c r="A417" s="130" t="s">
        <v>698</v>
      </c>
      <c r="B417" s="96">
        <v>25</v>
      </c>
      <c r="C417" s="82" t="s">
        <v>1104</v>
      </c>
      <c r="D417" s="104">
        <v>341</v>
      </c>
      <c r="E417" s="82" t="s">
        <v>2630</v>
      </c>
      <c r="F417" s="82" t="s">
        <v>1976</v>
      </c>
      <c r="G417" s="97">
        <v>44100</v>
      </c>
      <c r="H417" s="98">
        <v>0.45</v>
      </c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101">
        <v>2756.25</v>
      </c>
      <c r="Y417" s="98">
        <v>6.25</v>
      </c>
      <c r="Z417" s="98">
        <v>6.25</v>
      </c>
      <c r="AA417" s="101">
        <v>2756.25</v>
      </c>
      <c r="AB417" s="98">
        <v>6.25</v>
      </c>
      <c r="AC417" s="102">
        <v>12.5</v>
      </c>
      <c r="AD417" s="101">
        <v>2756.25</v>
      </c>
      <c r="AE417" s="98">
        <v>6.25</v>
      </c>
      <c r="AF417" s="102">
        <v>18.75</v>
      </c>
      <c r="AG417" s="101">
        <v>2756.25</v>
      </c>
      <c r="AH417" s="98">
        <v>6.25</v>
      </c>
      <c r="AI417" s="102">
        <v>25</v>
      </c>
      <c r="AJ417" s="101">
        <v>2756.25</v>
      </c>
      <c r="AK417" s="98">
        <v>6.25</v>
      </c>
      <c r="AL417" s="102">
        <v>31.25</v>
      </c>
      <c r="AM417" s="101">
        <v>2756.25</v>
      </c>
      <c r="AN417" s="98">
        <v>6.25</v>
      </c>
      <c r="AO417" s="102">
        <v>37.5</v>
      </c>
      <c r="AP417" s="101">
        <v>2756.25</v>
      </c>
      <c r="AQ417" s="98">
        <v>6.25</v>
      </c>
      <c r="AR417" s="102">
        <v>43.75</v>
      </c>
      <c r="AS417" s="101">
        <v>2756.25</v>
      </c>
      <c r="AT417" s="98">
        <v>6.25</v>
      </c>
      <c r="AU417" s="102">
        <v>50</v>
      </c>
      <c r="AV417" s="101">
        <v>2756.25</v>
      </c>
      <c r="AW417" s="98">
        <v>6.25</v>
      </c>
      <c r="AX417" s="102">
        <v>56.25</v>
      </c>
      <c r="AY417" s="101">
        <v>2756.25</v>
      </c>
      <c r="AZ417" s="98">
        <v>6.25</v>
      </c>
      <c r="BA417" s="102">
        <v>62.5</v>
      </c>
      <c r="BB417" s="101">
        <v>2756.25</v>
      </c>
      <c r="BC417" s="98">
        <v>6.25</v>
      </c>
      <c r="BD417" s="102">
        <v>68.75</v>
      </c>
      <c r="BE417" s="101">
        <v>2756.25</v>
      </c>
      <c r="BF417" s="98">
        <v>6.25</v>
      </c>
      <c r="BG417" s="102">
        <v>75</v>
      </c>
      <c r="BH417" s="101">
        <v>2756.25</v>
      </c>
      <c r="BI417" s="98">
        <v>6.25</v>
      </c>
      <c r="BJ417" s="102">
        <v>81.25</v>
      </c>
      <c r="BK417" s="101">
        <v>2756.25</v>
      </c>
      <c r="BL417" s="98">
        <v>6.25</v>
      </c>
      <c r="BM417" s="102">
        <v>87.5</v>
      </c>
      <c r="BN417" s="101">
        <v>2756.25</v>
      </c>
      <c r="BO417" s="98">
        <v>6.25</v>
      </c>
      <c r="BP417" s="102">
        <v>93.75</v>
      </c>
      <c r="BQ417" s="101">
        <v>2756.25</v>
      </c>
      <c r="BR417" s="98">
        <v>6.25</v>
      </c>
      <c r="BS417" s="100">
        <v>100</v>
      </c>
      <c r="BT417" s="99"/>
      <c r="BU417" s="99"/>
      <c r="BV417" s="99"/>
      <c r="BW417" s="99"/>
      <c r="BX417" s="99"/>
      <c r="BY417" s="99"/>
      <c r="BZ417" s="99"/>
      <c r="CA417" s="99"/>
      <c r="CB417" s="99"/>
      <c r="CC417" s="99"/>
      <c r="CD417" s="99"/>
      <c r="CE417" s="99"/>
      <c r="CF417" s="99"/>
      <c r="CG417" s="99"/>
      <c r="CH417" s="99"/>
      <c r="CI417" s="99"/>
      <c r="CJ417" s="99"/>
      <c r="CK417" s="99"/>
      <c r="CL417" s="101"/>
      <c r="CM417" s="100"/>
      <c r="CN417" s="100"/>
      <c r="CO417" s="468"/>
      <c r="CP417" s="462"/>
      <c r="CQ417" s="404"/>
      <c r="CR417" s="404"/>
      <c r="CS417" s="403"/>
      <c r="CT417" s="404"/>
      <c r="CU417" s="402"/>
      <c r="CV417" s="404"/>
      <c r="CW417" s="402"/>
      <c r="CX417" s="462"/>
      <c r="CY417" s="462"/>
      <c r="CZ417" s="401"/>
      <c r="DA417" s="402"/>
      <c r="DB417" s="462"/>
      <c r="DC417" s="462"/>
      <c r="DD417" s="462"/>
      <c r="DE417" s="462"/>
      <c r="DF417" s="402"/>
    </row>
    <row r="418" spans="1:110" ht="8.4499999999999993" customHeight="1" x14ac:dyDescent="0.2">
      <c r="A418" s="130" t="s">
        <v>699</v>
      </c>
      <c r="B418" s="96">
        <v>26</v>
      </c>
      <c r="C418" s="82" t="s">
        <v>931</v>
      </c>
      <c r="D418" s="104">
        <v>447</v>
      </c>
      <c r="E418" s="82" t="s">
        <v>1127</v>
      </c>
      <c r="F418" s="82" t="s">
        <v>1976</v>
      </c>
      <c r="G418" s="97">
        <v>52500</v>
      </c>
      <c r="H418" s="98">
        <v>0.53</v>
      </c>
      <c r="I418" s="101">
        <v>2499</v>
      </c>
      <c r="J418" s="98">
        <v>4.76</v>
      </c>
      <c r="K418" s="98">
        <v>4.76</v>
      </c>
      <c r="L418" s="101">
        <v>2499</v>
      </c>
      <c r="M418" s="98">
        <v>4.76</v>
      </c>
      <c r="N418" s="98">
        <v>9.52</v>
      </c>
      <c r="O418" s="101">
        <v>2499</v>
      </c>
      <c r="P418" s="98">
        <v>4.76</v>
      </c>
      <c r="Q418" s="102">
        <v>14.28</v>
      </c>
      <c r="R418" s="101">
        <v>2499</v>
      </c>
      <c r="S418" s="98">
        <v>4.76</v>
      </c>
      <c r="T418" s="102">
        <v>19.04</v>
      </c>
      <c r="U418" s="101">
        <v>2499</v>
      </c>
      <c r="V418" s="98">
        <v>4.76</v>
      </c>
      <c r="W418" s="102">
        <v>23.8</v>
      </c>
      <c r="X418" s="101">
        <v>2499</v>
      </c>
      <c r="Y418" s="98">
        <v>4.76</v>
      </c>
      <c r="Z418" s="102">
        <v>28.56</v>
      </c>
      <c r="AA418" s="101">
        <v>2499</v>
      </c>
      <c r="AB418" s="98">
        <v>4.76</v>
      </c>
      <c r="AC418" s="102">
        <v>33.32</v>
      </c>
      <c r="AD418" s="101">
        <v>2499</v>
      </c>
      <c r="AE418" s="98">
        <v>4.76</v>
      </c>
      <c r="AF418" s="102">
        <v>38.08</v>
      </c>
      <c r="AG418" s="101">
        <v>2499</v>
      </c>
      <c r="AH418" s="98">
        <v>4.76</v>
      </c>
      <c r="AI418" s="102">
        <v>42.84</v>
      </c>
      <c r="AJ418" s="101">
        <v>2499</v>
      </c>
      <c r="AK418" s="98">
        <v>4.76</v>
      </c>
      <c r="AL418" s="102">
        <v>47.6</v>
      </c>
      <c r="AM418" s="101">
        <v>2499</v>
      </c>
      <c r="AN418" s="98">
        <v>4.76</v>
      </c>
      <c r="AO418" s="102">
        <v>52.36</v>
      </c>
      <c r="AP418" s="101">
        <v>2499</v>
      </c>
      <c r="AQ418" s="98">
        <v>4.76</v>
      </c>
      <c r="AR418" s="102">
        <v>57.12</v>
      </c>
      <c r="AS418" s="101">
        <v>2499</v>
      </c>
      <c r="AT418" s="98">
        <v>4.76</v>
      </c>
      <c r="AU418" s="102">
        <v>61.88</v>
      </c>
      <c r="AV418" s="101">
        <v>2499</v>
      </c>
      <c r="AW418" s="98">
        <v>4.76</v>
      </c>
      <c r="AX418" s="102">
        <v>66.64</v>
      </c>
      <c r="AY418" s="101">
        <v>2499</v>
      </c>
      <c r="AZ418" s="98">
        <v>4.76</v>
      </c>
      <c r="BA418" s="102">
        <v>71.400000000000006</v>
      </c>
      <c r="BB418" s="101">
        <v>2499</v>
      </c>
      <c r="BC418" s="98">
        <v>4.76</v>
      </c>
      <c r="BD418" s="102">
        <v>76.16</v>
      </c>
      <c r="BE418" s="101">
        <v>2499</v>
      </c>
      <c r="BF418" s="98">
        <v>4.76</v>
      </c>
      <c r="BG418" s="102">
        <v>80.92</v>
      </c>
      <c r="BH418" s="101">
        <v>2499</v>
      </c>
      <c r="BI418" s="98">
        <v>4.76</v>
      </c>
      <c r="BJ418" s="102">
        <v>85.68</v>
      </c>
      <c r="BK418" s="101">
        <v>2499</v>
      </c>
      <c r="BL418" s="98">
        <v>4.76</v>
      </c>
      <c r="BM418" s="102">
        <v>90.44</v>
      </c>
      <c r="BN418" s="101">
        <v>2499</v>
      </c>
      <c r="BO418" s="98">
        <v>4.76</v>
      </c>
      <c r="BP418" s="102">
        <v>95.2</v>
      </c>
      <c r="BQ418" s="101">
        <v>2520</v>
      </c>
      <c r="BR418" s="98">
        <v>4.8</v>
      </c>
      <c r="BS418" s="100">
        <v>100</v>
      </c>
      <c r="BT418" s="99"/>
      <c r="BU418" s="99"/>
      <c r="BV418" s="99"/>
      <c r="BW418" s="99"/>
      <c r="BX418" s="99"/>
      <c r="BY418" s="99"/>
      <c r="BZ418" s="99"/>
      <c r="CA418" s="99"/>
      <c r="CB418" s="99"/>
      <c r="CC418" s="99"/>
      <c r="CD418" s="99"/>
      <c r="CE418" s="100"/>
      <c r="CF418" s="99"/>
      <c r="CG418" s="99"/>
      <c r="CH418" s="100"/>
      <c r="CI418" s="99"/>
      <c r="CJ418" s="99"/>
      <c r="CK418" s="100"/>
      <c r="CL418" s="99"/>
      <c r="CM418" s="99"/>
      <c r="CN418" s="100"/>
      <c r="CO418" s="468"/>
      <c r="CP418" s="462"/>
      <c r="CQ418" s="404"/>
      <c r="CR418" s="402"/>
      <c r="CS418" s="404"/>
      <c r="CT418" s="404"/>
      <c r="CU418" s="402"/>
      <c r="CV418" s="404"/>
      <c r="CW418" s="402"/>
      <c r="CX418" s="462"/>
      <c r="CY418" s="462"/>
      <c r="CZ418" s="401"/>
      <c r="DA418" s="402"/>
      <c r="DB418" s="462"/>
      <c r="DC418" s="462"/>
      <c r="DD418" s="462"/>
      <c r="DE418" s="462"/>
      <c r="DF418" s="402"/>
    </row>
    <row r="419" spans="1:110" ht="8.4499999999999993" customHeight="1" x14ac:dyDescent="0.2">
      <c r="A419" s="130" t="s">
        <v>700</v>
      </c>
      <c r="B419" s="96">
        <v>27</v>
      </c>
      <c r="C419" s="82" t="s">
        <v>932</v>
      </c>
      <c r="D419" s="104">
        <v>447</v>
      </c>
      <c r="E419" s="82" t="s">
        <v>1127</v>
      </c>
      <c r="F419" s="82" t="s">
        <v>1976</v>
      </c>
      <c r="G419" s="97">
        <v>42000</v>
      </c>
      <c r="H419" s="98">
        <v>0.43</v>
      </c>
      <c r="I419" s="101">
        <v>1999.2</v>
      </c>
      <c r="J419" s="98">
        <v>4.76</v>
      </c>
      <c r="K419" s="98">
        <v>4.76</v>
      </c>
      <c r="L419" s="101">
        <v>1999.2</v>
      </c>
      <c r="M419" s="98">
        <v>4.76</v>
      </c>
      <c r="N419" s="98">
        <v>9.52</v>
      </c>
      <c r="O419" s="101">
        <v>1999.2</v>
      </c>
      <c r="P419" s="98">
        <v>4.76</v>
      </c>
      <c r="Q419" s="102">
        <v>14.28</v>
      </c>
      <c r="R419" s="101">
        <v>1999.2</v>
      </c>
      <c r="S419" s="98">
        <v>4.76</v>
      </c>
      <c r="T419" s="102">
        <v>19.04</v>
      </c>
      <c r="U419" s="101">
        <v>1999.2</v>
      </c>
      <c r="V419" s="98">
        <v>4.76</v>
      </c>
      <c r="W419" s="102">
        <v>23.8</v>
      </c>
      <c r="X419" s="101">
        <v>1999.2</v>
      </c>
      <c r="Y419" s="98">
        <v>4.76</v>
      </c>
      <c r="Z419" s="102">
        <v>28.56</v>
      </c>
      <c r="AA419" s="101">
        <v>1999.2</v>
      </c>
      <c r="AB419" s="98">
        <v>4.76</v>
      </c>
      <c r="AC419" s="102">
        <v>33.32</v>
      </c>
      <c r="AD419" s="101">
        <v>1999.2</v>
      </c>
      <c r="AE419" s="98">
        <v>4.76</v>
      </c>
      <c r="AF419" s="102">
        <v>38.08</v>
      </c>
      <c r="AG419" s="101">
        <v>1999.2</v>
      </c>
      <c r="AH419" s="98">
        <v>4.76</v>
      </c>
      <c r="AI419" s="102">
        <v>42.84</v>
      </c>
      <c r="AJ419" s="101">
        <v>1999.2</v>
      </c>
      <c r="AK419" s="98">
        <v>4.76</v>
      </c>
      <c r="AL419" s="102">
        <v>47.6</v>
      </c>
      <c r="AM419" s="101">
        <v>1999.2</v>
      </c>
      <c r="AN419" s="98">
        <v>4.76</v>
      </c>
      <c r="AO419" s="102">
        <v>52.36</v>
      </c>
      <c r="AP419" s="101">
        <v>1999.2</v>
      </c>
      <c r="AQ419" s="98">
        <v>4.76</v>
      </c>
      <c r="AR419" s="102">
        <v>57.12</v>
      </c>
      <c r="AS419" s="101">
        <v>1999.2</v>
      </c>
      <c r="AT419" s="98">
        <v>4.76</v>
      </c>
      <c r="AU419" s="102">
        <v>61.88</v>
      </c>
      <c r="AV419" s="101">
        <v>1999.2</v>
      </c>
      <c r="AW419" s="98">
        <v>4.76</v>
      </c>
      <c r="AX419" s="102">
        <v>66.64</v>
      </c>
      <c r="AY419" s="101">
        <v>1999.2</v>
      </c>
      <c r="AZ419" s="98">
        <v>4.76</v>
      </c>
      <c r="BA419" s="102">
        <v>71.400000000000006</v>
      </c>
      <c r="BB419" s="101">
        <v>1999.2</v>
      </c>
      <c r="BC419" s="98">
        <v>4.76</v>
      </c>
      <c r="BD419" s="102">
        <v>76.16</v>
      </c>
      <c r="BE419" s="101">
        <v>1999.2</v>
      </c>
      <c r="BF419" s="98">
        <v>4.76</v>
      </c>
      <c r="BG419" s="102">
        <v>80.92</v>
      </c>
      <c r="BH419" s="101">
        <v>1999.2</v>
      </c>
      <c r="BI419" s="98">
        <v>4.76</v>
      </c>
      <c r="BJ419" s="102">
        <v>85.68</v>
      </c>
      <c r="BK419" s="101">
        <v>1999.2</v>
      </c>
      <c r="BL419" s="98">
        <v>4.76</v>
      </c>
      <c r="BM419" s="102">
        <v>90.44</v>
      </c>
      <c r="BN419" s="101">
        <v>1999.2</v>
      </c>
      <c r="BO419" s="98">
        <v>4.76</v>
      </c>
      <c r="BP419" s="102">
        <v>95.2</v>
      </c>
      <c r="BQ419" s="101">
        <v>2016</v>
      </c>
      <c r="BR419" s="98">
        <v>4.8</v>
      </c>
      <c r="BS419" s="100">
        <v>100</v>
      </c>
      <c r="BT419" s="99"/>
      <c r="BU419" s="99"/>
      <c r="BV419" s="99"/>
      <c r="BW419" s="99"/>
      <c r="BX419" s="99"/>
      <c r="BY419" s="99"/>
      <c r="BZ419" s="99"/>
      <c r="CA419" s="99"/>
      <c r="CB419" s="99"/>
      <c r="CC419" s="99"/>
      <c r="CD419" s="99"/>
      <c r="CE419" s="100"/>
      <c r="CF419" s="99"/>
      <c r="CG419" s="99"/>
      <c r="CH419" s="100"/>
      <c r="CI419" s="99"/>
      <c r="CJ419" s="99"/>
      <c r="CK419" s="100"/>
      <c r="CL419" s="99"/>
      <c r="CM419" s="99"/>
      <c r="CN419" s="100"/>
      <c r="CO419" s="468"/>
      <c r="CP419" s="462"/>
      <c r="CQ419" s="404"/>
      <c r="CR419" s="402"/>
      <c r="CS419" s="403"/>
      <c r="CT419" s="404"/>
      <c r="CU419" s="405"/>
      <c r="CV419" s="404"/>
      <c r="CW419" s="402"/>
      <c r="CX419" s="462"/>
      <c r="CY419" s="462"/>
      <c r="CZ419" s="401"/>
      <c r="DA419" s="402"/>
      <c r="DB419" s="462"/>
      <c r="DC419" s="462"/>
      <c r="DD419" s="462"/>
      <c r="DE419" s="462"/>
      <c r="DF419" s="402"/>
    </row>
    <row r="420" spans="1:110" ht="8.4499999999999993" customHeight="1" x14ac:dyDescent="0.2">
      <c r="A420" s="130" t="s">
        <v>701</v>
      </c>
      <c r="B420" s="96">
        <v>28</v>
      </c>
      <c r="C420" s="82" t="s">
        <v>351</v>
      </c>
      <c r="D420" s="104">
        <v>447</v>
      </c>
      <c r="E420" s="82" t="s">
        <v>1127</v>
      </c>
      <c r="F420" s="82" t="s">
        <v>1976</v>
      </c>
      <c r="G420" s="106">
        <v>211603.27</v>
      </c>
      <c r="H420" s="98">
        <v>2.15</v>
      </c>
      <c r="I420" s="97">
        <v>10072.32</v>
      </c>
      <c r="J420" s="98">
        <v>4.76</v>
      </c>
      <c r="K420" s="98">
        <v>4.76</v>
      </c>
      <c r="L420" s="97">
        <v>10072.32</v>
      </c>
      <c r="M420" s="98">
        <v>4.76</v>
      </c>
      <c r="N420" s="98">
        <v>9.52</v>
      </c>
      <c r="O420" s="97">
        <v>10072.32</v>
      </c>
      <c r="P420" s="98">
        <v>4.76</v>
      </c>
      <c r="Q420" s="102">
        <v>14.28</v>
      </c>
      <c r="R420" s="97">
        <v>10072.32</v>
      </c>
      <c r="S420" s="98">
        <v>4.76</v>
      </c>
      <c r="T420" s="102">
        <v>19.04</v>
      </c>
      <c r="U420" s="97">
        <v>10072.32</v>
      </c>
      <c r="V420" s="98">
        <v>4.76</v>
      </c>
      <c r="W420" s="102">
        <v>23.8</v>
      </c>
      <c r="X420" s="97">
        <v>10072.32</v>
      </c>
      <c r="Y420" s="98">
        <v>4.76</v>
      </c>
      <c r="Z420" s="102">
        <v>28.56</v>
      </c>
      <c r="AA420" s="97">
        <v>10072.32</v>
      </c>
      <c r="AB420" s="98">
        <v>4.76</v>
      </c>
      <c r="AC420" s="102">
        <v>33.32</v>
      </c>
      <c r="AD420" s="97">
        <v>10072.32</v>
      </c>
      <c r="AE420" s="98">
        <v>4.76</v>
      </c>
      <c r="AF420" s="102">
        <v>38.08</v>
      </c>
      <c r="AG420" s="97">
        <v>10072.32</v>
      </c>
      <c r="AH420" s="98">
        <v>4.76</v>
      </c>
      <c r="AI420" s="102">
        <v>42.84</v>
      </c>
      <c r="AJ420" s="97">
        <v>10072.32</v>
      </c>
      <c r="AK420" s="98">
        <v>4.76</v>
      </c>
      <c r="AL420" s="102">
        <v>47.6</v>
      </c>
      <c r="AM420" s="97">
        <v>10072.32</v>
      </c>
      <c r="AN420" s="98">
        <v>4.76</v>
      </c>
      <c r="AO420" s="102">
        <v>52.36</v>
      </c>
      <c r="AP420" s="97">
        <v>10072.32</v>
      </c>
      <c r="AQ420" s="98">
        <v>4.76</v>
      </c>
      <c r="AR420" s="102">
        <v>57.12</v>
      </c>
      <c r="AS420" s="97">
        <v>10072.32</v>
      </c>
      <c r="AT420" s="98">
        <v>4.76</v>
      </c>
      <c r="AU420" s="102">
        <v>61.88</v>
      </c>
      <c r="AV420" s="97">
        <v>10072.32</v>
      </c>
      <c r="AW420" s="98">
        <v>4.76</v>
      </c>
      <c r="AX420" s="102">
        <v>66.64</v>
      </c>
      <c r="AY420" s="97">
        <v>10072.32</v>
      </c>
      <c r="AZ420" s="98">
        <v>4.76</v>
      </c>
      <c r="BA420" s="102">
        <v>71.400000000000006</v>
      </c>
      <c r="BB420" s="97">
        <v>10072.32</v>
      </c>
      <c r="BC420" s="98">
        <v>4.76</v>
      </c>
      <c r="BD420" s="102">
        <v>76.16</v>
      </c>
      <c r="BE420" s="97">
        <v>10072.32</v>
      </c>
      <c r="BF420" s="98">
        <v>4.76</v>
      </c>
      <c r="BG420" s="102">
        <v>80.92</v>
      </c>
      <c r="BH420" s="101">
        <v>9860.7099999999991</v>
      </c>
      <c r="BI420" s="98">
        <v>4.66</v>
      </c>
      <c r="BJ420" s="102">
        <v>85.58</v>
      </c>
      <c r="BK420" s="101">
        <v>9395.19</v>
      </c>
      <c r="BL420" s="98">
        <v>4.4400000000000004</v>
      </c>
      <c r="BM420" s="102">
        <v>90.02</v>
      </c>
      <c r="BN420" s="97">
        <v>10791.77</v>
      </c>
      <c r="BO420" s="98">
        <v>5.0999999999999996</v>
      </c>
      <c r="BP420" s="102">
        <v>95.12</v>
      </c>
      <c r="BQ420" s="97">
        <v>10326.24</v>
      </c>
      <c r="BR420" s="98">
        <v>4.88</v>
      </c>
      <c r="BS420" s="100">
        <v>100</v>
      </c>
      <c r="BT420" s="99"/>
      <c r="BU420" s="99"/>
      <c r="BV420" s="99"/>
      <c r="BW420" s="99"/>
      <c r="BX420" s="99"/>
      <c r="BY420" s="99"/>
      <c r="BZ420" s="99"/>
      <c r="CA420" s="99"/>
      <c r="CB420" s="99"/>
      <c r="CC420" s="99"/>
      <c r="CD420" s="99"/>
      <c r="CE420" s="100"/>
      <c r="CF420" s="99"/>
      <c r="CG420" s="99"/>
      <c r="CH420" s="100"/>
      <c r="CI420" s="99"/>
      <c r="CJ420" s="99"/>
      <c r="CK420" s="100"/>
      <c r="CL420" s="99"/>
      <c r="CM420" s="99"/>
      <c r="CN420" s="100"/>
      <c r="CO420" s="469"/>
      <c r="CP420" s="459"/>
      <c r="CQ420" s="399"/>
      <c r="CR420" s="457"/>
      <c r="CS420" s="399"/>
      <c r="CT420" s="399"/>
      <c r="CU420" s="457"/>
      <c r="CV420" s="399"/>
      <c r="CW420" s="400"/>
      <c r="CX420" s="459"/>
      <c r="CY420" s="459"/>
      <c r="CZ420" s="456"/>
      <c r="DA420" s="400"/>
      <c r="DB420" s="459"/>
      <c r="DC420" s="459"/>
      <c r="DD420" s="459"/>
      <c r="DE420" s="459"/>
      <c r="DF420" s="400"/>
    </row>
    <row r="421" spans="1:110" ht="8.4499999999999993" customHeight="1" x14ac:dyDescent="0.2">
      <c r="A421" s="130" t="s">
        <v>703</v>
      </c>
      <c r="B421" s="96">
        <v>29</v>
      </c>
      <c r="C421" s="82" t="s">
        <v>352</v>
      </c>
      <c r="D421" s="104">
        <v>277</v>
      </c>
      <c r="E421" s="82" t="s">
        <v>2575</v>
      </c>
      <c r="F421" s="82" t="s">
        <v>1976</v>
      </c>
      <c r="G421" s="97">
        <v>40105</v>
      </c>
      <c r="H421" s="98">
        <v>0.41</v>
      </c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  <c r="AF421" s="99"/>
      <c r="AG421" s="101">
        <v>3084.07</v>
      </c>
      <c r="AH421" s="98">
        <v>7.69</v>
      </c>
      <c r="AI421" s="98">
        <v>7.69</v>
      </c>
      <c r="AJ421" s="101">
        <v>3084.07</v>
      </c>
      <c r="AK421" s="98">
        <v>7.69</v>
      </c>
      <c r="AL421" s="102">
        <v>15.38</v>
      </c>
      <c r="AM421" s="101">
        <v>3084.07</v>
      </c>
      <c r="AN421" s="98">
        <v>7.69</v>
      </c>
      <c r="AO421" s="102">
        <v>23.07</v>
      </c>
      <c r="AP421" s="101">
        <v>3084.07</v>
      </c>
      <c r="AQ421" s="98">
        <v>7.69</v>
      </c>
      <c r="AR421" s="102">
        <v>30.76</v>
      </c>
      <c r="AS421" s="101">
        <v>3084.07</v>
      </c>
      <c r="AT421" s="98">
        <v>7.69</v>
      </c>
      <c r="AU421" s="102">
        <v>38.450000000000003</v>
      </c>
      <c r="AV421" s="101">
        <v>3084.07</v>
      </c>
      <c r="AW421" s="98">
        <v>7.69</v>
      </c>
      <c r="AX421" s="102">
        <v>46.14</v>
      </c>
      <c r="AY421" s="101">
        <v>3084.07</v>
      </c>
      <c r="AZ421" s="98">
        <v>7.69</v>
      </c>
      <c r="BA421" s="102">
        <v>53.83</v>
      </c>
      <c r="BB421" s="101">
        <v>3084.07</v>
      </c>
      <c r="BC421" s="98">
        <v>7.69</v>
      </c>
      <c r="BD421" s="102">
        <v>61.52</v>
      </c>
      <c r="BE421" s="101">
        <v>3084.07</v>
      </c>
      <c r="BF421" s="98">
        <v>7.69</v>
      </c>
      <c r="BG421" s="102">
        <v>69.209999999999994</v>
      </c>
      <c r="BH421" s="101">
        <v>3084.07</v>
      </c>
      <c r="BI421" s="98">
        <v>7.69</v>
      </c>
      <c r="BJ421" s="102">
        <v>76.900000000000006</v>
      </c>
      <c r="BK421" s="101">
        <v>3084.07</v>
      </c>
      <c r="BL421" s="98">
        <v>7.69</v>
      </c>
      <c r="BM421" s="102">
        <v>84.59</v>
      </c>
      <c r="BN421" s="101">
        <v>3084.07</v>
      </c>
      <c r="BO421" s="98">
        <v>7.69</v>
      </c>
      <c r="BP421" s="102">
        <v>92.28</v>
      </c>
      <c r="BQ421" s="101">
        <v>3096.11</v>
      </c>
      <c r="BR421" s="98">
        <v>7.72</v>
      </c>
      <c r="BS421" s="100">
        <v>100</v>
      </c>
      <c r="BT421" s="99"/>
      <c r="BU421" s="99"/>
      <c r="BV421" s="99"/>
      <c r="BW421" s="99"/>
      <c r="BX421" s="99"/>
      <c r="BY421" s="99"/>
      <c r="BZ421" s="99"/>
      <c r="CA421" s="99"/>
      <c r="CB421" s="99"/>
      <c r="CC421" s="99"/>
      <c r="CD421" s="99"/>
      <c r="CE421" s="100"/>
      <c r="CF421" s="99"/>
      <c r="CG421" s="99"/>
      <c r="CH421" s="100"/>
      <c r="CI421" s="99"/>
      <c r="CJ421" s="99"/>
      <c r="CK421" s="100"/>
      <c r="CL421" s="99"/>
      <c r="CM421" s="99"/>
      <c r="CN421" s="100"/>
      <c r="CO421" s="462"/>
      <c r="CP421" s="462"/>
      <c r="CQ421" s="401"/>
      <c r="CR421" s="402"/>
      <c r="CS421" s="402"/>
      <c r="CT421" s="402"/>
      <c r="CU421" s="401"/>
      <c r="CV421" s="401"/>
      <c r="CW421" s="402"/>
      <c r="CX421" s="462"/>
      <c r="CY421" s="462"/>
      <c r="CZ421" s="401"/>
      <c r="DA421" s="402"/>
      <c r="DB421" s="462"/>
      <c r="DC421" s="462"/>
      <c r="DD421" s="462"/>
      <c r="DE421" s="462"/>
      <c r="DF421" s="402"/>
    </row>
    <row r="422" spans="1:110" ht="8.4499999999999993" customHeight="1" x14ac:dyDescent="0.2">
      <c r="A422" s="130" t="s">
        <v>704</v>
      </c>
      <c r="B422" s="96">
        <v>30</v>
      </c>
      <c r="C422" s="82" t="s">
        <v>353</v>
      </c>
      <c r="D422" s="104">
        <v>341</v>
      </c>
      <c r="E422" s="82" t="s">
        <v>2630</v>
      </c>
      <c r="F422" s="82" t="s">
        <v>1976</v>
      </c>
      <c r="G422" s="97">
        <v>51365.66</v>
      </c>
      <c r="H422" s="98">
        <v>0.52</v>
      </c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101">
        <v>3210.35</v>
      </c>
      <c r="Y422" s="98">
        <v>6.25</v>
      </c>
      <c r="Z422" s="98">
        <v>6.25</v>
      </c>
      <c r="AA422" s="101">
        <v>3210.35</v>
      </c>
      <c r="AB422" s="98">
        <v>6.25</v>
      </c>
      <c r="AC422" s="102">
        <v>12.5</v>
      </c>
      <c r="AD422" s="101">
        <v>3210.35</v>
      </c>
      <c r="AE422" s="98">
        <v>6.25</v>
      </c>
      <c r="AF422" s="102">
        <v>18.75</v>
      </c>
      <c r="AG422" s="101">
        <v>3210.35</v>
      </c>
      <c r="AH422" s="98">
        <v>6.25</v>
      </c>
      <c r="AI422" s="102">
        <v>25</v>
      </c>
      <c r="AJ422" s="101">
        <v>3210.35</v>
      </c>
      <c r="AK422" s="98">
        <v>6.25</v>
      </c>
      <c r="AL422" s="102">
        <v>31.25</v>
      </c>
      <c r="AM422" s="101">
        <v>3210.35</v>
      </c>
      <c r="AN422" s="98">
        <v>6.25</v>
      </c>
      <c r="AO422" s="102">
        <v>37.5</v>
      </c>
      <c r="AP422" s="101">
        <v>3210.35</v>
      </c>
      <c r="AQ422" s="98">
        <v>6.25</v>
      </c>
      <c r="AR422" s="102">
        <v>43.75</v>
      </c>
      <c r="AS422" s="101">
        <v>3210.35</v>
      </c>
      <c r="AT422" s="98">
        <v>6.25</v>
      </c>
      <c r="AU422" s="102">
        <v>50</v>
      </c>
      <c r="AV422" s="101">
        <v>3210.35</v>
      </c>
      <c r="AW422" s="98">
        <v>6.25</v>
      </c>
      <c r="AX422" s="102">
        <v>56.25</v>
      </c>
      <c r="AY422" s="101">
        <v>3210.35</v>
      </c>
      <c r="AZ422" s="98">
        <v>6.25</v>
      </c>
      <c r="BA422" s="102">
        <v>62.5</v>
      </c>
      <c r="BB422" s="101">
        <v>3210.35</v>
      </c>
      <c r="BC422" s="98">
        <v>6.25</v>
      </c>
      <c r="BD422" s="102">
        <v>68.75</v>
      </c>
      <c r="BE422" s="101">
        <v>3210.35</v>
      </c>
      <c r="BF422" s="98">
        <v>6.25</v>
      </c>
      <c r="BG422" s="102">
        <v>75</v>
      </c>
      <c r="BH422" s="101">
        <v>3210.35</v>
      </c>
      <c r="BI422" s="98">
        <v>6.25</v>
      </c>
      <c r="BJ422" s="102">
        <v>81.25</v>
      </c>
      <c r="BK422" s="101">
        <v>3210.35</v>
      </c>
      <c r="BL422" s="98">
        <v>6.25</v>
      </c>
      <c r="BM422" s="102">
        <v>87.5</v>
      </c>
      <c r="BN422" s="101">
        <v>3210.35</v>
      </c>
      <c r="BO422" s="98">
        <v>6.25</v>
      </c>
      <c r="BP422" s="102">
        <v>93.75</v>
      </c>
      <c r="BQ422" s="101">
        <v>3210.35</v>
      </c>
      <c r="BR422" s="98">
        <v>6.25</v>
      </c>
      <c r="BS422" s="100">
        <v>100</v>
      </c>
      <c r="BT422" s="99"/>
      <c r="BU422" s="99"/>
      <c r="BV422" s="99"/>
      <c r="BW422" s="99"/>
      <c r="BX422" s="99"/>
      <c r="BY422" s="99"/>
      <c r="BZ422" s="99"/>
      <c r="CA422" s="99"/>
      <c r="CB422" s="99"/>
      <c r="CC422" s="99"/>
      <c r="CD422" s="99"/>
      <c r="CE422" s="100"/>
      <c r="CF422" s="99"/>
      <c r="CG422" s="99"/>
      <c r="CH422" s="100"/>
      <c r="CI422" s="99"/>
      <c r="CJ422" s="99"/>
      <c r="CK422" s="100"/>
      <c r="CL422" s="99"/>
      <c r="CM422" s="99"/>
      <c r="CN422" s="100"/>
      <c r="CO422" s="462"/>
      <c r="CP422" s="462"/>
      <c r="CQ422" s="401"/>
      <c r="CR422" s="402"/>
      <c r="CS422" s="402"/>
      <c r="CT422" s="402"/>
      <c r="CU422" s="401"/>
      <c r="CV422" s="401"/>
      <c r="CW422" s="402"/>
      <c r="CX422" s="462"/>
      <c r="CY422" s="462"/>
      <c r="CZ422" s="401"/>
      <c r="DA422" s="402"/>
      <c r="DB422" s="462"/>
      <c r="DC422" s="462"/>
      <c r="DD422" s="462"/>
      <c r="DE422" s="462"/>
      <c r="DF422" s="402"/>
    </row>
    <row r="423" spans="1:110" ht="8.4499999999999993" customHeight="1" x14ac:dyDescent="0.2">
      <c r="A423" s="130" t="s">
        <v>930</v>
      </c>
      <c r="B423" s="96">
        <v>31</v>
      </c>
      <c r="C423" s="82" t="s">
        <v>354</v>
      </c>
      <c r="D423" s="104">
        <v>447</v>
      </c>
      <c r="E423" s="82" t="s">
        <v>1127</v>
      </c>
      <c r="F423" s="82" t="s">
        <v>1976</v>
      </c>
      <c r="G423" s="97">
        <v>48284.7</v>
      </c>
      <c r="H423" s="98">
        <v>0.49</v>
      </c>
      <c r="I423" s="101">
        <v>2298.35</v>
      </c>
      <c r="J423" s="98">
        <v>4.76</v>
      </c>
      <c r="K423" s="98">
        <v>4.76</v>
      </c>
      <c r="L423" s="101">
        <v>2298.35</v>
      </c>
      <c r="M423" s="98">
        <v>4.76</v>
      </c>
      <c r="N423" s="98">
        <v>9.52</v>
      </c>
      <c r="O423" s="101">
        <v>2298.35</v>
      </c>
      <c r="P423" s="98">
        <v>4.76</v>
      </c>
      <c r="Q423" s="102">
        <v>14.28</v>
      </c>
      <c r="R423" s="101">
        <v>2298.35</v>
      </c>
      <c r="S423" s="98">
        <v>4.76</v>
      </c>
      <c r="T423" s="102">
        <v>19.04</v>
      </c>
      <c r="U423" s="101">
        <v>2298.35</v>
      </c>
      <c r="V423" s="98">
        <v>4.76</v>
      </c>
      <c r="W423" s="102">
        <v>23.8</v>
      </c>
      <c r="X423" s="101">
        <v>2298.35</v>
      </c>
      <c r="Y423" s="98">
        <v>4.76</v>
      </c>
      <c r="Z423" s="102">
        <v>28.56</v>
      </c>
      <c r="AA423" s="101">
        <v>2298.35</v>
      </c>
      <c r="AB423" s="98">
        <v>4.76</v>
      </c>
      <c r="AC423" s="102">
        <v>33.32</v>
      </c>
      <c r="AD423" s="101">
        <v>2298.35</v>
      </c>
      <c r="AE423" s="98">
        <v>4.76</v>
      </c>
      <c r="AF423" s="102">
        <v>38.08</v>
      </c>
      <c r="AG423" s="101">
        <v>2298.35</v>
      </c>
      <c r="AH423" s="98">
        <v>4.76</v>
      </c>
      <c r="AI423" s="102">
        <v>42.84</v>
      </c>
      <c r="AJ423" s="101">
        <v>2298.35</v>
      </c>
      <c r="AK423" s="98">
        <v>4.76</v>
      </c>
      <c r="AL423" s="102">
        <v>47.6</v>
      </c>
      <c r="AM423" s="101">
        <v>2298.35</v>
      </c>
      <c r="AN423" s="98">
        <v>4.76</v>
      </c>
      <c r="AO423" s="102">
        <v>52.36</v>
      </c>
      <c r="AP423" s="101">
        <v>2298.35</v>
      </c>
      <c r="AQ423" s="98">
        <v>4.76</v>
      </c>
      <c r="AR423" s="102">
        <v>57.12</v>
      </c>
      <c r="AS423" s="101">
        <v>2298.35</v>
      </c>
      <c r="AT423" s="98">
        <v>4.76</v>
      </c>
      <c r="AU423" s="102">
        <v>61.88</v>
      </c>
      <c r="AV423" s="101">
        <v>2298.35</v>
      </c>
      <c r="AW423" s="98">
        <v>4.76</v>
      </c>
      <c r="AX423" s="102">
        <v>66.64</v>
      </c>
      <c r="AY423" s="101">
        <v>2298.35</v>
      </c>
      <c r="AZ423" s="98">
        <v>4.76</v>
      </c>
      <c r="BA423" s="102">
        <v>71.400000000000006</v>
      </c>
      <c r="BB423" s="101">
        <v>2298.35</v>
      </c>
      <c r="BC423" s="98">
        <v>4.76</v>
      </c>
      <c r="BD423" s="102">
        <v>76.16</v>
      </c>
      <c r="BE423" s="101">
        <v>2298.35</v>
      </c>
      <c r="BF423" s="98">
        <v>4.76</v>
      </c>
      <c r="BG423" s="102">
        <v>80.92</v>
      </c>
      <c r="BH423" s="101">
        <v>2298.35</v>
      </c>
      <c r="BI423" s="98">
        <v>4.76</v>
      </c>
      <c r="BJ423" s="102">
        <v>85.68</v>
      </c>
      <c r="BK423" s="101">
        <v>2298.35</v>
      </c>
      <c r="BL423" s="98">
        <v>4.76</v>
      </c>
      <c r="BM423" s="102">
        <v>90.44</v>
      </c>
      <c r="BN423" s="101">
        <v>2298.35</v>
      </c>
      <c r="BO423" s="98">
        <v>4.76</v>
      </c>
      <c r="BP423" s="102">
        <v>95.2</v>
      </c>
      <c r="BQ423" s="101">
        <v>2317.67</v>
      </c>
      <c r="BR423" s="98">
        <v>4.8</v>
      </c>
      <c r="BS423" s="100">
        <v>100</v>
      </c>
      <c r="BT423" s="99"/>
      <c r="BU423" s="99"/>
      <c r="BV423" s="99"/>
      <c r="BW423" s="99"/>
      <c r="BX423" s="99"/>
      <c r="BY423" s="99"/>
      <c r="BZ423" s="99"/>
      <c r="CA423" s="99"/>
      <c r="CB423" s="99"/>
      <c r="CC423" s="99"/>
      <c r="CD423" s="99"/>
      <c r="CE423" s="100"/>
      <c r="CF423" s="99"/>
      <c r="CG423" s="99"/>
      <c r="CH423" s="100"/>
      <c r="CI423" s="99"/>
      <c r="CJ423" s="99"/>
      <c r="CK423" s="100"/>
      <c r="CL423" s="99"/>
      <c r="CM423" s="99"/>
      <c r="CN423" s="100"/>
      <c r="CO423" s="462"/>
      <c r="CP423" s="462"/>
      <c r="CQ423" s="401"/>
      <c r="CR423" s="402"/>
      <c r="CS423" s="402"/>
      <c r="CT423" s="402"/>
      <c r="CU423" s="401"/>
      <c r="CV423" s="401"/>
      <c r="CW423" s="402"/>
      <c r="CX423" s="462"/>
      <c r="CY423" s="462"/>
      <c r="CZ423" s="401"/>
      <c r="DA423" s="402"/>
      <c r="DB423" s="462"/>
      <c r="DC423" s="462"/>
      <c r="DD423" s="462"/>
      <c r="DE423" s="462"/>
      <c r="DF423" s="402"/>
    </row>
    <row r="424" spans="1:110" ht="8.4499999999999993" customHeight="1" x14ac:dyDescent="0.2">
      <c r="A424" s="130" t="s">
        <v>705</v>
      </c>
      <c r="B424" s="88">
        <v>32</v>
      </c>
      <c r="C424" s="87" t="s">
        <v>355</v>
      </c>
      <c r="D424" s="103">
        <v>447</v>
      </c>
      <c r="E424" s="87" t="s">
        <v>1127</v>
      </c>
      <c r="F424" s="87" t="s">
        <v>1976</v>
      </c>
      <c r="G424" s="105">
        <v>486497.5</v>
      </c>
      <c r="H424" s="90">
        <v>4.95</v>
      </c>
      <c r="I424" s="92">
        <v>9117.73</v>
      </c>
      <c r="J424" s="90">
        <v>1.75</v>
      </c>
      <c r="K424" s="90">
        <v>1.75</v>
      </c>
      <c r="L424" s="92">
        <v>9117.73</v>
      </c>
      <c r="M424" s="90">
        <v>1.75</v>
      </c>
      <c r="N424" s="90">
        <v>3.5</v>
      </c>
      <c r="O424" s="89">
        <v>11116.53</v>
      </c>
      <c r="P424" s="90">
        <v>2.48</v>
      </c>
      <c r="Q424" s="90">
        <v>5.98</v>
      </c>
      <c r="R424" s="89">
        <v>14201.77</v>
      </c>
      <c r="S424" s="90">
        <v>3.07</v>
      </c>
      <c r="T424" s="90">
        <v>9.0500000000000007</v>
      </c>
      <c r="U424" s="89">
        <v>14201.77</v>
      </c>
      <c r="V424" s="90">
        <v>3.07</v>
      </c>
      <c r="W424" s="91">
        <v>12.13</v>
      </c>
      <c r="X424" s="89">
        <v>25925.68</v>
      </c>
      <c r="Y424" s="90">
        <v>5.32</v>
      </c>
      <c r="Z424" s="91">
        <v>17.45</v>
      </c>
      <c r="AA424" s="89">
        <v>28027.46</v>
      </c>
      <c r="AB424" s="90">
        <v>5.73</v>
      </c>
      <c r="AC424" s="91">
        <v>23.18</v>
      </c>
      <c r="AD424" s="89">
        <v>36413.69</v>
      </c>
      <c r="AE424" s="90">
        <v>7.34</v>
      </c>
      <c r="AF424" s="91">
        <v>30.52</v>
      </c>
      <c r="AG424" s="89">
        <v>36413.69</v>
      </c>
      <c r="AH424" s="90">
        <v>7.34</v>
      </c>
      <c r="AI424" s="91">
        <v>37.86</v>
      </c>
      <c r="AJ424" s="89">
        <v>36413.69</v>
      </c>
      <c r="AK424" s="90">
        <v>7.34</v>
      </c>
      <c r="AL424" s="91">
        <v>45.2</v>
      </c>
      <c r="AM424" s="89">
        <v>24689.78</v>
      </c>
      <c r="AN424" s="90">
        <v>5.09</v>
      </c>
      <c r="AO424" s="91">
        <v>50.29</v>
      </c>
      <c r="AP424" s="89">
        <v>24689.78</v>
      </c>
      <c r="AQ424" s="90">
        <v>5.09</v>
      </c>
      <c r="AR424" s="91">
        <v>55.37</v>
      </c>
      <c r="AS424" s="89">
        <v>24689.78</v>
      </c>
      <c r="AT424" s="90">
        <v>5.09</v>
      </c>
      <c r="AU424" s="91">
        <v>60.46</v>
      </c>
      <c r="AV424" s="89">
        <v>24689.78</v>
      </c>
      <c r="AW424" s="90">
        <v>5.09</v>
      </c>
      <c r="AX424" s="91">
        <v>65.55</v>
      </c>
      <c r="AY424" s="89">
        <v>24689.78</v>
      </c>
      <c r="AZ424" s="90">
        <v>5.09</v>
      </c>
      <c r="BA424" s="91">
        <v>70.63</v>
      </c>
      <c r="BB424" s="89">
        <v>24689.78</v>
      </c>
      <c r="BC424" s="90">
        <v>5.09</v>
      </c>
      <c r="BD424" s="91">
        <v>75.72</v>
      </c>
      <c r="BE424" s="89">
        <v>24689.78</v>
      </c>
      <c r="BF424" s="90">
        <v>5.09</v>
      </c>
      <c r="BG424" s="91">
        <v>80.81</v>
      </c>
      <c r="BH424" s="89">
        <v>24689.78</v>
      </c>
      <c r="BI424" s="90">
        <v>5.09</v>
      </c>
      <c r="BJ424" s="91">
        <v>85.9</v>
      </c>
      <c r="BK424" s="89">
        <v>24689.78</v>
      </c>
      <c r="BL424" s="90">
        <v>5.09</v>
      </c>
      <c r="BM424" s="91">
        <v>90.98</v>
      </c>
      <c r="BN424" s="89">
        <v>21604.54</v>
      </c>
      <c r="BO424" s="90">
        <v>4.49</v>
      </c>
      <c r="BP424" s="91">
        <v>95.48</v>
      </c>
      <c r="BQ424" s="89">
        <v>21735.19</v>
      </c>
      <c r="BR424" s="90">
        <v>4.5199999999999996</v>
      </c>
      <c r="BS424" s="93">
        <v>100</v>
      </c>
      <c r="BT424" s="94"/>
      <c r="BU424" s="94"/>
      <c r="BV424" s="94"/>
      <c r="BW424" s="94"/>
      <c r="BX424" s="94"/>
      <c r="BY424" s="94"/>
      <c r="BZ424" s="94"/>
      <c r="CA424" s="94"/>
      <c r="CB424" s="94"/>
      <c r="CC424" s="99"/>
      <c r="CD424" s="99"/>
      <c r="CE424" s="100"/>
      <c r="CF424" s="99"/>
      <c r="CG424" s="99"/>
      <c r="CH424" s="100"/>
      <c r="CI424" s="99"/>
      <c r="CJ424" s="99"/>
      <c r="CK424" s="100"/>
      <c r="CL424" s="99"/>
      <c r="CM424" s="99"/>
      <c r="CN424" s="100"/>
      <c r="CO424" s="463"/>
      <c r="CP424" s="462"/>
      <c r="CQ424" s="402"/>
      <c r="CR424" s="401"/>
      <c r="CS424" s="401"/>
      <c r="CT424" s="402"/>
      <c r="CU424" s="401"/>
      <c r="CV424" s="401"/>
      <c r="CW424" s="402"/>
      <c r="CX424" s="462"/>
      <c r="CY424" s="462"/>
      <c r="CZ424" s="401"/>
      <c r="DA424" s="402"/>
      <c r="DB424" s="462"/>
      <c r="DC424" s="462"/>
      <c r="DD424" s="462"/>
      <c r="DE424" s="462"/>
      <c r="DF424" s="402"/>
    </row>
    <row r="425" spans="1:110" ht="8.4499999999999993" customHeight="1" x14ac:dyDescent="0.2">
      <c r="A425" s="130" t="s">
        <v>707</v>
      </c>
      <c r="B425" s="96">
        <v>33</v>
      </c>
      <c r="C425" s="82" t="s">
        <v>1105</v>
      </c>
      <c r="D425" s="104">
        <v>447</v>
      </c>
      <c r="E425" s="82" t="s">
        <v>1127</v>
      </c>
      <c r="F425" s="82" t="s">
        <v>1976</v>
      </c>
      <c r="G425" s="106">
        <v>112362.39</v>
      </c>
      <c r="H425" s="98">
        <v>1.1399999999999999</v>
      </c>
      <c r="I425" s="101">
        <v>3213.56</v>
      </c>
      <c r="J425" s="98">
        <v>2.86</v>
      </c>
      <c r="K425" s="98">
        <v>2.86</v>
      </c>
      <c r="L425" s="101">
        <v>3213.56</v>
      </c>
      <c r="M425" s="98">
        <v>2.86</v>
      </c>
      <c r="N425" s="98">
        <v>5.72</v>
      </c>
      <c r="O425" s="101">
        <v>3213.56</v>
      </c>
      <c r="P425" s="98">
        <v>2.86</v>
      </c>
      <c r="Q425" s="98">
        <v>8.58</v>
      </c>
      <c r="R425" s="101">
        <v>3213.56</v>
      </c>
      <c r="S425" s="98">
        <v>2.86</v>
      </c>
      <c r="T425" s="102">
        <v>11.44</v>
      </c>
      <c r="U425" s="101">
        <v>3213.56</v>
      </c>
      <c r="V425" s="98">
        <v>2.86</v>
      </c>
      <c r="W425" s="102">
        <v>14.3</v>
      </c>
      <c r="X425" s="101">
        <v>3213.56</v>
      </c>
      <c r="Y425" s="98">
        <v>2.86</v>
      </c>
      <c r="Z425" s="102">
        <v>17.16</v>
      </c>
      <c r="AA425" s="101">
        <v>3213.56</v>
      </c>
      <c r="AB425" s="98">
        <v>2.86</v>
      </c>
      <c r="AC425" s="102">
        <v>20.02</v>
      </c>
      <c r="AD425" s="101">
        <v>6415.89</v>
      </c>
      <c r="AE425" s="98">
        <v>5.71</v>
      </c>
      <c r="AF425" s="102">
        <v>25.73</v>
      </c>
      <c r="AG425" s="101">
        <v>6415.89</v>
      </c>
      <c r="AH425" s="98">
        <v>5.71</v>
      </c>
      <c r="AI425" s="102">
        <v>31.44</v>
      </c>
      <c r="AJ425" s="101">
        <v>6415.89</v>
      </c>
      <c r="AK425" s="98">
        <v>5.71</v>
      </c>
      <c r="AL425" s="102">
        <v>37.15</v>
      </c>
      <c r="AM425" s="101">
        <v>6415.89</v>
      </c>
      <c r="AN425" s="98">
        <v>5.71</v>
      </c>
      <c r="AO425" s="102">
        <v>42.86</v>
      </c>
      <c r="AP425" s="101">
        <v>6415.89</v>
      </c>
      <c r="AQ425" s="98">
        <v>5.71</v>
      </c>
      <c r="AR425" s="102">
        <v>48.57</v>
      </c>
      <c r="AS425" s="101">
        <v>6415.89</v>
      </c>
      <c r="AT425" s="98">
        <v>5.71</v>
      </c>
      <c r="AU425" s="102">
        <v>54.28</v>
      </c>
      <c r="AV425" s="101">
        <v>6415.89</v>
      </c>
      <c r="AW425" s="98">
        <v>5.71</v>
      </c>
      <c r="AX425" s="102">
        <v>59.99</v>
      </c>
      <c r="AY425" s="101">
        <v>6415.89</v>
      </c>
      <c r="AZ425" s="98">
        <v>5.71</v>
      </c>
      <c r="BA425" s="102">
        <v>65.7</v>
      </c>
      <c r="BB425" s="101">
        <v>6415.89</v>
      </c>
      <c r="BC425" s="98">
        <v>5.71</v>
      </c>
      <c r="BD425" s="102">
        <v>71.41</v>
      </c>
      <c r="BE425" s="101">
        <v>6415.89</v>
      </c>
      <c r="BF425" s="98">
        <v>5.71</v>
      </c>
      <c r="BG425" s="102">
        <v>77.12</v>
      </c>
      <c r="BH425" s="101">
        <v>6415.89</v>
      </c>
      <c r="BI425" s="98">
        <v>5.71</v>
      </c>
      <c r="BJ425" s="102">
        <v>82.83</v>
      </c>
      <c r="BK425" s="101">
        <v>6415.89</v>
      </c>
      <c r="BL425" s="98">
        <v>5.71</v>
      </c>
      <c r="BM425" s="102">
        <v>88.54</v>
      </c>
      <c r="BN425" s="101">
        <v>6415.89</v>
      </c>
      <c r="BO425" s="98">
        <v>5.71</v>
      </c>
      <c r="BP425" s="102">
        <v>94.25</v>
      </c>
      <c r="BQ425" s="101">
        <v>6460.84</v>
      </c>
      <c r="BR425" s="98">
        <v>5.75</v>
      </c>
      <c r="BS425" s="100">
        <v>100</v>
      </c>
      <c r="BT425" s="99"/>
      <c r="BU425" s="99"/>
      <c r="BV425" s="99"/>
      <c r="BW425" s="99"/>
      <c r="BX425" s="99"/>
      <c r="BY425" s="99"/>
      <c r="BZ425" s="99"/>
      <c r="CA425" s="99"/>
      <c r="CB425" s="99"/>
      <c r="CC425" s="99"/>
      <c r="CD425" s="99"/>
      <c r="CE425" s="100"/>
      <c r="CF425" s="99"/>
      <c r="CG425" s="99"/>
      <c r="CH425" s="100"/>
      <c r="CI425" s="99"/>
      <c r="CJ425" s="99"/>
      <c r="CK425" s="100"/>
      <c r="CL425" s="99"/>
      <c r="CM425" s="99"/>
      <c r="CN425" s="100"/>
      <c r="CO425" s="462"/>
      <c r="CP425" s="462"/>
      <c r="CQ425" s="401"/>
      <c r="CR425" s="405"/>
      <c r="CS425" s="402"/>
      <c r="CT425" s="402"/>
      <c r="CU425" s="401"/>
      <c r="CV425" s="401"/>
      <c r="CW425" s="402"/>
      <c r="CX425" s="462"/>
      <c r="CY425" s="462"/>
      <c r="CZ425" s="401"/>
      <c r="DA425" s="402"/>
      <c r="DB425" s="462"/>
      <c r="DC425" s="462"/>
      <c r="DD425" s="462"/>
      <c r="DE425" s="462"/>
      <c r="DF425" s="402"/>
    </row>
    <row r="426" spans="1:110" ht="8.4499999999999993" customHeight="1" x14ac:dyDescent="0.2">
      <c r="A426" s="130" t="s">
        <v>708</v>
      </c>
      <c r="B426" s="96">
        <v>34</v>
      </c>
      <c r="C426" s="82" t="s">
        <v>1106</v>
      </c>
      <c r="D426" s="104">
        <v>447</v>
      </c>
      <c r="E426" s="82" t="s">
        <v>1127</v>
      </c>
      <c r="F426" s="82" t="s">
        <v>1976</v>
      </c>
      <c r="G426" s="97">
        <v>88230.87</v>
      </c>
      <c r="H426" s="98">
        <v>0.9</v>
      </c>
      <c r="I426" s="101">
        <v>4199.79</v>
      </c>
      <c r="J426" s="98">
        <v>4.76</v>
      </c>
      <c r="K426" s="98">
        <v>4.76</v>
      </c>
      <c r="L426" s="101">
        <v>4199.79</v>
      </c>
      <c r="M426" s="98">
        <v>4.76</v>
      </c>
      <c r="N426" s="98">
        <v>9.52</v>
      </c>
      <c r="O426" s="101">
        <v>4199.79</v>
      </c>
      <c r="P426" s="98">
        <v>4.76</v>
      </c>
      <c r="Q426" s="102">
        <v>14.28</v>
      </c>
      <c r="R426" s="101">
        <v>4199.79</v>
      </c>
      <c r="S426" s="98">
        <v>4.76</v>
      </c>
      <c r="T426" s="102">
        <v>19.04</v>
      </c>
      <c r="U426" s="101">
        <v>4199.79</v>
      </c>
      <c r="V426" s="98">
        <v>4.76</v>
      </c>
      <c r="W426" s="102">
        <v>23.8</v>
      </c>
      <c r="X426" s="101">
        <v>4199.79</v>
      </c>
      <c r="Y426" s="98">
        <v>4.76</v>
      </c>
      <c r="Z426" s="102">
        <v>28.56</v>
      </c>
      <c r="AA426" s="101">
        <v>4199.79</v>
      </c>
      <c r="AB426" s="98">
        <v>4.76</v>
      </c>
      <c r="AC426" s="102">
        <v>33.32</v>
      </c>
      <c r="AD426" s="101">
        <v>4199.79</v>
      </c>
      <c r="AE426" s="98">
        <v>4.76</v>
      </c>
      <c r="AF426" s="102">
        <v>38.08</v>
      </c>
      <c r="AG426" s="101">
        <v>4199.79</v>
      </c>
      <c r="AH426" s="98">
        <v>4.76</v>
      </c>
      <c r="AI426" s="102">
        <v>42.84</v>
      </c>
      <c r="AJ426" s="101">
        <v>4199.79</v>
      </c>
      <c r="AK426" s="98">
        <v>4.76</v>
      </c>
      <c r="AL426" s="102">
        <v>47.6</v>
      </c>
      <c r="AM426" s="101">
        <v>4199.79</v>
      </c>
      <c r="AN426" s="98">
        <v>4.76</v>
      </c>
      <c r="AO426" s="102">
        <v>52.36</v>
      </c>
      <c r="AP426" s="101">
        <v>4199.79</v>
      </c>
      <c r="AQ426" s="98">
        <v>4.76</v>
      </c>
      <c r="AR426" s="102">
        <v>57.12</v>
      </c>
      <c r="AS426" s="101">
        <v>4199.79</v>
      </c>
      <c r="AT426" s="98">
        <v>4.76</v>
      </c>
      <c r="AU426" s="102">
        <v>61.88</v>
      </c>
      <c r="AV426" s="101">
        <v>4199.79</v>
      </c>
      <c r="AW426" s="98">
        <v>4.76</v>
      </c>
      <c r="AX426" s="102">
        <v>66.64</v>
      </c>
      <c r="AY426" s="101">
        <v>4199.79</v>
      </c>
      <c r="AZ426" s="98">
        <v>4.76</v>
      </c>
      <c r="BA426" s="102">
        <v>71.400000000000006</v>
      </c>
      <c r="BB426" s="101">
        <v>4199.79</v>
      </c>
      <c r="BC426" s="98">
        <v>4.76</v>
      </c>
      <c r="BD426" s="102">
        <v>76.16</v>
      </c>
      <c r="BE426" s="101">
        <v>4199.79</v>
      </c>
      <c r="BF426" s="98">
        <v>4.76</v>
      </c>
      <c r="BG426" s="102">
        <v>80.92</v>
      </c>
      <c r="BH426" s="101">
        <v>4199.79</v>
      </c>
      <c r="BI426" s="98">
        <v>4.76</v>
      </c>
      <c r="BJ426" s="102">
        <v>85.68</v>
      </c>
      <c r="BK426" s="101">
        <v>4199.79</v>
      </c>
      <c r="BL426" s="98">
        <v>4.76</v>
      </c>
      <c r="BM426" s="102">
        <v>90.44</v>
      </c>
      <c r="BN426" s="101">
        <v>4199.79</v>
      </c>
      <c r="BO426" s="98">
        <v>4.76</v>
      </c>
      <c r="BP426" s="102">
        <v>95.2</v>
      </c>
      <c r="BQ426" s="101">
        <v>4235.08</v>
      </c>
      <c r="BR426" s="98">
        <v>4.8</v>
      </c>
      <c r="BS426" s="100">
        <v>100</v>
      </c>
      <c r="BT426" s="99"/>
      <c r="BU426" s="99"/>
      <c r="BV426" s="99"/>
      <c r="BW426" s="99"/>
      <c r="BX426" s="99"/>
      <c r="BY426" s="99"/>
      <c r="BZ426" s="99"/>
      <c r="CA426" s="99"/>
      <c r="CB426" s="99"/>
      <c r="CC426" s="89"/>
      <c r="CD426" s="90"/>
      <c r="CE426" s="91"/>
      <c r="CF426" s="89"/>
      <c r="CG426" s="90"/>
      <c r="CH426" s="91"/>
      <c r="CI426" s="94"/>
      <c r="CJ426" s="94"/>
      <c r="CK426" s="91"/>
      <c r="CL426" s="92"/>
      <c r="CM426" s="90"/>
      <c r="CN426" s="93"/>
      <c r="CO426" s="463"/>
      <c r="CP426" s="462"/>
      <c r="CQ426" s="402"/>
      <c r="CR426" s="401"/>
      <c r="CS426" s="401"/>
      <c r="CT426" s="402"/>
      <c r="CU426" s="401"/>
      <c r="CV426" s="401"/>
      <c r="CW426" s="402"/>
      <c r="CX426" s="462"/>
      <c r="CY426" s="462"/>
      <c r="CZ426" s="401"/>
      <c r="DA426" s="402"/>
      <c r="DB426" s="462"/>
      <c r="DC426" s="462"/>
      <c r="DD426" s="462"/>
      <c r="DE426" s="462"/>
      <c r="DF426" s="402"/>
    </row>
    <row r="427" spans="1:110" ht="8.4499999999999993" customHeight="1" x14ac:dyDescent="0.2">
      <c r="A427" s="130" t="s">
        <v>709</v>
      </c>
      <c r="B427" s="96">
        <v>35</v>
      </c>
      <c r="C427" s="82" t="s">
        <v>356</v>
      </c>
      <c r="D427" s="104">
        <v>319</v>
      </c>
      <c r="E427" s="82" t="s">
        <v>2631</v>
      </c>
      <c r="F427" s="82" t="s">
        <v>1976</v>
      </c>
      <c r="G427" s="97">
        <v>31511.03</v>
      </c>
      <c r="H427" s="98">
        <v>0.32</v>
      </c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101">
        <v>2101.79</v>
      </c>
      <c r="AB427" s="98">
        <v>6.67</v>
      </c>
      <c r="AC427" s="98">
        <v>6.67</v>
      </c>
      <c r="AD427" s="101">
        <v>2101.79</v>
      </c>
      <c r="AE427" s="98">
        <v>6.67</v>
      </c>
      <c r="AF427" s="102">
        <v>13.34</v>
      </c>
      <c r="AG427" s="101">
        <v>2101.79</v>
      </c>
      <c r="AH427" s="98">
        <v>6.67</v>
      </c>
      <c r="AI427" s="102">
        <v>20.010000000000002</v>
      </c>
      <c r="AJ427" s="101">
        <v>2101.79</v>
      </c>
      <c r="AK427" s="98">
        <v>6.67</v>
      </c>
      <c r="AL427" s="102">
        <v>26.68</v>
      </c>
      <c r="AM427" s="101">
        <v>2101.79</v>
      </c>
      <c r="AN427" s="98">
        <v>6.67</v>
      </c>
      <c r="AO427" s="102">
        <v>33.35</v>
      </c>
      <c r="AP427" s="101">
        <v>2101.79</v>
      </c>
      <c r="AQ427" s="98">
        <v>6.67</v>
      </c>
      <c r="AR427" s="102">
        <v>40.020000000000003</v>
      </c>
      <c r="AS427" s="101">
        <v>2101.79</v>
      </c>
      <c r="AT427" s="98">
        <v>6.67</v>
      </c>
      <c r="AU427" s="102">
        <v>46.69</v>
      </c>
      <c r="AV427" s="101">
        <v>2101.79</v>
      </c>
      <c r="AW427" s="98">
        <v>6.67</v>
      </c>
      <c r="AX427" s="102">
        <v>53.36</v>
      </c>
      <c r="AY427" s="101">
        <v>2101.79</v>
      </c>
      <c r="AZ427" s="98">
        <v>6.67</v>
      </c>
      <c r="BA427" s="102">
        <v>60.03</v>
      </c>
      <c r="BB427" s="101">
        <v>2101.79</v>
      </c>
      <c r="BC427" s="98">
        <v>6.67</v>
      </c>
      <c r="BD427" s="102">
        <v>66.7</v>
      </c>
      <c r="BE427" s="101">
        <v>2101.79</v>
      </c>
      <c r="BF427" s="98">
        <v>6.67</v>
      </c>
      <c r="BG427" s="102">
        <v>73.37</v>
      </c>
      <c r="BH427" s="101">
        <v>2101.79</v>
      </c>
      <c r="BI427" s="98">
        <v>6.67</v>
      </c>
      <c r="BJ427" s="102">
        <v>80.040000000000006</v>
      </c>
      <c r="BK427" s="101">
        <v>2101.79</v>
      </c>
      <c r="BL427" s="98">
        <v>6.67</v>
      </c>
      <c r="BM427" s="102">
        <v>86.71</v>
      </c>
      <c r="BN427" s="101">
        <v>2101.79</v>
      </c>
      <c r="BO427" s="98">
        <v>6.67</v>
      </c>
      <c r="BP427" s="102">
        <v>93.38</v>
      </c>
      <c r="BQ427" s="101">
        <v>2086.0300000000002</v>
      </c>
      <c r="BR427" s="98">
        <v>6.62</v>
      </c>
      <c r="BS427" s="100">
        <v>100</v>
      </c>
      <c r="BT427" s="99"/>
      <c r="BU427" s="99"/>
      <c r="BV427" s="99"/>
      <c r="BW427" s="99"/>
      <c r="BX427" s="99"/>
      <c r="BY427" s="99"/>
      <c r="BZ427" s="99"/>
      <c r="CA427" s="99"/>
      <c r="CB427" s="99"/>
      <c r="CC427" s="97"/>
      <c r="CD427" s="98"/>
      <c r="CE427" s="102"/>
      <c r="CF427" s="97"/>
      <c r="CG427" s="102"/>
      <c r="CH427" s="100"/>
      <c r="CI427" s="99"/>
      <c r="CJ427" s="99"/>
      <c r="CK427" s="100"/>
      <c r="CL427" s="99"/>
      <c r="CM427" s="99"/>
      <c r="CN427" s="100"/>
      <c r="CO427" s="462"/>
      <c r="CP427" s="462"/>
      <c r="CQ427" s="401"/>
      <c r="CR427" s="401"/>
      <c r="CS427" s="401"/>
      <c r="CT427" s="401"/>
      <c r="CU427" s="405"/>
      <c r="CV427" s="402"/>
      <c r="CW427" s="402"/>
      <c r="CX427" s="462"/>
      <c r="CY427" s="462"/>
      <c r="CZ427" s="401"/>
      <c r="DA427" s="402"/>
      <c r="DB427" s="462"/>
      <c r="DC427" s="462"/>
      <c r="DD427" s="462"/>
      <c r="DE427" s="462"/>
      <c r="DF427" s="402"/>
    </row>
    <row r="428" spans="1:110" ht="8.4499999999999993" customHeight="1" x14ac:dyDescent="0.2">
      <c r="A428" s="130" t="s">
        <v>710</v>
      </c>
      <c r="B428" s="96">
        <v>36</v>
      </c>
      <c r="C428" s="82" t="s">
        <v>359</v>
      </c>
      <c r="D428" s="104">
        <v>105</v>
      </c>
      <c r="E428" s="82" t="s">
        <v>2630</v>
      </c>
      <c r="F428" s="82" t="s">
        <v>1943</v>
      </c>
      <c r="G428" s="97">
        <v>43193.35</v>
      </c>
      <c r="H428" s="98">
        <v>0.44</v>
      </c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101">
        <v>8638.67</v>
      </c>
      <c r="Y428" s="102">
        <v>20</v>
      </c>
      <c r="Z428" s="102">
        <v>20</v>
      </c>
      <c r="AA428" s="101">
        <v>8638.67</v>
      </c>
      <c r="AB428" s="102">
        <v>20</v>
      </c>
      <c r="AC428" s="102">
        <v>40</v>
      </c>
      <c r="AD428" s="101">
        <v>8638.67</v>
      </c>
      <c r="AE428" s="102">
        <v>20</v>
      </c>
      <c r="AF428" s="102">
        <v>60</v>
      </c>
      <c r="AG428" s="101">
        <v>8638.67</v>
      </c>
      <c r="AH428" s="102">
        <v>20</v>
      </c>
      <c r="AI428" s="102">
        <v>80</v>
      </c>
      <c r="AJ428" s="101">
        <v>8638.67</v>
      </c>
      <c r="AK428" s="102">
        <v>20</v>
      </c>
      <c r="AL428" s="100">
        <v>100</v>
      </c>
      <c r="AM428" s="99"/>
      <c r="AN428" s="99"/>
      <c r="AO428" s="100">
        <v>100</v>
      </c>
      <c r="AP428" s="99"/>
      <c r="AQ428" s="99"/>
      <c r="AR428" s="100">
        <v>100</v>
      </c>
      <c r="AS428" s="99"/>
      <c r="AT428" s="99"/>
      <c r="AU428" s="100">
        <v>100</v>
      </c>
      <c r="AV428" s="99"/>
      <c r="AW428" s="99"/>
      <c r="AX428" s="100">
        <v>100</v>
      </c>
      <c r="AY428" s="99"/>
      <c r="AZ428" s="99"/>
      <c r="BA428" s="100">
        <v>100</v>
      </c>
      <c r="BB428" s="99"/>
      <c r="BC428" s="99"/>
      <c r="BD428" s="100">
        <v>100</v>
      </c>
      <c r="BE428" s="99"/>
      <c r="BF428" s="99"/>
      <c r="BG428" s="100">
        <v>100</v>
      </c>
      <c r="BH428" s="99"/>
      <c r="BI428" s="99"/>
      <c r="BJ428" s="100">
        <v>100</v>
      </c>
      <c r="BK428" s="99"/>
      <c r="BL428" s="99"/>
      <c r="BM428" s="100">
        <v>100</v>
      </c>
      <c r="BN428" s="99"/>
      <c r="BO428" s="99"/>
      <c r="BP428" s="100">
        <v>100</v>
      </c>
      <c r="BQ428" s="99"/>
      <c r="BR428" s="99"/>
      <c r="BS428" s="100">
        <v>100</v>
      </c>
      <c r="BT428" s="99"/>
      <c r="BU428" s="99"/>
      <c r="BV428" s="99"/>
      <c r="BW428" s="99"/>
      <c r="BX428" s="99"/>
      <c r="BY428" s="99"/>
      <c r="BZ428" s="99"/>
      <c r="CA428" s="99"/>
      <c r="CB428" s="99"/>
      <c r="CC428" s="101"/>
      <c r="CD428" s="98"/>
      <c r="CE428" s="102"/>
      <c r="CF428" s="100"/>
      <c r="CG428" s="98"/>
      <c r="CH428" s="100"/>
      <c r="CI428" s="99"/>
      <c r="CJ428" s="99"/>
      <c r="CK428" s="100"/>
      <c r="CL428" s="99"/>
      <c r="CM428" s="99"/>
      <c r="CN428" s="100"/>
      <c r="CO428" s="463"/>
      <c r="CP428" s="462"/>
      <c r="CQ428" s="402"/>
      <c r="CR428" s="401"/>
      <c r="CS428" s="401"/>
      <c r="CT428" s="402"/>
      <c r="CU428" s="401"/>
      <c r="CV428" s="401"/>
      <c r="CW428" s="402"/>
      <c r="CX428" s="462"/>
      <c r="CY428" s="462"/>
      <c r="CZ428" s="401"/>
      <c r="DA428" s="402"/>
      <c r="DB428" s="462"/>
      <c r="DC428" s="462"/>
      <c r="DD428" s="462"/>
      <c r="DE428" s="462"/>
      <c r="DF428" s="402"/>
    </row>
    <row r="429" spans="1:110" ht="8.4499999999999993" customHeight="1" x14ac:dyDescent="0.2">
      <c r="A429" s="130" t="s">
        <v>711</v>
      </c>
      <c r="B429" s="96">
        <v>37</v>
      </c>
      <c r="C429" s="82" t="s">
        <v>2115</v>
      </c>
      <c r="D429" s="104">
        <v>105</v>
      </c>
      <c r="E429" s="82" t="s">
        <v>2630</v>
      </c>
      <c r="F429" s="82" t="s">
        <v>1943</v>
      </c>
      <c r="G429" s="97">
        <v>15426.2</v>
      </c>
      <c r="H429" s="98">
        <v>0.16</v>
      </c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101">
        <v>3085.24</v>
      </c>
      <c r="Y429" s="102">
        <v>20</v>
      </c>
      <c r="Z429" s="102">
        <v>20</v>
      </c>
      <c r="AA429" s="101">
        <v>3085.24</v>
      </c>
      <c r="AB429" s="102">
        <v>20</v>
      </c>
      <c r="AC429" s="102">
        <v>40</v>
      </c>
      <c r="AD429" s="101">
        <v>3085.24</v>
      </c>
      <c r="AE429" s="102">
        <v>20</v>
      </c>
      <c r="AF429" s="102">
        <v>60</v>
      </c>
      <c r="AG429" s="101">
        <v>3085.24</v>
      </c>
      <c r="AH429" s="102">
        <v>20</v>
      </c>
      <c r="AI429" s="102">
        <v>80</v>
      </c>
      <c r="AJ429" s="101">
        <v>3085.24</v>
      </c>
      <c r="AK429" s="102">
        <v>20</v>
      </c>
      <c r="AL429" s="100">
        <v>100</v>
      </c>
      <c r="AM429" s="99"/>
      <c r="AN429" s="99"/>
      <c r="AO429" s="100">
        <v>100</v>
      </c>
      <c r="AP429" s="99"/>
      <c r="AQ429" s="99"/>
      <c r="AR429" s="100">
        <v>100</v>
      </c>
      <c r="AS429" s="99"/>
      <c r="AT429" s="99"/>
      <c r="AU429" s="100">
        <v>100</v>
      </c>
      <c r="AV429" s="99"/>
      <c r="AW429" s="99"/>
      <c r="AX429" s="100">
        <v>100</v>
      </c>
      <c r="AY429" s="99"/>
      <c r="AZ429" s="99"/>
      <c r="BA429" s="100">
        <v>100</v>
      </c>
      <c r="BB429" s="99"/>
      <c r="BC429" s="99"/>
      <c r="BD429" s="100">
        <v>100</v>
      </c>
      <c r="BE429" s="99"/>
      <c r="BF429" s="99"/>
      <c r="BG429" s="100">
        <v>100</v>
      </c>
      <c r="BH429" s="99"/>
      <c r="BI429" s="99"/>
      <c r="BJ429" s="100">
        <v>100</v>
      </c>
      <c r="BK429" s="99"/>
      <c r="BL429" s="99"/>
      <c r="BM429" s="100">
        <v>100</v>
      </c>
      <c r="BN429" s="99"/>
      <c r="BO429" s="99"/>
      <c r="BP429" s="100">
        <v>100</v>
      </c>
      <c r="BQ429" s="99"/>
      <c r="BR429" s="99"/>
      <c r="BS429" s="100">
        <v>100</v>
      </c>
      <c r="BT429" s="99"/>
      <c r="BU429" s="99"/>
      <c r="BV429" s="99"/>
      <c r="BW429" s="99"/>
      <c r="BX429" s="99"/>
      <c r="BY429" s="99"/>
      <c r="BZ429" s="99"/>
      <c r="CA429" s="99"/>
      <c r="CB429" s="99"/>
      <c r="CC429" s="99"/>
      <c r="CD429" s="99"/>
      <c r="CE429" s="100"/>
      <c r="CF429" s="99"/>
      <c r="CG429" s="99"/>
      <c r="CH429" s="100"/>
      <c r="CI429" s="99"/>
      <c r="CJ429" s="99"/>
      <c r="CK429" s="100"/>
      <c r="CL429" s="99"/>
      <c r="CM429" s="99"/>
      <c r="CN429" s="100"/>
      <c r="CO429" s="462"/>
      <c r="CP429" s="462"/>
      <c r="CQ429" s="401"/>
      <c r="CR429" s="407"/>
      <c r="CS429" s="402"/>
      <c r="CT429" s="402"/>
      <c r="CU429" s="401"/>
      <c r="CV429" s="401"/>
      <c r="CW429" s="402"/>
      <c r="CX429" s="462"/>
      <c r="CY429" s="462"/>
      <c r="CZ429" s="401"/>
      <c r="DA429" s="402"/>
      <c r="DB429" s="462"/>
      <c r="DC429" s="462"/>
      <c r="DD429" s="462"/>
      <c r="DE429" s="462"/>
      <c r="DF429" s="402"/>
    </row>
    <row r="430" spans="1:110" ht="8.4499999999999993" customHeight="1" x14ac:dyDescent="0.2">
      <c r="A430" s="130" t="s">
        <v>712</v>
      </c>
      <c r="B430" s="96">
        <v>38</v>
      </c>
      <c r="C430" s="82" t="s">
        <v>357</v>
      </c>
      <c r="D430" s="104">
        <v>337</v>
      </c>
      <c r="E430" s="82" t="s">
        <v>2629</v>
      </c>
      <c r="F430" s="82" t="s">
        <v>1979</v>
      </c>
      <c r="G430" s="97">
        <v>49363.82</v>
      </c>
      <c r="H430" s="98">
        <v>0.5</v>
      </c>
      <c r="I430" s="99"/>
      <c r="J430" s="99"/>
      <c r="K430" s="99"/>
      <c r="L430" s="99"/>
      <c r="M430" s="99"/>
      <c r="N430" s="99"/>
      <c r="O430" s="99"/>
      <c r="P430" s="99"/>
      <c r="Q430" s="99"/>
      <c r="R430" s="101">
        <v>3085.24</v>
      </c>
      <c r="S430" s="98">
        <v>6.25</v>
      </c>
      <c r="T430" s="98">
        <v>6.25</v>
      </c>
      <c r="U430" s="101">
        <v>3085.24</v>
      </c>
      <c r="V430" s="98">
        <v>6.25</v>
      </c>
      <c r="W430" s="102">
        <v>12.5</v>
      </c>
      <c r="X430" s="101">
        <v>3085.24</v>
      </c>
      <c r="Y430" s="98">
        <v>6.25</v>
      </c>
      <c r="Z430" s="102">
        <v>18.75</v>
      </c>
      <c r="AA430" s="101">
        <v>3085.24</v>
      </c>
      <c r="AB430" s="98">
        <v>6.25</v>
      </c>
      <c r="AC430" s="102">
        <v>25</v>
      </c>
      <c r="AD430" s="101">
        <v>3085.24</v>
      </c>
      <c r="AE430" s="98">
        <v>6.25</v>
      </c>
      <c r="AF430" s="102">
        <v>31.25</v>
      </c>
      <c r="AG430" s="101">
        <v>3085.24</v>
      </c>
      <c r="AH430" s="98">
        <v>6.25</v>
      </c>
      <c r="AI430" s="102">
        <v>37.5</v>
      </c>
      <c r="AJ430" s="101">
        <v>3085.24</v>
      </c>
      <c r="AK430" s="98">
        <v>6.25</v>
      </c>
      <c r="AL430" s="102">
        <v>43.75</v>
      </c>
      <c r="AM430" s="101">
        <v>3085.24</v>
      </c>
      <c r="AN430" s="98">
        <v>6.25</v>
      </c>
      <c r="AO430" s="102">
        <v>50</v>
      </c>
      <c r="AP430" s="101">
        <v>3085.24</v>
      </c>
      <c r="AQ430" s="98">
        <v>6.25</v>
      </c>
      <c r="AR430" s="102">
        <v>56.25</v>
      </c>
      <c r="AS430" s="101">
        <v>3085.24</v>
      </c>
      <c r="AT430" s="98">
        <v>6.25</v>
      </c>
      <c r="AU430" s="102">
        <v>62.5</v>
      </c>
      <c r="AV430" s="101">
        <v>3085.24</v>
      </c>
      <c r="AW430" s="98">
        <v>6.25</v>
      </c>
      <c r="AX430" s="102">
        <v>68.75</v>
      </c>
      <c r="AY430" s="101">
        <v>3085.24</v>
      </c>
      <c r="AZ430" s="98">
        <v>6.25</v>
      </c>
      <c r="BA430" s="102">
        <v>75</v>
      </c>
      <c r="BB430" s="101">
        <v>3085.24</v>
      </c>
      <c r="BC430" s="98">
        <v>6.25</v>
      </c>
      <c r="BD430" s="102">
        <v>81.25</v>
      </c>
      <c r="BE430" s="101">
        <v>3085.24</v>
      </c>
      <c r="BF430" s="98">
        <v>6.25</v>
      </c>
      <c r="BG430" s="102">
        <v>87.5</v>
      </c>
      <c r="BH430" s="101">
        <v>3085.24</v>
      </c>
      <c r="BI430" s="98">
        <v>6.25</v>
      </c>
      <c r="BJ430" s="102">
        <v>93.75</v>
      </c>
      <c r="BK430" s="101">
        <v>3085.24</v>
      </c>
      <c r="BL430" s="98">
        <v>6.25</v>
      </c>
      <c r="BM430" s="100">
        <v>100</v>
      </c>
      <c r="BN430" s="99"/>
      <c r="BO430" s="99"/>
      <c r="BP430" s="100">
        <v>100</v>
      </c>
      <c r="BQ430" s="99"/>
      <c r="BR430" s="99"/>
      <c r="BS430" s="100">
        <v>100</v>
      </c>
      <c r="BT430" s="99"/>
      <c r="BU430" s="99"/>
      <c r="BV430" s="99"/>
      <c r="BW430" s="99"/>
      <c r="BX430" s="99"/>
      <c r="BY430" s="99"/>
      <c r="BZ430" s="99"/>
      <c r="CA430" s="99"/>
      <c r="CB430" s="99"/>
      <c r="CC430" s="101"/>
      <c r="CD430" s="102"/>
      <c r="CE430" s="100"/>
      <c r="CF430" s="99"/>
      <c r="CG430" s="99"/>
      <c r="CH430" s="100"/>
      <c r="CI430" s="99"/>
      <c r="CJ430" s="99"/>
      <c r="CK430" s="100"/>
      <c r="CL430" s="99"/>
      <c r="CM430" s="99"/>
      <c r="CN430" s="100"/>
      <c r="CO430" s="463"/>
      <c r="CP430" s="462"/>
      <c r="CQ430" s="402"/>
      <c r="CR430" s="401"/>
      <c r="CS430" s="401"/>
      <c r="CT430" s="402"/>
      <c r="CU430" s="401"/>
      <c r="CV430" s="401"/>
      <c r="CW430" s="402"/>
      <c r="CX430" s="462"/>
      <c r="CY430" s="462"/>
      <c r="CZ430" s="401"/>
      <c r="DA430" s="402"/>
      <c r="DB430" s="462"/>
      <c r="DC430" s="462"/>
      <c r="DD430" s="462"/>
      <c r="DE430" s="462"/>
      <c r="DF430" s="402"/>
    </row>
    <row r="431" spans="1:110" ht="8.4499999999999993" customHeight="1" x14ac:dyDescent="0.2">
      <c r="A431" s="130" t="s">
        <v>713</v>
      </c>
      <c r="B431" s="96">
        <v>39</v>
      </c>
      <c r="C431" s="82" t="s">
        <v>358</v>
      </c>
      <c r="D431" s="104">
        <v>299</v>
      </c>
      <c r="E431" s="82" t="s">
        <v>1951</v>
      </c>
      <c r="F431" s="82" t="s">
        <v>1976</v>
      </c>
      <c r="G431" s="97">
        <v>72603.64</v>
      </c>
      <c r="H431" s="98">
        <v>0.74</v>
      </c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  <c r="AA431" s="99"/>
      <c r="AB431" s="99"/>
      <c r="AC431" s="99"/>
      <c r="AD431" s="101">
        <v>5183.8999999999996</v>
      </c>
      <c r="AE431" s="98">
        <v>7.14</v>
      </c>
      <c r="AF431" s="98">
        <v>7.14</v>
      </c>
      <c r="AG431" s="101">
        <v>5183.8999999999996</v>
      </c>
      <c r="AH431" s="98">
        <v>7.14</v>
      </c>
      <c r="AI431" s="102">
        <v>14.28</v>
      </c>
      <c r="AJ431" s="101">
        <v>5183.8999999999996</v>
      </c>
      <c r="AK431" s="98">
        <v>7.14</v>
      </c>
      <c r="AL431" s="102">
        <v>21.42</v>
      </c>
      <c r="AM431" s="101">
        <v>5183.8999999999996</v>
      </c>
      <c r="AN431" s="98">
        <v>7.14</v>
      </c>
      <c r="AO431" s="102">
        <v>28.56</v>
      </c>
      <c r="AP431" s="101">
        <v>5183.8999999999996</v>
      </c>
      <c r="AQ431" s="98">
        <v>7.14</v>
      </c>
      <c r="AR431" s="102">
        <v>35.700000000000003</v>
      </c>
      <c r="AS431" s="101">
        <v>5183.8999999999996</v>
      </c>
      <c r="AT431" s="98">
        <v>7.14</v>
      </c>
      <c r="AU431" s="102">
        <v>42.84</v>
      </c>
      <c r="AV431" s="101">
        <v>5183.8999999999996</v>
      </c>
      <c r="AW431" s="98">
        <v>7.14</v>
      </c>
      <c r="AX431" s="102">
        <v>49.98</v>
      </c>
      <c r="AY431" s="101">
        <v>5183.8999999999996</v>
      </c>
      <c r="AZ431" s="98">
        <v>7.14</v>
      </c>
      <c r="BA431" s="102">
        <v>57.12</v>
      </c>
      <c r="BB431" s="101">
        <v>5183.8999999999996</v>
      </c>
      <c r="BC431" s="98">
        <v>7.14</v>
      </c>
      <c r="BD431" s="102">
        <v>64.260000000000005</v>
      </c>
      <c r="BE431" s="101">
        <v>5183.8999999999996</v>
      </c>
      <c r="BF431" s="98">
        <v>7.14</v>
      </c>
      <c r="BG431" s="102">
        <v>71.400000000000006</v>
      </c>
      <c r="BH431" s="101">
        <v>5183.8999999999996</v>
      </c>
      <c r="BI431" s="98">
        <v>7.14</v>
      </c>
      <c r="BJ431" s="102">
        <v>78.540000000000006</v>
      </c>
      <c r="BK431" s="101">
        <v>5183.8999999999996</v>
      </c>
      <c r="BL431" s="98">
        <v>7.14</v>
      </c>
      <c r="BM431" s="102">
        <v>85.68</v>
      </c>
      <c r="BN431" s="101">
        <v>5183.8999999999996</v>
      </c>
      <c r="BO431" s="98">
        <v>7.14</v>
      </c>
      <c r="BP431" s="102">
        <v>92.82</v>
      </c>
      <c r="BQ431" s="101">
        <v>5212.9399999999996</v>
      </c>
      <c r="BR431" s="98">
        <v>7.18</v>
      </c>
      <c r="BS431" s="100">
        <v>100</v>
      </c>
      <c r="BT431" s="99"/>
      <c r="BU431" s="99"/>
      <c r="BV431" s="99"/>
      <c r="BW431" s="99"/>
      <c r="BX431" s="99"/>
      <c r="BY431" s="99"/>
      <c r="BZ431" s="99"/>
      <c r="CA431" s="99"/>
      <c r="CB431" s="99"/>
      <c r="CC431" s="101"/>
      <c r="CD431" s="100"/>
      <c r="CE431" s="100"/>
      <c r="CF431" s="99"/>
      <c r="CG431" s="99"/>
      <c r="CH431" s="100"/>
      <c r="CI431" s="99"/>
      <c r="CJ431" s="99"/>
      <c r="CK431" s="100"/>
      <c r="CL431" s="99"/>
      <c r="CM431" s="99"/>
      <c r="CN431" s="100"/>
      <c r="CO431" s="463"/>
      <c r="CP431" s="462"/>
      <c r="CQ431" s="402"/>
      <c r="CR431" s="401"/>
      <c r="CS431" s="401"/>
      <c r="CT431" s="402"/>
      <c r="CU431" s="401"/>
      <c r="CV431" s="401"/>
      <c r="CW431" s="402"/>
      <c r="CX431" s="462"/>
      <c r="CY431" s="462"/>
      <c r="CZ431" s="401"/>
      <c r="DA431" s="402"/>
      <c r="DB431" s="462"/>
      <c r="DC431" s="462"/>
      <c r="DD431" s="462"/>
      <c r="DE431" s="462"/>
      <c r="DF431" s="402"/>
    </row>
    <row r="432" spans="1:110" ht="8.4499999999999993" customHeight="1" x14ac:dyDescent="0.2">
      <c r="A432" s="130" t="s">
        <v>714</v>
      </c>
      <c r="B432" s="96">
        <v>40</v>
      </c>
      <c r="C432" s="82" t="s">
        <v>360</v>
      </c>
      <c r="D432" s="104">
        <v>405</v>
      </c>
      <c r="E432" s="82" t="s">
        <v>2628</v>
      </c>
      <c r="F432" s="82" t="s">
        <v>1976</v>
      </c>
      <c r="G432" s="97">
        <v>38000</v>
      </c>
      <c r="H432" s="98">
        <v>0.39</v>
      </c>
      <c r="I432" s="99"/>
      <c r="J432" s="99"/>
      <c r="K432" s="99"/>
      <c r="L432" s="99"/>
      <c r="M432" s="99"/>
      <c r="N432" s="99"/>
      <c r="O432" s="101">
        <v>1998.8</v>
      </c>
      <c r="P432" s="98">
        <v>5.26</v>
      </c>
      <c r="Q432" s="98">
        <v>5.26</v>
      </c>
      <c r="R432" s="101">
        <v>1998.8</v>
      </c>
      <c r="S432" s="98">
        <v>5.26</v>
      </c>
      <c r="T432" s="102">
        <v>10.52</v>
      </c>
      <c r="U432" s="101">
        <v>1998.8</v>
      </c>
      <c r="V432" s="98">
        <v>5.26</v>
      </c>
      <c r="W432" s="102">
        <v>15.78</v>
      </c>
      <c r="X432" s="101">
        <v>1998.8</v>
      </c>
      <c r="Y432" s="98">
        <v>5.26</v>
      </c>
      <c r="Z432" s="102">
        <v>21.04</v>
      </c>
      <c r="AA432" s="101">
        <v>1998.8</v>
      </c>
      <c r="AB432" s="98">
        <v>5.26</v>
      </c>
      <c r="AC432" s="102">
        <v>26.3</v>
      </c>
      <c r="AD432" s="101">
        <v>1998.8</v>
      </c>
      <c r="AE432" s="98">
        <v>5.26</v>
      </c>
      <c r="AF432" s="102">
        <v>31.56</v>
      </c>
      <c r="AG432" s="101">
        <v>1998.8</v>
      </c>
      <c r="AH432" s="98">
        <v>5.26</v>
      </c>
      <c r="AI432" s="102">
        <v>36.82</v>
      </c>
      <c r="AJ432" s="101">
        <v>1998.8</v>
      </c>
      <c r="AK432" s="98">
        <v>5.26</v>
      </c>
      <c r="AL432" s="102">
        <v>42.08</v>
      </c>
      <c r="AM432" s="101">
        <v>1998.8</v>
      </c>
      <c r="AN432" s="98">
        <v>5.26</v>
      </c>
      <c r="AO432" s="102">
        <v>47.34</v>
      </c>
      <c r="AP432" s="101">
        <v>1998.8</v>
      </c>
      <c r="AQ432" s="98">
        <v>5.26</v>
      </c>
      <c r="AR432" s="102">
        <v>52.6</v>
      </c>
      <c r="AS432" s="101">
        <v>1998.8</v>
      </c>
      <c r="AT432" s="98">
        <v>5.26</v>
      </c>
      <c r="AU432" s="102">
        <v>57.86</v>
      </c>
      <c r="AV432" s="101">
        <v>1998.8</v>
      </c>
      <c r="AW432" s="98">
        <v>5.26</v>
      </c>
      <c r="AX432" s="102">
        <v>63.12</v>
      </c>
      <c r="AY432" s="101">
        <v>1998.8</v>
      </c>
      <c r="AZ432" s="98">
        <v>5.26</v>
      </c>
      <c r="BA432" s="102">
        <v>68.38</v>
      </c>
      <c r="BB432" s="101">
        <v>1998.8</v>
      </c>
      <c r="BC432" s="98">
        <v>5.26</v>
      </c>
      <c r="BD432" s="102">
        <v>73.64</v>
      </c>
      <c r="BE432" s="101">
        <v>1998.8</v>
      </c>
      <c r="BF432" s="98">
        <v>5.26</v>
      </c>
      <c r="BG432" s="102">
        <v>78.900000000000006</v>
      </c>
      <c r="BH432" s="101">
        <v>1998.8</v>
      </c>
      <c r="BI432" s="98">
        <v>5.26</v>
      </c>
      <c r="BJ432" s="102">
        <v>84.16</v>
      </c>
      <c r="BK432" s="101">
        <v>1998.8</v>
      </c>
      <c r="BL432" s="98">
        <v>5.26</v>
      </c>
      <c r="BM432" s="102">
        <v>89.42</v>
      </c>
      <c r="BN432" s="101">
        <v>1998.8</v>
      </c>
      <c r="BO432" s="98">
        <v>5.26</v>
      </c>
      <c r="BP432" s="102">
        <v>94.68</v>
      </c>
      <c r="BQ432" s="101">
        <v>2021.6</v>
      </c>
      <c r="BR432" s="98">
        <v>5.32</v>
      </c>
      <c r="BS432" s="100">
        <v>100</v>
      </c>
      <c r="BT432" s="99"/>
      <c r="BU432" s="99"/>
      <c r="BV432" s="99"/>
      <c r="BW432" s="99"/>
      <c r="BX432" s="99"/>
      <c r="BY432" s="99"/>
      <c r="BZ432" s="99"/>
      <c r="CA432" s="99"/>
      <c r="CB432" s="99"/>
      <c r="CC432" s="97"/>
      <c r="CD432" s="102"/>
      <c r="CE432" s="102"/>
      <c r="CF432" s="97"/>
      <c r="CG432" s="102"/>
      <c r="CH432" s="100"/>
      <c r="CI432" s="99"/>
      <c r="CJ432" s="99"/>
      <c r="CK432" s="100"/>
      <c r="CL432" s="99"/>
      <c r="CM432" s="99"/>
      <c r="CN432" s="100"/>
      <c r="CO432" s="463"/>
      <c r="CP432" s="462"/>
      <c r="CQ432" s="402"/>
      <c r="CR432" s="401"/>
      <c r="CS432" s="401"/>
      <c r="CT432" s="402"/>
      <c r="CU432" s="401"/>
      <c r="CV432" s="401"/>
      <c r="CW432" s="402"/>
      <c r="CX432" s="462"/>
      <c r="CY432" s="462"/>
      <c r="CZ432" s="401"/>
      <c r="DA432" s="402"/>
      <c r="DB432" s="462"/>
      <c r="DC432" s="462"/>
      <c r="DD432" s="462"/>
      <c r="DE432" s="462"/>
      <c r="DF432" s="402"/>
    </row>
    <row r="433" spans="1:110" ht="8.4499999999999993" customHeight="1" x14ac:dyDescent="0.2">
      <c r="A433" s="130" t="s">
        <v>716</v>
      </c>
      <c r="B433" s="96">
        <v>41</v>
      </c>
      <c r="C433" s="82" t="s">
        <v>361</v>
      </c>
      <c r="D433" s="104">
        <v>447</v>
      </c>
      <c r="E433" s="82" t="s">
        <v>1127</v>
      </c>
      <c r="F433" s="82" t="s">
        <v>1976</v>
      </c>
      <c r="G433" s="97">
        <v>35806.199999999997</v>
      </c>
      <c r="H433" s="98">
        <v>0.36</v>
      </c>
      <c r="I433" s="101">
        <v>1704.38</v>
      </c>
      <c r="J433" s="98">
        <v>4.76</v>
      </c>
      <c r="K433" s="98">
        <v>4.76</v>
      </c>
      <c r="L433" s="101">
        <v>1704.38</v>
      </c>
      <c r="M433" s="98">
        <v>4.76</v>
      </c>
      <c r="N433" s="98">
        <v>9.52</v>
      </c>
      <c r="O433" s="101">
        <v>1704.38</v>
      </c>
      <c r="P433" s="98">
        <v>4.76</v>
      </c>
      <c r="Q433" s="102">
        <v>14.28</v>
      </c>
      <c r="R433" s="101">
        <v>1704.38</v>
      </c>
      <c r="S433" s="98">
        <v>4.76</v>
      </c>
      <c r="T433" s="102">
        <v>19.04</v>
      </c>
      <c r="U433" s="101">
        <v>1704.38</v>
      </c>
      <c r="V433" s="98">
        <v>4.76</v>
      </c>
      <c r="W433" s="102">
        <v>23.8</v>
      </c>
      <c r="X433" s="101">
        <v>1704.38</v>
      </c>
      <c r="Y433" s="98">
        <v>4.76</v>
      </c>
      <c r="Z433" s="102">
        <v>28.56</v>
      </c>
      <c r="AA433" s="101">
        <v>1704.38</v>
      </c>
      <c r="AB433" s="98">
        <v>4.76</v>
      </c>
      <c r="AC433" s="102">
        <v>33.32</v>
      </c>
      <c r="AD433" s="101">
        <v>1704.38</v>
      </c>
      <c r="AE433" s="98">
        <v>4.76</v>
      </c>
      <c r="AF433" s="102">
        <v>38.08</v>
      </c>
      <c r="AG433" s="101">
        <v>1704.38</v>
      </c>
      <c r="AH433" s="98">
        <v>4.76</v>
      </c>
      <c r="AI433" s="102">
        <v>42.84</v>
      </c>
      <c r="AJ433" s="101">
        <v>1704.38</v>
      </c>
      <c r="AK433" s="98">
        <v>4.76</v>
      </c>
      <c r="AL433" s="102">
        <v>47.6</v>
      </c>
      <c r="AM433" s="101">
        <v>1704.38</v>
      </c>
      <c r="AN433" s="98">
        <v>4.76</v>
      </c>
      <c r="AO433" s="102">
        <v>52.36</v>
      </c>
      <c r="AP433" s="101">
        <v>1704.38</v>
      </c>
      <c r="AQ433" s="98">
        <v>4.76</v>
      </c>
      <c r="AR433" s="102">
        <v>57.12</v>
      </c>
      <c r="AS433" s="101">
        <v>1704.38</v>
      </c>
      <c r="AT433" s="98">
        <v>4.76</v>
      </c>
      <c r="AU433" s="102">
        <v>61.88</v>
      </c>
      <c r="AV433" s="101">
        <v>1704.38</v>
      </c>
      <c r="AW433" s="98">
        <v>4.76</v>
      </c>
      <c r="AX433" s="102">
        <v>66.64</v>
      </c>
      <c r="AY433" s="101">
        <v>1704.38</v>
      </c>
      <c r="AZ433" s="98">
        <v>4.76</v>
      </c>
      <c r="BA433" s="102">
        <v>71.400000000000006</v>
      </c>
      <c r="BB433" s="101">
        <v>1704.38</v>
      </c>
      <c r="BC433" s="98">
        <v>4.76</v>
      </c>
      <c r="BD433" s="102">
        <v>76.16</v>
      </c>
      <c r="BE433" s="101">
        <v>1704.38</v>
      </c>
      <c r="BF433" s="98">
        <v>4.76</v>
      </c>
      <c r="BG433" s="102">
        <v>80.92</v>
      </c>
      <c r="BH433" s="101">
        <v>1704.38</v>
      </c>
      <c r="BI433" s="98">
        <v>4.76</v>
      </c>
      <c r="BJ433" s="102">
        <v>85.68</v>
      </c>
      <c r="BK433" s="101">
        <v>1704.38</v>
      </c>
      <c r="BL433" s="98">
        <v>4.76</v>
      </c>
      <c r="BM433" s="102">
        <v>90.44</v>
      </c>
      <c r="BN433" s="101">
        <v>1704.38</v>
      </c>
      <c r="BO433" s="98">
        <v>4.76</v>
      </c>
      <c r="BP433" s="102">
        <v>95.2</v>
      </c>
      <c r="BQ433" s="101">
        <v>1718.7</v>
      </c>
      <c r="BR433" s="98">
        <v>4.8</v>
      </c>
      <c r="BS433" s="100">
        <v>100</v>
      </c>
      <c r="BT433" s="99"/>
      <c r="BU433" s="99"/>
      <c r="BV433" s="99"/>
      <c r="BW433" s="99"/>
      <c r="BX433" s="99"/>
      <c r="BY433" s="99"/>
      <c r="BZ433" s="99"/>
      <c r="CA433" s="99"/>
      <c r="CB433" s="99"/>
      <c r="CC433" s="99"/>
      <c r="CD433" s="99"/>
      <c r="CE433" s="100"/>
      <c r="CF433" s="99"/>
      <c r="CG433" s="99"/>
      <c r="CH433" s="100"/>
      <c r="CI433" s="99"/>
      <c r="CJ433" s="99"/>
      <c r="CK433" s="100"/>
      <c r="CL433" s="99"/>
      <c r="CM433" s="99"/>
      <c r="CN433" s="100"/>
      <c r="CO433" s="463"/>
      <c r="CP433" s="462"/>
      <c r="CQ433" s="402"/>
      <c r="CR433" s="401"/>
      <c r="CS433" s="401"/>
      <c r="CT433" s="402"/>
      <c r="CU433" s="401"/>
      <c r="CV433" s="401"/>
      <c r="CW433" s="402"/>
      <c r="CX433" s="462"/>
      <c r="CY433" s="462"/>
      <c r="CZ433" s="401"/>
      <c r="DA433" s="402"/>
      <c r="DB433" s="462"/>
      <c r="DC433" s="462"/>
      <c r="DD433" s="462"/>
      <c r="DE433" s="462"/>
      <c r="DF433" s="402"/>
    </row>
    <row r="434" spans="1:110" ht="8.4499999999999993" customHeight="1" x14ac:dyDescent="0.2">
      <c r="A434" s="130" t="s">
        <v>717</v>
      </c>
      <c r="B434" s="96">
        <v>42</v>
      </c>
      <c r="C434" s="82" t="s">
        <v>362</v>
      </c>
      <c r="D434" s="104">
        <v>447</v>
      </c>
      <c r="E434" s="82" t="s">
        <v>1127</v>
      </c>
      <c r="F434" s="82" t="s">
        <v>1976</v>
      </c>
      <c r="G434" s="98">
        <v>0</v>
      </c>
      <c r="H434" s="98">
        <v>0</v>
      </c>
      <c r="I434" s="99"/>
      <c r="J434" s="98">
        <v>4.76</v>
      </c>
      <c r="K434" s="98">
        <v>4.76</v>
      </c>
      <c r="L434" s="99"/>
      <c r="M434" s="98">
        <v>4.76</v>
      </c>
      <c r="N434" s="98">
        <v>9.52</v>
      </c>
      <c r="O434" s="99"/>
      <c r="P434" s="98">
        <v>4.76</v>
      </c>
      <c r="Q434" s="102">
        <v>14.28</v>
      </c>
      <c r="R434" s="99"/>
      <c r="S434" s="98">
        <v>4.76</v>
      </c>
      <c r="T434" s="102">
        <v>19.04</v>
      </c>
      <c r="U434" s="99"/>
      <c r="V434" s="98">
        <v>4.76</v>
      </c>
      <c r="W434" s="102">
        <v>23.8</v>
      </c>
      <c r="X434" s="99"/>
      <c r="Y434" s="98">
        <v>4.76</v>
      </c>
      <c r="Z434" s="102">
        <v>28.56</v>
      </c>
      <c r="AA434" s="99"/>
      <c r="AB434" s="98">
        <v>4.76</v>
      </c>
      <c r="AC434" s="102">
        <v>33.32</v>
      </c>
      <c r="AD434" s="99"/>
      <c r="AE434" s="98">
        <v>4.76</v>
      </c>
      <c r="AF434" s="102">
        <v>38.08</v>
      </c>
      <c r="AG434" s="99"/>
      <c r="AH434" s="98">
        <v>4.76</v>
      </c>
      <c r="AI434" s="102">
        <v>42.84</v>
      </c>
      <c r="AJ434" s="99"/>
      <c r="AK434" s="98">
        <v>4.76</v>
      </c>
      <c r="AL434" s="102">
        <v>47.6</v>
      </c>
      <c r="AM434" s="99"/>
      <c r="AN434" s="98">
        <v>4.76</v>
      </c>
      <c r="AO434" s="102">
        <v>52.36</v>
      </c>
      <c r="AP434" s="99"/>
      <c r="AQ434" s="98">
        <v>4.76</v>
      </c>
      <c r="AR434" s="102">
        <v>57.12</v>
      </c>
      <c r="AS434" s="99"/>
      <c r="AT434" s="98">
        <v>4.76</v>
      </c>
      <c r="AU434" s="102">
        <v>61.88</v>
      </c>
      <c r="AV434" s="99"/>
      <c r="AW434" s="98">
        <v>4.76</v>
      </c>
      <c r="AX434" s="102">
        <v>66.64</v>
      </c>
      <c r="AY434" s="99"/>
      <c r="AZ434" s="98">
        <v>4.76</v>
      </c>
      <c r="BA434" s="102">
        <v>71.400000000000006</v>
      </c>
      <c r="BB434" s="99"/>
      <c r="BC434" s="98">
        <v>4.76</v>
      </c>
      <c r="BD434" s="102">
        <v>76.16</v>
      </c>
      <c r="BE434" s="99"/>
      <c r="BF434" s="98">
        <v>4.76</v>
      </c>
      <c r="BG434" s="102">
        <v>80.92</v>
      </c>
      <c r="BH434" s="99"/>
      <c r="BI434" s="98">
        <v>4.76</v>
      </c>
      <c r="BJ434" s="102">
        <v>85.68</v>
      </c>
      <c r="BK434" s="99"/>
      <c r="BL434" s="98">
        <v>4.76</v>
      </c>
      <c r="BM434" s="102">
        <v>90.44</v>
      </c>
      <c r="BN434" s="99"/>
      <c r="BO434" s="98">
        <v>4.76</v>
      </c>
      <c r="BP434" s="102">
        <v>95.2</v>
      </c>
      <c r="BQ434" s="99"/>
      <c r="BR434" s="98">
        <v>4.8</v>
      </c>
      <c r="BS434" s="100">
        <v>100</v>
      </c>
      <c r="BT434" s="99"/>
      <c r="BU434" s="99"/>
      <c r="BV434" s="99"/>
      <c r="BW434" s="99"/>
      <c r="BX434" s="99"/>
      <c r="BY434" s="99"/>
      <c r="BZ434" s="99"/>
      <c r="CA434" s="99"/>
      <c r="CB434" s="99"/>
      <c r="CC434" s="99"/>
      <c r="CD434" s="99"/>
      <c r="CE434" s="100"/>
      <c r="CF434" s="99"/>
      <c r="CG434" s="99"/>
      <c r="CH434" s="100"/>
      <c r="CI434" s="99"/>
      <c r="CJ434" s="99"/>
      <c r="CK434" s="100"/>
      <c r="CL434" s="99"/>
      <c r="CM434" s="99"/>
      <c r="CN434" s="100"/>
      <c r="CO434" s="468"/>
      <c r="CP434" s="462"/>
      <c r="CQ434" s="404"/>
      <c r="CR434" s="405"/>
      <c r="CS434" s="404"/>
      <c r="CT434" s="402"/>
      <c r="CU434" s="401"/>
      <c r="CV434" s="401"/>
      <c r="CW434" s="402"/>
      <c r="CX434" s="462"/>
      <c r="CY434" s="462"/>
      <c r="CZ434" s="401"/>
      <c r="DA434" s="402"/>
      <c r="DB434" s="462"/>
      <c r="DC434" s="462"/>
      <c r="DD434" s="462"/>
      <c r="DE434" s="462"/>
      <c r="DF434" s="402"/>
    </row>
    <row r="435" spans="1:110" ht="8.4499999999999993" customHeight="1" x14ac:dyDescent="0.2">
      <c r="A435" s="130" t="s">
        <v>1934</v>
      </c>
      <c r="B435" s="96">
        <v>43</v>
      </c>
      <c r="C435" s="82" t="s">
        <v>363</v>
      </c>
      <c r="D435" s="104">
        <v>447</v>
      </c>
      <c r="E435" s="82" t="s">
        <v>1127</v>
      </c>
      <c r="F435" s="82" t="s">
        <v>1976</v>
      </c>
      <c r="G435" s="98">
        <v>0</v>
      </c>
      <c r="H435" s="98">
        <v>0</v>
      </c>
      <c r="I435" s="99"/>
      <c r="J435" s="98">
        <v>4.76</v>
      </c>
      <c r="K435" s="98">
        <v>4.76</v>
      </c>
      <c r="L435" s="99"/>
      <c r="M435" s="98">
        <v>4.76</v>
      </c>
      <c r="N435" s="98">
        <v>9.52</v>
      </c>
      <c r="O435" s="99"/>
      <c r="P435" s="98">
        <v>4.76</v>
      </c>
      <c r="Q435" s="102">
        <v>14.28</v>
      </c>
      <c r="R435" s="99"/>
      <c r="S435" s="98">
        <v>4.76</v>
      </c>
      <c r="T435" s="102">
        <v>19.04</v>
      </c>
      <c r="U435" s="99"/>
      <c r="V435" s="98">
        <v>4.76</v>
      </c>
      <c r="W435" s="102">
        <v>23.8</v>
      </c>
      <c r="X435" s="99"/>
      <c r="Y435" s="98">
        <v>4.76</v>
      </c>
      <c r="Z435" s="102">
        <v>28.56</v>
      </c>
      <c r="AA435" s="99"/>
      <c r="AB435" s="98">
        <v>4.76</v>
      </c>
      <c r="AC435" s="102">
        <v>33.32</v>
      </c>
      <c r="AD435" s="99"/>
      <c r="AE435" s="98">
        <v>4.76</v>
      </c>
      <c r="AF435" s="102">
        <v>38.08</v>
      </c>
      <c r="AG435" s="99"/>
      <c r="AH435" s="98">
        <v>4.76</v>
      </c>
      <c r="AI435" s="102">
        <v>42.84</v>
      </c>
      <c r="AJ435" s="99"/>
      <c r="AK435" s="98">
        <v>4.76</v>
      </c>
      <c r="AL435" s="102">
        <v>47.6</v>
      </c>
      <c r="AM435" s="99"/>
      <c r="AN435" s="98">
        <v>4.76</v>
      </c>
      <c r="AO435" s="102">
        <v>52.36</v>
      </c>
      <c r="AP435" s="99"/>
      <c r="AQ435" s="98">
        <v>4.76</v>
      </c>
      <c r="AR435" s="102">
        <v>57.12</v>
      </c>
      <c r="AS435" s="99"/>
      <c r="AT435" s="98">
        <v>4.76</v>
      </c>
      <c r="AU435" s="102">
        <v>61.88</v>
      </c>
      <c r="AV435" s="99"/>
      <c r="AW435" s="98">
        <v>4.76</v>
      </c>
      <c r="AX435" s="102">
        <v>66.64</v>
      </c>
      <c r="AY435" s="99"/>
      <c r="AZ435" s="98">
        <v>4.76</v>
      </c>
      <c r="BA435" s="102">
        <v>71.400000000000006</v>
      </c>
      <c r="BB435" s="99"/>
      <c r="BC435" s="98">
        <v>4.76</v>
      </c>
      <c r="BD435" s="102">
        <v>76.16</v>
      </c>
      <c r="BE435" s="99"/>
      <c r="BF435" s="98">
        <v>4.76</v>
      </c>
      <c r="BG435" s="102">
        <v>80.92</v>
      </c>
      <c r="BH435" s="99"/>
      <c r="BI435" s="98">
        <v>4.76</v>
      </c>
      <c r="BJ435" s="102">
        <v>85.68</v>
      </c>
      <c r="BK435" s="99"/>
      <c r="BL435" s="98">
        <v>4.76</v>
      </c>
      <c r="BM435" s="102">
        <v>90.44</v>
      </c>
      <c r="BN435" s="99"/>
      <c r="BO435" s="98">
        <v>4.76</v>
      </c>
      <c r="BP435" s="102">
        <v>95.2</v>
      </c>
      <c r="BQ435" s="99"/>
      <c r="BR435" s="98">
        <v>4.8</v>
      </c>
      <c r="BS435" s="100">
        <v>100</v>
      </c>
      <c r="BT435" s="99"/>
      <c r="BU435" s="99"/>
      <c r="BV435" s="99"/>
      <c r="BW435" s="99"/>
      <c r="BX435" s="99"/>
      <c r="BY435" s="99"/>
      <c r="BZ435" s="99"/>
      <c r="CA435" s="99"/>
      <c r="CB435" s="99"/>
      <c r="CC435" s="101"/>
      <c r="CD435" s="102"/>
      <c r="CE435" s="100"/>
      <c r="CF435" s="99"/>
      <c r="CG435" s="99"/>
      <c r="CH435" s="100"/>
      <c r="CI435" s="99"/>
      <c r="CJ435" s="99"/>
      <c r="CK435" s="100"/>
      <c r="CL435" s="99"/>
      <c r="CM435" s="99"/>
      <c r="CN435" s="100"/>
      <c r="CO435" s="462"/>
      <c r="CP435" s="462"/>
      <c r="CQ435" s="401"/>
      <c r="CR435" s="401"/>
      <c r="CS435" s="401"/>
      <c r="CT435" s="401"/>
      <c r="CU435" s="405"/>
      <c r="CV435" s="402"/>
      <c r="CW435" s="402"/>
      <c r="CX435" s="462"/>
      <c r="CY435" s="462"/>
      <c r="CZ435" s="401"/>
      <c r="DA435" s="402"/>
      <c r="DB435" s="462"/>
      <c r="DC435" s="462"/>
      <c r="DD435" s="462"/>
      <c r="DE435" s="462"/>
      <c r="DF435" s="402"/>
    </row>
    <row r="436" spans="1:110" ht="8.4499999999999993" customHeight="1" x14ac:dyDescent="0.2">
      <c r="A436" s="130" t="s">
        <v>720</v>
      </c>
      <c r="B436" s="88">
        <v>44</v>
      </c>
      <c r="C436" s="87" t="s">
        <v>364</v>
      </c>
      <c r="D436" s="103">
        <v>447</v>
      </c>
      <c r="E436" s="87" t="s">
        <v>1127</v>
      </c>
      <c r="F436" s="87" t="s">
        <v>1976</v>
      </c>
      <c r="G436" s="105">
        <v>177864</v>
      </c>
      <c r="H436" s="90">
        <v>1.81</v>
      </c>
      <c r="I436" s="92">
        <v>8466.33</v>
      </c>
      <c r="J436" s="90">
        <v>4.76</v>
      </c>
      <c r="K436" s="90">
        <v>4.76</v>
      </c>
      <c r="L436" s="92">
        <v>8466.33</v>
      </c>
      <c r="M436" s="90">
        <v>4.76</v>
      </c>
      <c r="N436" s="90">
        <v>9.52</v>
      </c>
      <c r="O436" s="92">
        <v>8466.33</v>
      </c>
      <c r="P436" s="90">
        <v>4.76</v>
      </c>
      <c r="Q436" s="91">
        <v>14.28</v>
      </c>
      <c r="R436" s="92">
        <v>8466.33</v>
      </c>
      <c r="S436" s="90">
        <v>4.76</v>
      </c>
      <c r="T436" s="91">
        <v>19.04</v>
      </c>
      <c r="U436" s="92">
        <v>8466.33</v>
      </c>
      <c r="V436" s="90">
        <v>4.76</v>
      </c>
      <c r="W436" s="91">
        <v>23.8</v>
      </c>
      <c r="X436" s="92">
        <v>8466.33</v>
      </c>
      <c r="Y436" s="90">
        <v>4.76</v>
      </c>
      <c r="Z436" s="91">
        <v>28.56</v>
      </c>
      <c r="AA436" s="92">
        <v>8466.33</v>
      </c>
      <c r="AB436" s="90">
        <v>4.76</v>
      </c>
      <c r="AC436" s="91">
        <v>33.32</v>
      </c>
      <c r="AD436" s="92">
        <v>8466.33</v>
      </c>
      <c r="AE436" s="90">
        <v>4.76</v>
      </c>
      <c r="AF436" s="91">
        <v>38.08</v>
      </c>
      <c r="AG436" s="92">
        <v>8466.33</v>
      </c>
      <c r="AH436" s="90">
        <v>4.76</v>
      </c>
      <c r="AI436" s="91">
        <v>42.84</v>
      </c>
      <c r="AJ436" s="92">
        <v>8466.33</v>
      </c>
      <c r="AK436" s="90">
        <v>4.76</v>
      </c>
      <c r="AL436" s="91">
        <v>47.6</v>
      </c>
      <c r="AM436" s="92">
        <v>8466.33</v>
      </c>
      <c r="AN436" s="90">
        <v>4.76</v>
      </c>
      <c r="AO436" s="91">
        <v>52.36</v>
      </c>
      <c r="AP436" s="92">
        <v>8466.33</v>
      </c>
      <c r="AQ436" s="90">
        <v>4.76</v>
      </c>
      <c r="AR436" s="91">
        <v>57.12</v>
      </c>
      <c r="AS436" s="92">
        <v>8466.33</v>
      </c>
      <c r="AT436" s="90">
        <v>4.76</v>
      </c>
      <c r="AU436" s="91">
        <v>61.88</v>
      </c>
      <c r="AV436" s="92">
        <v>8466.33</v>
      </c>
      <c r="AW436" s="90">
        <v>4.76</v>
      </c>
      <c r="AX436" s="91">
        <v>66.64</v>
      </c>
      <c r="AY436" s="92">
        <v>8466.33</v>
      </c>
      <c r="AZ436" s="90">
        <v>4.76</v>
      </c>
      <c r="BA436" s="91">
        <v>71.400000000000006</v>
      </c>
      <c r="BB436" s="92">
        <v>8466.33</v>
      </c>
      <c r="BC436" s="90">
        <v>4.76</v>
      </c>
      <c r="BD436" s="91">
        <v>76.16</v>
      </c>
      <c r="BE436" s="92">
        <v>8466.33</v>
      </c>
      <c r="BF436" s="90">
        <v>4.76</v>
      </c>
      <c r="BG436" s="91">
        <v>80.92</v>
      </c>
      <c r="BH436" s="92">
        <v>8466.33</v>
      </c>
      <c r="BI436" s="90">
        <v>4.76</v>
      </c>
      <c r="BJ436" s="91">
        <v>85.68</v>
      </c>
      <c r="BK436" s="92">
        <v>8466.33</v>
      </c>
      <c r="BL436" s="90">
        <v>4.76</v>
      </c>
      <c r="BM436" s="91">
        <v>90.44</v>
      </c>
      <c r="BN436" s="92">
        <v>8466.33</v>
      </c>
      <c r="BO436" s="90">
        <v>4.76</v>
      </c>
      <c r="BP436" s="91">
        <v>95.2</v>
      </c>
      <c r="BQ436" s="92">
        <v>8537.4699999999993</v>
      </c>
      <c r="BR436" s="90">
        <v>4.8</v>
      </c>
      <c r="BS436" s="93">
        <v>100</v>
      </c>
      <c r="BT436" s="94"/>
      <c r="BU436" s="94"/>
      <c r="BV436" s="94"/>
      <c r="BW436" s="94"/>
      <c r="BX436" s="94"/>
      <c r="BY436" s="94"/>
      <c r="BZ436" s="94"/>
      <c r="CA436" s="94"/>
      <c r="CB436" s="94"/>
      <c r="CC436" s="99"/>
      <c r="CD436" s="99"/>
      <c r="CE436" s="100"/>
      <c r="CF436" s="99"/>
      <c r="CG436" s="99"/>
      <c r="CH436" s="100"/>
      <c r="CI436" s="99"/>
      <c r="CJ436" s="99"/>
      <c r="CK436" s="100"/>
      <c r="CL436" s="99"/>
      <c r="CM436" s="99"/>
      <c r="CN436" s="100"/>
      <c r="CO436" s="462"/>
      <c r="CP436" s="462"/>
      <c r="CQ436" s="401"/>
      <c r="CR436" s="401"/>
      <c r="CS436" s="401"/>
      <c r="CT436" s="401"/>
      <c r="CU436" s="405"/>
      <c r="CV436" s="402"/>
      <c r="CW436" s="402"/>
      <c r="CX436" s="462"/>
      <c r="CY436" s="462"/>
      <c r="CZ436" s="401"/>
      <c r="DA436" s="402"/>
      <c r="DB436" s="462"/>
      <c r="DC436" s="462"/>
      <c r="DD436" s="462"/>
      <c r="DE436" s="462"/>
      <c r="DF436" s="402"/>
    </row>
    <row r="437" spans="1:110" ht="8.4499999999999993" customHeight="1" x14ac:dyDescent="0.2">
      <c r="A437" s="130" t="s">
        <v>722</v>
      </c>
      <c r="B437" s="96">
        <v>45</v>
      </c>
      <c r="C437" s="82" t="s">
        <v>365</v>
      </c>
      <c r="D437" s="104">
        <v>447</v>
      </c>
      <c r="E437" s="82" t="s">
        <v>1127</v>
      </c>
      <c r="F437" s="82" t="s">
        <v>1976</v>
      </c>
      <c r="G437" s="101">
        <v>4125</v>
      </c>
      <c r="H437" s="98">
        <v>0.04</v>
      </c>
      <c r="I437" s="100">
        <v>196.35</v>
      </c>
      <c r="J437" s="98">
        <v>4.76</v>
      </c>
      <c r="K437" s="98">
        <v>4.76</v>
      </c>
      <c r="L437" s="100">
        <v>196.35</v>
      </c>
      <c r="M437" s="98">
        <v>4.76</v>
      </c>
      <c r="N437" s="98">
        <v>9.52</v>
      </c>
      <c r="O437" s="100">
        <v>196.35</v>
      </c>
      <c r="P437" s="98">
        <v>4.76</v>
      </c>
      <c r="Q437" s="102">
        <v>14.28</v>
      </c>
      <c r="R437" s="100">
        <v>196.35</v>
      </c>
      <c r="S437" s="98">
        <v>4.76</v>
      </c>
      <c r="T437" s="102">
        <v>19.04</v>
      </c>
      <c r="U437" s="100">
        <v>196.35</v>
      </c>
      <c r="V437" s="98">
        <v>4.76</v>
      </c>
      <c r="W437" s="102">
        <v>23.8</v>
      </c>
      <c r="X437" s="100">
        <v>196.35</v>
      </c>
      <c r="Y437" s="98">
        <v>4.76</v>
      </c>
      <c r="Z437" s="102">
        <v>28.56</v>
      </c>
      <c r="AA437" s="100">
        <v>196.35</v>
      </c>
      <c r="AB437" s="98">
        <v>4.76</v>
      </c>
      <c r="AC437" s="102">
        <v>33.32</v>
      </c>
      <c r="AD437" s="100">
        <v>196.35</v>
      </c>
      <c r="AE437" s="98">
        <v>4.76</v>
      </c>
      <c r="AF437" s="102">
        <v>38.08</v>
      </c>
      <c r="AG437" s="100">
        <v>196.35</v>
      </c>
      <c r="AH437" s="98">
        <v>4.76</v>
      </c>
      <c r="AI437" s="102">
        <v>42.84</v>
      </c>
      <c r="AJ437" s="100">
        <v>196.35</v>
      </c>
      <c r="AK437" s="98">
        <v>4.76</v>
      </c>
      <c r="AL437" s="102">
        <v>47.6</v>
      </c>
      <c r="AM437" s="100">
        <v>196.35</v>
      </c>
      <c r="AN437" s="98">
        <v>4.76</v>
      </c>
      <c r="AO437" s="102">
        <v>52.36</v>
      </c>
      <c r="AP437" s="100">
        <v>196.35</v>
      </c>
      <c r="AQ437" s="98">
        <v>4.76</v>
      </c>
      <c r="AR437" s="102">
        <v>57.12</v>
      </c>
      <c r="AS437" s="100">
        <v>196.35</v>
      </c>
      <c r="AT437" s="98">
        <v>4.76</v>
      </c>
      <c r="AU437" s="102">
        <v>61.88</v>
      </c>
      <c r="AV437" s="100">
        <v>196.35</v>
      </c>
      <c r="AW437" s="98">
        <v>4.76</v>
      </c>
      <c r="AX437" s="102">
        <v>66.64</v>
      </c>
      <c r="AY437" s="100">
        <v>196.35</v>
      </c>
      <c r="AZ437" s="98">
        <v>4.76</v>
      </c>
      <c r="BA437" s="102">
        <v>71.400000000000006</v>
      </c>
      <c r="BB437" s="100">
        <v>196.35</v>
      </c>
      <c r="BC437" s="98">
        <v>4.76</v>
      </c>
      <c r="BD437" s="102">
        <v>76.16</v>
      </c>
      <c r="BE437" s="100">
        <v>196.35</v>
      </c>
      <c r="BF437" s="98">
        <v>4.76</v>
      </c>
      <c r="BG437" s="102">
        <v>80.92</v>
      </c>
      <c r="BH437" s="100">
        <v>196.35</v>
      </c>
      <c r="BI437" s="98">
        <v>4.76</v>
      </c>
      <c r="BJ437" s="102">
        <v>85.68</v>
      </c>
      <c r="BK437" s="100">
        <v>196.35</v>
      </c>
      <c r="BL437" s="98">
        <v>4.76</v>
      </c>
      <c r="BM437" s="102">
        <v>90.44</v>
      </c>
      <c r="BN437" s="100">
        <v>196.35</v>
      </c>
      <c r="BO437" s="98">
        <v>4.76</v>
      </c>
      <c r="BP437" s="102">
        <v>95.2</v>
      </c>
      <c r="BQ437" s="100">
        <v>198</v>
      </c>
      <c r="BR437" s="98">
        <v>4.8</v>
      </c>
      <c r="BS437" s="100">
        <v>100</v>
      </c>
      <c r="BT437" s="99"/>
      <c r="BU437" s="99"/>
      <c r="BV437" s="99"/>
      <c r="BW437" s="99"/>
      <c r="BX437" s="99"/>
      <c r="BY437" s="99"/>
      <c r="BZ437" s="99"/>
      <c r="CA437" s="99"/>
      <c r="CB437" s="99"/>
      <c r="CC437" s="99"/>
      <c r="CD437" s="99"/>
      <c r="CE437" s="99"/>
      <c r="CF437" s="97"/>
      <c r="CG437" s="100"/>
      <c r="CH437" s="100"/>
      <c r="CI437" s="99"/>
      <c r="CJ437" s="99"/>
      <c r="CK437" s="100"/>
      <c r="CL437" s="99"/>
      <c r="CM437" s="99"/>
      <c r="CN437" s="100"/>
      <c r="CO437" s="462"/>
      <c r="CP437" s="462"/>
      <c r="CQ437" s="401"/>
      <c r="CR437" s="401"/>
      <c r="CS437" s="401"/>
      <c r="CT437" s="401"/>
      <c r="CU437" s="405"/>
      <c r="CV437" s="402"/>
      <c r="CW437" s="402"/>
      <c r="CX437" s="462"/>
      <c r="CY437" s="462"/>
      <c r="CZ437" s="401"/>
      <c r="DA437" s="402"/>
      <c r="DB437" s="462"/>
      <c r="DC437" s="462"/>
      <c r="DD437" s="462"/>
      <c r="DE437" s="462"/>
      <c r="DF437" s="402"/>
    </row>
    <row r="438" spans="1:110" ht="8.4499999999999993" customHeight="1" x14ac:dyDescent="0.2">
      <c r="A438" s="130" t="s">
        <v>723</v>
      </c>
      <c r="B438" s="96">
        <v>46</v>
      </c>
      <c r="C438" s="82" t="s">
        <v>366</v>
      </c>
      <c r="D438" s="104">
        <v>447</v>
      </c>
      <c r="E438" s="82" t="s">
        <v>1127</v>
      </c>
      <c r="F438" s="82" t="s">
        <v>1976</v>
      </c>
      <c r="G438" s="97">
        <v>40824</v>
      </c>
      <c r="H438" s="98">
        <v>0.42</v>
      </c>
      <c r="I438" s="101">
        <v>1943.22</v>
      </c>
      <c r="J438" s="98">
        <v>4.76</v>
      </c>
      <c r="K438" s="98">
        <v>4.76</v>
      </c>
      <c r="L438" s="101">
        <v>1943.22</v>
      </c>
      <c r="M438" s="98">
        <v>4.76</v>
      </c>
      <c r="N438" s="98">
        <v>9.52</v>
      </c>
      <c r="O438" s="101">
        <v>1943.22</v>
      </c>
      <c r="P438" s="98">
        <v>4.76</v>
      </c>
      <c r="Q438" s="102">
        <v>14.28</v>
      </c>
      <c r="R438" s="101">
        <v>1943.22</v>
      </c>
      <c r="S438" s="98">
        <v>4.76</v>
      </c>
      <c r="T438" s="102">
        <v>19.04</v>
      </c>
      <c r="U438" s="101">
        <v>1943.22</v>
      </c>
      <c r="V438" s="98">
        <v>4.76</v>
      </c>
      <c r="W438" s="102">
        <v>23.8</v>
      </c>
      <c r="X438" s="101">
        <v>1943.22</v>
      </c>
      <c r="Y438" s="98">
        <v>4.76</v>
      </c>
      <c r="Z438" s="102">
        <v>28.56</v>
      </c>
      <c r="AA438" s="101">
        <v>1943.22</v>
      </c>
      <c r="AB438" s="98">
        <v>4.76</v>
      </c>
      <c r="AC438" s="102">
        <v>33.32</v>
      </c>
      <c r="AD438" s="101">
        <v>1943.22</v>
      </c>
      <c r="AE438" s="98">
        <v>4.76</v>
      </c>
      <c r="AF438" s="102">
        <v>38.08</v>
      </c>
      <c r="AG438" s="101">
        <v>1943.22</v>
      </c>
      <c r="AH438" s="98">
        <v>4.76</v>
      </c>
      <c r="AI438" s="102">
        <v>42.84</v>
      </c>
      <c r="AJ438" s="101">
        <v>1943.22</v>
      </c>
      <c r="AK438" s="98">
        <v>4.76</v>
      </c>
      <c r="AL438" s="102">
        <v>47.6</v>
      </c>
      <c r="AM438" s="101">
        <v>1943.22</v>
      </c>
      <c r="AN438" s="98">
        <v>4.76</v>
      </c>
      <c r="AO438" s="102">
        <v>52.36</v>
      </c>
      <c r="AP438" s="101">
        <v>1943.22</v>
      </c>
      <c r="AQ438" s="98">
        <v>4.76</v>
      </c>
      <c r="AR438" s="102">
        <v>57.12</v>
      </c>
      <c r="AS438" s="101">
        <v>1943.22</v>
      </c>
      <c r="AT438" s="98">
        <v>4.76</v>
      </c>
      <c r="AU438" s="102">
        <v>61.88</v>
      </c>
      <c r="AV438" s="101">
        <v>1943.22</v>
      </c>
      <c r="AW438" s="98">
        <v>4.76</v>
      </c>
      <c r="AX438" s="102">
        <v>66.64</v>
      </c>
      <c r="AY438" s="101">
        <v>1943.22</v>
      </c>
      <c r="AZ438" s="98">
        <v>4.76</v>
      </c>
      <c r="BA438" s="102">
        <v>71.400000000000006</v>
      </c>
      <c r="BB438" s="101">
        <v>1943.22</v>
      </c>
      <c r="BC438" s="98">
        <v>4.76</v>
      </c>
      <c r="BD438" s="102">
        <v>76.16</v>
      </c>
      <c r="BE438" s="101">
        <v>1943.22</v>
      </c>
      <c r="BF438" s="98">
        <v>4.76</v>
      </c>
      <c r="BG438" s="102">
        <v>80.92</v>
      </c>
      <c r="BH438" s="101">
        <v>1943.22</v>
      </c>
      <c r="BI438" s="98">
        <v>4.76</v>
      </c>
      <c r="BJ438" s="102">
        <v>85.68</v>
      </c>
      <c r="BK438" s="101">
        <v>1943.22</v>
      </c>
      <c r="BL438" s="98">
        <v>4.76</v>
      </c>
      <c r="BM438" s="102">
        <v>90.44</v>
      </c>
      <c r="BN438" s="101">
        <v>1943.22</v>
      </c>
      <c r="BO438" s="98">
        <v>4.76</v>
      </c>
      <c r="BP438" s="102">
        <v>95.2</v>
      </c>
      <c r="BQ438" s="101">
        <v>1959.55</v>
      </c>
      <c r="BR438" s="98">
        <v>4.8</v>
      </c>
      <c r="BS438" s="100">
        <v>100</v>
      </c>
      <c r="BT438" s="99"/>
      <c r="BU438" s="99"/>
      <c r="BV438" s="99"/>
      <c r="BW438" s="99"/>
      <c r="BX438" s="99"/>
      <c r="BY438" s="99"/>
      <c r="BZ438" s="99"/>
      <c r="CA438" s="99"/>
      <c r="CB438" s="99"/>
      <c r="CC438" s="99"/>
      <c r="CD438" s="99"/>
      <c r="CE438" s="100"/>
      <c r="CF438" s="99"/>
      <c r="CG438" s="99"/>
      <c r="CH438" s="100"/>
      <c r="CI438" s="99"/>
      <c r="CJ438" s="99"/>
      <c r="CK438" s="100"/>
      <c r="CL438" s="99"/>
      <c r="CM438" s="99"/>
      <c r="CN438" s="100"/>
      <c r="CO438" s="463"/>
      <c r="CP438" s="462"/>
      <c r="CQ438" s="402"/>
      <c r="CR438" s="401"/>
      <c r="CS438" s="401"/>
      <c r="CT438" s="402"/>
      <c r="CU438" s="401"/>
      <c r="CV438" s="401"/>
      <c r="CW438" s="402"/>
      <c r="CX438" s="462"/>
      <c r="CY438" s="462"/>
      <c r="CZ438" s="401"/>
      <c r="DA438" s="402"/>
      <c r="DB438" s="462"/>
      <c r="DC438" s="462"/>
      <c r="DD438" s="462"/>
      <c r="DE438" s="462"/>
      <c r="DF438" s="402"/>
    </row>
    <row r="439" spans="1:110" ht="8.4499999999999993" customHeight="1" x14ac:dyDescent="0.2">
      <c r="A439" s="130" t="s">
        <v>725</v>
      </c>
      <c r="B439" s="96">
        <v>47</v>
      </c>
      <c r="C439" s="82" t="s">
        <v>1107</v>
      </c>
      <c r="D439" s="104">
        <v>447</v>
      </c>
      <c r="E439" s="82" t="s">
        <v>1127</v>
      </c>
      <c r="F439" s="82" t="s">
        <v>1976</v>
      </c>
      <c r="G439" s="106">
        <v>112266</v>
      </c>
      <c r="H439" s="98">
        <v>1.1399999999999999</v>
      </c>
      <c r="I439" s="101">
        <v>5343.86</v>
      </c>
      <c r="J439" s="98">
        <v>4.76</v>
      </c>
      <c r="K439" s="98">
        <v>4.76</v>
      </c>
      <c r="L439" s="101">
        <v>5343.86</v>
      </c>
      <c r="M439" s="98">
        <v>4.76</v>
      </c>
      <c r="N439" s="98">
        <v>9.52</v>
      </c>
      <c r="O439" s="101">
        <v>5343.86</v>
      </c>
      <c r="P439" s="98">
        <v>4.76</v>
      </c>
      <c r="Q439" s="102">
        <v>14.28</v>
      </c>
      <c r="R439" s="101">
        <v>5343.86</v>
      </c>
      <c r="S439" s="98">
        <v>4.76</v>
      </c>
      <c r="T439" s="102">
        <v>19.04</v>
      </c>
      <c r="U439" s="101">
        <v>5343.86</v>
      </c>
      <c r="V439" s="98">
        <v>4.76</v>
      </c>
      <c r="W439" s="102">
        <v>23.8</v>
      </c>
      <c r="X439" s="101">
        <v>5343.86</v>
      </c>
      <c r="Y439" s="98">
        <v>4.76</v>
      </c>
      <c r="Z439" s="102">
        <v>28.56</v>
      </c>
      <c r="AA439" s="101">
        <v>5343.86</v>
      </c>
      <c r="AB439" s="98">
        <v>4.76</v>
      </c>
      <c r="AC439" s="102">
        <v>33.32</v>
      </c>
      <c r="AD439" s="101">
        <v>5343.86</v>
      </c>
      <c r="AE439" s="98">
        <v>4.76</v>
      </c>
      <c r="AF439" s="102">
        <v>38.08</v>
      </c>
      <c r="AG439" s="101">
        <v>5343.86</v>
      </c>
      <c r="AH439" s="98">
        <v>4.76</v>
      </c>
      <c r="AI439" s="102">
        <v>42.84</v>
      </c>
      <c r="AJ439" s="101">
        <v>5343.86</v>
      </c>
      <c r="AK439" s="98">
        <v>4.76</v>
      </c>
      <c r="AL439" s="102">
        <v>47.6</v>
      </c>
      <c r="AM439" s="101">
        <v>5343.86</v>
      </c>
      <c r="AN439" s="98">
        <v>4.76</v>
      </c>
      <c r="AO439" s="102">
        <v>52.36</v>
      </c>
      <c r="AP439" s="101">
        <v>5343.86</v>
      </c>
      <c r="AQ439" s="98">
        <v>4.76</v>
      </c>
      <c r="AR439" s="102">
        <v>57.12</v>
      </c>
      <c r="AS439" s="101">
        <v>5343.86</v>
      </c>
      <c r="AT439" s="98">
        <v>4.76</v>
      </c>
      <c r="AU439" s="102">
        <v>61.88</v>
      </c>
      <c r="AV439" s="101">
        <v>5343.86</v>
      </c>
      <c r="AW439" s="98">
        <v>4.76</v>
      </c>
      <c r="AX439" s="102">
        <v>66.64</v>
      </c>
      <c r="AY439" s="101">
        <v>5343.86</v>
      </c>
      <c r="AZ439" s="98">
        <v>4.76</v>
      </c>
      <c r="BA439" s="102">
        <v>71.400000000000006</v>
      </c>
      <c r="BB439" s="101">
        <v>5343.86</v>
      </c>
      <c r="BC439" s="98">
        <v>4.76</v>
      </c>
      <c r="BD439" s="102">
        <v>76.16</v>
      </c>
      <c r="BE439" s="101">
        <v>5343.86</v>
      </c>
      <c r="BF439" s="98">
        <v>4.76</v>
      </c>
      <c r="BG439" s="102">
        <v>80.92</v>
      </c>
      <c r="BH439" s="101">
        <v>5343.86</v>
      </c>
      <c r="BI439" s="98">
        <v>4.76</v>
      </c>
      <c r="BJ439" s="102">
        <v>85.68</v>
      </c>
      <c r="BK439" s="101">
        <v>5343.86</v>
      </c>
      <c r="BL439" s="98">
        <v>4.76</v>
      </c>
      <c r="BM439" s="102">
        <v>90.44</v>
      </c>
      <c r="BN439" s="101">
        <v>5343.86</v>
      </c>
      <c r="BO439" s="98">
        <v>4.76</v>
      </c>
      <c r="BP439" s="102">
        <v>95.2</v>
      </c>
      <c r="BQ439" s="101">
        <v>5388.77</v>
      </c>
      <c r="BR439" s="98">
        <v>4.8</v>
      </c>
      <c r="BS439" s="100">
        <v>100</v>
      </c>
      <c r="BT439" s="99"/>
      <c r="BU439" s="99"/>
      <c r="BV439" s="99"/>
      <c r="BW439" s="99"/>
      <c r="BX439" s="99"/>
      <c r="BY439" s="99"/>
      <c r="BZ439" s="99"/>
      <c r="CA439" s="99"/>
      <c r="CB439" s="99"/>
      <c r="CC439" s="99"/>
      <c r="CD439" s="99"/>
      <c r="CE439" s="100"/>
      <c r="CF439" s="99"/>
      <c r="CG439" s="99"/>
      <c r="CH439" s="100"/>
      <c r="CI439" s="99"/>
      <c r="CJ439" s="99"/>
      <c r="CK439" s="100"/>
      <c r="CL439" s="99"/>
      <c r="CM439" s="99"/>
      <c r="CN439" s="100"/>
      <c r="CO439" s="462"/>
      <c r="CP439" s="462"/>
      <c r="CQ439" s="401"/>
      <c r="CR439" s="405"/>
      <c r="CS439" s="402"/>
      <c r="CT439" s="402"/>
      <c r="CU439" s="401"/>
      <c r="CV439" s="401"/>
      <c r="CW439" s="402"/>
      <c r="CX439" s="462"/>
      <c r="CY439" s="462"/>
      <c r="CZ439" s="401"/>
      <c r="DA439" s="402"/>
      <c r="DB439" s="462"/>
      <c r="DC439" s="462"/>
      <c r="DD439" s="462"/>
      <c r="DE439" s="462"/>
      <c r="DF439" s="402"/>
    </row>
    <row r="440" spans="1:110" ht="8.4499999999999993" customHeight="1" x14ac:dyDescent="0.2">
      <c r="A440" s="130" t="s">
        <v>726</v>
      </c>
      <c r="B440" s="96">
        <v>48</v>
      </c>
      <c r="C440" s="82" t="s">
        <v>367</v>
      </c>
      <c r="D440" s="104">
        <v>447</v>
      </c>
      <c r="E440" s="82" t="s">
        <v>1127</v>
      </c>
      <c r="F440" s="82" t="s">
        <v>1976</v>
      </c>
      <c r="G440" s="97">
        <v>12474</v>
      </c>
      <c r="H440" s="98">
        <v>0.13</v>
      </c>
      <c r="I440" s="100">
        <v>593.76</v>
      </c>
      <c r="J440" s="98">
        <v>4.76</v>
      </c>
      <c r="K440" s="98">
        <v>4.76</v>
      </c>
      <c r="L440" s="100">
        <v>593.76</v>
      </c>
      <c r="M440" s="98">
        <v>4.76</v>
      </c>
      <c r="N440" s="98">
        <v>9.52</v>
      </c>
      <c r="O440" s="100">
        <v>593.76</v>
      </c>
      <c r="P440" s="98">
        <v>4.76</v>
      </c>
      <c r="Q440" s="102">
        <v>14.28</v>
      </c>
      <c r="R440" s="100">
        <v>593.76</v>
      </c>
      <c r="S440" s="98">
        <v>4.76</v>
      </c>
      <c r="T440" s="102">
        <v>19.04</v>
      </c>
      <c r="U440" s="100">
        <v>593.76</v>
      </c>
      <c r="V440" s="98">
        <v>4.76</v>
      </c>
      <c r="W440" s="102">
        <v>23.8</v>
      </c>
      <c r="X440" s="100">
        <v>593.76</v>
      </c>
      <c r="Y440" s="98">
        <v>4.76</v>
      </c>
      <c r="Z440" s="102">
        <v>28.56</v>
      </c>
      <c r="AA440" s="100">
        <v>593.76</v>
      </c>
      <c r="AB440" s="98">
        <v>4.76</v>
      </c>
      <c r="AC440" s="102">
        <v>33.32</v>
      </c>
      <c r="AD440" s="100">
        <v>593.76</v>
      </c>
      <c r="AE440" s="98">
        <v>4.76</v>
      </c>
      <c r="AF440" s="102">
        <v>38.08</v>
      </c>
      <c r="AG440" s="100">
        <v>593.76</v>
      </c>
      <c r="AH440" s="98">
        <v>4.76</v>
      </c>
      <c r="AI440" s="102">
        <v>42.84</v>
      </c>
      <c r="AJ440" s="100">
        <v>593.76</v>
      </c>
      <c r="AK440" s="98">
        <v>4.76</v>
      </c>
      <c r="AL440" s="102">
        <v>47.6</v>
      </c>
      <c r="AM440" s="100">
        <v>593.76</v>
      </c>
      <c r="AN440" s="98">
        <v>4.76</v>
      </c>
      <c r="AO440" s="102">
        <v>52.36</v>
      </c>
      <c r="AP440" s="100">
        <v>593.76</v>
      </c>
      <c r="AQ440" s="98">
        <v>4.76</v>
      </c>
      <c r="AR440" s="102">
        <v>57.12</v>
      </c>
      <c r="AS440" s="100">
        <v>593.76</v>
      </c>
      <c r="AT440" s="98">
        <v>4.76</v>
      </c>
      <c r="AU440" s="102">
        <v>61.88</v>
      </c>
      <c r="AV440" s="100">
        <v>593.76</v>
      </c>
      <c r="AW440" s="98">
        <v>4.76</v>
      </c>
      <c r="AX440" s="102">
        <v>66.64</v>
      </c>
      <c r="AY440" s="100">
        <v>593.76</v>
      </c>
      <c r="AZ440" s="98">
        <v>4.76</v>
      </c>
      <c r="BA440" s="102">
        <v>71.400000000000006</v>
      </c>
      <c r="BB440" s="100">
        <v>593.76</v>
      </c>
      <c r="BC440" s="98">
        <v>4.76</v>
      </c>
      <c r="BD440" s="102">
        <v>76.16</v>
      </c>
      <c r="BE440" s="100">
        <v>593.76</v>
      </c>
      <c r="BF440" s="98">
        <v>4.76</v>
      </c>
      <c r="BG440" s="102">
        <v>80.92</v>
      </c>
      <c r="BH440" s="100">
        <v>593.76</v>
      </c>
      <c r="BI440" s="98">
        <v>4.76</v>
      </c>
      <c r="BJ440" s="102">
        <v>85.68</v>
      </c>
      <c r="BK440" s="100">
        <v>593.76</v>
      </c>
      <c r="BL440" s="98">
        <v>4.76</v>
      </c>
      <c r="BM440" s="102">
        <v>90.44</v>
      </c>
      <c r="BN440" s="100">
        <v>593.76</v>
      </c>
      <c r="BO440" s="98">
        <v>4.76</v>
      </c>
      <c r="BP440" s="102">
        <v>95.2</v>
      </c>
      <c r="BQ440" s="100">
        <v>598.75</v>
      </c>
      <c r="BR440" s="98">
        <v>4.8</v>
      </c>
      <c r="BS440" s="100">
        <v>100</v>
      </c>
      <c r="BT440" s="99"/>
      <c r="BU440" s="99"/>
      <c r="BV440" s="99"/>
      <c r="BW440" s="99"/>
      <c r="BX440" s="99"/>
      <c r="BY440" s="99"/>
      <c r="BZ440" s="99"/>
      <c r="CA440" s="99"/>
      <c r="CB440" s="99"/>
      <c r="CC440" s="99"/>
      <c r="CD440" s="99"/>
      <c r="CE440" s="99"/>
      <c r="CF440" s="99"/>
      <c r="CG440" s="99"/>
      <c r="CH440" s="99"/>
      <c r="CI440" s="99"/>
      <c r="CJ440" s="99"/>
      <c r="CK440" s="99"/>
      <c r="CL440" s="101"/>
      <c r="CM440" s="100"/>
      <c r="CN440" s="100"/>
      <c r="CO440" s="462"/>
      <c r="CP440" s="462"/>
      <c r="CQ440" s="401"/>
      <c r="CR440" s="405"/>
      <c r="CS440" s="402"/>
      <c r="CT440" s="402"/>
      <c r="CU440" s="401"/>
      <c r="CV440" s="401"/>
      <c r="CW440" s="402"/>
      <c r="CX440" s="462"/>
      <c r="CY440" s="462"/>
      <c r="CZ440" s="401"/>
      <c r="DA440" s="402"/>
      <c r="DB440" s="462"/>
      <c r="DC440" s="462"/>
      <c r="DD440" s="462"/>
      <c r="DE440" s="462"/>
      <c r="DF440" s="402"/>
    </row>
    <row r="441" spans="1:110" ht="8.4499999999999993" customHeight="1" x14ac:dyDescent="0.2">
      <c r="A441" s="130" t="s">
        <v>728</v>
      </c>
      <c r="B441" s="96">
        <v>49</v>
      </c>
      <c r="C441" s="82" t="s">
        <v>368</v>
      </c>
      <c r="D441" s="104">
        <v>447</v>
      </c>
      <c r="E441" s="82" t="s">
        <v>1127</v>
      </c>
      <c r="F441" s="82" t="s">
        <v>1976</v>
      </c>
      <c r="G441" s="101">
        <v>8175</v>
      </c>
      <c r="H441" s="98">
        <v>0.08</v>
      </c>
      <c r="I441" s="100">
        <v>389.13</v>
      </c>
      <c r="J441" s="98">
        <v>4.76</v>
      </c>
      <c r="K441" s="98">
        <v>4.76</v>
      </c>
      <c r="L441" s="100">
        <v>389.13</v>
      </c>
      <c r="M441" s="98">
        <v>4.76</v>
      </c>
      <c r="N441" s="98">
        <v>9.52</v>
      </c>
      <c r="O441" s="100">
        <v>389.13</v>
      </c>
      <c r="P441" s="98">
        <v>4.76</v>
      </c>
      <c r="Q441" s="102">
        <v>14.28</v>
      </c>
      <c r="R441" s="100">
        <v>389.13</v>
      </c>
      <c r="S441" s="98">
        <v>4.76</v>
      </c>
      <c r="T441" s="102">
        <v>19.04</v>
      </c>
      <c r="U441" s="100">
        <v>389.13</v>
      </c>
      <c r="V441" s="98">
        <v>4.76</v>
      </c>
      <c r="W441" s="102">
        <v>23.8</v>
      </c>
      <c r="X441" s="100">
        <v>389.13</v>
      </c>
      <c r="Y441" s="98">
        <v>4.76</v>
      </c>
      <c r="Z441" s="102">
        <v>28.56</v>
      </c>
      <c r="AA441" s="100">
        <v>389.13</v>
      </c>
      <c r="AB441" s="98">
        <v>4.76</v>
      </c>
      <c r="AC441" s="102">
        <v>33.32</v>
      </c>
      <c r="AD441" s="100">
        <v>389.13</v>
      </c>
      <c r="AE441" s="98">
        <v>4.76</v>
      </c>
      <c r="AF441" s="102">
        <v>38.08</v>
      </c>
      <c r="AG441" s="100">
        <v>389.13</v>
      </c>
      <c r="AH441" s="98">
        <v>4.76</v>
      </c>
      <c r="AI441" s="102">
        <v>42.84</v>
      </c>
      <c r="AJ441" s="100">
        <v>389.13</v>
      </c>
      <c r="AK441" s="98">
        <v>4.76</v>
      </c>
      <c r="AL441" s="102">
        <v>47.6</v>
      </c>
      <c r="AM441" s="100">
        <v>389.13</v>
      </c>
      <c r="AN441" s="98">
        <v>4.76</v>
      </c>
      <c r="AO441" s="102">
        <v>52.36</v>
      </c>
      <c r="AP441" s="100">
        <v>389.13</v>
      </c>
      <c r="AQ441" s="98">
        <v>4.76</v>
      </c>
      <c r="AR441" s="102">
        <v>57.12</v>
      </c>
      <c r="AS441" s="100">
        <v>389.13</v>
      </c>
      <c r="AT441" s="98">
        <v>4.76</v>
      </c>
      <c r="AU441" s="102">
        <v>61.88</v>
      </c>
      <c r="AV441" s="100">
        <v>389.13</v>
      </c>
      <c r="AW441" s="98">
        <v>4.76</v>
      </c>
      <c r="AX441" s="102">
        <v>66.64</v>
      </c>
      <c r="AY441" s="100">
        <v>389.13</v>
      </c>
      <c r="AZ441" s="98">
        <v>4.76</v>
      </c>
      <c r="BA441" s="102">
        <v>71.400000000000006</v>
      </c>
      <c r="BB441" s="100">
        <v>389.13</v>
      </c>
      <c r="BC441" s="98">
        <v>4.76</v>
      </c>
      <c r="BD441" s="102">
        <v>76.16</v>
      </c>
      <c r="BE441" s="100">
        <v>389.13</v>
      </c>
      <c r="BF441" s="98">
        <v>4.76</v>
      </c>
      <c r="BG441" s="102">
        <v>80.92</v>
      </c>
      <c r="BH441" s="100">
        <v>389.13</v>
      </c>
      <c r="BI441" s="98">
        <v>4.76</v>
      </c>
      <c r="BJ441" s="102">
        <v>85.68</v>
      </c>
      <c r="BK441" s="100">
        <v>389.13</v>
      </c>
      <c r="BL441" s="98">
        <v>4.76</v>
      </c>
      <c r="BM441" s="102">
        <v>90.44</v>
      </c>
      <c r="BN441" s="100">
        <v>389.13</v>
      </c>
      <c r="BO441" s="98">
        <v>4.76</v>
      </c>
      <c r="BP441" s="102">
        <v>95.2</v>
      </c>
      <c r="BQ441" s="100">
        <v>392.4</v>
      </c>
      <c r="BR441" s="98">
        <v>4.8</v>
      </c>
      <c r="BS441" s="100">
        <v>100</v>
      </c>
      <c r="BT441" s="99"/>
      <c r="BU441" s="99"/>
      <c r="BV441" s="99"/>
      <c r="BW441" s="99"/>
      <c r="BX441" s="99"/>
      <c r="BY441" s="99"/>
      <c r="BZ441" s="99"/>
      <c r="CA441" s="99"/>
      <c r="CB441" s="99"/>
      <c r="CC441" s="99"/>
      <c r="CD441" s="99"/>
      <c r="CE441" s="99"/>
      <c r="CF441" s="99"/>
      <c r="CG441" s="99"/>
      <c r="CH441" s="99"/>
      <c r="CI441" s="99"/>
      <c r="CJ441" s="99"/>
      <c r="CK441" s="99"/>
      <c r="CL441" s="101"/>
      <c r="CM441" s="100"/>
      <c r="CN441" s="100"/>
      <c r="CO441" s="462"/>
      <c r="CP441" s="462"/>
      <c r="CQ441" s="401"/>
      <c r="CR441" s="405"/>
      <c r="CS441" s="402"/>
      <c r="CT441" s="402"/>
      <c r="CU441" s="401"/>
      <c r="CV441" s="401"/>
      <c r="CW441" s="402"/>
      <c r="CX441" s="462"/>
      <c r="CY441" s="462"/>
      <c r="CZ441" s="401"/>
      <c r="DA441" s="402"/>
      <c r="DB441" s="462"/>
      <c r="DC441" s="462"/>
      <c r="DD441" s="462"/>
      <c r="DE441" s="462"/>
      <c r="DF441" s="402"/>
    </row>
    <row r="442" spans="1:110" ht="8.4499999999999993" customHeight="1" x14ac:dyDescent="0.2">
      <c r="A442" s="130" t="s">
        <v>91</v>
      </c>
      <c r="B442" s="88">
        <v>50</v>
      </c>
      <c r="C442" s="87" t="s">
        <v>66</v>
      </c>
      <c r="D442" s="103">
        <v>447</v>
      </c>
      <c r="E442" s="87" t="s">
        <v>1127</v>
      </c>
      <c r="F442" s="87" t="s">
        <v>1976</v>
      </c>
      <c r="G442" s="105">
        <v>219130.61</v>
      </c>
      <c r="H442" s="90">
        <v>2.23</v>
      </c>
      <c r="I442" s="92">
        <v>1861.92</v>
      </c>
      <c r="J442" s="90">
        <v>0.85</v>
      </c>
      <c r="K442" s="90">
        <v>0.85</v>
      </c>
      <c r="L442" s="92">
        <v>2460.86</v>
      </c>
      <c r="M442" s="90">
        <v>1.1200000000000001</v>
      </c>
      <c r="N442" s="90">
        <v>1.98</v>
      </c>
      <c r="O442" s="92">
        <v>1861.92</v>
      </c>
      <c r="P442" s="90">
        <v>0.85</v>
      </c>
      <c r="Q442" s="90">
        <v>2.83</v>
      </c>
      <c r="R442" s="92">
        <v>2011.91</v>
      </c>
      <c r="S442" s="90">
        <v>0.92</v>
      </c>
      <c r="T442" s="90">
        <v>3.75</v>
      </c>
      <c r="U442" s="92">
        <v>2011.91</v>
      </c>
      <c r="V442" s="90">
        <v>0.92</v>
      </c>
      <c r="W442" s="90">
        <v>4.66</v>
      </c>
      <c r="X442" s="92">
        <v>6968.7</v>
      </c>
      <c r="Y442" s="90">
        <v>3.06</v>
      </c>
      <c r="Z442" s="90">
        <v>7.72</v>
      </c>
      <c r="AA442" s="92">
        <v>9658.92</v>
      </c>
      <c r="AB442" s="90">
        <v>4.41</v>
      </c>
      <c r="AC442" s="91">
        <v>12.14</v>
      </c>
      <c r="AD442" s="89">
        <v>11536.76</v>
      </c>
      <c r="AE442" s="90">
        <v>5.27</v>
      </c>
      <c r="AF442" s="91">
        <v>17.41</v>
      </c>
      <c r="AG442" s="92">
        <v>9958.7999999999993</v>
      </c>
      <c r="AH442" s="90">
        <v>4.55</v>
      </c>
      <c r="AI442" s="91">
        <v>21.96</v>
      </c>
      <c r="AJ442" s="89">
        <v>10408.799999999999</v>
      </c>
      <c r="AK442" s="90">
        <v>4.76</v>
      </c>
      <c r="AL442" s="91">
        <v>26.72</v>
      </c>
      <c r="AM442" s="89">
        <v>16886.759999999998</v>
      </c>
      <c r="AN442" s="90">
        <v>7.72</v>
      </c>
      <c r="AO442" s="91">
        <v>34.43</v>
      </c>
      <c r="AP442" s="89">
        <v>11706.36</v>
      </c>
      <c r="AQ442" s="90">
        <v>5.35</v>
      </c>
      <c r="AR442" s="91">
        <v>39.78</v>
      </c>
      <c r="AS442" s="89">
        <v>11187.24</v>
      </c>
      <c r="AT442" s="90">
        <v>5.1100000000000003</v>
      </c>
      <c r="AU442" s="91">
        <v>44.89</v>
      </c>
      <c r="AV442" s="89">
        <v>17148.61</v>
      </c>
      <c r="AW442" s="90">
        <v>7.84</v>
      </c>
      <c r="AX442" s="91">
        <v>52.73</v>
      </c>
      <c r="AY442" s="89">
        <v>15570.66</v>
      </c>
      <c r="AZ442" s="90">
        <v>7.11</v>
      </c>
      <c r="BA442" s="91">
        <v>59.84</v>
      </c>
      <c r="BB442" s="89">
        <v>15570.66</v>
      </c>
      <c r="BC442" s="90">
        <v>7.11</v>
      </c>
      <c r="BD442" s="91">
        <v>66.959999999999994</v>
      </c>
      <c r="BE442" s="89">
        <v>17148.61</v>
      </c>
      <c r="BF442" s="90">
        <v>7.84</v>
      </c>
      <c r="BG442" s="91">
        <v>74.790000000000006</v>
      </c>
      <c r="BH442" s="89">
        <v>20431.580000000002</v>
      </c>
      <c r="BI442" s="90">
        <v>9.34</v>
      </c>
      <c r="BJ442" s="91">
        <v>84.13</v>
      </c>
      <c r="BK442" s="89">
        <v>16572.02</v>
      </c>
      <c r="BL442" s="90">
        <v>7.57</v>
      </c>
      <c r="BM442" s="91">
        <v>91.7</v>
      </c>
      <c r="BN442" s="89">
        <v>13158.57</v>
      </c>
      <c r="BO442" s="90">
        <v>6.01</v>
      </c>
      <c r="BP442" s="91">
        <v>97.71</v>
      </c>
      <c r="BQ442" s="92">
        <v>5009.05</v>
      </c>
      <c r="BR442" s="90">
        <v>2.29</v>
      </c>
      <c r="BS442" s="93">
        <v>100</v>
      </c>
      <c r="BT442" s="94"/>
      <c r="BU442" s="94"/>
      <c r="BV442" s="94"/>
      <c r="BW442" s="94"/>
      <c r="BX442" s="94"/>
      <c r="BY442" s="94"/>
      <c r="BZ442" s="94"/>
      <c r="CA442" s="94"/>
      <c r="CB442" s="94"/>
      <c r="CC442" s="94"/>
      <c r="CD442" s="94"/>
      <c r="CE442" s="93"/>
      <c r="CF442" s="94"/>
      <c r="CG442" s="94"/>
      <c r="CH442" s="93"/>
      <c r="CI442" s="94"/>
      <c r="CJ442" s="94"/>
      <c r="CK442" s="93"/>
      <c r="CL442" s="94"/>
      <c r="CM442" s="94"/>
      <c r="CN442" s="93"/>
      <c r="CO442" s="462"/>
      <c r="CP442" s="462"/>
      <c r="CQ442" s="401"/>
      <c r="CR442" s="405"/>
      <c r="CS442" s="402"/>
      <c r="CT442" s="402"/>
      <c r="CU442" s="401"/>
      <c r="CV442" s="401"/>
      <c r="CW442" s="402"/>
      <c r="CX442" s="462"/>
      <c r="CY442" s="462"/>
      <c r="CZ442" s="401"/>
      <c r="DA442" s="402"/>
      <c r="DB442" s="462"/>
      <c r="DC442" s="462"/>
      <c r="DD442" s="462"/>
      <c r="DE442" s="462"/>
      <c r="DF442" s="402"/>
    </row>
    <row r="443" spans="1:110" ht="8.4499999999999993" customHeight="1" x14ac:dyDescent="0.2">
      <c r="A443" s="130" t="s">
        <v>92</v>
      </c>
      <c r="B443" s="96">
        <v>51</v>
      </c>
      <c r="C443" s="82" t="s">
        <v>2116</v>
      </c>
      <c r="D443" s="104">
        <v>299</v>
      </c>
      <c r="E443" s="82" t="s">
        <v>1951</v>
      </c>
      <c r="F443" s="82" t="s">
        <v>1976</v>
      </c>
      <c r="G443" s="101">
        <v>4200</v>
      </c>
      <c r="H443" s="98">
        <v>0.04</v>
      </c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  <c r="AA443" s="99"/>
      <c r="AB443" s="99"/>
      <c r="AC443" s="99"/>
      <c r="AD443" s="100">
        <v>299.88</v>
      </c>
      <c r="AE443" s="98">
        <v>7.14</v>
      </c>
      <c r="AF443" s="98">
        <v>7.14</v>
      </c>
      <c r="AG443" s="100">
        <v>299.88</v>
      </c>
      <c r="AH443" s="98">
        <v>7.14</v>
      </c>
      <c r="AI443" s="102">
        <v>14.28</v>
      </c>
      <c r="AJ443" s="100">
        <v>299.88</v>
      </c>
      <c r="AK443" s="98">
        <v>7.14</v>
      </c>
      <c r="AL443" s="102">
        <v>21.42</v>
      </c>
      <c r="AM443" s="100">
        <v>299.88</v>
      </c>
      <c r="AN443" s="98">
        <v>7.14</v>
      </c>
      <c r="AO443" s="102">
        <v>28.56</v>
      </c>
      <c r="AP443" s="100">
        <v>299.88</v>
      </c>
      <c r="AQ443" s="98">
        <v>7.14</v>
      </c>
      <c r="AR443" s="102">
        <v>35.700000000000003</v>
      </c>
      <c r="AS443" s="100">
        <v>299.88</v>
      </c>
      <c r="AT443" s="98">
        <v>7.14</v>
      </c>
      <c r="AU443" s="102">
        <v>42.84</v>
      </c>
      <c r="AV443" s="100">
        <v>299.88</v>
      </c>
      <c r="AW443" s="98">
        <v>7.14</v>
      </c>
      <c r="AX443" s="102">
        <v>49.98</v>
      </c>
      <c r="AY443" s="100">
        <v>299.88</v>
      </c>
      <c r="AZ443" s="98">
        <v>7.14</v>
      </c>
      <c r="BA443" s="102">
        <v>57.12</v>
      </c>
      <c r="BB443" s="100">
        <v>299.88</v>
      </c>
      <c r="BC443" s="98">
        <v>7.14</v>
      </c>
      <c r="BD443" s="102">
        <v>64.260000000000005</v>
      </c>
      <c r="BE443" s="100">
        <v>299.88</v>
      </c>
      <c r="BF443" s="98">
        <v>7.14</v>
      </c>
      <c r="BG443" s="102">
        <v>71.400000000000006</v>
      </c>
      <c r="BH443" s="100">
        <v>299.88</v>
      </c>
      <c r="BI443" s="98">
        <v>7.14</v>
      </c>
      <c r="BJ443" s="102">
        <v>78.540000000000006</v>
      </c>
      <c r="BK443" s="100">
        <v>299.88</v>
      </c>
      <c r="BL443" s="98">
        <v>7.14</v>
      </c>
      <c r="BM443" s="102">
        <v>85.68</v>
      </c>
      <c r="BN443" s="100">
        <v>299.88</v>
      </c>
      <c r="BO443" s="98">
        <v>7.14</v>
      </c>
      <c r="BP443" s="102">
        <v>92.82</v>
      </c>
      <c r="BQ443" s="100">
        <v>301.56</v>
      </c>
      <c r="BR443" s="98">
        <v>7.18</v>
      </c>
      <c r="BS443" s="100">
        <v>100</v>
      </c>
      <c r="BT443" s="99"/>
      <c r="BU443" s="99"/>
      <c r="BV443" s="99"/>
      <c r="BW443" s="99"/>
      <c r="BX443" s="99"/>
      <c r="BY443" s="99"/>
      <c r="BZ443" s="99"/>
      <c r="CA443" s="99"/>
      <c r="CB443" s="99"/>
      <c r="CC443" s="99"/>
      <c r="CD443" s="99"/>
      <c r="CE443" s="100"/>
      <c r="CF443" s="99"/>
      <c r="CG443" s="99"/>
      <c r="CH443" s="100"/>
      <c r="CI443" s="99"/>
      <c r="CJ443" s="99"/>
      <c r="CK443" s="100"/>
      <c r="CL443" s="99"/>
      <c r="CM443" s="99"/>
      <c r="CN443" s="100"/>
      <c r="CO443" s="462"/>
      <c r="CP443" s="462"/>
      <c r="CQ443" s="401"/>
      <c r="CR443" s="401"/>
      <c r="CS443" s="401"/>
      <c r="CT443" s="401"/>
      <c r="CU443" s="405"/>
      <c r="CV443" s="402"/>
      <c r="CW443" s="402"/>
      <c r="CX443" s="462"/>
      <c r="CY443" s="462"/>
      <c r="CZ443" s="401"/>
      <c r="DA443" s="402"/>
      <c r="DB443" s="462"/>
      <c r="DC443" s="462"/>
      <c r="DD443" s="462"/>
      <c r="DE443" s="462"/>
      <c r="DF443" s="402"/>
    </row>
    <row r="444" spans="1:110" ht="8.4499999999999993" customHeight="1" x14ac:dyDescent="0.2">
      <c r="A444" s="130" t="s">
        <v>93</v>
      </c>
      <c r="B444" s="96">
        <v>52</v>
      </c>
      <c r="C444" s="82" t="s">
        <v>1108</v>
      </c>
      <c r="D444" s="104">
        <v>447</v>
      </c>
      <c r="E444" s="82" t="s">
        <v>1127</v>
      </c>
      <c r="F444" s="82" t="s">
        <v>1976</v>
      </c>
      <c r="G444" s="101">
        <v>1920</v>
      </c>
      <c r="H444" s="98">
        <v>0.02</v>
      </c>
      <c r="I444" s="102">
        <v>91.39</v>
      </c>
      <c r="J444" s="98">
        <v>4.76</v>
      </c>
      <c r="K444" s="98">
        <v>4.76</v>
      </c>
      <c r="L444" s="102">
        <v>91.39</v>
      </c>
      <c r="M444" s="98">
        <v>4.76</v>
      </c>
      <c r="N444" s="98">
        <v>9.52</v>
      </c>
      <c r="O444" s="102">
        <v>91.39</v>
      </c>
      <c r="P444" s="98">
        <v>4.76</v>
      </c>
      <c r="Q444" s="102">
        <v>14.28</v>
      </c>
      <c r="R444" s="102">
        <v>91.39</v>
      </c>
      <c r="S444" s="98">
        <v>4.76</v>
      </c>
      <c r="T444" s="102">
        <v>19.04</v>
      </c>
      <c r="U444" s="102">
        <v>91.39</v>
      </c>
      <c r="V444" s="98">
        <v>4.76</v>
      </c>
      <c r="W444" s="102">
        <v>23.8</v>
      </c>
      <c r="X444" s="102">
        <v>91.39</v>
      </c>
      <c r="Y444" s="98">
        <v>4.76</v>
      </c>
      <c r="Z444" s="102">
        <v>28.56</v>
      </c>
      <c r="AA444" s="102">
        <v>91.39</v>
      </c>
      <c r="AB444" s="98">
        <v>4.76</v>
      </c>
      <c r="AC444" s="102">
        <v>33.32</v>
      </c>
      <c r="AD444" s="102">
        <v>91.39</v>
      </c>
      <c r="AE444" s="98">
        <v>4.76</v>
      </c>
      <c r="AF444" s="102">
        <v>38.08</v>
      </c>
      <c r="AG444" s="102">
        <v>91.39</v>
      </c>
      <c r="AH444" s="98">
        <v>4.76</v>
      </c>
      <c r="AI444" s="102">
        <v>42.84</v>
      </c>
      <c r="AJ444" s="102">
        <v>91.39</v>
      </c>
      <c r="AK444" s="98">
        <v>4.76</v>
      </c>
      <c r="AL444" s="102">
        <v>47.6</v>
      </c>
      <c r="AM444" s="102">
        <v>91.39</v>
      </c>
      <c r="AN444" s="98">
        <v>4.76</v>
      </c>
      <c r="AO444" s="102">
        <v>52.36</v>
      </c>
      <c r="AP444" s="102">
        <v>91.39</v>
      </c>
      <c r="AQ444" s="98">
        <v>4.76</v>
      </c>
      <c r="AR444" s="102">
        <v>57.12</v>
      </c>
      <c r="AS444" s="102">
        <v>91.39</v>
      </c>
      <c r="AT444" s="98">
        <v>4.76</v>
      </c>
      <c r="AU444" s="102">
        <v>61.88</v>
      </c>
      <c r="AV444" s="102">
        <v>91.39</v>
      </c>
      <c r="AW444" s="98">
        <v>4.76</v>
      </c>
      <c r="AX444" s="102">
        <v>66.64</v>
      </c>
      <c r="AY444" s="102">
        <v>91.39</v>
      </c>
      <c r="AZ444" s="98">
        <v>4.76</v>
      </c>
      <c r="BA444" s="102">
        <v>71.400000000000006</v>
      </c>
      <c r="BB444" s="102">
        <v>91.39</v>
      </c>
      <c r="BC444" s="98">
        <v>4.76</v>
      </c>
      <c r="BD444" s="102">
        <v>76.16</v>
      </c>
      <c r="BE444" s="102">
        <v>91.39</v>
      </c>
      <c r="BF444" s="98">
        <v>4.76</v>
      </c>
      <c r="BG444" s="102">
        <v>80.92</v>
      </c>
      <c r="BH444" s="102">
        <v>91.39</v>
      </c>
      <c r="BI444" s="98">
        <v>4.76</v>
      </c>
      <c r="BJ444" s="102">
        <v>85.68</v>
      </c>
      <c r="BK444" s="102">
        <v>91.39</v>
      </c>
      <c r="BL444" s="98">
        <v>4.76</v>
      </c>
      <c r="BM444" s="102">
        <v>90.44</v>
      </c>
      <c r="BN444" s="102">
        <v>91.39</v>
      </c>
      <c r="BO444" s="98">
        <v>4.76</v>
      </c>
      <c r="BP444" s="102">
        <v>95.2</v>
      </c>
      <c r="BQ444" s="102">
        <v>92.16</v>
      </c>
      <c r="BR444" s="98">
        <v>4.8</v>
      </c>
      <c r="BS444" s="100">
        <v>100</v>
      </c>
      <c r="BT444" s="99"/>
      <c r="BU444" s="99"/>
      <c r="BV444" s="99"/>
      <c r="BW444" s="99"/>
      <c r="BX444" s="99"/>
      <c r="BY444" s="99"/>
      <c r="BZ444" s="99"/>
      <c r="CA444" s="99"/>
      <c r="CB444" s="99"/>
      <c r="CC444" s="99"/>
      <c r="CD444" s="99"/>
      <c r="CE444" s="100"/>
      <c r="CF444" s="99"/>
      <c r="CG444" s="99"/>
      <c r="CH444" s="100"/>
      <c r="CI444" s="99"/>
      <c r="CJ444" s="99"/>
      <c r="CK444" s="100"/>
      <c r="CL444" s="99"/>
      <c r="CM444" s="99"/>
      <c r="CN444" s="100"/>
      <c r="CO444" s="462"/>
      <c r="CP444" s="462"/>
      <c r="CQ444" s="401"/>
      <c r="CR444" s="401"/>
      <c r="CS444" s="401"/>
      <c r="CT444" s="401"/>
      <c r="CU444" s="405"/>
      <c r="CV444" s="402"/>
      <c r="CW444" s="402"/>
      <c r="CX444" s="462"/>
      <c r="CY444" s="462"/>
      <c r="CZ444" s="401"/>
      <c r="DA444" s="402"/>
      <c r="DB444" s="462"/>
      <c r="DC444" s="462"/>
      <c r="DD444" s="462"/>
      <c r="DE444" s="462"/>
      <c r="DF444" s="402"/>
    </row>
    <row r="445" spans="1:110" ht="8.4499999999999993" customHeight="1" x14ac:dyDescent="0.2">
      <c r="A445" s="130" t="s">
        <v>169</v>
      </c>
      <c r="B445" s="96">
        <v>53</v>
      </c>
      <c r="C445" s="82" t="s">
        <v>2117</v>
      </c>
      <c r="D445" s="104">
        <v>105</v>
      </c>
      <c r="E445" s="82" t="s">
        <v>2630</v>
      </c>
      <c r="F445" s="82" t="s">
        <v>1943</v>
      </c>
      <c r="G445" s="101">
        <v>1500</v>
      </c>
      <c r="H445" s="98">
        <v>0.02</v>
      </c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100">
        <v>300</v>
      </c>
      <c r="Y445" s="102">
        <v>20</v>
      </c>
      <c r="Z445" s="102">
        <v>20</v>
      </c>
      <c r="AA445" s="100">
        <v>300</v>
      </c>
      <c r="AB445" s="102">
        <v>20</v>
      </c>
      <c r="AC445" s="102">
        <v>40</v>
      </c>
      <c r="AD445" s="100">
        <v>300</v>
      </c>
      <c r="AE445" s="102">
        <v>20</v>
      </c>
      <c r="AF445" s="102">
        <v>60</v>
      </c>
      <c r="AG445" s="100">
        <v>300</v>
      </c>
      <c r="AH445" s="102">
        <v>20</v>
      </c>
      <c r="AI445" s="102">
        <v>80</v>
      </c>
      <c r="AJ445" s="100">
        <v>300</v>
      </c>
      <c r="AK445" s="102">
        <v>20</v>
      </c>
      <c r="AL445" s="100">
        <v>100</v>
      </c>
      <c r="AM445" s="99"/>
      <c r="AN445" s="99"/>
      <c r="AO445" s="100">
        <v>100</v>
      </c>
      <c r="AP445" s="99"/>
      <c r="AQ445" s="99"/>
      <c r="AR445" s="100">
        <v>100</v>
      </c>
      <c r="AS445" s="99"/>
      <c r="AT445" s="99"/>
      <c r="AU445" s="100">
        <v>100</v>
      </c>
      <c r="AV445" s="99"/>
      <c r="AW445" s="99"/>
      <c r="AX445" s="100">
        <v>100</v>
      </c>
      <c r="AY445" s="99"/>
      <c r="AZ445" s="99"/>
      <c r="BA445" s="100">
        <v>100</v>
      </c>
      <c r="BB445" s="99"/>
      <c r="BC445" s="99"/>
      <c r="BD445" s="100">
        <v>100</v>
      </c>
      <c r="BE445" s="99"/>
      <c r="BF445" s="99"/>
      <c r="BG445" s="100">
        <v>100</v>
      </c>
      <c r="BH445" s="99"/>
      <c r="BI445" s="99"/>
      <c r="BJ445" s="100">
        <v>100</v>
      </c>
      <c r="BK445" s="99"/>
      <c r="BL445" s="99"/>
      <c r="BM445" s="100">
        <v>100</v>
      </c>
      <c r="BN445" s="99"/>
      <c r="BO445" s="99"/>
      <c r="BP445" s="100">
        <v>100</v>
      </c>
      <c r="BQ445" s="99"/>
      <c r="BR445" s="99"/>
      <c r="BS445" s="100">
        <v>100</v>
      </c>
      <c r="BT445" s="99"/>
      <c r="BU445" s="99"/>
      <c r="BV445" s="99"/>
      <c r="BW445" s="99"/>
      <c r="BX445" s="99"/>
      <c r="BY445" s="99"/>
      <c r="BZ445" s="99"/>
      <c r="CA445" s="99"/>
      <c r="CB445" s="99"/>
      <c r="CC445" s="99"/>
      <c r="CD445" s="99"/>
      <c r="CE445" s="100"/>
      <c r="CF445" s="99"/>
      <c r="CG445" s="99"/>
      <c r="CH445" s="100"/>
      <c r="CI445" s="99"/>
      <c r="CJ445" s="99"/>
      <c r="CK445" s="100"/>
      <c r="CL445" s="99"/>
      <c r="CM445" s="99"/>
      <c r="CN445" s="100"/>
      <c r="CO445" s="462"/>
      <c r="CP445" s="462"/>
      <c r="CQ445" s="401"/>
      <c r="CR445" s="401"/>
      <c r="CS445" s="401"/>
      <c r="CT445" s="401"/>
      <c r="CU445" s="405"/>
      <c r="CV445" s="402"/>
      <c r="CW445" s="402"/>
      <c r="CX445" s="462"/>
      <c r="CY445" s="462"/>
      <c r="CZ445" s="401"/>
      <c r="DA445" s="402"/>
      <c r="DB445" s="462"/>
      <c r="DC445" s="462"/>
      <c r="DD445" s="462"/>
      <c r="DE445" s="462"/>
      <c r="DF445" s="402"/>
    </row>
    <row r="446" spans="1:110" ht="8.4499999999999993" customHeight="1" x14ac:dyDescent="0.2">
      <c r="A446" s="130" t="s">
        <v>170</v>
      </c>
      <c r="B446" s="96">
        <v>54</v>
      </c>
      <c r="C446" s="82" t="s">
        <v>369</v>
      </c>
      <c r="D446" s="104">
        <v>447</v>
      </c>
      <c r="E446" s="82" t="s">
        <v>1127</v>
      </c>
      <c r="F446" s="82" t="s">
        <v>1976</v>
      </c>
      <c r="G446" s="100">
        <v>903.09</v>
      </c>
      <c r="H446" s="98">
        <v>0.01</v>
      </c>
      <c r="I446" s="102">
        <v>42.99</v>
      </c>
      <c r="J446" s="98">
        <v>4.76</v>
      </c>
      <c r="K446" s="98">
        <v>4.76</v>
      </c>
      <c r="L446" s="102">
        <v>42.99</v>
      </c>
      <c r="M446" s="98">
        <v>4.76</v>
      </c>
      <c r="N446" s="98">
        <v>9.52</v>
      </c>
      <c r="O446" s="102">
        <v>42.99</v>
      </c>
      <c r="P446" s="98">
        <v>4.76</v>
      </c>
      <c r="Q446" s="102">
        <v>14.28</v>
      </c>
      <c r="R446" s="102">
        <v>42.99</v>
      </c>
      <c r="S446" s="98">
        <v>4.76</v>
      </c>
      <c r="T446" s="102">
        <v>19.04</v>
      </c>
      <c r="U446" s="102">
        <v>42.99</v>
      </c>
      <c r="V446" s="98">
        <v>4.76</v>
      </c>
      <c r="W446" s="102">
        <v>23.8</v>
      </c>
      <c r="X446" s="102">
        <v>42.99</v>
      </c>
      <c r="Y446" s="98">
        <v>4.76</v>
      </c>
      <c r="Z446" s="102">
        <v>28.56</v>
      </c>
      <c r="AA446" s="102">
        <v>42.99</v>
      </c>
      <c r="AB446" s="98">
        <v>4.76</v>
      </c>
      <c r="AC446" s="102">
        <v>33.32</v>
      </c>
      <c r="AD446" s="102">
        <v>42.99</v>
      </c>
      <c r="AE446" s="98">
        <v>4.76</v>
      </c>
      <c r="AF446" s="102">
        <v>38.08</v>
      </c>
      <c r="AG446" s="102">
        <v>42.99</v>
      </c>
      <c r="AH446" s="98">
        <v>4.76</v>
      </c>
      <c r="AI446" s="102">
        <v>42.84</v>
      </c>
      <c r="AJ446" s="102">
        <v>42.99</v>
      </c>
      <c r="AK446" s="98">
        <v>4.76</v>
      </c>
      <c r="AL446" s="102">
        <v>47.6</v>
      </c>
      <c r="AM446" s="102">
        <v>42.99</v>
      </c>
      <c r="AN446" s="98">
        <v>4.76</v>
      </c>
      <c r="AO446" s="102">
        <v>52.36</v>
      </c>
      <c r="AP446" s="102">
        <v>42.99</v>
      </c>
      <c r="AQ446" s="98">
        <v>4.76</v>
      </c>
      <c r="AR446" s="102">
        <v>57.12</v>
      </c>
      <c r="AS446" s="102">
        <v>42.99</v>
      </c>
      <c r="AT446" s="98">
        <v>4.76</v>
      </c>
      <c r="AU446" s="102">
        <v>61.88</v>
      </c>
      <c r="AV446" s="102">
        <v>42.99</v>
      </c>
      <c r="AW446" s="98">
        <v>4.76</v>
      </c>
      <c r="AX446" s="102">
        <v>66.64</v>
      </c>
      <c r="AY446" s="102">
        <v>42.99</v>
      </c>
      <c r="AZ446" s="98">
        <v>4.76</v>
      </c>
      <c r="BA446" s="102">
        <v>71.400000000000006</v>
      </c>
      <c r="BB446" s="102">
        <v>42.99</v>
      </c>
      <c r="BC446" s="98">
        <v>4.76</v>
      </c>
      <c r="BD446" s="102">
        <v>76.16</v>
      </c>
      <c r="BE446" s="102">
        <v>42.99</v>
      </c>
      <c r="BF446" s="98">
        <v>4.76</v>
      </c>
      <c r="BG446" s="102">
        <v>80.92</v>
      </c>
      <c r="BH446" s="102">
        <v>42.99</v>
      </c>
      <c r="BI446" s="98">
        <v>4.76</v>
      </c>
      <c r="BJ446" s="102">
        <v>85.68</v>
      </c>
      <c r="BK446" s="102">
        <v>42.99</v>
      </c>
      <c r="BL446" s="98">
        <v>4.76</v>
      </c>
      <c r="BM446" s="102">
        <v>90.44</v>
      </c>
      <c r="BN446" s="102">
        <v>42.99</v>
      </c>
      <c r="BO446" s="98">
        <v>4.76</v>
      </c>
      <c r="BP446" s="102">
        <v>95.2</v>
      </c>
      <c r="BQ446" s="102">
        <v>43.35</v>
      </c>
      <c r="BR446" s="98">
        <v>4.8</v>
      </c>
      <c r="BS446" s="100">
        <v>100</v>
      </c>
      <c r="BT446" s="99"/>
      <c r="BU446" s="99"/>
      <c r="BV446" s="99"/>
      <c r="BW446" s="99"/>
      <c r="BX446" s="99"/>
      <c r="BY446" s="99"/>
      <c r="BZ446" s="99"/>
      <c r="CA446" s="99"/>
      <c r="CB446" s="99"/>
      <c r="CC446" s="99"/>
      <c r="CD446" s="99"/>
      <c r="CE446" s="100"/>
      <c r="CF446" s="99"/>
      <c r="CG446" s="99"/>
      <c r="CH446" s="100"/>
      <c r="CI446" s="99"/>
      <c r="CJ446" s="99"/>
      <c r="CK446" s="100"/>
      <c r="CL446" s="99"/>
      <c r="CM446" s="99"/>
      <c r="CN446" s="100"/>
      <c r="CO446" s="462"/>
      <c r="CP446" s="462"/>
      <c r="CQ446" s="401"/>
      <c r="CR446" s="401"/>
      <c r="CS446" s="401"/>
      <c r="CT446" s="401"/>
      <c r="CU446" s="402"/>
      <c r="CV446" s="402"/>
      <c r="CW446" s="402"/>
      <c r="CX446" s="462"/>
      <c r="CY446" s="462"/>
      <c r="CZ446" s="401"/>
      <c r="DA446" s="402"/>
      <c r="DB446" s="462"/>
      <c r="DC446" s="462"/>
      <c r="DD446" s="462"/>
      <c r="DE446" s="462"/>
      <c r="DF446" s="402"/>
    </row>
    <row r="447" spans="1:110" ht="8.4499999999999993" customHeight="1" x14ac:dyDescent="0.2">
      <c r="A447" s="130" t="s">
        <v>171</v>
      </c>
      <c r="B447" s="96">
        <v>55</v>
      </c>
      <c r="C447" s="82" t="s">
        <v>370</v>
      </c>
      <c r="D447" s="96">
        <v>42</v>
      </c>
      <c r="E447" s="82" t="s">
        <v>2626</v>
      </c>
      <c r="F447" s="82" t="s">
        <v>1977</v>
      </c>
      <c r="G447" s="100">
        <v>900</v>
      </c>
      <c r="H447" s="98">
        <v>0.01</v>
      </c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  <c r="AA447" s="99"/>
      <c r="AB447" s="99"/>
      <c r="AC447" s="99"/>
      <c r="AD447" s="99"/>
      <c r="AE447" s="99"/>
      <c r="AF447" s="99"/>
      <c r="AG447" s="99"/>
      <c r="AH447" s="99"/>
      <c r="AI447" s="99"/>
      <c r="AJ447" s="100">
        <v>450</v>
      </c>
      <c r="AK447" s="102">
        <v>50</v>
      </c>
      <c r="AL447" s="102">
        <v>50</v>
      </c>
      <c r="AM447" s="100">
        <v>450</v>
      </c>
      <c r="AN447" s="102">
        <v>50</v>
      </c>
      <c r="AO447" s="100">
        <v>100</v>
      </c>
      <c r="AP447" s="99"/>
      <c r="AQ447" s="99"/>
      <c r="AR447" s="100">
        <v>100</v>
      </c>
      <c r="AS447" s="99"/>
      <c r="AT447" s="99"/>
      <c r="AU447" s="100">
        <v>100</v>
      </c>
      <c r="AV447" s="99"/>
      <c r="AW447" s="99"/>
      <c r="AX447" s="100">
        <v>100</v>
      </c>
      <c r="AY447" s="99"/>
      <c r="AZ447" s="99"/>
      <c r="BA447" s="100">
        <v>100</v>
      </c>
      <c r="BB447" s="99"/>
      <c r="BC447" s="99"/>
      <c r="BD447" s="100">
        <v>100</v>
      </c>
      <c r="BE447" s="99"/>
      <c r="BF447" s="99"/>
      <c r="BG447" s="100">
        <v>100</v>
      </c>
      <c r="BH447" s="99"/>
      <c r="BI447" s="99"/>
      <c r="BJ447" s="100">
        <v>100</v>
      </c>
      <c r="BK447" s="99"/>
      <c r="BL447" s="99"/>
      <c r="BM447" s="100">
        <v>100</v>
      </c>
      <c r="BN447" s="99"/>
      <c r="BO447" s="99"/>
      <c r="BP447" s="100">
        <v>100</v>
      </c>
      <c r="BQ447" s="99"/>
      <c r="BR447" s="99"/>
      <c r="BS447" s="100">
        <v>100</v>
      </c>
      <c r="BT447" s="99"/>
      <c r="BU447" s="99"/>
      <c r="BV447" s="99"/>
      <c r="BW447" s="99"/>
      <c r="BX447" s="99"/>
      <c r="BY447" s="99"/>
      <c r="BZ447" s="99"/>
      <c r="CA447" s="99"/>
      <c r="CB447" s="99"/>
      <c r="CC447" s="89"/>
      <c r="CD447" s="91"/>
      <c r="CE447" s="91"/>
      <c r="CF447" s="94"/>
      <c r="CG447" s="94"/>
      <c r="CH447" s="91"/>
      <c r="CI447" s="94"/>
      <c r="CJ447" s="94"/>
      <c r="CK447" s="91"/>
      <c r="CL447" s="93"/>
      <c r="CM447" s="90"/>
      <c r="CN447" s="93"/>
      <c r="CO447" s="462"/>
      <c r="CP447" s="462"/>
      <c r="CQ447" s="401"/>
      <c r="CR447" s="405"/>
      <c r="CS447" s="402"/>
      <c r="CT447" s="402"/>
      <c r="CU447" s="401"/>
      <c r="CV447" s="401"/>
      <c r="CW447" s="402"/>
      <c r="CX447" s="462"/>
      <c r="CY447" s="462"/>
      <c r="CZ447" s="401"/>
      <c r="DA447" s="402"/>
      <c r="DB447" s="462"/>
      <c r="DC447" s="462"/>
      <c r="DD447" s="462"/>
      <c r="DE447" s="462"/>
      <c r="DF447" s="402"/>
    </row>
    <row r="448" spans="1:110" ht="8.4499999999999993" customHeight="1" x14ac:dyDescent="0.2">
      <c r="A448" s="130" t="s">
        <v>172</v>
      </c>
      <c r="B448" s="96">
        <v>56</v>
      </c>
      <c r="C448" s="82" t="s">
        <v>371</v>
      </c>
      <c r="D448" s="104">
        <v>125</v>
      </c>
      <c r="E448" s="82" t="s">
        <v>2514</v>
      </c>
      <c r="F448" s="82" t="s">
        <v>1979</v>
      </c>
      <c r="G448" s="97">
        <v>12600</v>
      </c>
      <c r="H448" s="98">
        <v>0.13</v>
      </c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  <c r="AA448" s="99"/>
      <c r="AB448" s="99"/>
      <c r="AC448" s="99"/>
      <c r="AD448" s="99"/>
      <c r="AE448" s="99"/>
      <c r="AF448" s="99"/>
      <c r="AG448" s="99"/>
      <c r="AH448" s="99"/>
      <c r="AI448" s="99"/>
      <c r="AJ448" s="99"/>
      <c r="AK448" s="99"/>
      <c r="AL448" s="99"/>
      <c r="AM448" s="99"/>
      <c r="AN448" s="99"/>
      <c r="AO448" s="99"/>
      <c r="AP448" s="99"/>
      <c r="AQ448" s="99"/>
      <c r="AR448" s="99"/>
      <c r="AS448" s="99"/>
      <c r="AT448" s="99"/>
      <c r="AU448" s="99"/>
      <c r="AV448" s="101">
        <v>2100.42</v>
      </c>
      <c r="AW448" s="102">
        <v>16.670000000000002</v>
      </c>
      <c r="AX448" s="102">
        <v>16.670000000000002</v>
      </c>
      <c r="AY448" s="101">
        <v>2100.42</v>
      </c>
      <c r="AZ448" s="102">
        <v>16.670000000000002</v>
      </c>
      <c r="BA448" s="102">
        <v>33.340000000000003</v>
      </c>
      <c r="BB448" s="101">
        <v>2100.42</v>
      </c>
      <c r="BC448" s="102">
        <v>16.670000000000002</v>
      </c>
      <c r="BD448" s="102">
        <v>50.01</v>
      </c>
      <c r="BE448" s="101">
        <v>2100.42</v>
      </c>
      <c r="BF448" s="102">
        <v>16.670000000000002</v>
      </c>
      <c r="BG448" s="102">
        <v>66.680000000000007</v>
      </c>
      <c r="BH448" s="101">
        <v>2100.42</v>
      </c>
      <c r="BI448" s="102">
        <v>16.670000000000002</v>
      </c>
      <c r="BJ448" s="102">
        <v>83.35</v>
      </c>
      <c r="BK448" s="101">
        <v>2097.9</v>
      </c>
      <c r="BL448" s="102">
        <v>16.649999999999999</v>
      </c>
      <c r="BM448" s="100">
        <v>100</v>
      </c>
      <c r="BN448" s="99"/>
      <c r="BO448" s="99"/>
      <c r="BP448" s="100">
        <v>100</v>
      </c>
      <c r="BQ448" s="99"/>
      <c r="BR448" s="99"/>
      <c r="BS448" s="100">
        <v>100</v>
      </c>
      <c r="BT448" s="99"/>
      <c r="BU448" s="99"/>
      <c r="BV448" s="99"/>
      <c r="BW448" s="99"/>
      <c r="BX448" s="99"/>
      <c r="BY448" s="99"/>
      <c r="BZ448" s="99"/>
      <c r="CA448" s="99"/>
      <c r="CB448" s="99"/>
      <c r="CC448" s="94"/>
      <c r="CD448" s="94"/>
      <c r="CE448" s="93"/>
      <c r="CF448" s="94"/>
      <c r="CG448" s="94"/>
      <c r="CH448" s="93"/>
      <c r="CI448" s="94"/>
      <c r="CJ448" s="94"/>
      <c r="CK448" s="93"/>
      <c r="CL448" s="94"/>
      <c r="CM448" s="94"/>
      <c r="CN448" s="93"/>
      <c r="CO448" s="462"/>
      <c r="CP448" s="462"/>
      <c r="CQ448" s="401"/>
      <c r="CR448" s="401"/>
      <c r="CS448" s="401"/>
      <c r="CT448" s="401"/>
      <c r="CU448" s="402"/>
      <c r="CV448" s="402"/>
      <c r="CW448" s="402"/>
      <c r="CX448" s="462"/>
      <c r="CY448" s="462"/>
      <c r="CZ448" s="401"/>
      <c r="DA448" s="402"/>
      <c r="DB448" s="462"/>
      <c r="DC448" s="462"/>
      <c r="DD448" s="462"/>
      <c r="DE448" s="462"/>
      <c r="DF448" s="402"/>
    </row>
    <row r="449" spans="1:110" ht="8.4499999999999993" customHeight="1" x14ac:dyDescent="0.2">
      <c r="A449" s="130" t="s">
        <v>174</v>
      </c>
      <c r="B449" s="96">
        <v>57</v>
      </c>
      <c r="C449" s="82" t="s">
        <v>2118</v>
      </c>
      <c r="D449" s="96">
        <v>65</v>
      </c>
      <c r="E449" s="82" t="s">
        <v>2500</v>
      </c>
      <c r="F449" s="82" t="s">
        <v>1976</v>
      </c>
      <c r="G449" s="101">
        <v>5400</v>
      </c>
      <c r="H449" s="98">
        <v>0.05</v>
      </c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  <c r="AA449" s="99"/>
      <c r="AB449" s="99"/>
      <c r="AC449" s="99"/>
      <c r="AD449" s="99"/>
      <c r="AE449" s="99"/>
      <c r="AF449" s="99"/>
      <c r="AG449" s="99"/>
      <c r="AH449" s="99"/>
      <c r="AI449" s="99"/>
      <c r="AJ449" s="99"/>
      <c r="AK449" s="99"/>
      <c r="AL449" s="99"/>
      <c r="AM449" s="99"/>
      <c r="AN449" s="99"/>
      <c r="AO449" s="99"/>
      <c r="AP449" s="99"/>
      <c r="AQ449" s="99"/>
      <c r="AR449" s="99"/>
      <c r="AS449" s="99"/>
      <c r="AT449" s="99"/>
      <c r="AU449" s="99"/>
      <c r="AV449" s="99"/>
      <c r="AW449" s="99"/>
      <c r="AX449" s="99"/>
      <c r="AY449" s="99"/>
      <c r="AZ449" s="99"/>
      <c r="BA449" s="99"/>
      <c r="BB449" s="99"/>
      <c r="BC449" s="99"/>
      <c r="BD449" s="99"/>
      <c r="BE449" s="99"/>
      <c r="BF449" s="99"/>
      <c r="BG449" s="99"/>
      <c r="BH449" s="99"/>
      <c r="BI449" s="99"/>
      <c r="BJ449" s="99"/>
      <c r="BK449" s="101">
        <v>1799.82</v>
      </c>
      <c r="BL449" s="102">
        <v>33.33</v>
      </c>
      <c r="BM449" s="102">
        <v>33.33</v>
      </c>
      <c r="BN449" s="101">
        <v>1799.82</v>
      </c>
      <c r="BO449" s="102">
        <v>33.33</v>
      </c>
      <c r="BP449" s="102">
        <v>66.66</v>
      </c>
      <c r="BQ449" s="101">
        <v>1800.36</v>
      </c>
      <c r="BR449" s="102">
        <v>33.340000000000003</v>
      </c>
      <c r="BS449" s="100">
        <v>100</v>
      </c>
      <c r="BT449" s="99"/>
      <c r="BU449" s="99"/>
      <c r="BV449" s="99"/>
      <c r="BW449" s="99"/>
      <c r="BX449" s="99"/>
      <c r="BY449" s="99"/>
      <c r="BZ449" s="99"/>
      <c r="CA449" s="99"/>
      <c r="CB449" s="99"/>
      <c r="CC449" s="99"/>
      <c r="CD449" s="99"/>
      <c r="CE449" s="100"/>
      <c r="CF449" s="99"/>
      <c r="CG449" s="99"/>
      <c r="CH449" s="100"/>
      <c r="CI449" s="99"/>
      <c r="CJ449" s="99"/>
      <c r="CK449" s="100"/>
      <c r="CL449" s="99"/>
      <c r="CM449" s="99"/>
      <c r="CN449" s="100"/>
      <c r="CO449" s="462"/>
      <c r="CP449" s="462"/>
      <c r="CQ449" s="401"/>
      <c r="CR449" s="402"/>
      <c r="CS449" s="402"/>
      <c r="CT449" s="402"/>
      <c r="CU449" s="401"/>
      <c r="CV449" s="401"/>
      <c r="CW449" s="402"/>
      <c r="CX449" s="462"/>
      <c r="CY449" s="462"/>
      <c r="CZ449" s="401"/>
      <c r="DA449" s="402"/>
      <c r="DB449" s="462"/>
      <c r="DC449" s="462"/>
      <c r="DD449" s="462"/>
      <c r="DE449" s="462"/>
      <c r="DF449" s="402"/>
    </row>
    <row r="450" spans="1:110" ht="8.4499999999999993" customHeight="1" x14ac:dyDescent="0.2">
      <c r="A450" s="130" t="s">
        <v>175</v>
      </c>
      <c r="B450" s="96">
        <v>58</v>
      </c>
      <c r="C450" s="82" t="s">
        <v>2119</v>
      </c>
      <c r="D450" s="104">
        <v>296</v>
      </c>
      <c r="E450" s="82" t="s">
        <v>2632</v>
      </c>
      <c r="F450" s="82" t="s">
        <v>2562</v>
      </c>
      <c r="G450" s="106">
        <v>105000</v>
      </c>
      <c r="H450" s="98">
        <v>1.07</v>
      </c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101">
        <v>7497</v>
      </c>
      <c r="AB450" s="98">
        <v>7.14</v>
      </c>
      <c r="AC450" s="98">
        <v>7.14</v>
      </c>
      <c r="AD450" s="101">
        <v>7497</v>
      </c>
      <c r="AE450" s="98">
        <v>7.14</v>
      </c>
      <c r="AF450" s="102">
        <v>14.28</v>
      </c>
      <c r="AG450" s="101">
        <v>7497</v>
      </c>
      <c r="AH450" s="98">
        <v>7.14</v>
      </c>
      <c r="AI450" s="102">
        <v>21.42</v>
      </c>
      <c r="AJ450" s="101">
        <v>7497</v>
      </c>
      <c r="AK450" s="98">
        <v>7.14</v>
      </c>
      <c r="AL450" s="102">
        <v>28.56</v>
      </c>
      <c r="AM450" s="101">
        <v>7497</v>
      </c>
      <c r="AN450" s="98">
        <v>7.14</v>
      </c>
      <c r="AO450" s="102">
        <v>35.700000000000003</v>
      </c>
      <c r="AP450" s="101">
        <v>7497</v>
      </c>
      <c r="AQ450" s="98">
        <v>7.14</v>
      </c>
      <c r="AR450" s="102">
        <v>42.84</v>
      </c>
      <c r="AS450" s="101">
        <v>7497</v>
      </c>
      <c r="AT450" s="98">
        <v>7.14</v>
      </c>
      <c r="AU450" s="102">
        <v>49.98</v>
      </c>
      <c r="AV450" s="101">
        <v>7497</v>
      </c>
      <c r="AW450" s="98">
        <v>7.14</v>
      </c>
      <c r="AX450" s="102">
        <v>57.12</v>
      </c>
      <c r="AY450" s="101">
        <v>7497</v>
      </c>
      <c r="AZ450" s="98">
        <v>7.14</v>
      </c>
      <c r="BA450" s="102">
        <v>64.260000000000005</v>
      </c>
      <c r="BB450" s="101">
        <v>7497</v>
      </c>
      <c r="BC450" s="98">
        <v>7.14</v>
      </c>
      <c r="BD450" s="102">
        <v>71.400000000000006</v>
      </c>
      <c r="BE450" s="101">
        <v>7497</v>
      </c>
      <c r="BF450" s="98">
        <v>7.14</v>
      </c>
      <c r="BG450" s="102">
        <v>78.540000000000006</v>
      </c>
      <c r="BH450" s="101">
        <v>7497</v>
      </c>
      <c r="BI450" s="98">
        <v>7.14</v>
      </c>
      <c r="BJ450" s="102">
        <v>85.68</v>
      </c>
      <c r="BK450" s="101">
        <v>7497</v>
      </c>
      <c r="BL450" s="98">
        <v>7.14</v>
      </c>
      <c r="BM450" s="102">
        <v>92.82</v>
      </c>
      <c r="BN450" s="101">
        <v>7539</v>
      </c>
      <c r="BO450" s="98">
        <v>7.18</v>
      </c>
      <c r="BP450" s="100">
        <v>100</v>
      </c>
      <c r="BQ450" s="99"/>
      <c r="BR450" s="99"/>
      <c r="BS450" s="100">
        <v>100</v>
      </c>
      <c r="BT450" s="99"/>
      <c r="BU450" s="99"/>
      <c r="BV450" s="99"/>
      <c r="BW450" s="99"/>
      <c r="BX450" s="99"/>
      <c r="BY450" s="99"/>
      <c r="BZ450" s="99"/>
      <c r="CA450" s="99"/>
      <c r="CB450" s="99"/>
      <c r="CC450" s="99"/>
      <c r="CD450" s="99"/>
      <c r="CE450" s="100"/>
      <c r="CF450" s="99"/>
      <c r="CG450" s="99"/>
      <c r="CH450" s="100"/>
      <c r="CI450" s="99"/>
      <c r="CJ450" s="99"/>
      <c r="CK450" s="100"/>
      <c r="CL450" s="99"/>
      <c r="CM450" s="99"/>
      <c r="CN450" s="100"/>
      <c r="CO450" s="462"/>
      <c r="CP450" s="462"/>
      <c r="CQ450" s="401"/>
      <c r="CR450" s="405"/>
      <c r="CS450" s="402"/>
      <c r="CT450" s="402"/>
      <c r="CU450" s="401"/>
      <c r="CV450" s="401"/>
      <c r="CW450" s="402"/>
      <c r="CX450" s="462"/>
      <c r="CY450" s="462"/>
      <c r="CZ450" s="401"/>
      <c r="DA450" s="402"/>
      <c r="DB450" s="462"/>
      <c r="DC450" s="462"/>
      <c r="DD450" s="462"/>
      <c r="DE450" s="462"/>
      <c r="DF450" s="402"/>
    </row>
    <row r="451" spans="1:110" ht="8.4499999999999993" customHeight="1" x14ac:dyDescent="0.2">
      <c r="A451" s="130" t="s">
        <v>176</v>
      </c>
      <c r="B451" s="96">
        <v>59</v>
      </c>
      <c r="C451" s="82" t="s">
        <v>1109</v>
      </c>
      <c r="D451" s="104">
        <v>234</v>
      </c>
      <c r="E451" s="82" t="s">
        <v>1129</v>
      </c>
      <c r="F451" s="82" t="s">
        <v>2633</v>
      </c>
      <c r="G451" s="101">
        <v>1797</v>
      </c>
      <c r="H451" s="98">
        <v>0.02</v>
      </c>
      <c r="I451" s="99"/>
      <c r="J451" s="99"/>
      <c r="K451" s="99"/>
      <c r="L451" s="100">
        <v>598.94000000000005</v>
      </c>
      <c r="M451" s="102">
        <v>33.33</v>
      </c>
      <c r="N451" s="102">
        <v>33.33</v>
      </c>
      <c r="O451" s="99"/>
      <c r="P451" s="99"/>
      <c r="Q451" s="102">
        <v>33.33</v>
      </c>
      <c r="R451" s="99"/>
      <c r="S451" s="99"/>
      <c r="T451" s="102">
        <v>33.33</v>
      </c>
      <c r="U451" s="99"/>
      <c r="V451" s="99"/>
      <c r="W451" s="102">
        <v>33.33</v>
      </c>
      <c r="X451" s="100">
        <v>598.94000000000005</v>
      </c>
      <c r="Y451" s="102">
        <v>33.33</v>
      </c>
      <c r="Z451" s="102">
        <v>66.66</v>
      </c>
      <c r="AA451" s="99"/>
      <c r="AB451" s="99"/>
      <c r="AC451" s="102">
        <v>66.66</v>
      </c>
      <c r="AD451" s="99"/>
      <c r="AE451" s="99"/>
      <c r="AF451" s="102">
        <v>66.66</v>
      </c>
      <c r="AG451" s="99"/>
      <c r="AH451" s="99"/>
      <c r="AI451" s="102">
        <v>66.66</v>
      </c>
      <c r="AJ451" s="99"/>
      <c r="AK451" s="99"/>
      <c r="AL451" s="102">
        <v>66.66</v>
      </c>
      <c r="AM451" s="99"/>
      <c r="AN451" s="99"/>
      <c r="AO451" s="102">
        <v>66.66</v>
      </c>
      <c r="AP451" s="100">
        <v>599.12</v>
      </c>
      <c r="AQ451" s="102">
        <v>33.340000000000003</v>
      </c>
      <c r="AR451" s="100">
        <v>100</v>
      </c>
      <c r="AS451" s="99"/>
      <c r="AT451" s="99"/>
      <c r="AU451" s="100">
        <v>100</v>
      </c>
      <c r="AV451" s="99"/>
      <c r="AW451" s="99"/>
      <c r="AX451" s="100">
        <v>100</v>
      </c>
      <c r="AY451" s="99"/>
      <c r="AZ451" s="99"/>
      <c r="BA451" s="100">
        <v>100</v>
      </c>
      <c r="BB451" s="99"/>
      <c r="BC451" s="99"/>
      <c r="BD451" s="100">
        <v>100</v>
      </c>
      <c r="BE451" s="99"/>
      <c r="BF451" s="99"/>
      <c r="BG451" s="100">
        <v>100</v>
      </c>
      <c r="BH451" s="99"/>
      <c r="BI451" s="99"/>
      <c r="BJ451" s="100">
        <v>100</v>
      </c>
      <c r="BK451" s="99"/>
      <c r="BL451" s="99"/>
      <c r="BM451" s="100">
        <v>100</v>
      </c>
      <c r="BN451" s="99"/>
      <c r="BO451" s="99"/>
      <c r="BP451" s="100">
        <v>100</v>
      </c>
      <c r="BQ451" s="99"/>
      <c r="BR451" s="99"/>
      <c r="BS451" s="100">
        <v>100</v>
      </c>
      <c r="BT451" s="99"/>
      <c r="BU451" s="99"/>
      <c r="BV451" s="99"/>
      <c r="BW451" s="99"/>
      <c r="BX451" s="99"/>
      <c r="BY451" s="99"/>
      <c r="BZ451" s="99"/>
      <c r="CA451" s="99"/>
      <c r="CB451" s="99"/>
      <c r="CC451" s="94"/>
      <c r="CD451" s="94"/>
      <c r="CE451" s="93"/>
      <c r="CF451" s="94"/>
      <c r="CG451" s="94"/>
      <c r="CH451" s="93"/>
      <c r="CI451" s="94"/>
      <c r="CJ451" s="94"/>
      <c r="CK451" s="93"/>
      <c r="CL451" s="94"/>
      <c r="CM451" s="94"/>
      <c r="CN451" s="93"/>
      <c r="CO451" s="462"/>
      <c r="CP451" s="462"/>
      <c r="CQ451" s="401"/>
      <c r="CR451" s="402"/>
      <c r="CS451" s="402"/>
      <c r="CT451" s="402"/>
      <c r="CU451" s="401"/>
      <c r="CV451" s="401"/>
      <c r="CW451" s="402"/>
      <c r="CX451" s="462"/>
      <c r="CY451" s="462"/>
      <c r="CZ451" s="401"/>
      <c r="DA451" s="402"/>
      <c r="DB451" s="462"/>
      <c r="DC451" s="462"/>
      <c r="DD451" s="462"/>
      <c r="DE451" s="462"/>
      <c r="DF451" s="402"/>
    </row>
    <row r="452" spans="1:110" ht="8.4499999999999993" customHeight="1" x14ac:dyDescent="0.2">
      <c r="A452" s="130" t="s">
        <v>177</v>
      </c>
      <c r="B452" s="96">
        <v>60</v>
      </c>
      <c r="C452" s="82" t="s">
        <v>1110</v>
      </c>
      <c r="D452" s="104">
        <v>447</v>
      </c>
      <c r="E452" s="82" t="s">
        <v>1127</v>
      </c>
      <c r="F452" s="82" t="s">
        <v>1976</v>
      </c>
      <c r="G452" s="101">
        <v>1305.1400000000001</v>
      </c>
      <c r="H452" s="98">
        <v>0.01</v>
      </c>
      <c r="I452" s="102">
        <v>62.12</v>
      </c>
      <c r="J452" s="98">
        <v>4.76</v>
      </c>
      <c r="K452" s="98">
        <v>4.76</v>
      </c>
      <c r="L452" s="102">
        <v>62.12</v>
      </c>
      <c r="M452" s="98">
        <v>4.76</v>
      </c>
      <c r="N452" s="98">
        <v>9.52</v>
      </c>
      <c r="O452" s="102">
        <v>62.12</v>
      </c>
      <c r="P452" s="98">
        <v>4.76</v>
      </c>
      <c r="Q452" s="102">
        <v>14.28</v>
      </c>
      <c r="R452" s="102">
        <v>62.12</v>
      </c>
      <c r="S452" s="98">
        <v>4.76</v>
      </c>
      <c r="T452" s="102">
        <v>19.04</v>
      </c>
      <c r="U452" s="102">
        <v>62.12</v>
      </c>
      <c r="V452" s="98">
        <v>4.76</v>
      </c>
      <c r="W452" s="102">
        <v>23.8</v>
      </c>
      <c r="X452" s="102">
        <v>62.12</v>
      </c>
      <c r="Y452" s="98">
        <v>4.76</v>
      </c>
      <c r="Z452" s="102">
        <v>28.56</v>
      </c>
      <c r="AA452" s="102">
        <v>62.12</v>
      </c>
      <c r="AB452" s="98">
        <v>4.76</v>
      </c>
      <c r="AC452" s="102">
        <v>33.32</v>
      </c>
      <c r="AD452" s="102">
        <v>62.12</v>
      </c>
      <c r="AE452" s="98">
        <v>4.76</v>
      </c>
      <c r="AF452" s="102">
        <v>38.08</v>
      </c>
      <c r="AG452" s="102">
        <v>62.12</v>
      </c>
      <c r="AH452" s="98">
        <v>4.76</v>
      </c>
      <c r="AI452" s="102">
        <v>42.84</v>
      </c>
      <c r="AJ452" s="102">
        <v>62.12</v>
      </c>
      <c r="AK452" s="98">
        <v>4.76</v>
      </c>
      <c r="AL452" s="102">
        <v>47.6</v>
      </c>
      <c r="AM452" s="102">
        <v>62.12</v>
      </c>
      <c r="AN452" s="98">
        <v>4.76</v>
      </c>
      <c r="AO452" s="102">
        <v>52.36</v>
      </c>
      <c r="AP452" s="102">
        <v>62.12</v>
      </c>
      <c r="AQ452" s="98">
        <v>4.76</v>
      </c>
      <c r="AR452" s="102">
        <v>57.12</v>
      </c>
      <c r="AS452" s="102">
        <v>62.12</v>
      </c>
      <c r="AT452" s="98">
        <v>4.76</v>
      </c>
      <c r="AU452" s="102">
        <v>61.88</v>
      </c>
      <c r="AV452" s="102">
        <v>62.12</v>
      </c>
      <c r="AW452" s="98">
        <v>4.76</v>
      </c>
      <c r="AX452" s="102">
        <v>66.64</v>
      </c>
      <c r="AY452" s="102">
        <v>62.12</v>
      </c>
      <c r="AZ452" s="98">
        <v>4.76</v>
      </c>
      <c r="BA452" s="102">
        <v>71.400000000000006</v>
      </c>
      <c r="BB452" s="102">
        <v>62.12</v>
      </c>
      <c r="BC452" s="98">
        <v>4.76</v>
      </c>
      <c r="BD452" s="102">
        <v>76.16</v>
      </c>
      <c r="BE452" s="102">
        <v>62.12</v>
      </c>
      <c r="BF452" s="98">
        <v>4.76</v>
      </c>
      <c r="BG452" s="102">
        <v>80.92</v>
      </c>
      <c r="BH452" s="102">
        <v>62.12</v>
      </c>
      <c r="BI452" s="98">
        <v>4.76</v>
      </c>
      <c r="BJ452" s="102">
        <v>85.68</v>
      </c>
      <c r="BK452" s="102">
        <v>62.12</v>
      </c>
      <c r="BL452" s="98">
        <v>4.76</v>
      </c>
      <c r="BM452" s="102">
        <v>90.44</v>
      </c>
      <c r="BN452" s="102">
        <v>62.12</v>
      </c>
      <c r="BO452" s="98">
        <v>4.76</v>
      </c>
      <c r="BP452" s="102">
        <v>95.2</v>
      </c>
      <c r="BQ452" s="102">
        <v>62.65</v>
      </c>
      <c r="BR452" s="98">
        <v>4.8</v>
      </c>
      <c r="BS452" s="100">
        <v>100</v>
      </c>
      <c r="BT452" s="99"/>
      <c r="BU452" s="99"/>
      <c r="BV452" s="99"/>
      <c r="BW452" s="99"/>
      <c r="BX452" s="99"/>
      <c r="BY452" s="99"/>
      <c r="BZ452" s="99"/>
      <c r="CA452" s="99"/>
      <c r="CB452" s="99"/>
      <c r="CC452" s="99"/>
      <c r="CD452" s="99"/>
      <c r="CE452" s="100"/>
      <c r="CF452" s="99"/>
      <c r="CG452" s="99"/>
      <c r="CH452" s="100"/>
      <c r="CI452" s="99"/>
      <c r="CJ452" s="99"/>
      <c r="CK452" s="100"/>
      <c r="CL452" s="99"/>
      <c r="CM452" s="99"/>
      <c r="CN452" s="100"/>
      <c r="CO452" s="462"/>
      <c r="CP452" s="462"/>
      <c r="CQ452" s="401"/>
      <c r="CR452" s="402"/>
      <c r="CS452" s="402"/>
      <c r="CT452" s="402"/>
      <c r="CU452" s="401"/>
      <c r="CV452" s="401"/>
      <c r="CW452" s="402"/>
      <c r="CX452" s="462"/>
      <c r="CY452" s="462"/>
      <c r="CZ452" s="401"/>
      <c r="DA452" s="402"/>
      <c r="DB452" s="462"/>
      <c r="DC452" s="462"/>
      <c r="DD452" s="462"/>
      <c r="DE452" s="462"/>
      <c r="DF452" s="402"/>
    </row>
    <row r="453" spans="1:110" ht="8.4499999999999993" customHeight="1" x14ac:dyDescent="0.2">
      <c r="A453" s="130" t="s">
        <v>179</v>
      </c>
      <c r="B453" s="96">
        <v>61</v>
      </c>
      <c r="C453" s="82" t="s">
        <v>372</v>
      </c>
      <c r="D453" s="104">
        <v>447</v>
      </c>
      <c r="E453" s="82" t="s">
        <v>1127</v>
      </c>
      <c r="F453" s="82" t="s">
        <v>1976</v>
      </c>
      <c r="G453" s="97">
        <v>24607.81</v>
      </c>
      <c r="H453" s="98">
        <v>0.25</v>
      </c>
      <c r="I453" s="101">
        <v>1171.33</v>
      </c>
      <c r="J453" s="98">
        <v>4.76</v>
      </c>
      <c r="K453" s="98">
        <v>4.76</v>
      </c>
      <c r="L453" s="101">
        <v>1171.33</v>
      </c>
      <c r="M453" s="98">
        <v>4.76</v>
      </c>
      <c r="N453" s="98">
        <v>9.52</v>
      </c>
      <c r="O453" s="101">
        <v>1171.33</v>
      </c>
      <c r="P453" s="98">
        <v>4.76</v>
      </c>
      <c r="Q453" s="102">
        <v>14.28</v>
      </c>
      <c r="R453" s="101">
        <v>1171.33</v>
      </c>
      <c r="S453" s="98">
        <v>4.76</v>
      </c>
      <c r="T453" s="102">
        <v>19.04</v>
      </c>
      <c r="U453" s="101">
        <v>1171.33</v>
      </c>
      <c r="V453" s="98">
        <v>4.76</v>
      </c>
      <c r="W453" s="102">
        <v>23.8</v>
      </c>
      <c r="X453" s="101">
        <v>1171.33</v>
      </c>
      <c r="Y453" s="98">
        <v>4.76</v>
      </c>
      <c r="Z453" s="102">
        <v>28.56</v>
      </c>
      <c r="AA453" s="101">
        <v>1171.33</v>
      </c>
      <c r="AB453" s="98">
        <v>4.76</v>
      </c>
      <c r="AC453" s="102">
        <v>33.32</v>
      </c>
      <c r="AD453" s="101">
        <v>1171.33</v>
      </c>
      <c r="AE453" s="98">
        <v>4.76</v>
      </c>
      <c r="AF453" s="102">
        <v>38.08</v>
      </c>
      <c r="AG453" s="101">
        <v>1171.33</v>
      </c>
      <c r="AH453" s="98">
        <v>4.76</v>
      </c>
      <c r="AI453" s="102">
        <v>42.84</v>
      </c>
      <c r="AJ453" s="101">
        <v>1171.33</v>
      </c>
      <c r="AK453" s="98">
        <v>4.76</v>
      </c>
      <c r="AL453" s="102">
        <v>47.6</v>
      </c>
      <c r="AM453" s="101">
        <v>1171.33</v>
      </c>
      <c r="AN453" s="98">
        <v>4.76</v>
      </c>
      <c r="AO453" s="102">
        <v>52.36</v>
      </c>
      <c r="AP453" s="101">
        <v>1171.33</v>
      </c>
      <c r="AQ453" s="98">
        <v>4.76</v>
      </c>
      <c r="AR453" s="102">
        <v>57.12</v>
      </c>
      <c r="AS453" s="101">
        <v>1171.33</v>
      </c>
      <c r="AT453" s="98">
        <v>4.76</v>
      </c>
      <c r="AU453" s="102">
        <v>61.88</v>
      </c>
      <c r="AV453" s="101">
        <v>1171.33</v>
      </c>
      <c r="AW453" s="98">
        <v>4.76</v>
      </c>
      <c r="AX453" s="102">
        <v>66.64</v>
      </c>
      <c r="AY453" s="101">
        <v>1171.33</v>
      </c>
      <c r="AZ453" s="98">
        <v>4.76</v>
      </c>
      <c r="BA453" s="102">
        <v>71.400000000000006</v>
      </c>
      <c r="BB453" s="101">
        <v>1171.33</v>
      </c>
      <c r="BC453" s="98">
        <v>4.76</v>
      </c>
      <c r="BD453" s="102">
        <v>76.16</v>
      </c>
      <c r="BE453" s="101">
        <v>1171.33</v>
      </c>
      <c r="BF453" s="98">
        <v>4.76</v>
      </c>
      <c r="BG453" s="102">
        <v>80.92</v>
      </c>
      <c r="BH453" s="101">
        <v>1171.33</v>
      </c>
      <c r="BI453" s="98">
        <v>4.76</v>
      </c>
      <c r="BJ453" s="102">
        <v>85.68</v>
      </c>
      <c r="BK453" s="101">
        <v>1171.33</v>
      </c>
      <c r="BL453" s="98">
        <v>4.76</v>
      </c>
      <c r="BM453" s="102">
        <v>90.44</v>
      </c>
      <c r="BN453" s="101">
        <v>1171.33</v>
      </c>
      <c r="BO453" s="98">
        <v>4.76</v>
      </c>
      <c r="BP453" s="102">
        <v>95.2</v>
      </c>
      <c r="BQ453" s="101">
        <v>1181.17</v>
      </c>
      <c r="BR453" s="98">
        <v>4.8</v>
      </c>
      <c r="BS453" s="100">
        <v>100</v>
      </c>
      <c r="BT453" s="99"/>
      <c r="BU453" s="99"/>
      <c r="BV453" s="99"/>
      <c r="BW453" s="99"/>
      <c r="BX453" s="99"/>
      <c r="BY453" s="99"/>
      <c r="BZ453" s="99"/>
      <c r="CA453" s="99"/>
      <c r="CB453" s="99"/>
      <c r="CC453" s="99"/>
      <c r="CD453" s="99"/>
      <c r="CE453" s="100"/>
      <c r="CF453" s="99"/>
      <c r="CG453" s="99"/>
      <c r="CH453" s="100"/>
      <c r="CI453" s="99"/>
      <c r="CJ453" s="99"/>
      <c r="CK453" s="100"/>
      <c r="CL453" s="99"/>
      <c r="CM453" s="99"/>
      <c r="CN453" s="100"/>
      <c r="CO453" s="468"/>
      <c r="CP453" s="462"/>
      <c r="CQ453" s="404"/>
      <c r="CR453" s="473"/>
      <c r="CS453" s="404"/>
      <c r="CT453" s="404"/>
      <c r="CU453" s="473"/>
      <c r="CV453" s="404"/>
      <c r="CW453" s="402"/>
      <c r="CX453" s="462"/>
      <c r="CY453" s="462"/>
      <c r="CZ453" s="401"/>
      <c r="DA453" s="402"/>
      <c r="DB453" s="462"/>
      <c r="DC453" s="462"/>
      <c r="DD453" s="462"/>
      <c r="DE453" s="462"/>
      <c r="DF453" s="402"/>
    </row>
    <row r="454" spans="1:110" ht="8.4499999999999993" customHeight="1" x14ac:dyDescent="0.2">
      <c r="A454" s="130" t="s">
        <v>180</v>
      </c>
      <c r="B454" s="96">
        <v>62</v>
      </c>
      <c r="C454" s="82" t="s">
        <v>373</v>
      </c>
      <c r="D454" s="104">
        <v>447</v>
      </c>
      <c r="E454" s="82" t="s">
        <v>1127</v>
      </c>
      <c r="F454" s="82" t="s">
        <v>1976</v>
      </c>
      <c r="G454" s="101">
        <v>3240</v>
      </c>
      <c r="H454" s="98">
        <v>0.03</v>
      </c>
      <c r="I454" s="100">
        <v>154.22</v>
      </c>
      <c r="J454" s="98">
        <v>4.76</v>
      </c>
      <c r="K454" s="98">
        <v>4.76</v>
      </c>
      <c r="L454" s="100">
        <v>154.22</v>
      </c>
      <c r="M454" s="98">
        <v>4.76</v>
      </c>
      <c r="N454" s="98">
        <v>9.52</v>
      </c>
      <c r="O454" s="100">
        <v>154.22</v>
      </c>
      <c r="P454" s="98">
        <v>4.76</v>
      </c>
      <c r="Q454" s="102">
        <v>14.28</v>
      </c>
      <c r="R454" s="100">
        <v>154.22</v>
      </c>
      <c r="S454" s="98">
        <v>4.76</v>
      </c>
      <c r="T454" s="102">
        <v>19.04</v>
      </c>
      <c r="U454" s="100">
        <v>154.22</v>
      </c>
      <c r="V454" s="98">
        <v>4.76</v>
      </c>
      <c r="W454" s="102">
        <v>23.8</v>
      </c>
      <c r="X454" s="100">
        <v>154.22</v>
      </c>
      <c r="Y454" s="98">
        <v>4.76</v>
      </c>
      <c r="Z454" s="102">
        <v>28.56</v>
      </c>
      <c r="AA454" s="100">
        <v>154.22</v>
      </c>
      <c r="AB454" s="98">
        <v>4.76</v>
      </c>
      <c r="AC454" s="102">
        <v>33.32</v>
      </c>
      <c r="AD454" s="100">
        <v>154.22</v>
      </c>
      <c r="AE454" s="98">
        <v>4.76</v>
      </c>
      <c r="AF454" s="102">
        <v>38.08</v>
      </c>
      <c r="AG454" s="100">
        <v>154.22</v>
      </c>
      <c r="AH454" s="98">
        <v>4.76</v>
      </c>
      <c r="AI454" s="102">
        <v>42.84</v>
      </c>
      <c r="AJ454" s="100">
        <v>154.22</v>
      </c>
      <c r="AK454" s="98">
        <v>4.76</v>
      </c>
      <c r="AL454" s="102">
        <v>47.6</v>
      </c>
      <c r="AM454" s="100">
        <v>154.22</v>
      </c>
      <c r="AN454" s="98">
        <v>4.76</v>
      </c>
      <c r="AO454" s="102">
        <v>52.36</v>
      </c>
      <c r="AP454" s="100">
        <v>154.22</v>
      </c>
      <c r="AQ454" s="98">
        <v>4.76</v>
      </c>
      <c r="AR454" s="102">
        <v>57.12</v>
      </c>
      <c r="AS454" s="100">
        <v>154.22</v>
      </c>
      <c r="AT454" s="98">
        <v>4.76</v>
      </c>
      <c r="AU454" s="102">
        <v>61.88</v>
      </c>
      <c r="AV454" s="100">
        <v>154.22</v>
      </c>
      <c r="AW454" s="98">
        <v>4.76</v>
      </c>
      <c r="AX454" s="102">
        <v>66.64</v>
      </c>
      <c r="AY454" s="100">
        <v>154.22</v>
      </c>
      <c r="AZ454" s="98">
        <v>4.76</v>
      </c>
      <c r="BA454" s="102">
        <v>71.400000000000006</v>
      </c>
      <c r="BB454" s="100">
        <v>154.22</v>
      </c>
      <c r="BC454" s="98">
        <v>4.76</v>
      </c>
      <c r="BD454" s="102">
        <v>76.16</v>
      </c>
      <c r="BE454" s="100">
        <v>154.22</v>
      </c>
      <c r="BF454" s="98">
        <v>4.76</v>
      </c>
      <c r="BG454" s="102">
        <v>80.92</v>
      </c>
      <c r="BH454" s="100">
        <v>154.22</v>
      </c>
      <c r="BI454" s="98">
        <v>4.76</v>
      </c>
      <c r="BJ454" s="102">
        <v>85.68</v>
      </c>
      <c r="BK454" s="100">
        <v>154.22</v>
      </c>
      <c r="BL454" s="98">
        <v>4.76</v>
      </c>
      <c r="BM454" s="102">
        <v>90.44</v>
      </c>
      <c r="BN454" s="100">
        <v>154.22</v>
      </c>
      <c r="BO454" s="98">
        <v>4.76</v>
      </c>
      <c r="BP454" s="102">
        <v>95.2</v>
      </c>
      <c r="BQ454" s="100">
        <v>155.52000000000001</v>
      </c>
      <c r="BR454" s="98">
        <v>4.8</v>
      </c>
      <c r="BS454" s="100">
        <v>100</v>
      </c>
      <c r="BT454" s="99"/>
      <c r="BU454" s="99"/>
      <c r="BV454" s="99"/>
      <c r="BW454" s="99"/>
      <c r="BX454" s="99"/>
      <c r="BY454" s="99"/>
      <c r="BZ454" s="99"/>
      <c r="CA454" s="99"/>
      <c r="CB454" s="99"/>
      <c r="CC454" s="99"/>
      <c r="CD454" s="99"/>
      <c r="CE454" s="100"/>
      <c r="CF454" s="99"/>
      <c r="CG454" s="99"/>
      <c r="CH454" s="100"/>
      <c r="CI454" s="99"/>
      <c r="CJ454" s="99"/>
      <c r="CK454" s="100"/>
      <c r="CL454" s="99"/>
      <c r="CM454" s="99"/>
      <c r="CN454" s="100"/>
      <c r="CO454" s="462"/>
      <c r="CP454" s="462"/>
      <c r="CQ454" s="401"/>
      <c r="CR454" s="405"/>
      <c r="CS454" s="404"/>
      <c r="CT454" s="404"/>
      <c r="CU454" s="405"/>
      <c r="CV454" s="404"/>
      <c r="CW454" s="402"/>
      <c r="CX454" s="462"/>
      <c r="CY454" s="462"/>
      <c r="CZ454" s="401"/>
      <c r="DA454" s="402"/>
      <c r="DB454" s="462"/>
      <c r="DC454" s="462"/>
      <c r="DD454" s="462"/>
      <c r="DE454" s="462"/>
      <c r="DF454" s="402"/>
    </row>
    <row r="455" spans="1:110" ht="8.4499999999999993" customHeight="1" x14ac:dyDescent="0.2">
      <c r="A455" s="130" t="s">
        <v>181</v>
      </c>
      <c r="B455" s="96">
        <v>63</v>
      </c>
      <c r="C455" s="82" t="s">
        <v>374</v>
      </c>
      <c r="D455" s="96">
        <v>62</v>
      </c>
      <c r="E455" s="82" t="s">
        <v>2629</v>
      </c>
      <c r="F455" s="82" t="s">
        <v>2634</v>
      </c>
      <c r="G455" s="100">
        <v>450</v>
      </c>
      <c r="H455" s="98">
        <v>0</v>
      </c>
      <c r="I455" s="99"/>
      <c r="J455" s="99"/>
      <c r="K455" s="99"/>
      <c r="L455" s="99"/>
      <c r="M455" s="99"/>
      <c r="N455" s="99"/>
      <c r="O455" s="99"/>
      <c r="P455" s="99"/>
      <c r="Q455" s="99"/>
      <c r="R455" s="100">
        <v>149.99</v>
      </c>
      <c r="S455" s="102">
        <v>33.33</v>
      </c>
      <c r="T455" s="102">
        <v>33.33</v>
      </c>
      <c r="U455" s="100">
        <v>149.99</v>
      </c>
      <c r="V455" s="102">
        <v>33.33</v>
      </c>
      <c r="W455" s="102">
        <v>66.66</v>
      </c>
      <c r="X455" s="100">
        <v>150.03</v>
      </c>
      <c r="Y455" s="102">
        <v>33.340000000000003</v>
      </c>
      <c r="Z455" s="100">
        <v>100</v>
      </c>
      <c r="AA455" s="99"/>
      <c r="AB455" s="99"/>
      <c r="AC455" s="100">
        <v>100</v>
      </c>
      <c r="AD455" s="99"/>
      <c r="AE455" s="99"/>
      <c r="AF455" s="100">
        <v>100</v>
      </c>
      <c r="AG455" s="99"/>
      <c r="AH455" s="99"/>
      <c r="AI455" s="100">
        <v>100</v>
      </c>
      <c r="AJ455" s="99"/>
      <c r="AK455" s="99"/>
      <c r="AL455" s="100">
        <v>100</v>
      </c>
      <c r="AM455" s="99"/>
      <c r="AN455" s="99"/>
      <c r="AO455" s="100">
        <v>100</v>
      </c>
      <c r="AP455" s="99"/>
      <c r="AQ455" s="99"/>
      <c r="AR455" s="100">
        <v>100</v>
      </c>
      <c r="AS455" s="99"/>
      <c r="AT455" s="99"/>
      <c r="AU455" s="100">
        <v>100</v>
      </c>
      <c r="AV455" s="99"/>
      <c r="AW455" s="99"/>
      <c r="AX455" s="100">
        <v>100</v>
      </c>
      <c r="AY455" s="99"/>
      <c r="AZ455" s="99"/>
      <c r="BA455" s="100">
        <v>100</v>
      </c>
      <c r="BB455" s="99"/>
      <c r="BC455" s="99"/>
      <c r="BD455" s="100">
        <v>100</v>
      </c>
      <c r="BE455" s="99"/>
      <c r="BF455" s="99"/>
      <c r="BG455" s="100">
        <v>100</v>
      </c>
      <c r="BH455" s="99"/>
      <c r="BI455" s="99"/>
      <c r="BJ455" s="100">
        <v>100</v>
      </c>
      <c r="BK455" s="99"/>
      <c r="BL455" s="99"/>
      <c r="BM455" s="100">
        <v>100</v>
      </c>
      <c r="BN455" s="99"/>
      <c r="BO455" s="99"/>
      <c r="BP455" s="100">
        <v>100</v>
      </c>
      <c r="BQ455" s="99"/>
      <c r="BR455" s="99"/>
      <c r="BS455" s="100">
        <v>100</v>
      </c>
      <c r="BT455" s="99"/>
      <c r="BU455" s="99"/>
      <c r="BV455" s="99"/>
      <c r="BW455" s="99"/>
      <c r="BX455" s="99"/>
      <c r="BY455" s="99"/>
      <c r="BZ455" s="99"/>
      <c r="CA455" s="99"/>
      <c r="CB455" s="99"/>
      <c r="CC455" s="94"/>
      <c r="CD455" s="94"/>
      <c r="CE455" s="93"/>
      <c r="CF455" s="94"/>
      <c r="CG455" s="94"/>
      <c r="CH455" s="93"/>
      <c r="CI455" s="94"/>
      <c r="CJ455" s="94"/>
      <c r="CK455" s="93"/>
      <c r="CL455" s="94"/>
      <c r="CM455" s="94"/>
      <c r="CN455" s="93"/>
      <c r="CO455" s="462"/>
      <c r="CP455" s="462"/>
      <c r="CQ455" s="401"/>
      <c r="CR455" s="405"/>
      <c r="CS455" s="402"/>
      <c r="CT455" s="402"/>
      <c r="CU455" s="401"/>
      <c r="CV455" s="401"/>
      <c r="CW455" s="402"/>
      <c r="CX455" s="462"/>
      <c r="CY455" s="462"/>
      <c r="CZ455" s="401"/>
      <c r="DA455" s="402"/>
      <c r="DB455" s="462"/>
      <c r="DC455" s="462"/>
      <c r="DD455" s="462"/>
      <c r="DE455" s="462"/>
      <c r="DF455" s="402"/>
    </row>
    <row r="456" spans="1:110" ht="8.4499999999999993" customHeight="1" x14ac:dyDescent="0.2">
      <c r="A456" s="130" t="s">
        <v>182</v>
      </c>
      <c r="B456" s="96">
        <v>64</v>
      </c>
      <c r="C456" s="82" t="s">
        <v>375</v>
      </c>
      <c r="D456" s="104">
        <v>191</v>
      </c>
      <c r="E456" s="82" t="s">
        <v>2594</v>
      </c>
      <c r="F456" s="82" t="s">
        <v>1976</v>
      </c>
      <c r="G456" s="100">
        <v>720</v>
      </c>
      <c r="H456" s="98">
        <v>0.01</v>
      </c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  <c r="AA456" s="99"/>
      <c r="AB456" s="99"/>
      <c r="AC456" s="99"/>
      <c r="AD456" s="99"/>
      <c r="AE456" s="99"/>
      <c r="AF456" s="99"/>
      <c r="AG456" s="99"/>
      <c r="AH456" s="99"/>
      <c r="AI456" s="99"/>
      <c r="AJ456" s="99"/>
      <c r="AK456" s="99"/>
      <c r="AL456" s="99"/>
      <c r="AM456" s="99"/>
      <c r="AN456" s="99"/>
      <c r="AO456" s="99"/>
      <c r="AP456" s="99"/>
      <c r="AQ456" s="99"/>
      <c r="AR456" s="99"/>
      <c r="AS456" s="102">
        <v>79.989999999999995</v>
      </c>
      <c r="AT456" s="102">
        <v>11.11</v>
      </c>
      <c r="AU456" s="102">
        <v>11.11</v>
      </c>
      <c r="AV456" s="102">
        <v>79.989999999999995</v>
      </c>
      <c r="AW456" s="102">
        <v>11.11</v>
      </c>
      <c r="AX456" s="102">
        <v>22.22</v>
      </c>
      <c r="AY456" s="102">
        <v>79.989999999999995</v>
      </c>
      <c r="AZ456" s="102">
        <v>11.11</v>
      </c>
      <c r="BA456" s="102">
        <v>33.33</v>
      </c>
      <c r="BB456" s="102">
        <v>79.989999999999995</v>
      </c>
      <c r="BC456" s="102">
        <v>11.11</v>
      </c>
      <c r="BD456" s="102">
        <v>44.44</v>
      </c>
      <c r="BE456" s="102">
        <v>79.989999999999995</v>
      </c>
      <c r="BF456" s="102">
        <v>11.11</v>
      </c>
      <c r="BG456" s="102">
        <v>55.55</v>
      </c>
      <c r="BH456" s="102">
        <v>79.989999999999995</v>
      </c>
      <c r="BI456" s="102">
        <v>11.11</v>
      </c>
      <c r="BJ456" s="102">
        <v>66.66</v>
      </c>
      <c r="BK456" s="102">
        <v>79.989999999999995</v>
      </c>
      <c r="BL456" s="102">
        <v>11.11</v>
      </c>
      <c r="BM456" s="102">
        <v>77.77</v>
      </c>
      <c r="BN456" s="102">
        <v>79.989999999999995</v>
      </c>
      <c r="BO456" s="102">
        <v>11.11</v>
      </c>
      <c r="BP456" s="102">
        <v>88.88</v>
      </c>
      <c r="BQ456" s="102">
        <v>80.06</v>
      </c>
      <c r="BR456" s="102">
        <v>11.12</v>
      </c>
      <c r="BS456" s="100">
        <v>100</v>
      </c>
      <c r="BT456" s="99"/>
      <c r="BU456" s="99"/>
      <c r="BV456" s="99"/>
      <c r="BW456" s="99"/>
      <c r="BX456" s="99"/>
      <c r="BY456" s="99"/>
      <c r="BZ456" s="99"/>
      <c r="CA456" s="99"/>
      <c r="CB456" s="99"/>
      <c r="CC456" s="99"/>
      <c r="CD456" s="99"/>
      <c r="CE456" s="100"/>
      <c r="CF456" s="99"/>
      <c r="CG456" s="99"/>
      <c r="CH456" s="100"/>
      <c r="CI456" s="99"/>
      <c r="CJ456" s="99"/>
      <c r="CK456" s="100"/>
      <c r="CL456" s="99"/>
      <c r="CM456" s="99"/>
      <c r="CN456" s="100"/>
      <c r="CO456" s="468"/>
      <c r="CP456" s="462"/>
      <c r="CQ456" s="404"/>
      <c r="CR456" s="405"/>
      <c r="CS456" s="404"/>
      <c r="CT456" s="404"/>
      <c r="CU456" s="405"/>
      <c r="CV456" s="404"/>
      <c r="CW456" s="402"/>
      <c r="CX456" s="462"/>
      <c r="CY456" s="462"/>
      <c r="CZ456" s="401"/>
      <c r="DA456" s="402"/>
      <c r="DB456" s="462"/>
      <c r="DC456" s="462"/>
      <c r="DD456" s="462"/>
      <c r="DE456" s="462"/>
      <c r="DF456" s="402"/>
    </row>
    <row r="457" spans="1:110" ht="8.4499999999999993" customHeight="1" x14ac:dyDescent="0.2">
      <c r="A457" s="130" t="s">
        <v>731</v>
      </c>
      <c r="B457" s="96">
        <v>65</v>
      </c>
      <c r="C457" s="82" t="s">
        <v>376</v>
      </c>
      <c r="D457" s="104">
        <v>447</v>
      </c>
      <c r="E457" s="82" t="s">
        <v>1127</v>
      </c>
      <c r="F457" s="82" t="s">
        <v>1976</v>
      </c>
      <c r="G457" s="100">
        <v>490</v>
      </c>
      <c r="H457" s="98">
        <v>0</v>
      </c>
      <c r="I457" s="102">
        <v>23.32</v>
      </c>
      <c r="J457" s="98">
        <v>4.76</v>
      </c>
      <c r="K457" s="98">
        <v>4.76</v>
      </c>
      <c r="L457" s="102">
        <v>23.32</v>
      </c>
      <c r="M457" s="98">
        <v>4.76</v>
      </c>
      <c r="N457" s="98">
        <v>9.52</v>
      </c>
      <c r="O457" s="102">
        <v>23.32</v>
      </c>
      <c r="P457" s="98">
        <v>4.76</v>
      </c>
      <c r="Q457" s="102">
        <v>14.28</v>
      </c>
      <c r="R457" s="102">
        <v>23.32</v>
      </c>
      <c r="S457" s="98">
        <v>4.76</v>
      </c>
      <c r="T457" s="102">
        <v>19.04</v>
      </c>
      <c r="U457" s="102">
        <v>23.32</v>
      </c>
      <c r="V457" s="98">
        <v>4.76</v>
      </c>
      <c r="W457" s="102">
        <v>23.8</v>
      </c>
      <c r="X457" s="102">
        <v>23.32</v>
      </c>
      <c r="Y457" s="98">
        <v>4.76</v>
      </c>
      <c r="Z457" s="102">
        <v>28.56</v>
      </c>
      <c r="AA457" s="102">
        <v>23.32</v>
      </c>
      <c r="AB457" s="98">
        <v>4.76</v>
      </c>
      <c r="AC457" s="102">
        <v>33.32</v>
      </c>
      <c r="AD457" s="102">
        <v>23.32</v>
      </c>
      <c r="AE457" s="98">
        <v>4.76</v>
      </c>
      <c r="AF457" s="102">
        <v>38.08</v>
      </c>
      <c r="AG457" s="102">
        <v>23.32</v>
      </c>
      <c r="AH457" s="98">
        <v>4.76</v>
      </c>
      <c r="AI457" s="102">
        <v>42.84</v>
      </c>
      <c r="AJ457" s="102">
        <v>23.32</v>
      </c>
      <c r="AK457" s="98">
        <v>4.76</v>
      </c>
      <c r="AL457" s="102">
        <v>47.6</v>
      </c>
      <c r="AM457" s="102">
        <v>23.32</v>
      </c>
      <c r="AN457" s="98">
        <v>4.76</v>
      </c>
      <c r="AO457" s="102">
        <v>52.36</v>
      </c>
      <c r="AP457" s="102">
        <v>23.32</v>
      </c>
      <c r="AQ457" s="98">
        <v>4.76</v>
      </c>
      <c r="AR457" s="102">
        <v>57.12</v>
      </c>
      <c r="AS457" s="102">
        <v>23.32</v>
      </c>
      <c r="AT457" s="98">
        <v>4.76</v>
      </c>
      <c r="AU457" s="102">
        <v>61.88</v>
      </c>
      <c r="AV457" s="102">
        <v>23.32</v>
      </c>
      <c r="AW457" s="98">
        <v>4.76</v>
      </c>
      <c r="AX457" s="102">
        <v>66.64</v>
      </c>
      <c r="AY457" s="102">
        <v>23.32</v>
      </c>
      <c r="AZ457" s="98">
        <v>4.76</v>
      </c>
      <c r="BA457" s="102">
        <v>71.400000000000006</v>
      </c>
      <c r="BB457" s="102">
        <v>23.32</v>
      </c>
      <c r="BC457" s="98">
        <v>4.76</v>
      </c>
      <c r="BD457" s="102">
        <v>76.16</v>
      </c>
      <c r="BE457" s="102">
        <v>23.32</v>
      </c>
      <c r="BF457" s="98">
        <v>4.76</v>
      </c>
      <c r="BG457" s="102">
        <v>80.92</v>
      </c>
      <c r="BH457" s="102">
        <v>23.32</v>
      </c>
      <c r="BI457" s="98">
        <v>4.76</v>
      </c>
      <c r="BJ457" s="102">
        <v>85.68</v>
      </c>
      <c r="BK457" s="102">
        <v>23.32</v>
      </c>
      <c r="BL457" s="98">
        <v>4.76</v>
      </c>
      <c r="BM457" s="102">
        <v>90.44</v>
      </c>
      <c r="BN457" s="102">
        <v>23.32</v>
      </c>
      <c r="BO457" s="98">
        <v>4.76</v>
      </c>
      <c r="BP457" s="102">
        <v>95.2</v>
      </c>
      <c r="BQ457" s="102">
        <v>23.52</v>
      </c>
      <c r="BR457" s="98">
        <v>4.8</v>
      </c>
      <c r="BS457" s="100">
        <v>100</v>
      </c>
      <c r="BT457" s="99"/>
      <c r="BU457" s="99"/>
      <c r="BV457" s="99"/>
      <c r="BW457" s="99"/>
      <c r="BX457" s="99"/>
      <c r="BY457" s="99"/>
      <c r="BZ457" s="99"/>
      <c r="CA457" s="99"/>
      <c r="CB457" s="99"/>
      <c r="CC457" s="94"/>
      <c r="CD457" s="94"/>
      <c r="CE457" s="93"/>
      <c r="CF457" s="94"/>
      <c r="CG457" s="94"/>
      <c r="CH457" s="93"/>
      <c r="CI457" s="94"/>
      <c r="CJ457" s="94"/>
      <c r="CK457" s="93"/>
      <c r="CL457" s="94"/>
      <c r="CM457" s="94"/>
      <c r="CN457" s="93"/>
      <c r="CO457" s="461"/>
      <c r="CP457" s="459"/>
      <c r="CQ457" s="399"/>
      <c r="CR457" s="406"/>
      <c r="CS457" s="458"/>
      <c r="CT457" s="399"/>
      <c r="CU457" s="406"/>
      <c r="CV457" s="458"/>
      <c r="CW457" s="399"/>
      <c r="CX457" s="467"/>
      <c r="CY457" s="459"/>
      <c r="CZ457" s="458"/>
      <c r="DA457" s="399"/>
      <c r="DB457" s="467"/>
      <c r="DC457" s="459"/>
      <c r="DD457" s="461"/>
      <c r="DE457" s="459"/>
      <c r="DF457" s="400"/>
    </row>
    <row r="458" spans="1:110" ht="8.4499999999999993" customHeight="1" x14ac:dyDescent="0.2">
      <c r="A458" s="130" t="s">
        <v>732</v>
      </c>
      <c r="B458" s="96">
        <v>66</v>
      </c>
      <c r="C458" s="82" t="s">
        <v>377</v>
      </c>
      <c r="D458" s="104">
        <v>129</v>
      </c>
      <c r="E458" s="82" t="s">
        <v>1982</v>
      </c>
      <c r="F458" s="82" t="s">
        <v>1978</v>
      </c>
      <c r="G458" s="101">
        <v>9800</v>
      </c>
      <c r="H458" s="98">
        <v>0.1</v>
      </c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  <c r="AA458" s="99"/>
      <c r="AB458" s="99"/>
      <c r="AC458" s="99"/>
      <c r="AD458" s="99"/>
      <c r="AE458" s="99"/>
      <c r="AF458" s="99"/>
      <c r="AG458" s="99"/>
      <c r="AH458" s="99"/>
      <c r="AI458" s="99"/>
      <c r="AJ458" s="99"/>
      <c r="AK458" s="99"/>
      <c r="AL458" s="99"/>
      <c r="AM458" s="99"/>
      <c r="AN458" s="99"/>
      <c r="AO458" s="99"/>
      <c r="AP458" s="101">
        <v>1448.44</v>
      </c>
      <c r="AQ458" s="102">
        <v>14.78</v>
      </c>
      <c r="AR458" s="102">
        <v>14.78</v>
      </c>
      <c r="AS458" s="101">
        <v>1448.44</v>
      </c>
      <c r="AT458" s="102">
        <v>14.78</v>
      </c>
      <c r="AU458" s="102">
        <v>29.56</v>
      </c>
      <c r="AV458" s="101">
        <v>1448.44</v>
      </c>
      <c r="AW458" s="102">
        <v>14.78</v>
      </c>
      <c r="AX458" s="102">
        <v>44.34</v>
      </c>
      <c r="AY458" s="101">
        <v>1448.44</v>
      </c>
      <c r="AZ458" s="102">
        <v>14.78</v>
      </c>
      <c r="BA458" s="102">
        <v>59.12</v>
      </c>
      <c r="BB458" s="101">
        <v>1448.44</v>
      </c>
      <c r="BC458" s="102">
        <v>14.78</v>
      </c>
      <c r="BD458" s="102">
        <v>73.900000000000006</v>
      </c>
      <c r="BE458" s="101">
        <v>1448.44</v>
      </c>
      <c r="BF458" s="102">
        <v>14.78</v>
      </c>
      <c r="BG458" s="102">
        <v>88.68</v>
      </c>
      <c r="BH458" s="101">
        <v>1109.3599999999999</v>
      </c>
      <c r="BI458" s="102">
        <v>11.32</v>
      </c>
      <c r="BJ458" s="100">
        <v>100</v>
      </c>
      <c r="BK458" s="99"/>
      <c r="BL458" s="99"/>
      <c r="BM458" s="100">
        <v>100</v>
      </c>
      <c r="BN458" s="99"/>
      <c r="BO458" s="99"/>
      <c r="BP458" s="100">
        <v>100</v>
      </c>
      <c r="BQ458" s="99"/>
      <c r="BR458" s="99"/>
      <c r="BS458" s="100">
        <v>100</v>
      </c>
      <c r="BT458" s="99"/>
      <c r="BU458" s="99"/>
      <c r="BV458" s="99"/>
      <c r="BW458" s="99"/>
      <c r="BX458" s="99"/>
      <c r="BY458" s="99"/>
      <c r="BZ458" s="99"/>
      <c r="CA458" s="99"/>
      <c r="CB458" s="99"/>
      <c r="CC458" s="99"/>
      <c r="CD458" s="99"/>
      <c r="CE458" s="100"/>
      <c r="CF458" s="99"/>
      <c r="CG458" s="99"/>
      <c r="CH458" s="100"/>
      <c r="CI458" s="99"/>
      <c r="CJ458" s="99"/>
      <c r="CK458" s="100"/>
      <c r="CL458" s="99"/>
      <c r="CM458" s="99"/>
      <c r="CN458" s="100"/>
      <c r="CO458" s="464"/>
      <c r="CP458" s="462"/>
      <c r="CQ458" s="404"/>
      <c r="CR458" s="407"/>
      <c r="CS458" s="403"/>
      <c r="CT458" s="404"/>
      <c r="CU458" s="407"/>
      <c r="CV458" s="403"/>
      <c r="CW458" s="404"/>
      <c r="CX458" s="470"/>
      <c r="CY458" s="462"/>
      <c r="CZ458" s="403"/>
      <c r="DA458" s="404"/>
      <c r="DB458" s="470"/>
      <c r="DC458" s="462"/>
      <c r="DD458" s="468"/>
      <c r="DE458" s="462"/>
      <c r="DF458" s="402"/>
    </row>
    <row r="459" spans="1:110" ht="8.4499999999999993" customHeight="1" x14ac:dyDescent="0.2">
      <c r="A459" s="130" t="s">
        <v>733</v>
      </c>
      <c r="B459" s="96">
        <v>67</v>
      </c>
      <c r="C459" s="82" t="s">
        <v>378</v>
      </c>
      <c r="D459" s="104">
        <v>276</v>
      </c>
      <c r="E459" s="82" t="s">
        <v>1951</v>
      </c>
      <c r="F459" s="82" t="s">
        <v>2562</v>
      </c>
      <c r="G459" s="101">
        <v>7889.76</v>
      </c>
      <c r="H459" s="98">
        <v>0.08</v>
      </c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101">
        <v>1577.95</v>
      </c>
      <c r="AE459" s="102">
        <v>20</v>
      </c>
      <c r="AF459" s="102">
        <v>20</v>
      </c>
      <c r="AG459" s="99"/>
      <c r="AH459" s="99"/>
      <c r="AI459" s="102">
        <v>20</v>
      </c>
      <c r="AJ459" s="99"/>
      <c r="AK459" s="99"/>
      <c r="AL459" s="102">
        <v>20</v>
      </c>
      <c r="AM459" s="101">
        <v>1577.95</v>
      </c>
      <c r="AN459" s="102">
        <v>20</v>
      </c>
      <c r="AO459" s="102">
        <v>40</v>
      </c>
      <c r="AP459" s="99"/>
      <c r="AQ459" s="99"/>
      <c r="AR459" s="102">
        <v>40</v>
      </c>
      <c r="AS459" s="99"/>
      <c r="AT459" s="99"/>
      <c r="AU459" s="102">
        <v>40</v>
      </c>
      <c r="AV459" s="101">
        <v>1577.95</v>
      </c>
      <c r="AW459" s="102">
        <v>20</v>
      </c>
      <c r="AX459" s="102">
        <v>60</v>
      </c>
      <c r="AY459" s="99"/>
      <c r="AZ459" s="99"/>
      <c r="BA459" s="102">
        <v>60</v>
      </c>
      <c r="BB459" s="99"/>
      <c r="BC459" s="99"/>
      <c r="BD459" s="102">
        <v>60</v>
      </c>
      <c r="BE459" s="101">
        <v>1577.95</v>
      </c>
      <c r="BF459" s="102">
        <v>20</v>
      </c>
      <c r="BG459" s="102">
        <v>80</v>
      </c>
      <c r="BH459" s="99"/>
      <c r="BI459" s="99"/>
      <c r="BJ459" s="102">
        <v>80</v>
      </c>
      <c r="BK459" s="99"/>
      <c r="BL459" s="99"/>
      <c r="BM459" s="102">
        <v>80</v>
      </c>
      <c r="BN459" s="101">
        <v>1577.95</v>
      </c>
      <c r="BO459" s="102">
        <v>20</v>
      </c>
      <c r="BP459" s="100">
        <v>100</v>
      </c>
      <c r="BQ459" s="99"/>
      <c r="BR459" s="99"/>
      <c r="BS459" s="100">
        <v>100</v>
      </c>
      <c r="BT459" s="99"/>
      <c r="BU459" s="99"/>
      <c r="BV459" s="99"/>
      <c r="BW459" s="99"/>
      <c r="BX459" s="99"/>
      <c r="BY459" s="99"/>
      <c r="BZ459" s="99"/>
      <c r="CA459" s="99"/>
      <c r="CB459" s="99"/>
      <c r="CC459" s="99"/>
      <c r="CD459" s="99"/>
      <c r="CE459" s="100"/>
      <c r="CF459" s="99"/>
      <c r="CG459" s="99"/>
      <c r="CH459" s="100"/>
      <c r="CI459" s="99"/>
      <c r="CJ459" s="99"/>
      <c r="CK459" s="100"/>
      <c r="CL459" s="99"/>
      <c r="CM459" s="99"/>
      <c r="CN459" s="100"/>
      <c r="CO459" s="464"/>
      <c r="CP459" s="462"/>
      <c r="CQ459" s="404"/>
      <c r="CR459" s="405"/>
      <c r="CS459" s="403"/>
      <c r="CT459" s="404"/>
      <c r="CU459" s="405"/>
      <c r="CV459" s="403"/>
      <c r="CW459" s="404"/>
      <c r="CX459" s="465"/>
      <c r="CY459" s="462"/>
      <c r="CZ459" s="403"/>
      <c r="DA459" s="404"/>
      <c r="DB459" s="468"/>
      <c r="DC459" s="462"/>
      <c r="DD459" s="464"/>
      <c r="DE459" s="462"/>
      <c r="DF459" s="402"/>
    </row>
    <row r="460" spans="1:110" ht="8.4499999999999993" customHeight="1" x14ac:dyDescent="0.2">
      <c r="A460" s="130" t="s">
        <v>734</v>
      </c>
      <c r="B460" s="96">
        <v>68</v>
      </c>
      <c r="C460" s="82" t="s">
        <v>379</v>
      </c>
      <c r="D460" s="96">
        <v>22</v>
      </c>
      <c r="E460" s="82" t="s">
        <v>2571</v>
      </c>
      <c r="F460" s="82" t="s">
        <v>1976</v>
      </c>
      <c r="G460" s="100">
        <v>300</v>
      </c>
      <c r="H460" s="98">
        <v>0</v>
      </c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99"/>
      <c r="AB460" s="99"/>
      <c r="AC460" s="99"/>
      <c r="AD460" s="99"/>
      <c r="AE460" s="99"/>
      <c r="AF460" s="99"/>
      <c r="AG460" s="99"/>
      <c r="AH460" s="99"/>
      <c r="AI460" s="99"/>
      <c r="AJ460" s="99"/>
      <c r="AK460" s="99"/>
      <c r="AL460" s="99"/>
      <c r="AM460" s="99"/>
      <c r="AN460" s="99"/>
      <c r="AO460" s="99"/>
      <c r="AP460" s="99"/>
      <c r="AQ460" s="99"/>
      <c r="AR460" s="99"/>
      <c r="AS460" s="99"/>
      <c r="AT460" s="99"/>
      <c r="AU460" s="99"/>
      <c r="AV460" s="99"/>
      <c r="AW460" s="99"/>
      <c r="AX460" s="99"/>
      <c r="AY460" s="99"/>
      <c r="AZ460" s="99"/>
      <c r="BA460" s="99"/>
      <c r="BB460" s="99"/>
      <c r="BC460" s="99"/>
      <c r="BD460" s="99"/>
      <c r="BE460" s="99"/>
      <c r="BF460" s="99"/>
      <c r="BG460" s="99"/>
      <c r="BH460" s="99"/>
      <c r="BI460" s="99"/>
      <c r="BJ460" s="99"/>
      <c r="BK460" s="99"/>
      <c r="BL460" s="99"/>
      <c r="BM460" s="99"/>
      <c r="BN460" s="99"/>
      <c r="BO460" s="99"/>
      <c r="BP460" s="99"/>
      <c r="BQ460" s="100">
        <v>300</v>
      </c>
      <c r="BR460" s="100">
        <v>100</v>
      </c>
      <c r="BS460" s="100">
        <v>100</v>
      </c>
      <c r="BT460" s="99"/>
      <c r="BU460" s="99"/>
      <c r="BV460" s="99"/>
      <c r="BW460" s="99"/>
      <c r="BX460" s="99"/>
      <c r="BY460" s="99"/>
      <c r="BZ460" s="99"/>
      <c r="CA460" s="99"/>
      <c r="CB460" s="99"/>
      <c r="CC460" s="89"/>
      <c r="CD460" s="93"/>
      <c r="CE460" s="93"/>
      <c r="CF460" s="94"/>
      <c r="CG460" s="94"/>
      <c r="CH460" s="93"/>
      <c r="CI460" s="94"/>
      <c r="CJ460" s="94"/>
      <c r="CK460" s="93"/>
      <c r="CL460" s="94"/>
      <c r="CM460" s="94"/>
      <c r="CN460" s="93"/>
      <c r="CO460" s="462"/>
      <c r="CP460" s="462"/>
      <c r="CQ460" s="402"/>
      <c r="CR460" s="401"/>
      <c r="CS460" s="401"/>
      <c r="CT460" s="402"/>
      <c r="CU460" s="401"/>
      <c r="CV460" s="401"/>
      <c r="CW460" s="402"/>
      <c r="CX460" s="462"/>
      <c r="CY460" s="462"/>
      <c r="CZ460" s="401"/>
      <c r="DA460" s="402"/>
      <c r="DB460" s="462"/>
      <c r="DC460" s="462"/>
      <c r="DD460" s="462"/>
      <c r="DE460" s="462"/>
      <c r="DF460" s="402"/>
    </row>
    <row r="461" spans="1:110" ht="8.4499999999999993" customHeight="1" x14ac:dyDescent="0.2">
      <c r="A461" s="130" t="s">
        <v>735</v>
      </c>
      <c r="B461" s="88">
        <v>69</v>
      </c>
      <c r="C461" s="87" t="s">
        <v>380</v>
      </c>
      <c r="D461" s="103">
        <v>447</v>
      </c>
      <c r="E461" s="87" t="s">
        <v>1127</v>
      </c>
      <c r="F461" s="87" t="s">
        <v>1976</v>
      </c>
      <c r="G461" s="89">
        <v>36107.81</v>
      </c>
      <c r="H461" s="90">
        <v>0.37</v>
      </c>
      <c r="I461" s="93">
        <v>316.54000000000002</v>
      </c>
      <c r="J461" s="90">
        <v>0.88</v>
      </c>
      <c r="K461" s="90">
        <v>0.88</v>
      </c>
      <c r="L461" s="93">
        <v>316.54000000000002</v>
      </c>
      <c r="M461" s="90">
        <v>0.88</v>
      </c>
      <c r="N461" s="90">
        <v>1.77</v>
      </c>
      <c r="O461" s="93">
        <v>316.54000000000002</v>
      </c>
      <c r="P461" s="90">
        <v>0.88</v>
      </c>
      <c r="Q461" s="90">
        <v>2.65</v>
      </c>
      <c r="R461" s="93">
        <v>316.54000000000002</v>
      </c>
      <c r="S461" s="90">
        <v>0.88</v>
      </c>
      <c r="T461" s="90">
        <v>3.53</v>
      </c>
      <c r="U461" s="93">
        <v>316.54000000000002</v>
      </c>
      <c r="V461" s="90">
        <v>0.88</v>
      </c>
      <c r="W461" s="90">
        <v>4.42</v>
      </c>
      <c r="X461" s="92">
        <v>4374.3500000000004</v>
      </c>
      <c r="Y461" s="91">
        <v>11.45</v>
      </c>
      <c r="Z461" s="91">
        <v>15.86</v>
      </c>
      <c r="AA461" s="93">
        <v>316.54000000000002</v>
      </c>
      <c r="AB461" s="90">
        <v>0.88</v>
      </c>
      <c r="AC461" s="91">
        <v>16.75</v>
      </c>
      <c r="AD461" s="93">
        <v>316.54000000000002</v>
      </c>
      <c r="AE461" s="90">
        <v>0.88</v>
      </c>
      <c r="AF461" s="91">
        <v>17.63</v>
      </c>
      <c r="AG461" s="93">
        <v>316.54000000000002</v>
      </c>
      <c r="AH461" s="90">
        <v>0.88</v>
      </c>
      <c r="AI461" s="91">
        <v>18.510000000000002</v>
      </c>
      <c r="AJ461" s="93">
        <v>316.54000000000002</v>
      </c>
      <c r="AK461" s="90">
        <v>0.88</v>
      </c>
      <c r="AL461" s="91">
        <v>19.399999999999999</v>
      </c>
      <c r="AM461" s="92">
        <v>5516.54</v>
      </c>
      <c r="AN461" s="91">
        <v>15.39</v>
      </c>
      <c r="AO461" s="91">
        <v>34.79</v>
      </c>
      <c r="AP461" s="93">
        <v>316.54000000000002</v>
      </c>
      <c r="AQ461" s="90">
        <v>0.88</v>
      </c>
      <c r="AR461" s="91">
        <v>35.68</v>
      </c>
      <c r="AS461" s="93">
        <v>316.54000000000002</v>
      </c>
      <c r="AT461" s="90">
        <v>0.88</v>
      </c>
      <c r="AU461" s="91">
        <v>36.56</v>
      </c>
      <c r="AV461" s="92">
        <v>2599.54</v>
      </c>
      <c r="AW461" s="90">
        <v>7.25</v>
      </c>
      <c r="AX461" s="91">
        <v>43.81</v>
      </c>
      <c r="AY461" s="92">
        <v>2599.54</v>
      </c>
      <c r="AZ461" s="90">
        <v>7.25</v>
      </c>
      <c r="BA461" s="91">
        <v>51.07</v>
      </c>
      <c r="BB461" s="92">
        <v>2599.54</v>
      </c>
      <c r="BC461" s="90">
        <v>7.25</v>
      </c>
      <c r="BD461" s="91">
        <v>58.32</v>
      </c>
      <c r="BE461" s="92">
        <v>2599.54</v>
      </c>
      <c r="BF461" s="90">
        <v>7.25</v>
      </c>
      <c r="BG461" s="91">
        <v>65.569999999999993</v>
      </c>
      <c r="BH461" s="92">
        <v>7799.54</v>
      </c>
      <c r="BI461" s="91">
        <v>21.76</v>
      </c>
      <c r="BJ461" s="91">
        <v>87.34</v>
      </c>
      <c r="BK461" s="92">
        <v>3252.04</v>
      </c>
      <c r="BL461" s="90">
        <v>9.07</v>
      </c>
      <c r="BM461" s="91">
        <v>96.41</v>
      </c>
      <c r="BN461" s="93">
        <v>316.54000000000002</v>
      </c>
      <c r="BO461" s="90">
        <v>0.88</v>
      </c>
      <c r="BP461" s="91">
        <v>97.3</v>
      </c>
      <c r="BQ461" s="93">
        <v>968.7</v>
      </c>
      <c r="BR461" s="90">
        <v>2.7</v>
      </c>
      <c r="BS461" s="93">
        <v>100</v>
      </c>
      <c r="BT461" s="94"/>
      <c r="BU461" s="94"/>
      <c r="BV461" s="94"/>
      <c r="BW461" s="94"/>
      <c r="BX461" s="94"/>
      <c r="BY461" s="94"/>
      <c r="BZ461" s="94"/>
      <c r="CA461" s="94"/>
      <c r="CB461" s="94"/>
      <c r="CC461" s="101"/>
      <c r="CD461" s="100"/>
      <c r="CE461" s="100"/>
      <c r="CF461" s="99"/>
      <c r="CG461" s="99"/>
      <c r="CH461" s="100"/>
      <c r="CI461" s="99"/>
      <c r="CJ461" s="99"/>
      <c r="CK461" s="100"/>
      <c r="CL461" s="99"/>
      <c r="CM461" s="99"/>
      <c r="CN461" s="100"/>
      <c r="CO461" s="462"/>
      <c r="CP461" s="462"/>
      <c r="CQ461" s="404"/>
      <c r="CR461" s="401"/>
      <c r="CS461" s="401"/>
      <c r="CT461" s="404"/>
      <c r="CU461" s="405"/>
      <c r="CV461" s="403"/>
      <c r="CW461" s="404"/>
      <c r="CX461" s="465"/>
      <c r="CY461" s="462"/>
      <c r="CZ461" s="404"/>
      <c r="DA461" s="402"/>
      <c r="DB461" s="462"/>
      <c r="DC461" s="462"/>
      <c r="DD461" s="462"/>
      <c r="DE461" s="462"/>
      <c r="DF461" s="402"/>
    </row>
    <row r="462" spans="1:110" ht="8.4499999999999993" customHeight="1" x14ac:dyDescent="0.2">
      <c r="A462" s="130" t="s">
        <v>737</v>
      </c>
      <c r="B462" s="96">
        <v>70</v>
      </c>
      <c r="C462" s="82" t="s">
        <v>381</v>
      </c>
      <c r="D462" s="96">
        <v>21</v>
      </c>
      <c r="E462" s="82" t="s">
        <v>2630</v>
      </c>
      <c r="F462" s="82" t="s">
        <v>2634</v>
      </c>
      <c r="G462" s="101">
        <v>2532.12</v>
      </c>
      <c r="H462" s="98">
        <v>0.03</v>
      </c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101">
        <v>2532.12</v>
      </c>
      <c r="Y462" s="100">
        <v>100</v>
      </c>
      <c r="Z462" s="100">
        <v>100</v>
      </c>
      <c r="AA462" s="99"/>
      <c r="AB462" s="99"/>
      <c r="AC462" s="100">
        <v>100</v>
      </c>
      <c r="AD462" s="99"/>
      <c r="AE462" s="99"/>
      <c r="AF462" s="100">
        <v>100</v>
      </c>
      <c r="AG462" s="99"/>
      <c r="AH462" s="99"/>
      <c r="AI462" s="100">
        <v>100</v>
      </c>
      <c r="AJ462" s="99"/>
      <c r="AK462" s="99"/>
      <c r="AL462" s="100">
        <v>100</v>
      </c>
      <c r="AM462" s="99"/>
      <c r="AN462" s="99"/>
      <c r="AO462" s="100">
        <v>100</v>
      </c>
      <c r="AP462" s="99"/>
      <c r="AQ462" s="99"/>
      <c r="AR462" s="100">
        <v>100</v>
      </c>
      <c r="AS462" s="99"/>
      <c r="AT462" s="99"/>
      <c r="AU462" s="100">
        <v>100</v>
      </c>
      <c r="AV462" s="99"/>
      <c r="AW462" s="99"/>
      <c r="AX462" s="100">
        <v>100</v>
      </c>
      <c r="AY462" s="99"/>
      <c r="AZ462" s="99"/>
      <c r="BA462" s="100">
        <v>100</v>
      </c>
      <c r="BB462" s="99"/>
      <c r="BC462" s="99"/>
      <c r="BD462" s="100">
        <v>100</v>
      </c>
      <c r="BE462" s="99"/>
      <c r="BF462" s="99"/>
      <c r="BG462" s="100">
        <v>100</v>
      </c>
      <c r="BH462" s="99"/>
      <c r="BI462" s="99"/>
      <c r="BJ462" s="100">
        <v>100</v>
      </c>
      <c r="BK462" s="99"/>
      <c r="BL462" s="99"/>
      <c r="BM462" s="100">
        <v>100</v>
      </c>
      <c r="BN462" s="99"/>
      <c r="BO462" s="99"/>
      <c r="BP462" s="100">
        <v>100</v>
      </c>
      <c r="BQ462" s="99"/>
      <c r="BR462" s="99"/>
      <c r="BS462" s="100">
        <v>100</v>
      </c>
      <c r="BT462" s="99"/>
      <c r="BU462" s="99"/>
      <c r="BV462" s="99"/>
      <c r="BW462" s="99"/>
      <c r="BX462" s="99"/>
      <c r="BY462" s="99"/>
      <c r="BZ462" s="99"/>
      <c r="CA462" s="99"/>
      <c r="CB462" s="99"/>
      <c r="CC462" s="101"/>
      <c r="CD462" s="100"/>
      <c r="CE462" s="100"/>
      <c r="CF462" s="99"/>
      <c r="CG462" s="99"/>
      <c r="CH462" s="100"/>
      <c r="CI462" s="99"/>
      <c r="CJ462" s="99"/>
      <c r="CK462" s="100"/>
      <c r="CL462" s="99"/>
      <c r="CM462" s="99"/>
      <c r="CN462" s="100"/>
      <c r="CO462" s="462"/>
      <c r="CP462" s="462"/>
      <c r="CQ462" s="401"/>
      <c r="CR462" s="401"/>
      <c r="CS462" s="401"/>
      <c r="CT462" s="401"/>
      <c r="CU462" s="401"/>
      <c r="CV462" s="401"/>
      <c r="CW462" s="401"/>
      <c r="CX462" s="465"/>
      <c r="CY462" s="462"/>
      <c r="CZ462" s="402"/>
      <c r="DA462" s="402"/>
      <c r="DB462" s="462"/>
      <c r="DC462" s="462"/>
      <c r="DD462" s="462"/>
      <c r="DE462" s="462"/>
      <c r="DF462" s="402"/>
    </row>
    <row r="463" spans="1:110" ht="8.4499999999999993" customHeight="1" x14ac:dyDescent="0.2">
      <c r="A463" s="130" t="s">
        <v>738</v>
      </c>
      <c r="B463" s="96">
        <v>71</v>
      </c>
      <c r="C463" s="82" t="s">
        <v>382</v>
      </c>
      <c r="D463" s="104">
        <v>170</v>
      </c>
      <c r="E463" s="82" t="s">
        <v>2514</v>
      </c>
      <c r="F463" s="82" t="s">
        <v>1976</v>
      </c>
      <c r="G463" s="97">
        <v>15000</v>
      </c>
      <c r="H463" s="98">
        <v>0.15</v>
      </c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  <c r="AA463" s="99"/>
      <c r="AB463" s="99"/>
      <c r="AC463" s="99"/>
      <c r="AD463" s="99"/>
      <c r="AE463" s="99"/>
      <c r="AF463" s="99"/>
      <c r="AG463" s="99"/>
      <c r="AH463" s="99"/>
      <c r="AI463" s="99"/>
      <c r="AJ463" s="99"/>
      <c r="AK463" s="99"/>
      <c r="AL463" s="99"/>
      <c r="AM463" s="99"/>
      <c r="AN463" s="99"/>
      <c r="AO463" s="99"/>
      <c r="AP463" s="99"/>
      <c r="AQ463" s="99"/>
      <c r="AR463" s="99"/>
      <c r="AS463" s="99"/>
      <c r="AT463" s="99"/>
      <c r="AU463" s="99"/>
      <c r="AV463" s="101">
        <v>2283</v>
      </c>
      <c r="AW463" s="102">
        <v>15.22</v>
      </c>
      <c r="AX463" s="102">
        <v>15.22</v>
      </c>
      <c r="AY463" s="101">
        <v>2283</v>
      </c>
      <c r="AZ463" s="102">
        <v>15.22</v>
      </c>
      <c r="BA463" s="102">
        <v>30.44</v>
      </c>
      <c r="BB463" s="101">
        <v>2283</v>
      </c>
      <c r="BC463" s="102">
        <v>15.22</v>
      </c>
      <c r="BD463" s="102">
        <v>45.66</v>
      </c>
      <c r="BE463" s="101">
        <v>2283</v>
      </c>
      <c r="BF463" s="102">
        <v>15.22</v>
      </c>
      <c r="BG463" s="102">
        <v>60.88</v>
      </c>
      <c r="BH463" s="101">
        <v>2283</v>
      </c>
      <c r="BI463" s="102">
        <v>15.22</v>
      </c>
      <c r="BJ463" s="102">
        <v>76.099999999999994</v>
      </c>
      <c r="BK463" s="101">
        <v>2935.5</v>
      </c>
      <c r="BL463" s="102">
        <v>19.57</v>
      </c>
      <c r="BM463" s="102">
        <v>95.67</v>
      </c>
      <c r="BN463" s="99"/>
      <c r="BO463" s="99"/>
      <c r="BP463" s="102">
        <v>95.67</v>
      </c>
      <c r="BQ463" s="100">
        <v>649.5</v>
      </c>
      <c r="BR463" s="98">
        <v>4.33</v>
      </c>
      <c r="BS463" s="100">
        <v>100</v>
      </c>
      <c r="BT463" s="99"/>
      <c r="BU463" s="99"/>
      <c r="BV463" s="99"/>
      <c r="BW463" s="99"/>
      <c r="BX463" s="99"/>
      <c r="BY463" s="99"/>
      <c r="BZ463" s="99"/>
      <c r="CA463" s="99"/>
      <c r="CB463" s="99"/>
      <c r="CC463" s="100"/>
      <c r="CD463" s="100"/>
      <c r="CE463" s="100"/>
      <c r="CF463" s="99"/>
      <c r="CG463" s="99"/>
      <c r="CH463" s="100"/>
      <c r="CI463" s="99"/>
      <c r="CJ463" s="99"/>
      <c r="CK463" s="100"/>
      <c r="CL463" s="99"/>
      <c r="CM463" s="99"/>
      <c r="CN463" s="100"/>
      <c r="CO463" s="462"/>
      <c r="CP463" s="462"/>
      <c r="CQ463" s="404"/>
      <c r="CR463" s="401"/>
      <c r="CS463" s="401"/>
      <c r="CT463" s="404"/>
      <c r="CU463" s="401"/>
      <c r="CV463" s="401"/>
      <c r="CW463" s="404"/>
      <c r="CX463" s="470"/>
      <c r="CY463" s="462"/>
      <c r="CZ463" s="404"/>
      <c r="DA463" s="404"/>
      <c r="DB463" s="470"/>
      <c r="DC463" s="462"/>
      <c r="DD463" s="468"/>
      <c r="DE463" s="462"/>
      <c r="DF463" s="402"/>
    </row>
    <row r="464" spans="1:110" ht="8.4499999999999993" customHeight="1" x14ac:dyDescent="0.2">
      <c r="A464" s="130" t="s">
        <v>739</v>
      </c>
      <c r="B464" s="96">
        <v>72</v>
      </c>
      <c r="C464" s="82" t="s">
        <v>383</v>
      </c>
      <c r="D464" s="96">
        <v>21</v>
      </c>
      <c r="E464" s="82" t="s">
        <v>2630</v>
      </c>
      <c r="F464" s="82" t="s">
        <v>2634</v>
      </c>
      <c r="G464" s="101">
        <v>1525.69</v>
      </c>
      <c r="H464" s="98">
        <v>0.02</v>
      </c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101">
        <v>1525.69</v>
      </c>
      <c r="Y464" s="100">
        <v>100</v>
      </c>
      <c r="Z464" s="100">
        <v>100</v>
      </c>
      <c r="AA464" s="99"/>
      <c r="AB464" s="99"/>
      <c r="AC464" s="100">
        <v>100</v>
      </c>
      <c r="AD464" s="99"/>
      <c r="AE464" s="99"/>
      <c r="AF464" s="100">
        <v>100</v>
      </c>
      <c r="AG464" s="99"/>
      <c r="AH464" s="99"/>
      <c r="AI464" s="100">
        <v>100</v>
      </c>
      <c r="AJ464" s="99"/>
      <c r="AK464" s="99"/>
      <c r="AL464" s="100">
        <v>100</v>
      </c>
      <c r="AM464" s="99"/>
      <c r="AN464" s="99"/>
      <c r="AO464" s="100">
        <v>100</v>
      </c>
      <c r="AP464" s="99"/>
      <c r="AQ464" s="99"/>
      <c r="AR464" s="100">
        <v>100</v>
      </c>
      <c r="AS464" s="99"/>
      <c r="AT464" s="99"/>
      <c r="AU464" s="100">
        <v>100</v>
      </c>
      <c r="AV464" s="99"/>
      <c r="AW464" s="99"/>
      <c r="AX464" s="100">
        <v>100</v>
      </c>
      <c r="AY464" s="99"/>
      <c r="AZ464" s="99"/>
      <c r="BA464" s="100">
        <v>100</v>
      </c>
      <c r="BB464" s="99"/>
      <c r="BC464" s="99"/>
      <c r="BD464" s="100">
        <v>100</v>
      </c>
      <c r="BE464" s="99"/>
      <c r="BF464" s="99"/>
      <c r="BG464" s="100">
        <v>100</v>
      </c>
      <c r="BH464" s="99"/>
      <c r="BI464" s="99"/>
      <c r="BJ464" s="100">
        <v>100</v>
      </c>
      <c r="BK464" s="99"/>
      <c r="BL464" s="99"/>
      <c r="BM464" s="100">
        <v>100</v>
      </c>
      <c r="BN464" s="99"/>
      <c r="BO464" s="99"/>
      <c r="BP464" s="100">
        <v>100</v>
      </c>
      <c r="BQ464" s="99"/>
      <c r="BR464" s="99"/>
      <c r="BS464" s="100">
        <v>100</v>
      </c>
      <c r="BT464" s="99"/>
      <c r="BU464" s="99"/>
      <c r="BV464" s="99"/>
      <c r="BW464" s="99"/>
      <c r="BX464" s="99"/>
      <c r="BY464" s="99"/>
      <c r="BZ464" s="99"/>
      <c r="CA464" s="99"/>
      <c r="CB464" s="99"/>
      <c r="CC464" s="97"/>
      <c r="CD464" s="100"/>
      <c r="CE464" s="100"/>
      <c r="CF464" s="99"/>
      <c r="CG464" s="99"/>
      <c r="CH464" s="100"/>
      <c r="CI464" s="99"/>
      <c r="CJ464" s="99"/>
      <c r="CK464" s="100"/>
      <c r="CL464" s="99"/>
      <c r="CM464" s="99"/>
      <c r="CN464" s="100"/>
      <c r="CO464" s="468"/>
      <c r="CP464" s="462"/>
      <c r="CQ464" s="404"/>
      <c r="CR464" s="407"/>
      <c r="CS464" s="404"/>
      <c r="CT464" s="402"/>
      <c r="CU464" s="401"/>
      <c r="CV464" s="401"/>
      <c r="CW464" s="402"/>
      <c r="CX464" s="462"/>
      <c r="CY464" s="462"/>
      <c r="CZ464" s="401"/>
      <c r="DA464" s="402"/>
      <c r="DB464" s="462"/>
      <c r="DC464" s="462"/>
      <c r="DD464" s="462"/>
      <c r="DE464" s="462"/>
      <c r="DF464" s="402"/>
    </row>
    <row r="465" spans="1:110" ht="8.4499999999999993" customHeight="1" x14ac:dyDescent="0.2">
      <c r="A465" s="130" t="s">
        <v>740</v>
      </c>
      <c r="B465" s="96">
        <v>73</v>
      </c>
      <c r="C465" s="82" t="s">
        <v>384</v>
      </c>
      <c r="D465" s="104">
        <v>171</v>
      </c>
      <c r="E465" s="82" t="s">
        <v>2627</v>
      </c>
      <c r="F465" s="82" t="s">
        <v>2526</v>
      </c>
      <c r="G465" s="101">
        <v>3500</v>
      </c>
      <c r="H465" s="98">
        <v>0.04</v>
      </c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  <c r="AA465" s="99"/>
      <c r="AB465" s="99"/>
      <c r="AC465" s="99"/>
      <c r="AD465" s="99"/>
      <c r="AE465" s="99"/>
      <c r="AF465" s="99"/>
      <c r="AG465" s="99"/>
      <c r="AH465" s="99"/>
      <c r="AI465" s="99"/>
      <c r="AJ465" s="99"/>
      <c r="AK465" s="99"/>
      <c r="AL465" s="99"/>
      <c r="AM465" s="101">
        <v>1750</v>
      </c>
      <c r="AN465" s="102">
        <v>50</v>
      </c>
      <c r="AO465" s="102">
        <v>50</v>
      </c>
      <c r="AP465" s="99"/>
      <c r="AQ465" s="99"/>
      <c r="AR465" s="102">
        <v>50</v>
      </c>
      <c r="AS465" s="99"/>
      <c r="AT465" s="99"/>
      <c r="AU465" s="102">
        <v>50</v>
      </c>
      <c r="AV465" s="99"/>
      <c r="AW465" s="99"/>
      <c r="AX465" s="102">
        <v>50</v>
      </c>
      <c r="AY465" s="99"/>
      <c r="AZ465" s="99"/>
      <c r="BA465" s="102">
        <v>50</v>
      </c>
      <c r="BB465" s="99"/>
      <c r="BC465" s="99"/>
      <c r="BD465" s="102">
        <v>50</v>
      </c>
      <c r="BE465" s="99"/>
      <c r="BF465" s="99"/>
      <c r="BG465" s="102">
        <v>50</v>
      </c>
      <c r="BH465" s="101">
        <v>1750</v>
      </c>
      <c r="BI465" s="102">
        <v>50</v>
      </c>
      <c r="BJ465" s="100">
        <v>100</v>
      </c>
      <c r="BK465" s="99"/>
      <c r="BL465" s="99"/>
      <c r="BM465" s="100">
        <v>100</v>
      </c>
      <c r="BN465" s="99"/>
      <c r="BO465" s="99"/>
      <c r="BP465" s="100">
        <v>100</v>
      </c>
      <c r="BQ465" s="99"/>
      <c r="BR465" s="99"/>
      <c r="BS465" s="100">
        <v>100</v>
      </c>
      <c r="BT465" s="99"/>
      <c r="BU465" s="99"/>
      <c r="BV465" s="99"/>
      <c r="BW465" s="99"/>
      <c r="BX465" s="99"/>
      <c r="BY465" s="99"/>
      <c r="BZ465" s="99"/>
      <c r="CA465" s="99"/>
      <c r="CB465" s="99"/>
      <c r="CC465" s="100"/>
      <c r="CD465" s="100"/>
      <c r="CE465" s="100"/>
      <c r="CF465" s="99"/>
      <c r="CG465" s="99"/>
      <c r="CH465" s="100"/>
      <c r="CI465" s="99"/>
      <c r="CJ465" s="99"/>
      <c r="CK465" s="100"/>
      <c r="CL465" s="99"/>
      <c r="CM465" s="99"/>
      <c r="CN465" s="100"/>
      <c r="CO465" s="468"/>
      <c r="CP465" s="462"/>
      <c r="CQ465" s="404"/>
      <c r="CR465" s="407"/>
      <c r="CS465" s="404"/>
      <c r="CT465" s="402"/>
      <c r="CU465" s="401"/>
      <c r="CV465" s="401"/>
      <c r="CW465" s="402"/>
      <c r="CX465" s="462"/>
      <c r="CY465" s="462"/>
      <c r="CZ465" s="401"/>
      <c r="DA465" s="402"/>
      <c r="DB465" s="462"/>
      <c r="DC465" s="462"/>
      <c r="DD465" s="462"/>
      <c r="DE465" s="462"/>
      <c r="DF465" s="402"/>
    </row>
    <row r="466" spans="1:110" ht="8.4499999999999993" customHeight="1" x14ac:dyDescent="0.2">
      <c r="A466" s="130" t="s">
        <v>741</v>
      </c>
      <c r="B466" s="96">
        <v>74</v>
      </c>
      <c r="C466" s="82" t="s">
        <v>385</v>
      </c>
      <c r="D466" s="104">
        <v>447</v>
      </c>
      <c r="E466" s="82" t="s">
        <v>1127</v>
      </c>
      <c r="F466" s="82" t="s">
        <v>1976</v>
      </c>
      <c r="G466" s="101">
        <v>6650</v>
      </c>
      <c r="H466" s="98">
        <v>7.0000000000000007E-2</v>
      </c>
      <c r="I466" s="100">
        <v>316.54000000000002</v>
      </c>
      <c r="J466" s="98">
        <v>4.76</v>
      </c>
      <c r="K466" s="98">
        <v>4.76</v>
      </c>
      <c r="L466" s="100">
        <v>316.54000000000002</v>
      </c>
      <c r="M466" s="98">
        <v>4.76</v>
      </c>
      <c r="N466" s="98">
        <v>9.52</v>
      </c>
      <c r="O466" s="100">
        <v>316.54000000000002</v>
      </c>
      <c r="P466" s="98">
        <v>4.76</v>
      </c>
      <c r="Q466" s="102">
        <v>14.28</v>
      </c>
      <c r="R466" s="100">
        <v>316.54000000000002</v>
      </c>
      <c r="S466" s="98">
        <v>4.76</v>
      </c>
      <c r="T466" s="102">
        <v>19.04</v>
      </c>
      <c r="U466" s="100">
        <v>316.54000000000002</v>
      </c>
      <c r="V466" s="98">
        <v>4.76</v>
      </c>
      <c r="W466" s="102">
        <v>23.8</v>
      </c>
      <c r="X466" s="100">
        <v>316.54000000000002</v>
      </c>
      <c r="Y466" s="98">
        <v>4.76</v>
      </c>
      <c r="Z466" s="102">
        <v>28.56</v>
      </c>
      <c r="AA466" s="100">
        <v>316.54000000000002</v>
      </c>
      <c r="AB466" s="98">
        <v>4.76</v>
      </c>
      <c r="AC466" s="102">
        <v>33.32</v>
      </c>
      <c r="AD466" s="100">
        <v>316.54000000000002</v>
      </c>
      <c r="AE466" s="98">
        <v>4.76</v>
      </c>
      <c r="AF466" s="102">
        <v>38.08</v>
      </c>
      <c r="AG466" s="100">
        <v>316.54000000000002</v>
      </c>
      <c r="AH466" s="98">
        <v>4.76</v>
      </c>
      <c r="AI466" s="102">
        <v>42.84</v>
      </c>
      <c r="AJ466" s="100">
        <v>316.54000000000002</v>
      </c>
      <c r="AK466" s="98">
        <v>4.76</v>
      </c>
      <c r="AL466" s="102">
        <v>47.6</v>
      </c>
      <c r="AM466" s="100">
        <v>316.54000000000002</v>
      </c>
      <c r="AN466" s="98">
        <v>4.76</v>
      </c>
      <c r="AO466" s="102">
        <v>52.36</v>
      </c>
      <c r="AP466" s="100">
        <v>316.54000000000002</v>
      </c>
      <c r="AQ466" s="98">
        <v>4.76</v>
      </c>
      <c r="AR466" s="102">
        <v>57.12</v>
      </c>
      <c r="AS466" s="100">
        <v>316.54000000000002</v>
      </c>
      <c r="AT466" s="98">
        <v>4.76</v>
      </c>
      <c r="AU466" s="102">
        <v>61.88</v>
      </c>
      <c r="AV466" s="100">
        <v>316.54000000000002</v>
      </c>
      <c r="AW466" s="98">
        <v>4.76</v>
      </c>
      <c r="AX466" s="102">
        <v>66.64</v>
      </c>
      <c r="AY466" s="100">
        <v>316.54000000000002</v>
      </c>
      <c r="AZ466" s="98">
        <v>4.76</v>
      </c>
      <c r="BA466" s="102">
        <v>71.400000000000006</v>
      </c>
      <c r="BB466" s="100">
        <v>316.54000000000002</v>
      </c>
      <c r="BC466" s="98">
        <v>4.76</v>
      </c>
      <c r="BD466" s="102">
        <v>76.16</v>
      </c>
      <c r="BE466" s="100">
        <v>316.54000000000002</v>
      </c>
      <c r="BF466" s="98">
        <v>4.76</v>
      </c>
      <c r="BG466" s="102">
        <v>80.92</v>
      </c>
      <c r="BH466" s="100">
        <v>316.54000000000002</v>
      </c>
      <c r="BI466" s="98">
        <v>4.76</v>
      </c>
      <c r="BJ466" s="102">
        <v>85.68</v>
      </c>
      <c r="BK466" s="100">
        <v>316.54000000000002</v>
      </c>
      <c r="BL466" s="98">
        <v>4.76</v>
      </c>
      <c r="BM466" s="102">
        <v>90.44</v>
      </c>
      <c r="BN466" s="100">
        <v>316.54000000000002</v>
      </c>
      <c r="BO466" s="98">
        <v>4.76</v>
      </c>
      <c r="BP466" s="102">
        <v>95.2</v>
      </c>
      <c r="BQ466" s="100">
        <v>319.2</v>
      </c>
      <c r="BR466" s="98">
        <v>4.8</v>
      </c>
      <c r="BS466" s="100">
        <v>100</v>
      </c>
      <c r="BT466" s="99"/>
      <c r="BU466" s="99"/>
      <c r="BV466" s="99"/>
      <c r="BW466" s="99"/>
      <c r="BX466" s="99"/>
      <c r="BY466" s="99"/>
      <c r="BZ466" s="99"/>
      <c r="CA466" s="99"/>
      <c r="CB466" s="99"/>
      <c r="CC466" s="89"/>
      <c r="CD466" s="93"/>
      <c r="CE466" s="93"/>
      <c r="CF466" s="94"/>
      <c r="CG466" s="94"/>
      <c r="CH466" s="93"/>
      <c r="CI466" s="94"/>
      <c r="CJ466" s="94"/>
      <c r="CK466" s="93"/>
      <c r="CL466" s="94"/>
      <c r="CM466" s="94"/>
      <c r="CN466" s="93"/>
      <c r="CO466" s="462"/>
      <c r="CP466" s="462"/>
      <c r="CQ466" s="404"/>
      <c r="CR466" s="405"/>
      <c r="CS466" s="404"/>
      <c r="CT466" s="404"/>
      <c r="CU466" s="405"/>
      <c r="CV466" s="404"/>
      <c r="CW466" s="404"/>
      <c r="CX466" s="465"/>
      <c r="CY466" s="462"/>
      <c r="CZ466" s="404"/>
      <c r="DA466" s="402"/>
      <c r="DB466" s="462"/>
      <c r="DC466" s="462"/>
      <c r="DD466" s="462"/>
      <c r="DE466" s="462"/>
      <c r="DF466" s="402"/>
    </row>
    <row r="467" spans="1:110" ht="8.4499999999999993" customHeight="1" x14ac:dyDescent="0.2">
      <c r="A467" s="130" t="s">
        <v>742</v>
      </c>
      <c r="B467" s="96">
        <v>75</v>
      </c>
      <c r="C467" s="82" t="s">
        <v>386</v>
      </c>
      <c r="D467" s="104">
        <v>171</v>
      </c>
      <c r="E467" s="82" t="s">
        <v>2627</v>
      </c>
      <c r="F467" s="82" t="s">
        <v>2526</v>
      </c>
      <c r="G467" s="101">
        <v>6900</v>
      </c>
      <c r="H467" s="98">
        <v>7.0000000000000007E-2</v>
      </c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  <c r="AA467" s="99"/>
      <c r="AB467" s="99"/>
      <c r="AC467" s="99"/>
      <c r="AD467" s="99"/>
      <c r="AE467" s="99"/>
      <c r="AF467" s="99"/>
      <c r="AG467" s="99"/>
      <c r="AH467" s="99"/>
      <c r="AI467" s="99"/>
      <c r="AJ467" s="99"/>
      <c r="AK467" s="99"/>
      <c r="AL467" s="99"/>
      <c r="AM467" s="101">
        <v>3450</v>
      </c>
      <c r="AN467" s="102">
        <v>50</v>
      </c>
      <c r="AO467" s="102">
        <v>50</v>
      </c>
      <c r="AP467" s="99"/>
      <c r="AQ467" s="99"/>
      <c r="AR467" s="102">
        <v>50</v>
      </c>
      <c r="AS467" s="99"/>
      <c r="AT467" s="99"/>
      <c r="AU467" s="102">
        <v>50</v>
      </c>
      <c r="AV467" s="99"/>
      <c r="AW467" s="99"/>
      <c r="AX467" s="102">
        <v>50</v>
      </c>
      <c r="AY467" s="99"/>
      <c r="AZ467" s="99"/>
      <c r="BA467" s="102">
        <v>50</v>
      </c>
      <c r="BB467" s="99"/>
      <c r="BC467" s="99"/>
      <c r="BD467" s="102">
        <v>50</v>
      </c>
      <c r="BE467" s="99"/>
      <c r="BF467" s="99"/>
      <c r="BG467" s="102">
        <v>50</v>
      </c>
      <c r="BH467" s="101">
        <v>3450</v>
      </c>
      <c r="BI467" s="102">
        <v>50</v>
      </c>
      <c r="BJ467" s="100">
        <v>100</v>
      </c>
      <c r="BK467" s="99"/>
      <c r="BL467" s="99"/>
      <c r="BM467" s="100">
        <v>100</v>
      </c>
      <c r="BN467" s="99"/>
      <c r="BO467" s="99"/>
      <c r="BP467" s="100">
        <v>100</v>
      </c>
      <c r="BQ467" s="99"/>
      <c r="BR467" s="99"/>
      <c r="BS467" s="100">
        <v>100</v>
      </c>
      <c r="BT467" s="99"/>
      <c r="BU467" s="99"/>
      <c r="BV467" s="99"/>
      <c r="BW467" s="99"/>
      <c r="BX467" s="99"/>
      <c r="BY467" s="99"/>
      <c r="BZ467" s="99"/>
      <c r="CA467" s="99"/>
      <c r="CB467" s="99"/>
      <c r="CC467" s="97"/>
      <c r="CD467" s="100"/>
      <c r="CE467" s="100"/>
      <c r="CF467" s="99"/>
      <c r="CG467" s="99"/>
      <c r="CH467" s="100"/>
      <c r="CI467" s="99"/>
      <c r="CJ467" s="99"/>
      <c r="CK467" s="100"/>
      <c r="CL467" s="99"/>
      <c r="CM467" s="99"/>
      <c r="CN467" s="100"/>
      <c r="CO467" s="462"/>
      <c r="CP467" s="462"/>
      <c r="CQ467" s="402"/>
      <c r="CR467" s="401"/>
      <c r="CS467" s="401"/>
      <c r="CT467" s="402"/>
      <c r="CU467" s="401"/>
      <c r="CV467" s="401"/>
      <c r="CW467" s="402"/>
      <c r="CX467" s="462"/>
      <c r="CY467" s="462"/>
      <c r="CZ467" s="401"/>
      <c r="DA467" s="402"/>
      <c r="DB467" s="462"/>
      <c r="DC467" s="462"/>
      <c r="DD467" s="462"/>
      <c r="DE467" s="462"/>
      <c r="DF467" s="402"/>
    </row>
    <row r="468" spans="1:110" ht="8.4499999999999993" customHeight="1" x14ac:dyDescent="0.2">
      <c r="A468" s="130" t="s">
        <v>95</v>
      </c>
      <c r="B468" s="88">
        <v>76</v>
      </c>
      <c r="C468" s="87" t="s">
        <v>387</v>
      </c>
      <c r="D468" s="103">
        <v>447</v>
      </c>
      <c r="E468" s="87" t="s">
        <v>1127</v>
      </c>
      <c r="F468" s="87" t="s">
        <v>1976</v>
      </c>
      <c r="G468" s="105">
        <v>286710.3</v>
      </c>
      <c r="H468" s="90">
        <v>2.92</v>
      </c>
      <c r="I468" s="89">
        <v>10482.700000000001</v>
      </c>
      <c r="J468" s="90">
        <v>3.66</v>
      </c>
      <c r="K468" s="90">
        <v>3.66</v>
      </c>
      <c r="L468" s="89">
        <v>23482.7</v>
      </c>
      <c r="M468" s="90">
        <v>8.19</v>
      </c>
      <c r="N468" s="91">
        <v>11.85</v>
      </c>
      <c r="O468" s="89">
        <v>10482.700000000001</v>
      </c>
      <c r="P468" s="90">
        <v>3.66</v>
      </c>
      <c r="Q468" s="91">
        <v>15.5</v>
      </c>
      <c r="R468" s="89">
        <v>10482.700000000001</v>
      </c>
      <c r="S468" s="90">
        <v>3.66</v>
      </c>
      <c r="T468" s="91">
        <v>19.16</v>
      </c>
      <c r="U468" s="89">
        <v>10482.700000000001</v>
      </c>
      <c r="V468" s="90">
        <v>3.66</v>
      </c>
      <c r="W468" s="91">
        <v>22.82</v>
      </c>
      <c r="X468" s="89">
        <v>10482.700000000001</v>
      </c>
      <c r="Y468" s="90">
        <v>3.66</v>
      </c>
      <c r="Z468" s="91">
        <v>26.47</v>
      </c>
      <c r="AA468" s="89">
        <v>10482.700000000001</v>
      </c>
      <c r="AB468" s="90">
        <v>3.66</v>
      </c>
      <c r="AC468" s="91">
        <v>30.13</v>
      </c>
      <c r="AD468" s="89">
        <v>10482.700000000001</v>
      </c>
      <c r="AE468" s="90">
        <v>3.66</v>
      </c>
      <c r="AF468" s="91">
        <v>33.78</v>
      </c>
      <c r="AG468" s="89">
        <v>10482.700000000001</v>
      </c>
      <c r="AH468" s="90">
        <v>3.66</v>
      </c>
      <c r="AI468" s="91">
        <v>37.44</v>
      </c>
      <c r="AJ468" s="89">
        <v>10482.700000000001</v>
      </c>
      <c r="AK468" s="90">
        <v>3.66</v>
      </c>
      <c r="AL468" s="91">
        <v>41.1</v>
      </c>
      <c r="AM468" s="89">
        <v>12915.49</v>
      </c>
      <c r="AN468" s="90">
        <v>4.5</v>
      </c>
      <c r="AO468" s="91">
        <v>45.6</v>
      </c>
      <c r="AP468" s="89">
        <v>13027.74</v>
      </c>
      <c r="AQ468" s="90">
        <v>4.54</v>
      </c>
      <c r="AR468" s="91">
        <v>50.14</v>
      </c>
      <c r="AS468" s="89">
        <v>12805.86</v>
      </c>
      <c r="AT468" s="90">
        <v>4.47</v>
      </c>
      <c r="AU468" s="91">
        <v>54.61</v>
      </c>
      <c r="AV468" s="89">
        <v>12805.86</v>
      </c>
      <c r="AW468" s="90">
        <v>4.47</v>
      </c>
      <c r="AX468" s="91">
        <v>59.08</v>
      </c>
      <c r="AY468" s="89">
        <v>12805.86</v>
      </c>
      <c r="AZ468" s="90">
        <v>4.47</v>
      </c>
      <c r="BA468" s="91">
        <v>63.54</v>
      </c>
      <c r="BB468" s="89">
        <v>12693.62</v>
      </c>
      <c r="BC468" s="90">
        <v>4.43</v>
      </c>
      <c r="BD468" s="91">
        <v>67.97</v>
      </c>
      <c r="BE468" s="89">
        <v>12915.49</v>
      </c>
      <c r="BF468" s="90">
        <v>4.5</v>
      </c>
      <c r="BG468" s="91">
        <v>72.48</v>
      </c>
      <c r="BH468" s="89">
        <v>12805.86</v>
      </c>
      <c r="BI468" s="90">
        <v>4.47</v>
      </c>
      <c r="BJ468" s="91">
        <v>76.94</v>
      </c>
      <c r="BK468" s="89">
        <v>12693.62</v>
      </c>
      <c r="BL468" s="90">
        <v>4.43</v>
      </c>
      <c r="BM468" s="91">
        <v>81.37</v>
      </c>
      <c r="BN468" s="89">
        <v>34410.32</v>
      </c>
      <c r="BO468" s="91">
        <v>12</v>
      </c>
      <c r="BP468" s="91">
        <v>93.37</v>
      </c>
      <c r="BQ468" s="89">
        <v>19003.580000000002</v>
      </c>
      <c r="BR468" s="90">
        <v>6.63</v>
      </c>
      <c r="BS468" s="93">
        <v>100</v>
      </c>
      <c r="BT468" s="94"/>
      <c r="BU468" s="94"/>
      <c r="BV468" s="94"/>
      <c r="BW468" s="94"/>
      <c r="BX468" s="94"/>
      <c r="BY468" s="94"/>
      <c r="BZ468" s="94"/>
      <c r="CA468" s="94"/>
      <c r="CB468" s="94"/>
      <c r="CC468" s="101"/>
      <c r="CD468" s="100"/>
      <c r="CE468" s="100"/>
      <c r="CF468" s="99"/>
      <c r="CG468" s="99"/>
      <c r="CH468" s="100"/>
      <c r="CI468" s="99"/>
      <c r="CJ468" s="99"/>
      <c r="CK468" s="100"/>
      <c r="CL468" s="99"/>
      <c r="CM468" s="99"/>
      <c r="CN468" s="100"/>
      <c r="CO468" s="462"/>
      <c r="CP468" s="462"/>
      <c r="CQ468" s="401"/>
      <c r="CR468" s="401"/>
      <c r="CS468" s="401"/>
      <c r="CT468" s="401"/>
      <c r="CU468" s="401"/>
      <c r="CV468" s="401"/>
      <c r="CW468" s="401"/>
      <c r="CX468" s="462"/>
      <c r="CY468" s="462"/>
      <c r="CZ468" s="401"/>
      <c r="DA468" s="401"/>
      <c r="DB468" s="470"/>
      <c r="DC468" s="462"/>
      <c r="DD468" s="463"/>
      <c r="DE468" s="462"/>
      <c r="DF468" s="402"/>
    </row>
    <row r="469" spans="1:110" ht="8.4499999999999993" customHeight="1" x14ac:dyDescent="0.2">
      <c r="A469" s="130" t="s">
        <v>744</v>
      </c>
      <c r="B469" s="88">
        <v>77</v>
      </c>
      <c r="C469" s="87" t="s">
        <v>388</v>
      </c>
      <c r="D469" s="103">
        <v>447</v>
      </c>
      <c r="E469" s="87" t="s">
        <v>1127</v>
      </c>
      <c r="F469" s="87" t="s">
        <v>1976</v>
      </c>
      <c r="G469" s="105">
        <v>206019.58</v>
      </c>
      <c r="H469" s="90">
        <v>2.1</v>
      </c>
      <c r="I469" s="92">
        <v>9806.5300000000007</v>
      </c>
      <c r="J469" s="90">
        <v>4.76</v>
      </c>
      <c r="K469" s="90">
        <v>4.76</v>
      </c>
      <c r="L469" s="92">
        <v>9806.5300000000007</v>
      </c>
      <c r="M469" s="90">
        <v>4.76</v>
      </c>
      <c r="N469" s="90">
        <v>9.52</v>
      </c>
      <c r="O469" s="92">
        <v>9806.5300000000007</v>
      </c>
      <c r="P469" s="90">
        <v>4.76</v>
      </c>
      <c r="Q469" s="91">
        <v>14.28</v>
      </c>
      <c r="R469" s="92">
        <v>9806.5300000000007</v>
      </c>
      <c r="S469" s="90">
        <v>4.76</v>
      </c>
      <c r="T469" s="91">
        <v>19.04</v>
      </c>
      <c r="U469" s="92">
        <v>9806.5300000000007</v>
      </c>
      <c r="V469" s="90">
        <v>4.76</v>
      </c>
      <c r="W469" s="91">
        <v>23.8</v>
      </c>
      <c r="X469" s="92">
        <v>9806.5300000000007</v>
      </c>
      <c r="Y469" s="90">
        <v>4.76</v>
      </c>
      <c r="Z469" s="91">
        <v>28.56</v>
      </c>
      <c r="AA469" s="92">
        <v>9806.5300000000007</v>
      </c>
      <c r="AB469" s="90">
        <v>4.76</v>
      </c>
      <c r="AC469" s="91">
        <v>33.32</v>
      </c>
      <c r="AD469" s="92">
        <v>9806.5300000000007</v>
      </c>
      <c r="AE469" s="90">
        <v>4.76</v>
      </c>
      <c r="AF469" s="91">
        <v>38.08</v>
      </c>
      <c r="AG469" s="92">
        <v>9806.5300000000007</v>
      </c>
      <c r="AH469" s="90">
        <v>4.76</v>
      </c>
      <c r="AI469" s="91">
        <v>42.84</v>
      </c>
      <c r="AJ469" s="92">
        <v>9806.5300000000007</v>
      </c>
      <c r="AK469" s="90">
        <v>4.76</v>
      </c>
      <c r="AL469" s="91">
        <v>47.6</v>
      </c>
      <c r="AM469" s="92">
        <v>9806.5300000000007</v>
      </c>
      <c r="AN469" s="90">
        <v>4.76</v>
      </c>
      <c r="AO469" s="91">
        <v>52.36</v>
      </c>
      <c r="AP469" s="92">
        <v>9806.5300000000007</v>
      </c>
      <c r="AQ469" s="90">
        <v>4.76</v>
      </c>
      <c r="AR469" s="91">
        <v>57.12</v>
      </c>
      <c r="AS469" s="92">
        <v>9806.5300000000007</v>
      </c>
      <c r="AT469" s="90">
        <v>4.76</v>
      </c>
      <c r="AU469" s="91">
        <v>61.88</v>
      </c>
      <c r="AV469" s="92">
        <v>9806.5300000000007</v>
      </c>
      <c r="AW469" s="90">
        <v>4.76</v>
      </c>
      <c r="AX469" s="91">
        <v>66.64</v>
      </c>
      <c r="AY469" s="92">
        <v>9806.5300000000007</v>
      </c>
      <c r="AZ469" s="90">
        <v>4.76</v>
      </c>
      <c r="BA469" s="91">
        <v>71.400000000000006</v>
      </c>
      <c r="BB469" s="92">
        <v>9806.5300000000007</v>
      </c>
      <c r="BC469" s="90">
        <v>4.76</v>
      </c>
      <c r="BD469" s="91">
        <v>76.16</v>
      </c>
      <c r="BE469" s="92">
        <v>9806.5300000000007</v>
      </c>
      <c r="BF469" s="90">
        <v>4.76</v>
      </c>
      <c r="BG469" s="91">
        <v>80.92</v>
      </c>
      <c r="BH469" s="92">
        <v>9806.5300000000007</v>
      </c>
      <c r="BI469" s="90">
        <v>4.76</v>
      </c>
      <c r="BJ469" s="91">
        <v>85.68</v>
      </c>
      <c r="BK469" s="92">
        <v>9806.5300000000007</v>
      </c>
      <c r="BL469" s="90">
        <v>4.76</v>
      </c>
      <c r="BM469" s="91">
        <v>90.44</v>
      </c>
      <c r="BN469" s="92">
        <v>9806.5300000000007</v>
      </c>
      <c r="BO469" s="90">
        <v>4.76</v>
      </c>
      <c r="BP469" s="91">
        <v>95.2</v>
      </c>
      <c r="BQ469" s="92">
        <v>9888.94</v>
      </c>
      <c r="BR469" s="90">
        <v>4.8</v>
      </c>
      <c r="BS469" s="93">
        <v>100</v>
      </c>
      <c r="BT469" s="94"/>
      <c r="BU469" s="94"/>
      <c r="BV469" s="94"/>
      <c r="BW469" s="94"/>
      <c r="BX469" s="94"/>
      <c r="BY469" s="94"/>
      <c r="BZ469" s="94"/>
      <c r="CA469" s="94"/>
      <c r="CB469" s="94"/>
      <c r="CC469" s="101"/>
      <c r="CD469" s="100"/>
      <c r="CE469" s="100"/>
      <c r="CF469" s="99"/>
      <c r="CG469" s="99"/>
      <c r="CH469" s="100"/>
      <c r="CI469" s="99"/>
      <c r="CJ469" s="99"/>
      <c r="CK469" s="100"/>
      <c r="CL469" s="99"/>
      <c r="CM469" s="99"/>
      <c r="CN469" s="100"/>
      <c r="CO469" s="462"/>
      <c r="CP469" s="462"/>
      <c r="CQ469" s="404"/>
      <c r="CR469" s="401"/>
      <c r="CS469" s="401"/>
      <c r="CT469" s="404"/>
      <c r="CU469" s="407"/>
      <c r="CV469" s="404"/>
      <c r="CW469" s="402"/>
      <c r="CX469" s="462"/>
      <c r="CY469" s="462"/>
      <c r="CZ469" s="401"/>
      <c r="DA469" s="402"/>
      <c r="DB469" s="462"/>
      <c r="DC469" s="462"/>
      <c r="DD469" s="462"/>
      <c r="DE469" s="462"/>
      <c r="DF469" s="402"/>
    </row>
    <row r="470" spans="1:110" ht="8.4499999999999993" customHeight="1" x14ac:dyDescent="0.2">
      <c r="A470" s="130" t="s">
        <v>746</v>
      </c>
      <c r="B470" s="96">
        <v>78</v>
      </c>
      <c r="C470" s="82" t="s">
        <v>1111</v>
      </c>
      <c r="D470" s="104">
        <v>447</v>
      </c>
      <c r="E470" s="82" t="s">
        <v>1127</v>
      </c>
      <c r="F470" s="82" t="s">
        <v>1976</v>
      </c>
      <c r="G470" s="97">
        <v>46000</v>
      </c>
      <c r="H470" s="98">
        <v>0.47</v>
      </c>
      <c r="I470" s="101">
        <v>2189.6</v>
      </c>
      <c r="J470" s="98">
        <v>4.76</v>
      </c>
      <c r="K470" s="98">
        <v>4.76</v>
      </c>
      <c r="L470" s="101">
        <v>2189.6</v>
      </c>
      <c r="M470" s="98">
        <v>4.76</v>
      </c>
      <c r="N470" s="98">
        <v>9.52</v>
      </c>
      <c r="O470" s="101">
        <v>2189.6</v>
      </c>
      <c r="P470" s="98">
        <v>4.76</v>
      </c>
      <c r="Q470" s="102">
        <v>14.28</v>
      </c>
      <c r="R470" s="101">
        <v>2189.6</v>
      </c>
      <c r="S470" s="98">
        <v>4.76</v>
      </c>
      <c r="T470" s="102">
        <v>19.04</v>
      </c>
      <c r="U470" s="101">
        <v>2189.6</v>
      </c>
      <c r="V470" s="98">
        <v>4.76</v>
      </c>
      <c r="W470" s="102">
        <v>23.8</v>
      </c>
      <c r="X470" s="101">
        <v>2189.6</v>
      </c>
      <c r="Y470" s="98">
        <v>4.76</v>
      </c>
      <c r="Z470" s="102">
        <v>28.56</v>
      </c>
      <c r="AA470" s="101">
        <v>2189.6</v>
      </c>
      <c r="AB470" s="98">
        <v>4.76</v>
      </c>
      <c r="AC470" s="102">
        <v>33.32</v>
      </c>
      <c r="AD470" s="101">
        <v>2189.6</v>
      </c>
      <c r="AE470" s="98">
        <v>4.76</v>
      </c>
      <c r="AF470" s="102">
        <v>38.08</v>
      </c>
      <c r="AG470" s="101">
        <v>2189.6</v>
      </c>
      <c r="AH470" s="98">
        <v>4.76</v>
      </c>
      <c r="AI470" s="102">
        <v>42.84</v>
      </c>
      <c r="AJ470" s="101">
        <v>2189.6</v>
      </c>
      <c r="AK470" s="98">
        <v>4.76</v>
      </c>
      <c r="AL470" s="102">
        <v>47.6</v>
      </c>
      <c r="AM470" s="101">
        <v>2189.6</v>
      </c>
      <c r="AN470" s="98">
        <v>4.76</v>
      </c>
      <c r="AO470" s="102">
        <v>52.36</v>
      </c>
      <c r="AP470" s="101">
        <v>2189.6</v>
      </c>
      <c r="AQ470" s="98">
        <v>4.76</v>
      </c>
      <c r="AR470" s="102">
        <v>57.12</v>
      </c>
      <c r="AS470" s="101">
        <v>2189.6</v>
      </c>
      <c r="AT470" s="98">
        <v>4.76</v>
      </c>
      <c r="AU470" s="102">
        <v>61.88</v>
      </c>
      <c r="AV470" s="101">
        <v>2189.6</v>
      </c>
      <c r="AW470" s="98">
        <v>4.76</v>
      </c>
      <c r="AX470" s="102">
        <v>66.64</v>
      </c>
      <c r="AY470" s="101">
        <v>2189.6</v>
      </c>
      <c r="AZ470" s="98">
        <v>4.76</v>
      </c>
      <c r="BA470" s="102">
        <v>71.400000000000006</v>
      </c>
      <c r="BB470" s="101">
        <v>2189.6</v>
      </c>
      <c r="BC470" s="98">
        <v>4.76</v>
      </c>
      <c r="BD470" s="102">
        <v>76.16</v>
      </c>
      <c r="BE470" s="101">
        <v>2189.6</v>
      </c>
      <c r="BF470" s="98">
        <v>4.76</v>
      </c>
      <c r="BG470" s="102">
        <v>80.92</v>
      </c>
      <c r="BH470" s="101">
        <v>2189.6</v>
      </c>
      <c r="BI470" s="98">
        <v>4.76</v>
      </c>
      <c r="BJ470" s="102">
        <v>85.68</v>
      </c>
      <c r="BK470" s="101">
        <v>2189.6</v>
      </c>
      <c r="BL470" s="98">
        <v>4.76</v>
      </c>
      <c r="BM470" s="102">
        <v>90.44</v>
      </c>
      <c r="BN470" s="101">
        <v>2189.6</v>
      </c>
      <c r="BO470" s="98">
        <v>4.76</v>
      </c>
      <c r="BP470" s="102">
        <v>95.2</v>
      </c>
      <c r="BQ470" s="101">
        <v>2208</v>
      </c>
      <c r="BR470" s="98">
        <v>4.8</v>
      </c>
      <c r="BS470" s="100">
        <v>100</v>
      </c>
      <c r="BT470" s="99"/>
      <c r="BU470" s="99"/>
      <c r="BV470" s="99"/>
      <c r="BW470" s="99"/>
      <c r="BX470" s="99"/>
      <c r="BY470" s="99"/>
      <c r="BZ470" s="99"/>
      <c r="CA470" s="99"/>
      <c r="CB470" s="99"/>
      <c r="CC470" s="93"/>
      <c r="CD470" s="91"/>
      <c r="CE470" s="91"/>
      <c r="CF470" s="94"/>
      <c r="CG470" s="94"/>
      <c r="CH470" s="91"/>
      <c r="CI470" s="94"/>
      <c r="CJ470" s="94"/>
      <c r="CK470" s="91"/>
      <c r="CL470" s="93"/>
      <c r="CM470" s="91"/>
      <c r="CN470" s="93"/>
      <c r="CO470" s="461"/>
      <c r="CP470" s="459"/>
      <c r="CQ470" s="399"/>
      <c r="CR470" s="398"/>
      <c r="CS470" s="399"/>
      <c r="CT470" s="400"/>
      <c r="CU470" s="456"/>
      <c r="CV470" s="456"/>
      <c r="CW470" s="400"/>
      <c r="CX470" s="459"/>
      <c r="CY470" s="459"/>
      <c r="CZ470" s="456"/>
      <c r="DA470" s="400"/>
      <c r="DB470" s="459"/>
      <c r="DC470" s="459"/>
      <c r="DD470" s="459"/>
      <c r="DE470" s="459"/>
      <c r="DF470" s="400"/>
    </row>
    <row r="471" spans="1:110" ht="8.4499999999999993" customHeight="1" x14ac:dyDescent="0.2">
      <c r="A471" s="130" t="s">
        <v>747</v>
      </c>
      <c r="B471" s="96">
        <v>79</v>
      </c>
      <c r="C471" s="82" t="s">
        <v>1112</v>
      </c>
      <c r="D471" s="104">
        <v>447</v>
      </c>
      <c r="E471" s="82" t="s">
        <v>1127</v>
      </c>
      <c r="F471" s="82" t="s">
        <v>1976</v>
      </c>
      <c r="G471" s="97">
        <v>26000</v>
      </c>
      <c r="H471" s="98">
        <v>0.26</v>
      </c>
      <c r="I471" s="101">
        <v>1237.5999999999999</v>
      </c>
      <c r="J471" s="98">
        <v>4.76</v>
      </c>
      <c r="K471" s="98">
        <v>4.76</v>
      </c>
      <c r="L471" s="101">
        <v>1237.5999999999999</v>
      </c>
      <c r="M471" s="98">
        <v>4.76</v>
      </c>
      <c r="N471" s="98">
        <v>9.52</v>
      </c>
      <c r="O471" s="101">
        <v>1237.5999999999999</v>
      </c>
      <c r="P471" s="98">
        <v>4.76</v>
      </c>
      <c r="Q471" s="102">
        <v>14.28</v>
      </c>
      <c r="R471" s="101">
        <v>1237.5999999999999</v>
      </c>
      <c r="S471" s="98">
        <v>4.76</v>
      </c>
      <c r="T471" s="102">
        <v>19.04</v>
      </c>
      <c r="U471" s="101">
        <v>1237.5999999999999</v>
      </c>
      <c r="V471" s="98">
        <v>4.76</v>
      </c>
      <c r="W471" s="102">
        <v>23.8</v>
      </c>
      <c r="X471" s="101">
        <v>1237.5999999999999</v>
      </c>
      <c r="Y471" s="98">
        <v>4.76</v>
      </c>
      <c r="Z471" s="102">
        <v>28.56</v>
      </c>
      <c r="AA471" s="101">
        <v>1237.5999999999999</v>
      </c>
      <c r="AB471" s="98">
        <v>4.76</v>
      </c>
      <c r="AC471" s="102">
        <v>33.32</v>
      </c>
      <c r="AD471" s="101">
        <v>1237.5999999999999</v>
      </c>
      <c r="AE471" s="98">
        <v>4.76</v>
      </c>
      <c r="AF471" s="102">
        <v>38.08</v>
      </c>
      <c r="AG471" s="101">
        <v>1237.5999999999999</v>
      </c>
      <c r="AH471" s="98">
        <v>4.76</v>
      </c>
      <c r="AI471" s="102">
        <v>42.84</v>
      </c>
      <c r="AJ471" s="101">
        <v>1237.5999999999999</v>
      </c>
      <c r="AK471" s="98">
        <v>4.76</v>
      </c>
      <c r="AL471" s="102">
        <v>47.6</v>
      </c>
      <c r="AM471" s="101">
        <v>1237.5999999999999</v>
      </c>
      <c r="AN471" s="98">
        <v>4.76</v>
      </c>
      <c r="AO471" s="102">
        <v>52.36</v>
      </c>
      <c r="AP471" s="101">
        <v>1237.5999999999999</v>
      </c>
      <c r="AQ471" s="98">
        <v>4.76</v>
      </c>
      <c r="AR471" s="102">
        <v>57.12</v>
      </c>
      <c r="AS471" s="101">
        <v>1237.5999999999999</v>
      </c>
      <c r="AT471" s="98">
        <v>4.76</v>
      </c>
      <c r="AU471" s="102">
        <v>61.88</v>
      </c>
      <c r="AV471" s="101">
        <v>1237.5999999999999</v>
      </c>
      <c r="AW471" s="98">
        <v>4.76</v>
      </c>
      <c r="AX471" s="102">
        <v>66.64</v>
      </c>
      <c r="AY471" s="101">
        <v>1237.5999999999999</v>
      </c>
      <c r="AZ471" s="98">
        <v>4.76</v>
      </c>
      <c r="BA471" s="102">
        <v>71.400000000000006</v>
      </c>
      <c r="BB471" s="101">
        <v>1237.5999999999999</v>
      </c>
      <c r="BC471" s="98">
        <v>4.76</v>
      </c>
      <c r="BD471" s="102">
        <v>76.16</v>
      </c>
      <c r="BE471" s="101">
        <v>1237.5999999999999</v>
      </c>
      <c r="BF471" s="98">
        <v>4.76</v>
      </c>
      <c r="BG471" s="102">
        <v>80.92</v>
      </c>
      <c r="BH471" s="101">
        <v>1237.5999999999999</v>
      </c>
      <c r="BI471" s="98">
        <v>4.76</v>
      </c>
      <c r="BJ471" s="102">
        <v>85.68</v>
      </c>
      <c r="BK471" s="101">
        <v>1237.5999999999999</v>
      </c>
      <c r="BL471" s="98">
        <v>4.76</v>
      </c>
      <c r="BM471" s="102">
        <v>90.44</v>
      </c>
      <c r="BN471" s="101">
        <v>1237.5999999999999</v>
      </c>
      <c r="BO471" s="98">
        <v>4.76</v>
      </c>
      <c r="BP471" s="102">
        <v>95.2</v>
      </c>
      <c r="BQ471" s="101">
        <v>1248</v>
      </c>
      <c r="BR471" s="98">
        <v>4.8</v>
      </c>
      <c r="BS471" s="100">
        <v>100</v>
      </c>
      <c r="BT471" s="99"/>
      <c r="BU471" s="99"/>
      <c r="BV471" s="99"/>
      <c r="BW471" s="99"/>
      <c r="BX471" s="99"/>
      <c r="BY471" s="99"/>
      <c r="BZ471" s="99"/>
      <c r="CA471" s="99"/>
      <c r="CB471" s="99"/>
      <c r="CC471" s="100"/>
      <c r="CD471" s="100"/>
      <c r="CE471" s="100"/>
      <c r="CF471" s="99"/>
      <c r="CG471" s="99"/>
      <c r="CH471" s="100"/>
      <c r="CI471" s="99"/>
      <c r="CJ471" s="99"/>
      <c r="CK471" s="100"/>
      <c r="CL471" s="99"/>
      <c r="CM471" s="99"/>
      <c r="CN471" s="100"/>
      <c r="CO471" s="464"/>
      <c r="CP471" s="462"/>
      <c r="CQ471" s="404"/>
      <c r="CR471" s="405"/>
      <c r="CS471" s="404"/>
      <c r="CT471" s="402"/>
      <c r="CU471" s="401"/>
      <c r="CV471" s="401"/>
      <c r="CW471" s="402"/>
      <c r="CX471" s="462"/>
      <c r="CY471" s="462"/>
      <c r="CZ471" s="401"/>
      <c r="DA471" s="402"/>
      <c r="DB471" s="462"/>
      <c r="DC471" s="462"/>
      <c r="DD471" s="462"/>
      <c r="DE471" s="462"/>
      <c r="DF471" s="402"/>
    </row>
    <row r="472" spans="1:110" ht="8.4499999999999993" customHeight="1" x14ac:dyDescent="0.2">
      <c r="A472" s="130" t="s">
        <v>748</v>
      </c>
      <c r="B472" s="96">
        <v>80</v>
      </c>
      <c r="C472" s="82" t="s">
        <v>389</v>
      </c>
      <c r="D472" s="104">
        <v>447</v>
      </c>
      <c r="E472" s="82" t="s">
        <v>1127</v>
      </c>
      <c r="F472" s="82" t="s">
        <v>1976</v>
      </c>
      <c r="G472" s="101">
        <v>2600</v>
      </c>
      <c r="H472" s="98">
        <v>0.03</v>
      </c>
      <c r="I472" s="100">
        <v>123.76</v>
      </c>
      <c r="J472" s="98">
        <v>4.76</v>
      </c>
      <c r="K472" s="98">
        <v>4.76</v>
      </c>
      <c r="L472" s="100">
        <v>123.76</v>
      </c>
      <c r="M472" s="98">
        <v>4.76</v>
      </c>
      <c r="N472" s="98">
        <v>9.52</v>
      </c>
      <c r="O472" s="100">
        <v>123.76</v>
      </c>
      <c r="P472" s="98">
        <v>4.76</v>
      </c>
      <c r="Q472" s="102">
        <v>14.28</v>
      </c>
      <c r="R472" s="100">
        <v>123.76</v>
      </c>
      <c r="S472" s="98">
        <v>4.76</v>
      </c>
      <c r="T472" s="102">
        <v>19.04</v>
      </c>
      <c r="U472" s="100">
        <v>123.76</v>
      </c>
      <c r="V472" s="98">
        <v>4.76</v>
      </c>
      <c r="W472" s="102">
        <v>23.8</v>
      </c>
      <c r="X472" s="100">
        <v>123.76</v>
      </c>
      <c r="Y472" s="98">
        <v>4.76</v>
      </c>
      <c r="Z472" s="102">
        <v>28.56</v>
      </c>
      <c r="AA472" s="100">
        <v>123.76</v>
      </c>
      <c r="AB472" s="98">
        <v>4.76</v>
      </c>
      <c r="AC472" s="102">
        <v>33.32</v>
      </c>
      <c r="AD472" s="100">
        <v>123.76</v>
      </c>
      <c r="AE472" s="98">
        <v>4.76</v>
      </c>
      <c r="AF472" s="102">
        <v>38.08</v>
      </c>
      <c r="AG472" s="100">
        <v>123.76</v>
      </c>
      <c r="AH472" s="98">
        <v>4.76</v>
      </c>
      <c r="AI472" s="102">
        <v>42.84</v>
      </c>
      <c r="AJ472" s="100">
        <v>123.76</v>
      </c>
      <c r="AK472" s="98">
        <v>4.76</v>
      </c>
      <c r="AL472" s="102">
        <v>47.6</v>
      </c>
      <c r="AM472" s="100">
        <v>123.76</v>
      </c>
      <c r="AN472" s="98">
        <v>4.76</v>
      </c>
      <c r="AO472" s="102">
        <v>52.36</v>
      </c>
      <c r="AP472" s="100">
        <v>123.76</v>
      </c>
      <c r="AQ472" s="98">
        <v>4.76</v>
      </c>
      <c r="AR472" s="102">
        <v>57.12</v>
      </c>
      <c r="AS472" s="100">
        <v>123.76</v>
      </c>
      <c r="AT472" s="98">
        <v>4.76</v>
      </c>
      <c r="AU472" s="102">
        <v>61.88</v>
      </c>
      <c r="AV472" s="100">
        <v>123.76</v>
      </c>
      <c r="AW472" s="98">
        <v>4.76</v>
      </c>
      <c r="AX472" s="102">
        <v>66.64</v>
      </c>
      <c r="AY472" s="100">
        <v>123.76</v>
      </c>
      <c r="AZ472" s="98">
        <v>4.76</v>
      </c>
      <c r="BA472" s="102">
        <v>71.400000000000006</v>
      </c>
      <c r="BB472" s="100">
        <v>123.76</v>
      </c>
      <c r="BC472" s="98">
        <v>4.76</v>
      </c>
      <c r="BD472" s="102">
        <v>76.16</v>
      </c>
      <c r="BE472" s="100">
        <v>123.76</v>
      </c>
      <c r="BF472" s="98">
        <v>4.76</v>
      </c>
      <c r="BG472" s="102">
        <v>80.92</v>
      </c>
      <c r="BH472" s="100">
        <v>123.76</v>
      </c>
      <c r="BI472" s="98">
        <v>4.76</v>
      </c>
      <c r="BJ472" s="102">
        <v>85.68</v>
      </c>
      <c r="BK472" s="100">
        <v>123.76</v>
      </c>
      <c r="BL472" s="98">
        <v>4.76</v>
      </c>
      <c r="BM472" s="102">
        <v>90.44</v>
      </c>
      <c r="BN472" s="100">
        <v>123.76</v>
      </c>
      <c r="BO472" s="98">
        <v>4.76</v>
      </c>
      <c r="BP472" s="102">
        <v>95.2</v>
      </c>
      <c r="BQ472" s="100">
        <v>124.8</v>
      </c>
      <c r="BR472" s="98">
        <v>4.8</v>
      </c>
      <c r="BS472" s="100">
        <v>100</v>
      </c>
      <c r="BT472" s="99"/>
      <c r="BU472" s="99"/>
      <c r="BV472" s="99"/>
      <c r="BW472" s="99"/>
      <c r="BX472" s="99"/>
      <c r="BY472" s="99"/>
      <c r="BZ472" s="99"/>
      <c r="CA472" s="99"/>
      <c r="CB472" s="99"/>
      <c r="CC472" s="99"/>
      <c r="CD472" s="99"/>
      <c r="CE472" s="99"/>
      <c r="CF472" s="99"/>
      <c r="CG472" s="99"/>
      <c r="CH472" s="99"/>
      <c r="CI472" s="99"/>
      <c r="CJ472" s="99"/>
      <c r="CK472" s="99"/>
      <c r="CL472" s="100"/>
      <c r="CM472" s="100"/>
      <c r="CN472" s="100"/>
      <c r="CO472" s="468"/>
      <c r="CP472" s="462"/>
      <c r="CQ472" s="404"/>
      <c r="CR472" s="405"/>
      <c r="CS472" s="404"/>
      <c r="CT472" s="402"/>
      <c r="CU472" s="401"/>
      <c r="CV472" s="401"/>
      <c r="CW472" s="402"/>
      <c r="CX472" s="462"/>
      <c r="CY472" s="462"/>
      <c r="CZ472" s="401"/>
      <c r="DA472" s="402"/>
      <c r="DB472" s="462"/>
      <c r="DC472" s="462"/>
      <c r="DD472" s="462"/>
      <c r="DE472" s="462"/>
      <c r="DF472" s="402"/>
    </row>
    <row r="473" spans="1:110" ht="8.4499999999999993" customHeight="1" x14ac:dyDescent="0.2">
      <c r="A473" s="130" t="s">
        <v>750</v>
      </c>
      <c r="B473" s="96">
        <v>81</v>
      </c>
      <c r="C473" s="82" t="s">
        <v>1113</v>
      </c>
      <c r="D473" s="104">
        <v>447</v>
      </c>
      <c r="E473" s="82" t="s">
        <v>1127</v>
      </c>
      <c r="F473" s="82" t="s">
        <v>1976</v>
      </c>
      <c r="G473" s="101">
        <v>5000</v>
      </c>
      <c r="H473" s="98">
        <v>0.05</v>
      </c>
      <c r="I473" s="100">
        <v>238</v>
      </c>
      <c r="J473" s="98">
        <v>4.76</v>
      </c>
      <c r="K473" s="98">
        <v>4.76</v>
      </c>
      <c r="L473" s="100">
        <v>238</v>
      </c>
      <c r="M473" s="98">
        <v>4.76</v>
      </c>
      <c r="N473" s="98">
        <v>9.52</v>
      </c>
      <c r="O473" s="100">
        <v>238</v>
      </c>
      <c r="P473" s="98">
        <v>4.76</v>
      </c>
      <c r="Q473" s="102">
        <v>14.28</v>
      </c>
      <c r="R473" s="100">
        <v>238</v>
      </c>
      <c r="S473" s="98">
        <v>4.76</v>
      </c>
      <c r="T473" s="102">
        <v>19.04</v>
      </c>
      <c r="U473" s="100">
        <v>238</v>
      </c>
      <c r="V473" s="98">
        <v>4.76</v>
      </c>
      <c r="W473" s="102">
        <v>23.8</v>
      </c>
      <c r="X473" s="100">
        <v>238</v>
      </c>
      <c r="Y473" s="98">
        <v>4.76</v>
      </c>
      <c r="Z473" s="102">
        <v>28.56</v>
      </c>
      <c r="AA473" s="100">
        <v>238</v>
      </c>
      <c r="AB473" s="98">
        <v>4.76</v>
      </c>
      <c r="AC473" s="102">
        <v>33.32</v>
      </c>
      <c r="AD473" s="100">
        <v>238</v>
      </c>
      <c r="AE473" s="98">
        <v>4.76</v>
      </c>
      <c r="AF473" s="102">
        <v>38.08</v>
      </c>
      <c r="AG473" s="100">
        <v>238</v>
      </c>
      <c r="AH473" s="98">
        <v>4.76</v>
      </c>
      <c r="AI473" s="102">
        <v>42.84</v>
      </c>
      <c r="AJ473" s="100">
        <v>238</v>
      </c>
      <c r="AK473" s="98">
        <v>4.76</v>
      </c>
      <c r="AL473" s="102">
        <v>47.6</v>
      </c>
      <c r="AM473" s="100">
        <v>238</v>
      </c>
      <c r="AN473" s="98">
        <v>4.76</v>
      </c>
      <c r="AO473" s="102">
        <v>52.36</v>
      </c>
      <c r="AP473" s="100">
        <v>238</v>
      </c>
      <c r="AQ473" s="98">
        <v>4.76</v>
      </c>
      <c r="AR473" s="102">
        <v>57.12</v>
      </c>
      <c r="AS473" s="100">
        <v>238</v>
      </c>
      <c r="AT473" s="98">
        <v>4.76</v>
      </c>
      <c r="AU473" s="102">
        <v>61.88</v>
      </c>
      <c r="AV473" s="100">
        <v>238</v>
      </c>
      <c r="AW473" s="98">
        <v>4.76</v>
      </c>
      <c r="AX473" s="102">
        <v>66.64</v>
      </c>
      <c r="AY473" s="100">
        <v>238</v>
      </c>
      <c r="AZ473" s="98">
        <v>4.76</v>
      </c>
      <c r="BA473" s="102">
        <v>71.400000000000006</v>
      </c>
      <c r="BB473" s="100">
        <v>238</v>
      </c>
      <c r="BC473" s="98">
        <v>4.76</v>
      </c>
      <c r="BD473" s="102">
        <v>76.16</v>
      </c>
      <c r="BE473" s="100">
        <v>238</v>
      </c>
      <c r="BF473" s="98">
        <v>4.76</v>
      </c>
      <c r="BG473" s="102">
        <v>80.92</v>
      </c>
      <c r="BH473" s="100">
        <v>238</v>
      </c>
      <c r="BI473" s="98">
        <v>4.76</v>
      </c>
      <c r="BJ473" s="102">
        <v>85.68</v>
      </c>
      <c r="BK473" s="100">
        <v>238</v>
      </c>
      <c r="BL473" s="98">
        <v>4.76</v>
      </c>
      <c r="BM473" s="102">
        <v>90.44</v>
      </c>
      <c r="BN473" s="100">
        <v>238</v>
      </c>
      <c r="BO473" s="98">
        <v>4.76</v>
      </c>
      <c r="BP473" s="102">
        <v>95.2</v>
      </c>
      <c r="BQ473" s="100">
        <v>240</v>
      </c>
      <c r="BR473" s="98">
        <v>4.8</v>
      </c>
      <c r="BS473" s="100">
        <v>100</v>
      </c>
      <c r="BT473" s="99"/>
      <c r="BU473" s="99"/>
      <c r="BV473" s="99"/>
      <c r="BW473" s="99"/>
      <c r="BX473" s="99"/>
      <c r="BY473" s="99"/>
      <c r="BZ473" s="99"/>
      <c r="CA473" s="99"/>
      <c r="CB473" s="99"/>
      <c r="CC473" s="89"/>
      <c r="CD473" s="91"/>
      <c r="CE473" s="91"/>
      <c r="CF473" s="89"/>
      <c r="CG473" s="90"/>
      <c r="CH473" s="93"/>
      <c r="CI473" s="94"/>
      <c r="CJ473" s="94"/>
      <c r="CK473" s="93"/>
      <c r="CL473" s="94"/>
      <c r="CM473" s="94"/>
      <c r="CN473" s="93"/>
      <c r="CO473" s="464"/>
      <c r="CP473" s="462"/>
      <c r="CQ473" s="404"/>
      <c r="CR473" s="402"/>
      <c r="CS473" s="404"/>
      <c r="CT473" s="402"/>
      <c r="CU473" s="401"/>
      <c r="CV473" s="401"/>
      <c r="CW473" s="402"/>
      <c r="CX473" s="462"/>
      <c r="CY473" s="462"/>
      <c r="CZ473" s="401"/>
      <c r="DA473" s="402"/>
      <c r="DB473" s="462"/>
      <c r="DC473" s="462"/>
      <c r="DD473" s="462"/>
      <c r="DE473" s="462"/>
      <c r="DF473" s="402"/>
    </row>
    <row r="474" spans="1:110" ht="8.4499999999999993" customHeight="1" x14ac:dyDescent="0.2">
      <c r="A474" s="130" t="s">
        <v>751</v>
      </c>
      <c r="B474" s="96">
        <v>82</v>
      </c>
      <c r="C474" s="82" t="s">
        <v>1114</v>
      </c>
      <c r="D474" s="104">
        <v>447</v>
      </c>
      <c r="E474" s="82" t="s">
        <v>1127</v>
      </c>
      <c r="F474" s="82" t="s">
        <v>1976</v>
      </c>
      <c r="G474" s="101">
        <v>4748.29</v>
      </c>
      <c r="H474" s="98">
        <v>0.05</v>
      </c>
      <c r="I474" s="100">
        <v>226.02</v>
      </c>
      <c r="J474" s="98">
        <v>4.76</v>
      </c>
      <c r="K474" s="98">
        <v>4.76</v>
      </c>
      <c r="L474" s="100">
        <v>226.02</v>
      </c>
      <c r="M474" s="98">
        <v>4.76</v>
      </c>
      <c r="N474" s="98">
        <v>9.52</v>
      </c>
      <c r="O474" s="100">
        <v>226.02</v>
      </c>
      <c r="P474" s="98">
        <v>4.76</v>
      </c>
      <c r="Q474" s="102">
        <v>14.28</v>
      </c>
      <c r="R474" s="100">
        <v>226.02</v>
      </c>
      <c r="S474" s="98">
        <v>4.76</v>
      </c>
      <c r="T474" s="102">
        <v>19.04</v>
      </c>
      <c r="U474" s="100">
        <v>226.02</v>
      </c>
      <c r="V474" s="98">
        <v>4.76</v>
      </c>
      <c r="W474" s="102">
        <v>23.8</v>
      </c>
      <c r="X474" s="100">
        <v>226.02</v>
      </c>
      <c r="Y474" s="98">
        <v>4.76</v>
      </c>
      <c r="Z474" s="102">
        <v>28.56</v>
      </c>
      <c r="AA474" s="100">
        <v>226.02</v>
      </c>
      <c r="AB474" s="98">
        <v>4.76</v>
      </c>
      <c r="AC474" s="102">
        <v>33.32</v>
      </c>
      <c r="AD474" s="100">
        <v>226.02</v>
      </c>
      <c r="AE474" s="98">
        <v>4.76</v>
      </c>
      <c r="AF474" s="102">
        <v>38.08</v>
      </c>
      <c r="AG474" s="100">
        <v>226.02</v>
      </c>
      <c r="AH474" s="98">
        <v>4.76</v>
      </c>
      <c r="AI474" s="102">
        <v>42.84</v>
      </c>
      <c r="AJ474" s="100">
        <v>226.02</v>
      </c>
      <c r="AK474" s="98">
        <v>4.76</v>
      </c>
      <c r="AL474" s="102">
        <v>47.6</v>
      </c>
      <c r="AM474" s="100">
        <v>226.02</v>
      </c>
      <c r="AN474" s="98">
        <v>4.76</v>
      </c>
      <c r="AO474" s="102">
        <v>52.36</v>
      </c>
      <c r="AP474" s="100">
        <v>226.02</v>
      </c>
      <c r="AQ474" s="98">
        <v>4.76</v>
      </c>
      <c r="AR474" s="102">
        <v>57.12</v>
      </c>
      <c r="AS474" s="100">
        <v>226.02</v>
      </c>
      <c r="AT474" s="98">
        <v>4.76</v>
      </c>
      <c r="AU474" s="102">
        <v>61.88</v>
      </c>
      <c r="AV474" s="100">
        <v>226.02</v>
      </c>
      <c r="AW474" s="98">
        <v>4.76</v>
      </c>
      <c r="AX474" s="102">
        <v>66.64</v>
      </c>
      <c r="AY474" s="100">
        <v>226.02</v>
      </c>
      <c r="AZ474" s="98">
        <v>4.76</v>
      </c>
      <c r="BA474" s="102">
        <v>71.400000000000006</v>
      </c>
      <c r="BB474" s="100">
        <v>226.02</v>
      </c>
      <c r="BC474" s="98">
        <v>4.76</v>
      </c>
      <c r="BD474" s="102">
        <v>76.16</v>
      </c>
      <c r="BE474" s="100">
        <v>226.02</v>
      </c>
      <c r="BF474" s="98">
        <v>4.76</v>
      </c>
      <c r="BG474" s="102">
        <v>80.92</v>
      </c>
      <c r="BH474" s="100">
        <v>226.02</v>
      </c>
      <c r="BI474" s="98">
        <v>4.76</v>
      </c>
      <c r="BJ474" s="102">
        <v>85.68</v>
      </c>
      <c r="BK474" s="100">
        <v>226.02</v>
      </c>
      <c r="BL474" s="98">
        <v>4.76</v>
      </c>
      <c r="BM474" s="102">
        <v>90.44</v>
      </c>
      <c r="BN474" s="100">
        <v>226.02</v>
      </c>
      <c r="BO474" s="98">
        <v>4.76</v>
      </c>
      <c r="BP474" s="102">
        <v>95.2</v>
      </c>
      <c r="BQ474" s="100">
        <v>227.92</v>
      </c>
      <c r="BR474" s="98">
        <v>4.8</v>
      </c>
      <c r="BS474" s="100">
        <v>100</v>
      </c>
      <c r="BT474" s="99"/>
      <c r="BU474" s="99"/>
      <c r="BV474" s="99"/>
      <c r="BW474" s="99"/>
      <c r="BX474" s="99"/>
      <c r="BY474" s="99"/>
      <c r="BZ474" s="99"/>
      <c r="CA474" s="99"/>
      <c r="CB474" s="99"/>
      <c r="CC474" s="92"/>
      <c r="CD474" s="91"/>
      <c r="CE474" s="91"/>
      <c r="CF474" s="92"/>
      <c r="CG474" s="90"/>
      <c r="CH474" s="93"/>
      <c r="CI474" s="94"/>
      <c r="CJ474" s="94"/>
      <c r="CK474" s="93"/>
      <c r="CL474" s="94"/>
      <c r="CM474" s="94"/>
      <c r="CN474" s="93"/>
      <c r="CO474" s="464"/>
      <c r="CP474" s="462"/>
      <c r="CQ474" s="404"/>
      <c r="CR474" s="402"/>
      <c r="CS474" s="404"/>
      <c r="CT474" s="402"/>
      <c r="CU474" s="401"/>
      <c r="CV474" s="401"/>
      <c r="CW474" s="402"/>
      <c r="CX474" s="462"/>
      <c r="CY474" s="462"/>
      <c r="CZ474" s="401"/>
      <c r="DA474" s="402"/>
      <c r="DB474" s="462"/>
      <c r="DC474" s="462"/>
      <c r="DD474" s="462"/>
      <c r="DE474" s="462"/>
      <c r="DF474" s="402"/>
    </row>
    <row r="475" spans="1:110" ht="8.4499999999999993" customHeight="1" x14ac:dyDescent="0.2">
      <c r="A475" s="130" t="s">
        <v>752</v>
      </c>
      <c r="B475" s="96">
        <v>83</v>
      </c>
      <c r="C475" s="82" t="s">
        <v>390</v>
      </c>
      <c r="D475" s="104">
        <v>447</v>
      </c>
      <c r="E475" s="82" t="s">
        <v>1127</v>
      </c>
      <c r="F475" s="82" t="s">
        <v>1976</v>
      </c>
      <c r="G475" s="101">
        <v>2600</v>
      </c>
      <c r="H475" s="98">
        <v>0.03</v>
      </c>
      <c r="I475" s="100">
        <v>123.76</v>
      </c>
      <c r="J475" s="98">
        <v>4.76</v>
      </c>
      <c r="K475" s="98">
        <v>4.76</v>
      </c>
      <c r="L475" s="100">
        <v>123.76</v>
      </c>
      <c r="M475" s="98">
        <v>4.76</v>
      </c>
      <c r="N475" s="98">
        <v>9.52</v>
      </c>
      <c r="O475" s="100">
        <v>123.76</v>
      </c>
      <c r="P475" s="98">
        <v>4.76</v>
      </c>
      <c r="Q475" s="102">
        <v>14.28</v>
      </c>
      <c r="R475" s="100">
        <v>123.76</v>
      </c>
      <c r="S475" s="98">
        <v>4.76</v>
      </c>
      <c r="T475" s="102">
        <v>19.04</v>
      </c>
      <c r="U475" s="100">
        <v>123.76</v>
      </c>
      <c r="V475" s="98">
        <v>4.76</v>
      </c>
      <c r="W475" s="102">
        <v>23.8</v>
      </c>
      <c r="X475" s="100">
        <v>123.76</v>
      </c>
      <c r="Y475" s="98">
        <v>4.76</v>
      </c>
      <c r="Z475" s="102">
        <v>28.56</v>
      </c>
      <c r="AA475" s="100">
        <v>123.76</v>
      </c>
      <c r="AB475" s="98">
        <v>4.76</v>
      </c>
      <c r="AC475" s="102">
        <v>33.32</v>
      </c>
      <c r="AD475" s="100">
        <v>123.76</v>
      </c>
      <c r="AE475" s="98">
        <v>4.76</v>
      </c>
      <c r="AF475" s="102">
        <v>38.08</v>
      </c>
      <c r="AG475" s="100">
        <v>123.76</v>
      </c>
      <c r="AH475" s="98">
        <v>4.76</v>
      </c>
      <c r="AI475" s="102">
        <v>42.84</v>
      </c>
      <c r="AJ475" s="100">
        <v>123.76</v>
      </c>
      <c r="AK475" s="98">
        <v>4.76</v>
      </c>
      <c r="AL475" s="102">
        <v>47.6</v>
      </c>
      <c r="AM475" s="100">
        <v>123.76</v>
      </c>
      <c r="AN475" s="98">
        <v>4.76</v>
      </c>
      <c r="AO475" s="102">
        <v>52.36</v>
      </c>
      <c r="AP475" s="100">
        <v>123.76</v>
      </c>
      <c r="AQ475" s="98">
        <v>4.76</v>
      </c>
      <c r="AR475" s="102">
        <v>57.12</v>
      </c>
      <c r="AS475" s="100">
        <v>123.76</v>
      </c>
      <c r="AT475" s="98">
        <v>4.76</v>
      </c>
      <c r="AU475" s="102">
        <v>61.88</v>
      </c>
      <c r="AV475" s="100">
        <v>123.76</v>
      </c>
      <c r="AW475" s="98">
        <v>4.76</v>
      </c>
      <c r="AX475" s="102">
        <v>66.64</v>
      </c>
      <c r="AY475" s="100">
        <v>123.76</v>
      </c>
      <c r="AZ475" s="98">
        <v>4.76</v>
      </c>
      <c r="BA475" s="102">
        <v>71.400000000000006</v>
      </c>
      <c r="BB475" s="100">
        <v>123.76</v>
      </c>
      <c r="BC475" s="98">
        <v>4.76</v>
      </c>
      <c r="BD475" s="102">
        <v>76.16</v>
      </c>
      <c r="BE475" s="100">
        <v>123.76</v>
      </c>
      <c r="BF475" s="98">
        <v>4.76</v>
      </c>
      <c r="BG475" s="102">
        <v>80.92</v>
      </c>
      <c r="BH475" s="100">
        <v>123.76</v>
      </c>
      <c r="BI475" s="98">
        <v>4.76</v>
      </c>
      <c r="BJ475" s="102">
        <v>85.68</v>
      </c>
      <c r="BK475" s="100">
        <v>123.76</v>
      </c>
      <c r="BL475" s="98">
        <v>4.76</v>
      </c>
      <c r="BM475" s="102">
        <v>90.44</v>
      </c>
      <c r="BN475" s="100">
        <v>123.76</v>
      </c>
      <c r="BO475" s="98">
        <v>4.76</v>
      </c>
      <c r="BP475" s="102">
        <v>95.2</v>
      </c>
      <c r="BQ475" s="100">
        <v>124.8</v>
      </c>
      <c r="BR475" s="98">
        <v>4.8</v>
      </c>
      <c r="BS475" s="100">
        <v>100</v>
      </c>
      <c r="BT475" s="99"/>
      <c r="BU475" s="99"/>
      <c r="BV475" s="99"/>
      <c r="BW475" s="99"/>
      <c r="BX475" s="99"/>
      <c r="BY475" s="99"/>
      <c r="BZ475" s="99"/>
      <c r="CA475" s="99"/>
      <c r="CB475" s="99"/>
      <c r="CC475" s="101"/>
      <c r="CD475" s="102"/>
      <c r="CE475" s="102"/>
      <c r="CF475" s="101"/>
      <c r="CG475" s="98"/>
      <c r="CH475" s="100"/>
      <c r="CI475" s="99"/>
      <c r="CJ475" s="99"/>
      <c r="CK475" s="100"/>
      <c r="CL475" s="99"/>
      <c r="CM475" s="99"/>
      <c r="CN475" s="100"/>
      <c r="CO475" s="464"/>
      <c r="CP475" s="462"/>
      <c r="CQ475" s="404"/>
      <c r="CR475" s="402"/>
      <c r="CS475" s="404"/>
      <c r="CT475" s="402"/>
      <c r="CU475" s="401"/>
      <c r="CV475" s="401"/>
      <c r="CW475" s="402"/>
      <c r="CX475" s="462"/>
      <c r="CY475" s="462"/>
      <c r="CZ475" s="401"/>
      <c r="DA475" s="402"/>
      <c r="DB475" s="462"/>
      <c r="DC475" s="462"/>
      <c r="DD475" s="462"/>
      <c r="DE475" s="462"/>
      <c r="DF475" s="402"/>
    </row>
    <row r="476" spans="1:110" ht="8.4499999999999993" customHeight="1" x14ac:dyDescent="0.2">
      <c r="A476" s="130" t="s">
        <v>753</v>
      </c>
      <c r="B476" s="96">
        <v>84</v>
      </c>
      <c r="C476" s="82" t="s">
        <v>1115</v>
      </c>
      <c r="D476" s="104">
        <v>447</v>
      </c>
      <c r="E476" s="82" t="s">
        <v>1127</v>
      </c>
      <c r="F476" s="82" t="s">
        <v>1976</v>
      </c>
      <c r="G476" s="101">
        <v>6840</v>
      </c>
      <c r="H476" s="98">
        <v>7.0000000000000007E-2</v>
      </c>
      <c r="I476" s="100">
        <v>325.58</v>
      </c>
      <c r="J476" s="98">
        <v>4.76</v>
      </c>
      <c r="K476" s="98">
        <v>4.76</v>
      </c>
      <c r="L476" s="100">
        <v>325.58</v>
      </c>
      <c r="M476" s="98">
        <v>4.76</v>
      </c>
      <c r="N476" s="98">
        <v>9.52</v>
      </c>
      <c r="O476" s="100">
        <v>325.58</v>
      </c>
      <c r="P476" s="98">
        <v>4.76</v>
      </c>
      <c r="Q476" s="102">
        <v>14.28</v>
      </c>
      <c r="R476" s="100">
        <v>325.58</v>
      </c>
      <c r="S476" s="98">
        <v>4.76</v>
      </c>
      <c r="T476" s="102">
        <v>19.04</v>
      </c>
      <c r="U476" s="100">
        <v>325.58</v>
      </c>
      <c r="V476" s="98">
        <v>4.76</v>
      </c>
      <c r="W476" s="102">
        <v>23.8</v>
      </c>
      <c r="X476" s="100">
        <v>325.58</v>
      </c>
      <c r="Y476" s="98">
        <v>4.76</v>
      </c>
      <c r="Z476" s="102">
        <v>28.56</v>
      </c>
      <c r="AA476" s="100">
        <v>325.58</v>
      </c>
      <c r="AB476" s="98">
        <v>4.76</v>
      </c>
      <c r="AC476" s="102">
        <v>33.32</v>
      </c>
      <c r="AD476" s="100">
        <v>325.58</v>
      </c>
      <c r="AE476" s="98">
        <v>4.76</v>
      </c>
      <c r="AF476" s="102">
        <v>38.08</v>
      </c>
      <c r="AG476" s="100">
        <v>325.58</v>
      </c>
      <c r="AH476" s="98">
        <v>4.76</v>
      </c>
      <c r="AI476" s="102">
        <v>42.84</v>
      </c>
      <c r="AJ476" s="100">
        <v>325.58</v>
      </c>
      <c r="AK476" s="98">
        <v>4.76</v>
      </c>
      <c r="AL476" s="102">
        <v>47.6</v>
      </c>
      <c r="AM476" s="100">
        <v>325.58</v>
      </c>
      <c r="AN476" s="98">
        <v>4.76</v>
      </c>
      <c r="AO476" s="102">
        <v>52.36</v>
      </c>
      <c r="AP476" s="100">
        <v>325.58</v>
      </c>
      <c r="AQ476" s="98">
        <v>4.76</v>
      </c>
      <c r="AR476" s="102">
        <v>57.12</v>
      </c>
      <c r="AS476" s="100">
        <v>325.58</v>
      </c>
      <c r="AT476" s="98">
        <v>4.76</v>
      </c>
      <c r="AU476" s="102">
        <v>61.88</v>
      </c>
      <c r="AV476" s="100">
        <v>325.58</v>
      </c>
      <c r="AW476" s="98">
        <v>4.76</v>
      </c>
      <c r="AX476" s="102">
        <v>66.64</v>
      </c>
      <c r="AY476" s="100">
        <v>325.58</v>
      </c>
      <c r="AZ476" s="98">
        <v>4.76</v>
      </c>
      <c r="BA476" s="102">
        <v>71.400000000000006</v>
      </c>
      <c r="BB476" s="100">
        <v>325.58</v>
      </c>
      <c r="BC476" s="98">
        <v>4.76</v>
      </c>
      <c r="BD476" s="102">
        <v>76.16</v>
      </c>
      <c r="BE476" s="100">
        <v>325.58</v>
      </c>
      <c r="BF476" s="98">
        <v>4.76</v>
      </c>
      <c r="BG476" s="102">
        <v>80.92</v>
      </c>
      <c r="BH476" s="100">
        <v>325.58</v>
      </c>
      <c r="BI476" s="98">
        <v>4.76</v>
      </c>
      <c r="BJ476" s="102">
        <v>85.68</v>
      </c>
      <c r="BK476" s="100">
        <v>325.58</v>
      </c>
      <c r="BL476" s="98">
        <v>4.76</v>
      </c>
      <c r="BM476" s="102">
        <v>90.44</v>
      </c>
      <c r="BN476" s="100">
        <v>325.58</v>
      </c>
      <c r="BO476" s="98">
        <v>4.76</v>
      </c>
      <c r="BP476" s="102">
        <v>95.2</v>
      </c>
      <c r="BQ476" s="100">
        <v>328.32</v>
      </c>
      <c r="BR476" s="98">
        <v>4.8</v>
      </c>
      <c r="BS476" s="100">
        <v>100</v>
      </c>
      <c r="BT476" s="99"/>
      <c r="BU476" s="99"/>
      <c r="BV476" s="99"/>
      <c r="BW476" s="99"/>
      <c r="BX476" s="99"/>
      <c r="BY476" s="99"/>
      <c r="BZ476" s="99"/>
      <c r="CA476" s="99"/>
      <c r="CB476" s="99"/>
      <c r="CC476" s="101"/>
      <c r="CD476" s="102"/>
      <c r="CE476" s="102"/>
      <c r="CF476" s="100"/>
      <c r="CG476" s="102"/>
      <c r="CH476" s="100"/>
      <c r="CI476" s="99"/>
      <c r="CJ476" s="99"/>
      <c r="CK476" s="100"/>
      <c r="CL476" s="99"/>
      <c r="CM476" s="99"/>
      <c r="CN476" s="100"/>
      <c r="CO476" s="468"/>
      <c r="CP476" s="462"/>
      <c r="CQ476" s="404"/>
      <c r="CR476" s="402"/>
      <c r="CS476" s="403"/>
      <c r="CT476" s="402"/>
      <c r="CU476" s="401"/>
      <c r="CV476" s="401"/>
      <c r="CW476" s="402"/>
      <c r="CX476" s="462"/>
      <c r="CY476" s="462"/>
      <c r="CZ476" s="401"/>
      <c r="DA476" s="402"/>
      <c r="DB476" s="462"/>
      <c r="DC476" s="462"/>
      <c r="DD476" s="462"/>
      <c r="DE476" s="462"/>
      <c r="DF476" s="402"/>
    </row>
    <row r="477" spans="1:110" ht="8.4499999999999993" customHeight="1" x14ac:dyDescent="0.2">
      <c r="A477" s="130" t="s">
        <v>754</v>
      </c>
      <c r="B477" s="96">
        <v>85</v>
      </c>
      <c r="C477" s="82" t="s">
        <v>391</v>
      </c>
      <c r="D477" s="104">
        <v>447</v>
      </c>
      <c r="E477" s="82" t="s">
        <v>1127</v>
      </c>
      <c r="F477" s="82" t="s">
        <v>1976</v>
      </c>
      <c r="G477" s="101">
        <v>5383.29</v>
      </c>
      <c r="H477" s="98">
        <v>0.05</v>
      </c>
      <c r="I477" s="100">
        <v>256.24</v>
      </c>
      <c r="J477" s="98">
        <v>4.76</v>
      </c>
      <c r="K477" s="98">
        <v>4.76</v>
      </c>
      <c r="L477" s="100">
        <v>256.24</v>
      </c>
      <c r="M477" s="98">
        <v>4.76</v>
      </c>
      <c r="N477" s="98">
        <v>9.52</v>
      </c>
      <c r="O477" s="100">
        <v>256.24</v>
      </c>
      <c r="P477" s="98">
        <v>4.76</v>
      </c>
      <c r="Q477" s="102">
        <v>14.28</v>
      </c>
      <c r="R477" s="100">
        <v>256.24</v>
      </c>
      <c r="S477" s="98">
        <v>4.76</v>
      </c>
      <c r="T477" s="102">
        <v>19.04</v>
      </c>
      <c r="U477" s="100">
        <v>256.24</v>
      </c>
      <c r="V477" s="98">
        <v>4.76</v>
      </c>
      <c r="W477" s="102">
        <v>23.8</v>
      </c>
      <c r="X477" s="100">
        <v>256.24</v>
      </c>
      <c r="Y477" s="98">
        <v>4.76</v>
      </c>
      <c r="Z477" s="102">
        <v>28.56</v>
      </c>
      <c r="AA477" s="100">
        <v>256.24</v>
      </c>
      <c r="AB477" s="98">
        <v>4.76</v>
      </c>
      <c r="AC477" s="102">
        <v>33.32</v>
      </c>
      <c r="AD477" s="100">
        <v>256.24</v>
      </c>
      <c r="AE477" s="98">
        <v>4.76</v>
      </c>
      <c r="AF477" s="102">
        <v>38.08</v>
      </c>
      <c r="AG477" s="100">
        <v>256.24</v>
      </c>
      <c r="AH477" s="98">
        <v>4.76</v>
      </c>
      <c r="AI477" s="102">
        <v>42.84</v>
      </c>
      <c r="AJ477" s="100">
        <v>256.24</v>
      </c>
      <c r="AK477" s="98">
        <v>4.76</v>
      </c>
      <c r="AL477" s="102">
        <v>47.6</v>
      </c>
      <c r="AM477" s="100">
        <v>256.24</v>
      </c>
      <c r="AN477" s="98">
        <v>4.76</v>
      </c>
      <c r="AO477" s="102">
        <v>52.36</v>
      </c>
      <c r="AP477" s="100">
        <v>256.24</v>
      </c>
      <c r="AQ477" s="98">
        <v>4.76</v>
      </c>
      <c r="AR477" s="102">
        <v>57.12</v>
      </c>
      <c r="AS477" s="100">
        <v>256.24</v>
      </c>
      <c r="AT477" s="98">
        <v>4.76</v>
      </c>
      <c r="AU477" s="102">
        <v>61.88</v>
      </c>
      <c r="AV477" s="100">
        <v>256.24</v>
      </c>
      <c r="AW477" s="98">
        <v>4.76</v>
      </c>
      <c r="AX477" s="102">
        <v>66.64</v>
      </c>
      <c r="AY477" s="100">
        <v>256.24</v>
      </c>
      <c r="AZ477" s="98">
        <v>4.76</v>
      </c>
      <c r="BA477" s="102">
        <v>71.400000000000006</v>
      </c>
      <c r="BB477" s="100">
        <v>256.24</v>
      </c>
      <c r="BC477" s="98">
        <v>4.76</v>
      </c>
      <c r="BD477" s="102">
        <v>76.16</v>
      </c>
      <c r="BE477" s="100">
        <v>256.24</v>
      </c>
      <c r="BF477" s="98">
        <v>4.76</v>
      </c>
      <c r="BG477" s="102">
        <v>80.92</v>
      </c>
      <c r="BH477" s="100">
        <v>256.24</v>
      </c>
      <c r="BI477" s="98">
        <v>4.76</v>
      </c>
      <c r="BJ477" s="102">
        <v>85.68</v>
      </c>
      <c r="BK477" s="100">
        <v>256.24</v>
      </c>
      <c r="BL477" s="98">
        <v>4.76</v>
      </c>
      <c r="BM477" s="102">
        <v>90.44</v>
      </c>
      <c r="BN477" s="100">
        <v>256.24</v>
      </c>
      <c r="BO477" s="98">
        <v>4.76</v>
      </c>
      <c r="BP477" s="102">
        <v>95.2</v>
      </c>
      <c r="BQ477" s="100">
        <v>258.39999999999998</v>
      </c>
      <c r="BR477" s="98">
        <v>4.8</v>
      </c>
      <c r="BS477" s="100">
        <v>100</v>
      </c>
      <c r="BT477" s="99"/>
      <c r="BU477" s="99"/>
      <c r="BV477" s="99"/>
      <c r="BW477" s="99"/>
      <c r="BX477" s="99"/>
      <c r="BY477" s="99"/>
      <c r="BZ477" s="99"/>
      <c r="CA477" s="99"/>
      <c r="CB477" s="99"/>
      <c r="CC477" s="91"/>
      <c r="CD477" s="90"/>
      <c r="CE477" s="93"/>
      <c r="CF477" s="94"/>
      <c r="CG477" s="94"/>
      <c r="CH477" s="93"/>
      <c r="CI477" s="94"/>
      <c r="CJ477" s="94"/>
      <c r="CK477" s="93"/>
      <c r="CL477" s="94"/>
      <c r="CM477" s="94"/>
      <c r="CN477" s="93"/>
      <c r="CO477" s="464"/>
      <c r="CP477" s="462"/>
      <c r="CQ477" s="404"/>
      <c r="CR477" s="405"/>
      <c r="CS477" s="404"/>
      <c r="CT477" s="402"/>
      <c r="CU477" s="401"/>
      <c r="CV477" s="401"/>
      <c r="CW477" s="402"/>
      <c r="CX477" s="462"/>
      <c r="CY477" s="462"/>
      <c r="CZ477" s="401"/>
      <c r="DA477" s="402"/>
      <c r="DB477" s="462"/>
      <c r="DC477" s="462"/>
      <c r="DD477" s="462"/>
      <c r="DE477" s="462"/>
      <c r="DF477" s="402"/>
    </row>
    <row r="478" spans="1:110" ht="8.4499999999999993" customHeight="1" x14ac:dyDescent="0.2">
      <c r="A478" s="130" t="s">
        <v>755</v>
      </c>
      <c r="B478" s="96">
        <v>86</v>
      </c>
      <c r="C478" s="82" t="s">
        <v>392</v>
      </c>
      <c r="D478" s="104">
        <v>447</v>
      </c>
      <c r="E478" s="82" t="s">
        <v>1127</v>
      </c>
      <c r="F478" s="82" t="s">
        <v>1976</v>
      </c>
      <c r="G478" s="97">
        <v>79800</v>
      </c>
      <c r="H478" s="98">
        <v>0.81</v>
      </c>
      <c r="I478" s="101">
        <v>3798.48</v>
      </c>
      <c r="J478" s="98">
        <v>4.76</v>
      </c>
      <c r="K478" s="98">
        <v>4.76</v>
      </c>
      <c r="L478" s="101">
        <v>3798.48</v>
      </c>
      <c r="M478" s="98">
        <v>4.76</v>
      </c>
      <c r="N478" s="98">
        <v>9.52</v>
      </c>
      <c r="O478" s="101">
        <v>3798.48</v>
      </c>
      <c r="P478" s="98">
        <v>4.76</v>
      </c>
      <c r="Q478" s="102">
        <v>14.28</v>
      </c>
      <c r="R478" s="101">
        <v>3798.48</v>
      </c>
      <c r="S478" s="98">
        <v>4.76</v>
      </c>
      <c r="T478" s="102">
        <v>19.04</v>
      </c>
      <c r="U478" s="101">
        <v>3798.48</v>
      </c>
      <c r="V478" s="98">
        <v>4.76</v>
      </c>
      <c r="W478" s="102">
        <v>23.8</v>
      </c>
      <c r="X478" s="101">
        <v>3798.48</v>
      </c>
      <c r="Y478" s="98">
        <v>4.76</v>
      </c>
      <c r="Z478" s="102">
        <v>28.56</v>
      </c>
      <c r="AA478" s="101">
        <v>3798.48</v>
      </c>
      <c r="AB478" s="98">
        <v>4.76</v>
      </c>
      <c r="AC478" s="102">
        <v>33.32</v>
      </c>
      <c r="AD478" s="101">
        <v>3798.48</v>
      </c>
      <c r="AE478" s="98">
        <v>4.76</v>
      </c>
      <c r="AF478" s="102">
        <v>38.08</v>
      </c>
      <c r="AG478" s="101">
        <v>3798.48</v>
      </c>
      <c r="AH478" s="98">
        <v>4.76</v>
      </c>
      <c r="AI478" s="102">
        <v>42.84</v>
      </c>
      <c r="AJ478" s="101">
        <v>3798.48</v>
      </c>
      <c r="AK478" s="98">
        <v>4.76</v>
      </c>
      <c r="AL478" s="102">
        <v>47.6</v>
      </c>
      <c r="AM478" s="101">
        <v>3798.48</v>
      </c>
      <c r="AN478" s="98">
        <v>4.76</v>
      </c>
      <c r="AO478" s="102">
        <v>52.36</v>
      </c>
      <c r="AP478" s="101">
        <v>3798.48</v>
      </c>
      <c r="AQ478" s="98">
        <v>4.76</v>
      </c>
      <c r="AR478" s="102">
        <v>57.12</v>
      </c>
      <c r="AS478" s="101">
        <v>3798.48</v>
      </c>
      <c r="AT478" s="98">
        <v>4.76</v>
      </c>
      <c r="AU478" s="102">
        <v>61.88</v>
      </c>
      <c r="AV478" s="101">
        <v>3798.48</v>
      </c>
      <c r="AW478" s="98">
        <v>4.76</v>
      </c>
      <c r="AX478" s="102">
        <v>66.64</v>
      </c>
      <c r="AY478" s="101">
        <v>3798.48</v>
      </c>
      <c r="AZ478" s="98">
        <v>4.76</v>
      </c>
      <c r="BA478" s="102">
        <v>71.400000000000006</v>
      </c>
      <c r="BB478" s="101">
        <v>3798.48</v>
      </c>
      <c r="BC478" s="98">
        <v>4.76</v>
      </c>
      <c r="BD478" s="102">
        <v>76.16</v>
      </c>
      <c r="BE478" s="101">
        <v>3798.48</v>
      </c>
      <c r="BF478" s="98">
        <v>4.76</v>
      </c>
      <c r="BG478" s="102">
        <v>80.92</v>
      </c>
      <c r="BH478" s="101">
        <v>3798.48</v>
      </c>
      <c r="BI478" s="98">
        <v>4.76</v>
      </c>
      <c r="BJ478" s="102">
        <v>85.68</v>
      </c>
      <c r="BK478" s="101">
        <v>3798.48</v>
      </c>
      <c r="BL478" s="98">
        <v>4.76</v>
      </c>
      <c r="BM478" s="102">
        <v>90.44</v>
      </c>
      <c r="BN478" s="101">
        <v>3798.48</v>
      </c>
      <c r="BO478" s="98">
        <v>4.76</v>
      </c>
      <c r="BP478" s="102">
        <v>95.2</v>
      </c>
      <c r="BQ478" s="101">
        <v>3830.4</v>
      </c>
      <c r="BR478" s="98">
        <v>4.8</v>
      </c>
      <c r="BS478" s="100">
        <v>100</v>
      </c>
      <c r="BT478" s="99"/>
      <c r="BU478" s="99"/>
      <c r="BV478" s="99"/>
      <c r="BW478" s="99"/>
      <c r="BX478" s="99"/>
      <c r="BY478" s="99"/>
      <c r="BZ478" s="99"/>
      <c r="CA478" s="99"/>
      <c r="CB478" s="99"/>
      <c r="CC478" s="102"/>
      <c r="CD478" s="98"/>
      <c r="CE478" s="100"/>
      <c r="CF478" s="99"/>
      <c r="CG478" s="99"/>
      <c r="CH478" s="100"/>
      <c r="CI478" s="99"/>
      <c r="CJ478" s="99"/>
      <c r="CK478" s="100"/>
      <c r="CL478" s="99"/>
      <c r="CM478" s="99"/>
      <c r="CN478" s="100"/>
      <c r="CO478" s="469"/>
      <c r="CP478" s="459"/>
      <c r="CQ478" s="399"/>
      <c r="CR478" s="398"/>
      <c r="CS478" s="458"/>
      <c r="CT478" s="399"/>
      <c r="CU478" s="406"/>
      <c r="CV478" s="399"/>
      <c r="CW478" s="399"/>
      <c r="CX478" s="467"/>
      <c r="CY478" s="459"/>
      <c r="CZ478" s="399"/>
      <c r="DA478" s="400"/>
      <c r="DB478" s="459"/>
      <c r="DC478" s="459"/>
      <c r="DD478" s="459"/>
      <c r="DE478" s="459"/>
      <c r="DF478" s="400"/>
    </row>
    <row r="479" spans="1:110" ht="8.4499999999999993" customHeight="1" x14ac:dyDescent="0.2">
      <c r="A479" s="130" t="s">
        <v>1064</v>
      </c>
      <c r="B479" s="96">
        <v>87</v>
      </c>
      <c r="C479" s="82" t="s">
        <v>393</v>
      </c>
      <c r="D479" s="104">
        <v>447</v>
      </c>
      <c r="E479" s="82" t="s">
        <v>1127</v>
      </c>
      <c r="F479" s="82" t="s">
        <v>1976</v>
      </c>
      <c r="G479" s="97">
        <v>27048</v>
      </c>
      <c r="H479" s="98">
        <v>0.28000000000000003</v>
      </c>
      <c r="I479" s="101">
        <v>1287.48</v>
      </c>
      <c r="J479" s="98">
        <v>4.76</v>
      </c>
      <c r="K479" s="98">
        <v>4.76</v>
      </c>
      <c r="L479" s="101">
        <v>1287.48</v>
      </c>
      <c r="M479" s="98">
        <v>4.76</v>
      </c>
      <c r="N479" s="98">
        <v>9.52</v>
      </c>
      <c r="O479" s="101">
        <v>1287.48</v>
      </c>
      <c r="P479" s="98">
        <v>4.76</v>
      </c>
      <c r="Q479" s="102">
        <v>14.28</v>
      </c>
      <c r="R479" s="101">
        <v>1287.48</v>
      </c>
      <c r="S479" s="98">
        <v>4.76</v>
      </c>
      <c r="T479" s="102">
        <v>19.04</v>
      </c>
      <c r="U479" s="101">
        <v>1287.48</v>
      </c>
      <c r="V479" s="98">
        <v>4.76</v>
      </c>
      <c r="W479" s="102">
        <v>23.8</v>
      </c>
      <c r="X479" s="101">
        <v>1287.48</v>
      </c>
      <c r="Y479" s="98">
        <v>4.76</v>
      </c>
      <c r="Z479" s="102">
        <v>28.56</v>
      </c>
      <c r="AA479" s="101">
        <v>1287.48</v>
      </c>
      <c r="AB479" s="98">
        <v>4.76</v>
      </c>
      <c r="AC479" s="102">
        <v>33.32</v>
      </c>
      <c r="AD479" s="101">
        <v>1287.48</v>
      </c>
      <c r="AE479" s="98">
        <v>4.76</v>
      </c>
      <c r="AF479" s="102">
        <v>38.08</v>
      </c>
      <c r="AG479" s="101">
        <v>1287.48</v>
      </c>
      <c r="AH479" s="98">
        <v>4.76</v>
      </c>
      <c r="AI479" s="102">
        <v>42.84</v>
      </c>
      <c r="AJ479" s="101">
        <v>1287.48</v>
      </c>
      <c r="AK479" s="98">
        <v>4.76</v>
      </c>
      <c r="AL479" s="102">
        <v>47.6</v>
      </c>
      <c r="AM479" s="101">
        <v>1287.48</v>
      </c>
      <c r="AN479" s="98">
        <v>4.76</v>
      </c>
      <c r="AO479" s="102">
        <v>52.36</v>
      </c>
      <c r="AP479" s="101">
        <v>1287.48</v>
      </c>
      <c r="AQ479" s="98">
        <v>4.76</v>
      </c>
      <c r="AR479" s="102">
        <v>57.12</v>
      </c>
      <c r="AS479" s="101">
        <v>1287.48</v>
      </c>
      <c r="AT479" s="98">
        <v>4.76</v>
      </c>
      <c r="AU479" s="102">
        <v>61.88</v>
      </c>
      <c r="AV479" s="101">
        <v>1287.48</v>
      </c>
      <c r="AW479" s="98">
        <v>4.76</v>
      </c>
      <c r="AX479" s="102">
        <v>66.64</v>
      </c>
      <c r="AY479" s="101">
        <v>1287.48</v>
      </c>
      <c r="AZ479" s="98">
        <v>4.76</v>
      </c>
      <c r="BA479" s="102">
        <v>71.400000000000006</v>
      </c>
      <c r="BB479" s="101">
        <v>1287.48</v>
      </c>
      <c r="BC479" s="98">
        <v>4.76</v>
      </c>
      <c r="BD479" s="102">
        <v>76.16</v>
      </c>
      <c r="BE479" s="101">
        <v>1287.48</v>
      </c>
      <c r="BF479" s="98">
        <v>4.76</v>
      </c>
      <c r="BG479" s="102">
        <v>80.92</v>
      </c>
      <c r="BH479" s="101">
        <v>1287.48</v>
      </c>
      <c r="BI479" s="98">
        <v>4.76</v>
      </c>
      <c r="BJ479" s="102">
        <v>85.68</v>
      </c>
      <c r="BK479" s="101">
        <v>1287.48</v>
      </c>
      <c r="BL479" s="98">
        <v>4.76</v>
      </c>
      <c r="BM479" s="102">
        <v>90.44</v>
      </c>
      <c r="BN479" s="101">
        <v>1287.48</v>
      </c>
      <c r="BO479" s="98">
        <v>4.76</v>
      </c>
      <c r="BP479" s="102">
        <v>95.2</v>
      </c>
      <c r="BQ479" s="101">
        <v>1298.3</v>
      </c>
      <c r="BR479" s="98">
        <v>4.8</v>
      </c>
      <c r="BS479" s="100">
        <v>100</v>
      </c>
      <c r="BT479" s="99"/>
      <c r="BU479" s="99"/>
      <c r="BV479" s="99"/>
      <c r="BW479" s="99"/>
      <c r="BX479" s="99"/>
      <c r="BY479" s="99"/>
      <c r="BZ479" s="99"/>
      <c r="CA479" s="99"/>
      <c r="CB479" s="99"/>
      <c r="CC479" s="102"/>
      <c r="CD479" s="98"/>
      <c r="CE479" s="100"/>
      <c r="CF479" s="99"/>
      <c r="CG479" s="99"/>
      <c r="CH479" s="100"/>
      <c r="CI479" s="99"/>
      <c r="CJ479" s="99"/>
      <c r="CK479" s="100"/>
      <c r="CL479" s="99"/>
      <c r="CM479" s="99"/>
      <c r="CN479" s="100"/>
      <c r="CO479" s="469"/>
      <c r="CP479" s="459"/>
      <c r="CQ479" s="399"/>
      <c r="CR479" s="398"/>
      <c r="CS479" s="399"/>
      <c r="CT479" s="399"/>
      <c r="CU479" s="398"/>
      <c r="CV479" s="399"/>
      <c r="CW479" s="400"/>
      <c r="CX479" s="459"/>
      <c r="CY479" s="459"/>
      <c r="CZ479" s="456"/>
      <c r="DA479" s="400"/>
      <c r="DB479" s="459"/>
      <c r="DC479" s="459"/>
      <c r="DD479" s="459"/>
      <c r="DE479" s="459"/>
      <c r="DF479" s="400"/>
    </row>
    <row r="480" spans="1:110" ht="8.4499999999999993" customHeight="1" x14ac:dyDescent="0.2">
      <c r="A480" s="130" t="s">
        <v>756</v>
      </c>
      <c r="B480" s="88">
        <v>88</v>
      </c>
      <c r="C480" s="87" t="s">
        <v>60</v>
      </c>
      <c r="D480" s="103">
        <v>447</v>
      </c>
      <c r="E480" s="87" t="s">
        <v>1127</v>
      </c>
      <c r="F480" s="87" t="s">
        <v>1976</v>
      </c>
      <c r="G480" s="89">
        <v>80690.720000000001</v>
      </c>
      <c r="H480" s="90">
        <v>0.82</v>
      </c>
      <c r="I480" s="93">
        <v>676.17</v>
      </c>
      <c r="J480" s="90">
        <v>0.84</v>
      </c>
      <c r="K480" s="90">
        <v>0.84</v>
      </c>
      <c r="L480" s="89">
        <v>13676.17</v>
      </c>
      <c r="M480" s="91">
        <v>16.95</v>
      </c>
      <c r="N480" s="91">
        <v>17.79</v>
      </c>
      <c r="O480" s="93">
        <v>676.17</v>
      </c>
      <c r="P480" s="90">
        <v>0.84</v>
      </c>
      <c r="Q480" s="91">
        <v>18.62</v>
      </c>
      <c r="R480" s="93">
        <v>676.17</v>
      </c>
      <c r="S480" s="90">
        <v>0.84</v>
      </c>
      <c r="T480" s="91">
        <v>19.46</v>
      </c>
      <c r="U480" s="93">
        <v>676.17</v>
      </c>
      <c r="V480" s="90">
        <v>0.84</v>
      </c>
      <c r="W480" s="91">
        <v>20.3</v>
      </c>
      <c r="X480" s="93">
        <v>676.17</v>
      </c>
      <c r="Y480" s="90">
        <v>0.84</v>
      </c>
      <c r="Z480" s="91">
        <v>21.14</v>
      </c>
      <c r="AA480" s="93">
        <v>676.17</v>
      </c>
      <c r="AB480" s="90">
        <v>0.84</v>
      </c>
      <c r="AC480" s="91">
        <v>21.98</v>
      </c>
      <c r="AD480" s="93">
        <v>676.17</v>
      </c>
      <c r="AE480" s="90">
        <v>0.84</v>
      </c>
      <c r="AF480" s="91">
        <v>22.81</v>
      </c>
      <c r="AG480" s="93">
        <v>676.17</v>
      </c>
      <c r="AH480" s="90">
        <v>0.84</v>
      </c>
      <c r="AI480" s="91">
        <v>23.65</v>
      </c>
      <c r="AJ480" s="93">
        <v>676.17</v>
      </c>
      <c r="AK480" s="90">
        <v>0.84</v>
      </c>
      <c r="AL480" s="91">
        <v>24.49</v>
      </c>
      <c r="AM480" s="92">
        <v>3108.96</v>
      </c>
      <c r="AN480" s="90">
        <v>3.85</v>
      </c>
      <c r="AO480" s="91">
        <v>28.34</v>
      </c>
      <c r="AP480" s="92">
        <v>3221.2</v>
      </c>
      <c r="AQ480" s="90">
        <v>3.99</v>
      </c>
      <c r="AR480" s="91">
        <v>32.340000000000003</v>
      </c>
      <c r="AS480" s="92">
        <v>2999.33</v>
      </c>
      <c r="AT480" s="90">
        <v>3.72</v>
      </c>
      <c r="AU480" s="91">
        <v>36.049999999999997</v>
      </c>
      <c r="AV480" s="92">
        <v>2999.33</v>
      </c>
      <c r="AW480" s="90">
        <v>3.72</v>
      </c>
      <c r="AX480" s="91">
        <v>39.770000000000003</v>
      </c>
      <c r="AY480" s="92">
        <v>2999.33</v>
      </c>
      <c r="AZ480" s="90">
        <v>3.72</v>
      </c>
      <c r="BA480" s="91">
        <v>43.49</v>
      </c>
      <c r="BB480" s="92">
        <v>2887.09</v>
      </c>
      <c r="BC480" s="90">
        <v>3.58</v>
      </c>
      <c r="BD480" s="91">
        <v>47.06</v>
      </c>
      <c r="BE480" s="92">
        <v>3108.96</v>
      </c>
      <c r="BF480" s="90">
        <v>3.85</v>
      </c>
      <c r="BG480" s="91">
        <v>50.92</v>
      </c>
      <c r="BH480" s="92">
        <v>2999.33</v>
      </c>
      <c r="BI480" s="90">
        <v>3.72</v>
      </c>
      <c r="BJ480" s="91">
        <v>54.63</v>
      </c>
      <c r="BK480" s="92">
        <v>2887.09</v>
      </c>
      <c r="BL480" s="90">
        <v>3.58</v>
      </c>
      <c r="BM480" s="91">
        <v>58.21</v>
      </c>
      <c r="BN480" s="89">
        <v>24603.78</v>
      </c>
      <c r="BO480" s="91">
        <v>30.49</v>
      </c>
      <c r="BP480" s="91">
        <v>88.7</v>
      </c>
      <c r="BQ480" s="92">
        <v>9114.64</v>
      </c>
      <c r="BR480" s="91">
        <v>11.3</v>
      </c>
      <c r="BS480" s="93">
        <v>100</v>
      </c>
      <c r="BT480" s="94"/>
      <c r="BU480" s="94"/>
      <c r="BV480" s="94"/>
      <c r="BW480" s="94"/>
      <c r="BX480" s="94"/>
      <c r="BY480" s="94"/>
      <c r="BZ480" s="94"/>
      <c r="CA480" s="94"/>
      <c r="CB480" s="94"/>
      <c r="CC480" s="92"/>
      <c r="CD480" s="93"/>
      <c r="CE480" s="93"/>
      <c r="CF480" s="94"/>
      <c r="CG480" s="94"/>
      <c r="CH480" s="93"/>
      <c r="CI480" s="94"/>
      <c r="CJ480" s="94"/>
      <c r="CK480" s="93"/>
      <c r="CL480" s="94"/>
      <c r="CM480" s="94"/>
      <c r="CN480" s="93"/>
      <c r="CO480" s="468"/>
      <c r="CP480" s="462"/>
      <c r="CQ480" s="404"/>
      <c r="CR480" s="405"/>
      <c r="CS480" s="404"/>
      <c r="CT480" s="404"/>
      <c r="CU480" s="405"/>
      <c r="CV480" s="404"/>
      <c r="CW480" s="402"/>
      <c r="CX480" s="462"/>
      <c r="CY480" s="462"/>
      <c r="CZ480" s="401"/>
      <c r="DA480" s="402"/>
      <c r="DB480" s="462"/>
      <c r="DC480" s="462"/>
      <c r="DD480" s="462"/>
      <c r="DE480" s="462"/>
      <c r="DF480" s="402"/>
    </row>
    <row r="481" spans="1:110" ht="8.4499999999999993" customHeight="1" x14ac:dyDescent="0.2">
      <c r="A481" s="130" t="s">
        <v>757</v>
      </c>
      <c r="B481" s="96">
        <v>89</v>
      </c>
      <c r="C481" s="82" t="s">
        <v>394</v>
      </c>
      <c r="D481" s="104">
        <v>447</v>
      </c>
      <c r="E481" s="82" t="s">
        <v>1127</v>
      </c>
      <c r="F481" s="82" t="s">
        <v>1976</v>
      </c>
      <c r="G481" s="101">
        <v>1400</v>
      </c>
      <c r="H481" s="98">
        <v>0.01</v>
      </c>
      <c r="I481" s="102">
        <v>66.64</v>
      </c>
      <c r="J481" s="98">
        <v>4.76</v>
      </c>
      <c r="K481" s="98">
        <v>4.76</v>
      </c>
      <c r="L481" s="102">
        <v>66.64</v>
      </c>
      <c r="M481" s="98">
        <v>4.76</v>
      </c>
      <c r="N481" s="98">
        <v>9.52</v>
      </c>
      <c r="O481" s="102">
        <v>66.64</v>
      </c>
      <c r="P481" s="98">
        <v>4.76</v>
      </c>
      <c r="Q481" s="102">
        <v>14.28</v>
      </c>
      <c r="R481" s="102">
        <v>66.64</v>
      </c>
      <c r="S481" s="98">
        <v>4.76</v>
      </c>
      <c r="T481" s="102">
        <v>19.04</v>
      </c>
      <c r="U481" s="102">
        <v>66.64</v>
      </c>
      <c r="V481" s="98">
        <v>4.76</v>
      </c>
      <c r="W481" s="102">
        <v>23.8</v>
      </c>
      <c r="X481" s="102">
        <v>66.64</v>
      </c>
      <c r="Y481" s="98">
        <v>4.76</v>
      </c>
      <c r="Z481" s="102">
        <v>28.56</v>
      </c>
      <c r="AA481" s="102">
        <v>66.64</v>
      </c>
      <c r="AB481" s="98">
        <v>4.76</v>
      </c>
      <c r="AC481" s="102">
        <v>33.32</v>
      </c>
      <c r="AD481" s="102">
        <v>66.64</v>
      </c>
      <c r="AE481" s="98">
        <v>4.76</v>
      </c>
      <c r="AF481" s="102">
        <v>38.08</v>
      </c>
      <c r="AG481" s="102">
        <v>66.64</v>
      </c>
      <c r="AH481" s="98">
        <v>4.76</v>
      </c>
      <c r="AI481" s="102">
        <v>42.84</v>
      </c>
      <c r="AJ481" s="102">
        <v>66.64</v>
      </c>
      <c r="AK481" s="98">
        <v>4.76</v>
      </c>
      <c r="AL481" s="102">
        <v>47.6</v>
      </c>
      <c r="AM481" s="102">
        <v>66.64</v>
      </c>
      <c r="AN481" s="98">
        <v>4.76</v>
      </c>
      <c r="AO481" s="102">
        <v>52.36</v>
      </c>
      <c r="AP481" s="102">
        <v>66.64</v>
      </c>
      <c r="AQ481" s="98">
        <v>4.76</v>
      </c>
      <c r="AR481" s="102">
        <v>57.12</v>
      </c>
      <c r="AS481" s="102">
        <v>66.64</v>
      </c>
      <c r="AT481" s="98">
        <v>4.76</v>
      </c>
      <c r="AU481" s="102">
        <v>61.88</v>
      </c>
      <c r="AV481" s="102">
        <v>66.64</v>
      </c>
      <c r="AW481" s="98">
        <v>4.76</v>
      </c>
      <c r="AX481" s="102">
        <v>66.64</v>
      </c>
      <c r="AY481" s="102">
        <v>66.64</v>
      </c>
      <c r="AZ481" s="98">
        <v>4.76</v>
      </c>
      <c r="BA481" s="102">
        <v>71.400000000000006</v>
      </c>
      <c r="BB481" s="102">
        <v>66.64</v>
      </c>
      <c r="BC481" s="98">
        <v>4.76</v>
      </c>
      <c r="BD481" s="102">
        <v>76.16</v>
      </c>
      <c r="BE481" s="102">
        <v>66.64</v>
      </c>
      <c r="BF481" s="98">
        <v>4.76</v>
      </c>
      <c r="BG481" s="102">
        <v>80.92</v>
      </c>
      <c r="BH481" s="102">
        <v>66.64</v>
      </c>
      <c r="BI481" s="98">
        <v>4.76</v>
      </c>
      <c r="BJ481" s="102">
        <v>85.68</v>
      </c>
      <c r="BK481" s="102">
        <v>66.64</v>
      </c>
      <c r="BL481" s="98">
        <v>4.76</v>
      </c>
      <c r="BM481" s="102">
        <v>90.44</v>
      </c>
      <c r="BN481" s="102">
        <v>66.64</v>
      </c>
      <c r="BO481" s="98">
        <v>4.76</v>
      </c>
      <c r="BP481" s="102">
        <v>95.2</v>
      </c>
      <c r="BQ481" s="102">
        <v>67.2</v>
      </c>
      <c r="BR481" s="98">
        <v>4.8</v>
      </c>
      <c r="BS481" s="100">
        <v>100</v>
      </c>
      <c r="BT481" s="99"/>
      <c r="BU481" s="99"/>
      <c r="BV481" s="99"/>
      <c r="BW481" s="99"/>
      <c r="BX481" s="99"/>
      <c r="BY481" s="99"/>
      <c r="BZ481" s="99"/>
      <c r="CA481" s="99"/>
      <c r="CB481" s="99"/>
      <c r="CC481" s="100"/>
      <c r="CD481" s="100"/>
      <c r="CE481" s="100"/>
      <c r="CF481" s="99"/>
      <c r="CG481" s="99"/>
      <c r="CH481" s="100"/>
      <c r="CI481" s="99"/>
      <c r="CJ481" s="99"/>
      <c r="CK481" s="100"/>
      <c r="CL481" s="99"/>
      <c r="CM481" s="99"/>
      <c r="CN481" s="100"/>
      <c r="CO481" s="462"/>
      <c r="CP481" s="462"/>
      <c r="CQ481" s="401"/>
      <c r="CR481" s="401"/>
      <c r="CS481" s="401"/>
      <c r="CT481" s="401"/>
      <c r="CU481" s="402"/>
      <c r="CV481" s="402"/>
      <c r="CW481" s="402"/>
      <c r="CX481" s="462"/>
      <c r="CY481" s="462"/>
      <c r="CZ481" s="401"/>
      <c r="DA481" s="402"/>
      <c r="DB481" s="462"/>
      <c r="DC481" s="462"/>
      <c r="DD481" s="462"/>
      <c r="DE481" s="462"/>
      <c r="DF481" s="402"/>
    </row>
    <row r="482" spans="1:110" ht="8.4499999999999993" customHeight="1" x14ac:dyDescent="0.2">
      <c r="A482" s="130" t="s">
        <v>759</v>
      </c>
      <c r="B482" s="96">
        <v>90</v>
      </c>
      <c r="C482" s="82" t="s">
        <v>395</v>
      </c>
      <c r="D482" s="104">
        <v>447</v>
      </c>
      <c r="E482" s="82" t="s">
        <v>1127</v>
      </c>
      <c r="F482" s="82" t="s">
        <v>1976</v>
      </c>
      <c r="G482" s="101">
        <v>1205.2</v>
      </c>
      <c r="H482" s="98">
        <v>0.01</v>
      </c>
      <c r="I482" s="102">
        <v>57.37</v>
      </c>
      <c r="J482" s="98">
        <v>4.76</v>
      </c>
      <c r="K482" s="98">
        <v>4.76</v>
      </c>
      <c r="L482" s="102">
        <v>57.37</v>
      </c>
      <c r="M482" s="98">
        <v>4.76</v>
      </c>
      <c r="N482" s="98">
        <v>9.52</v>
      </c>
      <c r="O482" s="102">
        <v>57.37</v>
      </c>
      <c r="P482" s="98">
        <v>4.76</v>
      </c>
      <c r="Q482" s="102">
        <v>14.28</v>
      </c>
      <c r="R482" s="102">
        <v>57.37</v>
      </c>
      <c r="S482" s="98">
        <v>4.76</v>
      </c>
      <c r="T482" s="102">
        <v>19.04</v>
      </c>
      <c r="U482" s="102">
        <v>57.37</v>
      </c>
      <c r="V482" s="98">
        <v>4.76</v>
      </c>
      <c r="W482" s="102">
        <v>23.8</v>
      </c>
      <c r="X482" s="102">
        <v>57.37</v>
      </c>
      <c r="Y482" s="98">
        <v>4.76</v>
      </c>
      <c r="Z482" s="102">
        <v>28.56</v>
      </c>
      <c r="AA482" s="102">
        <v>57.37</v>
      </c>
      <c r="AB482" s="98">
        <v>4.76</v>
      </c>
      <c r="AC482" s="102">
        <v>33.32</v>
      </c>
      <c r="AD482" s="102">
        <v>57.37</v>
      </c>
      <c r="AE482" s="98">
        <v>4.76</v>
      </c>
      <c r="AF482" s="102">
        <v>38.08</v>
      </c>
      <c r="AG482" s="102">
        <v>57.37</v>
      </c>
      <c r="AH482" s="98">
        <v>4.76</v>
      </c>
      <c r="AI482" s="102">
        <v>42.84</v>
      </c>
      <c r="AJ482" s="102">
        <v>57.37</v>
      </c>
      <c r="AK482" s="98">
        <v>4.76</v>
      </c>
      <c r="AL482" s="102">
        <v>47.6</v>
      </c>
      <c r="AM482" s="102">
        <v>57.37</v>
      </c>
      <c r="AN482" s="98">
        <v>4.76</v>
      </c>
      <c r="AO482" s="102">
        <v>52.36</v>
      </c>
      <c r="AP482" s="102">
        <v>57.37</v>
      </c>
      <c r="AQ482" s="98">
        <v>4.76</v>
      </c>
      <c r="AR482" s="102">
        <v>57.12</v>
      </c>
      <c r="AS482" s="102">
        <v>57.37</v>
      </c>
      <c r="AT482" s="98">
        <v>4.76</v>
      </c>
      <c r="AU482" s="102">
        <v>61.88</v>
      </c>
      <c r="AV482" s="102">
        <v>57.37</v>
      </c>
      <c r="AW482" s="98">
        <v>4.76</v>
      </c>
      <c r="AX482" s="102">
        <v>66.64</v>
      </c>
      <c r="AY482" s="102">
        <v>57.37</v>
      </c>
      <c r="AZ482" s="98">
        <v>4.76</v>
      </c>
      <c r="BA482" s="102">
        <v>71.400000000000006</v>
      </c>
      <c r="BB482" s="102">
        <v>57.37</v>
      </c>
      <c r="BC482" s="98">
        <v>4.76</v>
      </c>
      <c r="BD482" s="102">
        <v>76.16</v>
      </c>
      <c r="BE482" s="102">
        <v>57.37</v>
      </c>
      <c r="BF482" s="98">
        <v>4.76</v>
      </c>
      <c r="BG482" s="102">
        <v>80.92</v>
      </c>
      <c r="BH482" s="102">
        <v>57.37</v>
      </c>
      <c r="BI482" s="98">
        <v>4.76</v>
      </c>
      <c r="BJ482" s="102">
        <v>85.68</v>
      </c>
      <c r="BK482" s="102">
        <v>57.37</v>
      </c>
      <c r="BL482" s="98">
        <v>4.76</v>
      </c>
      <c r="BM482" s="102">
        <v>90.44</v>
      </c>
      <c r="BN482" s="102">
        <v>57.37</v>
      </c>
      <c r="BO482" s="98">
        <v>4.76</v>
      </c>
      <c r="BP482" s="102">
        <v>95.2</v>
      </c>
      <c r="BQ482" s="102">
        <v>57.85</v>
      </c>
      <c r="BR482" s="98">
        <v>4.8</v>
      </c>
      <c r="BS482" s="100">
        <v>100</v>
      </c>
      <c r="BT482" s="99"/>
      <c r="BU482" s="99"/>
      <c r="BV482" s="99"/>
      <c r="BW482" s="99"/>
      <c r="BX482" s="99"/>
      <c r="BY482" s="99"/>
      <c r="BZ482" s="99"/>
      <c r="CA482" s="99"/>
      <c r="CB482" s="99"/>
      <c r="CC482" s="100"/>
      <c r="CD482" s="100"/>
      <c r="CE482" s="100"/>
      <c r="CF482" s="99"/>
      <c r="CG482" s="99"/>
      <c r="CH482" s="100"/>
      <c r="CI482" s="99"/>
      <c r="CJ482" s="99"/>
      <c r="CK482" s="100"/>
      <c r="CL482" s="99"/>
      <c r="CM482" s="99"/>
      <c r="CN482" s="100"/>
      <c r="CO482" s="461"/>
      <c r="CP482" s="459"/>
      <c r="CQ482" s="399"/>
      <c r="CR482" s="398"/>
      <c r="CS482" s="458"/>
      <c r="CT482" s="399"/>
      <c r="CU482" s="398"/>
      <c r="CV482" s="399"/>
      <c r="CW482" s="400"/>
      <c r="CX482" s="459"/>
      <c r="CY482" s="459"/>
      <c r="CZ482" s="456"/>
      <c r="DA482" s="400"/>
      <c r="DB482" s="459"/>
      <c r="DC482" s="459"/>
      <c r="DD482" s="459"/>
      <c r="DE482" s="459"/>
      <c r="DF482" s="400"/>
    </row>
    <row r="483" spans="1:110" ht="8.4499999999999993" customHeight="1" x14ac:dyDescent="0.2">
      <c r="A483" s="130" t="s">
        <v>760</v>
      </c>
      <c r="B483" s="96">
        <v>91</v>
      </c>
      <c r="C483" s="82" t="s">
        <v>396</v>
      </c>
      <c r="D483" s="104">
        <v>447</v>
      </c>
      <c r="E483" s="82" t="s">
        <v>1127</v>
      </c>
      <c r="F483" s="82" t="s">
        <v>1976</v>
      </c>
      <c r="G483" s="101">
        <v>6000</v>
      </c>
      <c r="H483" s="98">
        <v>0.06</v>
      </c>
      <c r="I483" s="100">
        <v>285.60000000000002</v>
      </c>
      <c r="J483" s="98">
        <v>4.76</v>
      </c>
      <c r="K483" s="98">
        <v>4.76</v>
      </c>
      <c r="L483" s="100">
        <v>285.60000000000002</v>
      </c>
      <c r="M483" s="98">
        <v>4.76</v>
      </c>
      <c r="N483" s="98">
        <v>9.52</v>
      </c>
      <c r="O483" s="100">
        <v>285.60000000000002</v>
      </c>
      <c r="P483" s="98">
        <v>4.76</v>
      </c>
      <c r="Q483" s="102">
        <v>14.28</v>
      </c>
      <c r="R483" s="100">
        <v>285.60000000000002</v>
      </c>
      <c r="S483" s="98">
        <v>4.76</v>
      </c>
      <c r="T483" s="102">
        <v>19.04</v>
      </c>
      <c r="U483" s="100">
        <v>285.60000000000002</v>
      </c>
      <c r="V483" s="98">
        <v>4.76</v>
      </c>
      <c r="W483" s="102">
        <v>23.8</v>
      </c>
      <c r="X483" s="100">
        <v>285.60000000000002</v>
      </c>
      <c r="Y483" s="98">
        <v>4.76</v>
      </c>
      <c r="Z483" s="102">
        <v>28.56</v>
      </c>
      <c r="AA483" s="100">
        <v>285.60000000000002</v>
      </c>
      <c r="AB483" s="98">
        <v>4.76</v>
      </c>
      <c r="AC483" s="102">
        <v>33.32</v>
      </c>
      <c r="AD483" s="100">
        <v>285.60000000000002</v>
      </c>
      <c r="AE483" s="98">
        <v>4.76</v>
      </c>
      <c r="AF483" s="102">
        <v>38.08</v>
      </c>
      <c r="AG483" s="100">
        <v>285.60000000000002</v>
      </c>
      <c r="AH483" s="98">
        <v>4.76</v>
      </c>
      <c r="AI483" s="102">
        <v>42.84</v>
      </c>
      <c r="AJ483" s="100">
        <v>285.60000000000002</v>
      </c>
      <c r="AK483" s="98">
        <v>4.76</v>
      </c>
      <c r="AL483" s="102">
        <v>47.6</v>
      </c>
      <c r="AM483" s="100">
        <v>285.60000000000002</v>
      </c>
      <c r="AN483" s="98">
        <v>4.76</v>
      </c>
      <c r="AO483" s="102">
        <v>52.36</v>
      </c>
      <c r="AP483" s="100">
        <v>285.60000000000002</v>
      </c>
      <c r="AQ483" s="98">
        <v>4.76</v>
      </c>
      <c r="AR483" s="102">
        <v>57.12</v>
      </c>
      <c r="AS483" s="100">
        <v>285.60000000000002</v>
      </c>
      <c r="AT483" s="98">
        <v>4.76</v>
      </c>
      <c r="AU483" s="102">
        <v>61.88</v>
      </c>
      <c r="AV483" s="100">
        <v>285.60000000000002</v>
      </c>
      <c r="AW483" s="98">
        <v>4.76</v>
      </c>
      <c r="AX483" s="102">
        <v>66.64</v>
      </c>
      <c r="AY483" s="100">
        <v>285.60000000000002</v>
      </c>
      <c r="AZ483" s="98">
        <v>4.76</v>
      </c>
      <c r="BA483" s="102">
        <v>71.400000000000006</v>
      </c>
      <c r="BB483" s="100">
        <v>285.60000000000002</v>
      </c>
      <c r="BC483" s="98">
        <v>4.76</v>
      </c>
      <c r="BD483" s="102">
        <v>76.16</v>
      </c>
      <c r="BE483" s="100">
        <v>285.60000000000002</v>
      </c>
      <c r="BF483" s="98">
        <v>4.76</v>
      </c>
      <c r="BG483" s="102">
        <v>80.92</v>
      </c>
      <c r="BH483" s="100">
        <v>285.60000000000002</v>
      </c>
      <c r="BI483" s="98">
        <v>4.76</v>
      </c>
      <c r="BJ483" s="102">
        <v>85.68</v>
      </c>
      <c r="BK483" s="100">
        <v>285.60000000000002</v>
      </c>
      <c r="BL483" s="98">
        <v>4.76</v>
      </c>
      <c r="BM483" s="102">
        <v>90.44</v>
      </c>
      <c r="BN483" s="100">
        <v>285.60000000000002</v>
      </c>
      <c r="BO483" s="98">
        <v>4.76</v>
      </c>
      <c r="BP483" s="102">
        <v>95.2</v>
      </c>
      <c r="BQ483" s="100">
        <v>288</v>
      </c>
      <c r="BR483" s="98">
        <v>4.8</v>
      </c>
      <c r="BS483" s="100">
        <v>100</v>
      </c>
      <c r="BT483" s="99"/>
      <c r="BU483" s="99"/>
      <c r="BV483" s="99"/>
      <c r="BW483" s="99"/>
      <c r="BX483" s="99"/>
      <c r="BY483" s="99"/>
      <c r="BZ483" s="99"/>
      <c r="CA483" s="99"/>
      <c r="CB483" s="99"/>
      <c r="CC483" s="94"/>
      <c r="CD483" s="94"/>
      <c r="CE483" s="91"/>
      <c r="CF483" s="92"/>
      <c r="CG483" s="91"/>
      <c r="CH483" s="93"/>
      <c r="CI483" s="94"/>
      <c r="CJ483" s="94"/>
      <c r="CK483" s="93"/>
      <c r="CL483" s="94"/>
      <c r="CM483" s="94"/>
      <c r="CN483" s="93"/>
      <c r="CO483" s="462"/>
      <c r="CP483" s="462"/>
      <c r="CQ483" s="404"/>
      <c r="CR483" s="405"/>
      <c r="CS483" s="404"/>
      <c r="CT483" s="402"/>
      <c r="CU483" s="401"/>
      <c r="CV483" s="401"/>
      <c r="CW483" s="402"/>
      <c r="CX483" s="462"/>
      <c r="CY483" s="462"/>
      <c r="CZ483" s="401"/>
      <c r="DA483" s="402"/>
      <c r="DB483" s="462"/>
      <c r="DC483" s="462"/>
      <c r="DD483" s="462"/>
      <c r="DE483" s="462"/>
      <c r="DF483" s="402"/>
    </row>
    <row r="484" spans="1:110" ht="8.4499999999999993" customHeight="1" x14ac:dyDescent="0.2">
      <c r="A484" s="130" t="s">
        <v>761</v>
      </c>
      <c r="B484" s="96">
        <v>92</v>
      </c>
      <c r="C484" s="82" t="s">
        <v>397</v>
      </c>
      <c r="D484" s="104">
        <v>447</v>
      </c>
      <c r="E484" s="82" t="s">
        <v>1127</v>
      </c>
      <c r="F484" s="82" t="s">
        <v>1976</v>
      </c>
      <c r="G484" s="100">
        <v>250</v>
      </c>
      <c r="H484" s="98">
        <v>0</v>
      </c>
      <c r="I484" s="102">
        <v>11.9</v>
      </c>
      <c r="J484" s="98">
        <v>4.76</v>
      </c>
      <c r="K484" s="98">
        <v>4.76</v>
      </c>
      <c r="L484" s="102">
        <v>11.9</v>
      </c>
      <c r="M484" s="98">
        <v>4.76</v>
      </c>
      <c r="N484" s="98">
        <v>9.52</v>
      </c>
      <c r="O484" s="102">
        <v>11.9</v>
      </c>
      <c r="P484" s="98">
        <v>4.76</v>
      </c>
      <c r="Q484" s="102">
        <v>14.28</v>
      </c>
      <c r="R484" s="102">
        <v>11.9</v>
      </c>
      <c r="S484" s="98">
        <v>4.76</v>
      </c>
      <c r="T484" s="102">
        <v>19.04</v>
      </c>
      <c r="U484" s="102">
        <v>11.9</v>
      </c>
      <c r="V484" s="98">
        <v>4.76</v>
      </c>
      <c r="W484" s="102">
        <v>23.8</v>
      </c>
      <c r="X484" s="102">
        <v>11.9</v>
      </c>
      <c r="Y484" s="98">
        <v>4.76</v>
      </c>
      <c r="Z484" s="102">
        <v>28.56</v>
      </c>
      <c r="AA484" s="102">
        <v>11.9</v>
      </c>
      <c r="AB484" s="98">
        <v>4.76</v>
      </c>
      <c r="AC484" s="102">
        <v>33.32</v>
      </c>
      <c r="AD484" s="102">
        <v>11.9</v>
      </c>
      <c r="AE484" s="98">
        <v>4.76</v>
      </c>
      <c r="AF484" s="102">
        <v>38.08</v>
      </c>
      <c r="AG484" s="102">
        <v>11.9</v>
      </c>
      <c r="AH484" s="98">
        <v>4.76</v>
      </c>
      <c r="AI484" s="102">
        <v>42.84</v>
      </c>
      <c r="AJ484" s="102">
        <v>11.9</v>
      </c>
      <c r="AK484" s="98">
        <v>4.76</v>
      </c>
      <c r="AL484" s="102">
        <v>47.6</v>
      </c>
      <c r="AM484" s="102">
        <v>11.9</v>
      </c>
      <c r="AN484" s="98">
        <v>4.76</v>
      </c>
      <c r="AO484" s="102">
        <v>52.36</v>
      </c>
      <c r="AP484" s="102">
        <v>11.9</v>
      </c>
      <c r="AQ484" s="98">
        <v>4.76</v>
      </c>
      <c r="AR484" s="102">
        <v>57.12</v>
      </c>
      <c r="AS484" s="102">
        <v>11.9</v>
      </c>
      <c r="AT484" s="98">
        <v>4.76</v>
      </c>
      <c r="AU484" s="102">
        <v>61.88</v>
      </c>
      <c r="AV484" s="102">
        <v>11.9</v>
      </c>
      <c r="AW484" s="98">
        <v>4.76</v>
      </c>
      <c r="AX484" s="102">
        <v>66.64</v>
      </c>
      <c r="AY484" s="102">
        <v>11.9</v>
      </c>
      <c r="AZ484" s="98">
        <v>4.76</v>
      </c>
      <c r="BA484" s="102">
        <v>71.400000000000006</v>
      </c>
      <c r="BB484" s="102">
        <v>11.9</v>
      </c>
      <c r="BC484" s="98">
        <v>4.76</v>
      </c>
      <c r="BD484" s="102">
        <v>76.16</v>
      </c>
      <c r="BE484" s="102">
        <v>11.9</v>
      </c>
      <c r="BF484" s="98">
        <v>4.76</v>
      </c>
      <c r="BG484" s="102">
        <v>80.92</v>
      </c>
      <c r="BH484" s="102">
        <v>11.9</v>
      </c>
      <c r="BI484" s="98">
        <v>4.76</v>
      </c>
      <c r="BJ484" s="102">
        <v>85.68</v>
      </c>
      <c r="BK484" s="102">
        <v>11.9</v>
      </c>
      <c r="BL484" s="98">
        <v>4.76</v>
      </c>
      <c r="BM484" s="102">
        <v>90.44</v>
      </c>
      <c r="BN484" s="102">
        <v>11.9</v>
      </c>
      <c r="BO484" s="98">
        <v>4.76</v>
      </c>
      <c r="BP484" s="102">
        <v>95.2</v>
      </c>
      <c r="BQ484" s="102">
        <v>12</v>
      </c>
      <c r="BR484" s="98">
        <v>4.8</v>
      </c>
      <c r="BS484" s="100">
        <v>100</v>
      </c>
      <c r="BT484" s="99"/>
      <c r="BU484" s="99"/>
      <c r="BV484" s="99"/>
      <c r="BW484" s="99"/>
      <c r="BX484" s="99"/>
      <c r="BY484" s="99"/>
      <c r="BZ484" s="99"/>
      <c r="CA484" s="99"/>
      <c r="CB484" s="99"/>
      <c r="CC484" s="99"/>
      <c r="CD484" s="99"/>
      <c r="CE484" s="99"/>
      <c r="CF484" s="101"/>
      <c r="CG484" s="100"/>
      <c r="CH484" s="100"/>
      <c r="CI484" s="99"/>
      <c r="CJ484" s="99"/>
      <c r="CK484" s="100"/>
      <c r="CL484" s="99"/>
      <c r="CM484" s="99"/>
      <c r="CN484" s="100"/>
      <c r="CO484" s="464"/>
      <c r="CP484" s="462"/>
      <c r="CQ484" s="404"/>
      <c r="CR484" s="401"/>
      <c r="CS484" s="401"/>
      <c r="CT484" s="404"/>
      <c r="CU484" s="405"/>
      <c r="CV484" s="404"/>
      <c r="CW484" s="402"/>
      <c r="CX484" s="462"/>
      <c r="CY484" s="462"/>
      <c r="CZ484" s="401"/>
      <c r="DA484" s="402"/>
      <c r="DB484" s="462"/>
      <c r="DC484" s="462"/>
      <c r="DD484" s="462"/>
      <c r="DE484" s="462"/>
      <c r="DF484" s="402"/>
    </row>
    <row r="485" spans="1:110" ht="8.4499999999999993" customHeight="1" x14ac:dyDescent="0.2">
      <c r="A485" s="130" t="s">
        <v>762</v>
      </c>
      <c r="B485" s="96">
        <v>93</v>
      </c>
      <c r="C485" s="82" t="s">
        <v>398</v>
      </c>
      <c r="D485" s="104">
        <v>447</v>
      </c>
      <c r="E485" s="82" t="s">
        <v>1127</v>
      </c>
      <c r="F485" s="82" t="s">
        <v>1976</v>
      </c>
      <c r="G485" s="100">
        <v>350</v>
      </c>
      <c r="H485" s="98">
        <v>0</v>
      </c>
      <c r="I485" s="102">
        <v>16.66</v>
      </c>
      <c r="J485" s="98">
        <v>4.76</v>
      </c>
      <c r="K485" s="98">
        <v>4.76</v>
      </c>
      <c r="L485" s="102">
        <v>16.66</v>
      </c>
      <c r="M485" s="98">
        <v>4.76</v>
      </c>
      <c r="N485" s="98">
        <v>9.52</v>
      </c>
      <c r="O485" s="102">
        <v>16.66</v>
      </c>
      <c r="P485" s="98">
        <v>4.76</v>
      </c>
      <c r="Q485" s="102">
        <v>14.28</v>
      </c>
      <c r="R485" s="102">
        <v>16.66</v>
      </c>
      <c r="S485" s="98">
        <v>4.76</v>
      </c>
      <c r="T485" s="102">
        <v>19.04</v>
      </c>
      <c r="U485" s="102">
        <v>16.66</v>
      </c>
      <c r="V485" s="98">
        <v>4.76</v>
      </c>
      <c r="W485" s="102">
        <v>23.8</v>
      </c>
      <c r="X485" s="102">
        <v>16.66</v>
      </c>
      <c r="Y485" s="98">
        <v>4.76</v>
      </c>
      <c r="Z485" s="102">
        <v>28.56</v>
      </c>
      <c r="AA485" s="102">
        <v>16.66</v>
      </c>
      <c r="AB485" s="98">
        <v>4.76</v>
      </c>
      <c r="AC485" s="102">
        <v>33.32</v>
      </c>
      <c r="AD485" s="102">
        <v>16.66</v>
      </c>
      <c r="AE485" s="98">
        <v>4.76</v>
      </c>
      <c r="AF485" s="102">
        <v>38.08</v>
      </c>
      <c r="AG485" s="102">
        <v>16.66</v>
      </c>
      <c r="AH485" s="98">
        <v>4.76</v>
      </c>
      <c r="AI485" s="102">
        <v>42.84</v>
      </c>
      <c r="AJ485" s="102">
        <v>16.66</v>
      </c>
      <c r="AK485" s="98">
        <v>4.76</v>
      </c>
      <c r="AL485" s="102">
        <v>47.6</v>
      </c>
      <c r="AM485" s="102">
        <v>16.66</v>
      </c>
      <c r="AN485" s="98">
        <v>4.76</v>
      </c>
      <c r="AO485" s="102">
        <v>52.36</v>
      </c>
      <c r="AP485" s="102">
        <v>16.66</v>
      </c>
      <c r="AQ485" s="98">
        <v>4.76</v>
      </c>
      <c r="AR485" s="102">
        <v>57.12</v>
      </c>
      <c r="AS485" s="102">
        <v>16.66</v>
      </c>
      <c r="AT485" s="98">
        <v>4.76</v>
      </c>
      <c r="AU485" s="102">
        <v>61.88</v>
      </c>
      <c r="AV485" s="102">
        <v>16.66</v>
      </c>
      <c r="AW485" s="98">
        <v>4.76</v>
      </c>
      <c r="AX485" s="102">
        <v>66.64</v>
      </c>
      <c r="AY485" s="102">
        <v>16.66</v>
      </c>
      <c r="AZ485" s="98">
        <v>4.76</v>
      </c>
      <c r="BA485" s="102">
        <v>71.400000000000006</v>
      </c>
      <c r="BB485" s="102">
        <v>16.66</v>
      </c>
      <c r="BC485" s="98">
        <v>4.76</v>
      </c>
      <c r="BD485" s="102">
        <v>76.16</v>
      </c>
      <c r="BE485" s="102">
        <v>16.66</v>
      </c>
      <c r="BF485" s="98">
        <v>4.76</v>
      </c>
      <c r="BG485" s="102">
        <v>80.92</v>
      </c>
      <c r="BH485" s="102">
        <v>16.66</v>
      </c>
      <c r="BI485" s="98">
        <v>4.76</v>
      </c>
      <c r="BJ485" s="102">
        <v>85.68</v>
      </c>
      <c r="BK485" s="102">
        <v>16.66</v>
      </c>
      <c r="BL485" s="98">
        <v>4.76</v>
      </c>
      <c r="BM485" s="102">
        <v>90.44</v>
      </c>
      <c r="BN485" s="102">
        <v>16.66</v>
      </c>
      <c r="BO485" s="98">
        <v>4.76</v>
      </c>
      <c r="BP485" s="102">
        <v>95.2</v>
      </c>
      <c r="BQ485" s="102">
        <v>16.8</v>
      </c>
      <c r="BR485" s="98">
        <v>4.8</v>
      </c>
      <c r="BS485" s="100">
        <v>100</v>
      </c>
      <c r="BT485" s="99"/>
      <c r="BU485" s="99"/>
      <c r="BV485" s="99"/>
      <c r="BW485" s="99"/>
      <c r="BX485" s="99"/>
      <c r="BY485" s="99"/>
      <c r="BZ485" s="99"/>
      <c r="CA485" s="99"/>
      <c r="CB485" s="99"/>
      <c r="CC485" s="99"/>
      <c r="CD485" s="99"/>
      <c r="CE485" s="99"/>
      <c r="CF485" s="100"/>
      <c r="CG485" s="100"/>
      <c r="CH485" s="100"/>
      <c r="CI485" s="99"/>
      <c r="CJ485" s="99"/>
      <c r="CK485" s="100"/>
      <c r="CL485" s="99"/>
      <c r="CM485" s="99"/>
      <c r="CN485" s="100"/>
      <c r="CO485" s="464"/>
      <c r="CP485" s="462"/>
      <c r="CQ485" s="404"/>
      <c r="CR485" s="401"/>
      <c r="CS485" s="401"/>
      <c r="CT485" s="404"/>
      <c r="CU485" s="402"/>
      <c r="CV485" s="404"/>
      <c r="CW485" s="402"/>
      <c r="CX485" s="462"/>
      <c r="CY485" s="462"/>
      <c r="CZ485" s="401"/>
      <c r="DA485" s="402"/>
      <c r="DB485" s="462"/>
      <c r="DC485" s="462"/>
      <c r="DD485" s="462"/>
      <c r="DE485" s="462"/>
      <c r="DF485" s="402"/>
    </row>
    <row r="486" spans="1:110" ht="8.4499999999999993" customHeight="1" x14ac:dyDescent="0.2">
      <c r="A486" s="130" t="s">
        <v>763</v>
      </c>
      <c r="B486" s="96">
        <v>94</v>
      </c>
      <c r="C486" s="82" t="s">
        <v>1116</v>
      </c>
      <c r="D486" s="96">
        <v>21</v>
      </c>
      <c r="E486" s="82" t="s">
        <v>1129</v>
      </c>
      <c r="F486" s="82" t="s">
        <v>1128</v>
      </c>
      <c r="G486" s="101">
        <v>8000</v>
      </c>
      <c r="H486" s="98">
        <v>0.08</v>
      </c>
      <c r="I486" s="99"/>
      <c r="J486" s="99"/>
      <c r="K486" s="99"/>
      <c r="L486" s="101">
        <v>8000</v>
      </c>
      <c r="M486" s="100">
        <v>100</v>
      </c>
      <c r="N486" s="100">
        <v>100</v>
      </c>
      <c r="O486" s="99"/>
      <c r="P486" s="99"/>
      <c r="Q486" s="100">
        <v>100</v>
      </c>
      <c r="R486" s="99"/>
      <c r="S486" s="99"/>
      <c r="T486" s="100">
        <v>100</v>
      </c>
      <c r="U486" s="99"/>
      <c r="V486" s="99"/>
      <c r="W486" s="100">
        <v>100</v>
      </c>
      <c r="X486" s="99"/>
      <c r="Y486" s="99"/>
      <c r="Z486" s="100">
        <v>100</v>
      </c>
      <c r="AA486" s="99"/>
      <c r="AB486" s="99"/>
      <c r="AC486" s="100">
        <v>100</v>
      </c>
      <c r="AD486" s="99"/>
      <c r="AE486" s="99"/>
      <c r="AF486" s="100">
        <v>100</v>
      </c>
      <c r="AG486" s="99"/>
      <c r="AH486" s="99"/>
      <c r="AI486" s="100">
        <v>100</v>
      </c>
      <c r="AJ486" s="99"/>
      <c r="AK486" s="99"/>
      <c r="AL486" s="100">
        <v>100</v>
      </c>
      <c r="AM486" s="99"/>
      <c r="AN486" s="99"/>
      <c r="AO486" s="100">
        <v>100</v>
      </c>
      <c r="AP486" s="99"/>
      <c r="AQ486" s="99"/>
      <c r="AR486" s="100">
        <v>100</v>
      </c>
      <c r="AS486" s="99"/>
      <c r="AT486" s="99"/>
      <c r="AU486" s="100">
        <v>100</v>
      </c>
      <c r="AV486" s="99"/>
      <c r="AW486" s="99"/>
      <c r="AX486" s="100">
        <v>100</v>
      </c>
      <c r="AY486" s="99"/>
      <c r="AZ486" s="99"/>
      <c r="BA486" s="100">
        <v>100</v>
      </c>
      <c r="BB486" s="99"/>
      <c r="BC486" s="99"/>
      <c r="BD486" s="100">
        <v>100</v>
      </c>
      <c r="BE486" s="99"/>
      <c r="BF486" s="99"/>
      <c r="BG486" s="100">
        <v>100</v>
      </c>
      <c r="BH486" s="99"/>
      <c r="BI486" s="99"/>
      <c r="BJ486" s="100">
        <v>100</v>
      </c>
      <c r="BK486" s="99"/>
      <c r="BL486" s="99"/>
      <c r="BM486" s="100">
        <v>100</v>
      </c>
      <c r="BN486" s="99"/>
      <c r="BO486" s="99"/>
      <c r="BP486" s="100">
        <v>100</v>
      </c>
      <c r="BQ486" s="99"/>
      <c r="BR486" s="99"/>
      <c r="BS486" s="100">
        <v>100</v>
      </c>
      <c r="BT486" s="99"/>
      <c r="BU486" s="99"/>
      <c r="BV486" s="99"/>
      <c r="BW486" s="99"/>
      <c r="BX486" s="99"/>
      <c r="BY486" s="99"/>
      <c r="BZ486" s="99"/>
      <c r="CA486" s="99"/>
      <c r="CB486" s="99"/>
      <c r="CC486" s="99"/>
      <c r="CD486" s="99"/>
      <c r="CE486" s="100"/>
      <c r="CF486" s="99"/>
      <c r="CG486" s="99"/>
      <c r="CH486" s="100"/>
      <c r="CI486" s="99"/>
      <c r="CJ486" s="99"/>
      <c r="CK486" s="100"/>
      <c r="CL486" s="99"/>
      <c r="CM486" s="99"/>
      <c r="CN486" s="100"/>
      <c r="CO486" s="469"/>
      <c r="CP486" s="459"/>
      <c r="CQ486" s="399"/>
      <c r="CR486" s="398"/>
      <c r="CS486" s="399"/>
      <c r="CT486" s="399"/>
      <c r="CU486" s="398"/>
      <c r="CV486" s="399"/>
      <c r="CW486" s="400"/>
      <c r="CX486" s="459"/>
      <c r="CY486" s="459"/>
      <c r="CZ486" s="456"/>
      <c r="DA486" s="400"/>
      <c r="DB486" s="459"/>
      <c r="DC486" s="459"/>
      <c r="DD486" s="459"/>
      <c r="DE486" s="459"/>
      <c r="DF486" s="400"/>
    </row>
    <row r="487" spans="1:110" ht="8.4499999999999993" customHeight="1" x14ac:dyDescent="0.2">
      <c r="A487" s="130" t="s">
        <v>764</v>
      </c>
      <c r="B487" s="96">
        <v>95</v>
      </c>
      <c r="C487" s="82" t="s">
        <v>1117</v>
      </c>
      <c r="D487" s="96">
        <v>21</v>
      </c>
      <c r="E487" s="82" t="s">
        <v>1129</v>
      </c>
      <c r="F487" s="82" t="s">
        <v>1128</v>
      </c>
      <c r="G487" s="101">
        <v>5000</v>
      </c>
      <c r="H487" s="98">
        <v>0.05</v>
      </c>
      <c r="I487" s="99"/>
      <c r="J487" s="99"/>
      <c r="K487" s="99"/>
      <c r="L487" s="101">
        <v>5000</v>
      </c>
      <c r="M487" s="100">
        <v>100</v>
      </c>
      <c r="N487" s="100">
        <v>100</v>
      </c>
      <c r="O487" s="99"/>
      <c r="P487" s="99"/>
      <c r="Q487" s="100">
        <v>100</v>
      </c>
      <c r="R487" s="99"/>
      <c r="S487" s="99"/>
      <c r="T487" s="100">
        <v>100</v>
      </c>
      <c r="U487" s="99"/>
      <c r="V487" s="99"/>
      <c r="W487" s="100">
        <v>100</v>
      </c>
      <c r="X487" s="99"/>
      <c r="Y487" s="99"/>
      <c r="Z487" s="100">
        <v>100</v>
      </c>
      <c r="AA487" s="99"/>
      <c r="AB487" s="99"/>
      <c r="AC487" s="100">
        <v>100</v>
      </c>
      <c r="AD487" s="99"/>
      <c r="AE487" s="99"/>
      <c r="AF487" s="100">
        <v>100</v>
      </c>
      <c r="AG487" s="99"/>
      <c r="AH487" s="99"/>
      <c r="AI487" s="100">
        <v>100</v>
      </c>
      <c r="AJ487" s="99"/>
      <c r="AK487" s="99"/>
      <c r="AL487" s="100">
        <v>100</v>
      </c>
      <c r="AM487" s="99"/>
      <c r="AN487" s="99"/>
      <c r="AO487" s="100">
        <v>100</v>
      </c>
      <c r="AP487" s="99"/>
      <c r="AQ487" s="99"/>
      <c r="AR487" s="100">
        <v>100</v>
      </c>
      <c r="AS487" s="99"/>
      <c r="AT487" s="99"/>
      <c r="AU487" s="100">
        <v>100</v>
      </c>
      <c r="AV487" s="99"/>
      <c r="AW487" s="99"/>
      <c r="AX487" s="100">
        <v>100</v>
      </c>
      <c r="AY487" s="99"/>
      <c r="AZ487" s="99"/>
      <c r="BA487" s="100">
        <v>100</v>
      </c>
      <c r="BB487" s="99"/>
      <c r="BC487" s="99"/>
      <c r="BD487" s="100">
        <v>100</v>
      </c>
      <c r="BE487" s="99"/>
      <c r="BF487" s="99"/>
      <c r="BG487" s="100">
        <v>100</v>
      </c>
      <c r="BH487" s="99"/>
      <c r="BI487" s="99"/>
      <c r="BJ487" s="100">
        <v>100</v>
      </c>
      <c r="BK487" s="99"/>
      <c r="BL487" s="99"/>
      <c r="BM487" s="100">
        <v>100</v>
      </c>
      <c r="BN487" s="99"/>
      <c r="BO487" s="99"/>
      <c r="BP487" s="100">
        <v>100</v>
      </c>
      <c r="BQ487" s="99"/>
      <c r="BR487" s="99"/>
      <c r="BS487" s="100">
        <v>100</v>
      </c>
      <c r="BT487" s="99"/>
      <c r="BU487" s="99"/>
      <c r="BV487" s="99"/>
      <c r="BW487" s="99"/>
      <c r="BX487" s="99"/>
      <c r="BY487" s="99"/>
      <c r="BZ487" s="99"/>
      <c r="CA487" s="99"/>
      <c r="CB487" s="99"/>
      <c r="CC487" s="94"/>
      <c r="CD487" s="94"/>
      <c r="CE487" s="93"/>
      <c r="CF487" s="94"/>
      <c r="CG487" s="94"/>
      <c r="CH487" s="93"/>
      <c r="CI487" s="94"/>
      <c r="CJ487" s="94"/>
      <c r="CK487" s="93"/>
      <c r="CL487" s="94"/>
      <c r="CM487" s="94"/>
      <c r="CN487" s="93"/>
      <c r="CO487" s="468"/>
      <c r="CP487" s="462"/>
      <c r="CQ487" s="404"/>
      <c r="CR487" s="405"/>
      <c r="CS487" s="404"/>
      <c r="CT487" s="404"/>
      <c r="CU487" s="405"/>
      <c r="CV487" s="404"/>
      <c r="CW487" s="402"/>
      <c r="CX487" s="462"/>
      <c r="CY487" s="462"/>
      <c r="CZ487" s="401"/>
      <c r="DA487" s="402"/>
      <c r="DB487" s="462"/>
      <c r="DC487" s="462"/>
      <c r="DD487" s="462"/>
      <c r="DE487" s="462"/>
      <c r="DF487" s="402"/>
    </row>
    <row r="488" spans="1:110" ht="8.4499999999999993" customHeight="1" x14ac:dyDescent="0.2">
      <c r="A488" s="130" t="s">
        <v>765</v>
      </c>
      <c r="B488" s="96">
        <v>96</v>
      </c>
      <c r="C488" s="82" t="s">
        <v>1118</v>
      </c>
      <c r="D488" s="96">
        <v>22</v>
      </c>
      <c r="E488" s="82" t="s">
        <v>2571</v>
      </c>
      <c r="F488" s="82" t="s">
        <v>1976</v>
      </c>
      <c r="G488" s="101">
        <v>6000</v>
      </c>
      <c r="H488" s="98">
        <v>0.06</v>
      </c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  <c r="AA488" s="99"/>
      <c r="AB488" s="99"/>
      <c r="AC488" s="99"/>
      <c r="AD488" s="99"/>
      <c r="AE488" s="99"/>
      <c r="AF488" s="99"/>
      <c r="AG488" s="99"/>
      <c r="AH488" s="99"/>
      <c r="AI488" s="99"/>
      <c r="AJ488" s="99"/>
      <c r="AK488" s="99"/>
      <c r="AL488" s="99"/>
      <c r="AM488" s="99"/>
      <c r="AN488" s="99"/>
      <c r="AO488" s="99"/>
      <c r="AP488" s="99"/>
      <c r="AQ488" s="99"/>
      <c r="AR488" s="99"/>
      <c r="AS488" s="99"/>
      <c r="AT488" s="99"/>
      <c r="AU488" s="99"/>
      <c r="AV488" s="99"/>
      <c r="AW488" s="99"/>
      <c r="AX488" s="99"/>
      <c r="AY488" s="99"/>
      <c r="AZ488" s="99"/>
      <c r="BA488" s="99"/>
      <c r="BB488" s="99"/>
      <c r="BC488" s="99"/>
      <c r="BD488" s="99"/>
      <c r="BE488" s="99"/>
      <c r="BF488" s="99"/>
      <c r="BG488" s="99"/>
      <c r="BH488" s="99"/>
      <c r="BI488" s="99"/>
      <c r="BJ488" s="99"/>
      <c r="BK488" s="99"/>
      <c r="BL488" s="99"/>
      <c r="BM488" s="99"/>
      <c r="BN488" s="99"/>
      <c r="BO488" s="99"/>
      <c r="BP488" s="99"/>
      <c r="BQ488" s="101">
        <v>6000</v>
      </c>
      <c r="BR488" s="100">
        <v>100</v>
      </c>
      <c r="BS488" s="100">
        <v>100</v>
      </c>
      <c r="BT488" s="99"/>
      <c r="BU488" s="99"/>
      <c r="BV488" s="99"/>
      <c r="BW488" s="99"/>
      <c r="BX488" s="99"/>
      <c r="BY488" s="99"/>
      <c r="BZ488" s="99"/>
      <c r="CA488" s="99"/>
      <c r="CB488" s="99"/>
      <c r="CC488" s="99"/>
      <c r="CD488" s="99"/>
      <c r="CE488" s="100"/>
      <c r="CF488" s="99"/>
      <c r="CG488" s="99"/>
      <c r="CH488" s="100"/>
      <c r="CI488" s="99"/>
      <c r="CJ488" s="99"/>
      <c r="CK488" s="100"/>
      <c r="CL488" s="99"/>
      <c r="CM488" s="99"/>
      <c r="CN488" s="100"/>
      <c r="CO488" s="459"/>
      <c r="CP488" s="459"/>
      <c r="CQ488" s="456"/>
      <c r="CR488" s="456"/>
      <c r="CS488" s="456"/>
      <c r="CT488" s="456"/>
      <c r="CU488" s="400"/>
      <c r="CV488" s="400"/>
      <c r="CW488" s="400"/>
      <c r="CX488" s="459"/>
      <c r="CY488" s="459"/>
      <c r="CZ488" s="456"/>
      <c r="DA488" s="400"/>
      <c r="DB488" s="459"/>
      <c r="DC488" s="459"/>
      <c r="DD488" s="459"/>
      <c r="DE488" s="459"/>
      <c r="DF488" s="400"/>
    </row>
    <row r="489" spans="1:110" ht="8.4499999999999993" customHeight="1" x14ac:dyDescent="0.2">
      <c r="A489" s="130" t="s">
        <v>766</v>
      </c>
      <c r="B489" s="96">
        <v>97</v>
      </c>
      <c r="C489" s="82" t="s">
        <v>399</v>
      </c>
      <c r="D489" s="96">
        <v>12</v>
      </c>
      <c r="E489" s="82" t="s">
        <v>2531</v>
      </c>
      <c r="F489" s="82" t="s">
        <v>2562</v>
      </c>
      <c r="G489" s="97">
        <v>11382.58</v>
      </c>
      <c r="H489" s="98">
        <v>0.12</v>
      </c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  <c r="AA489" s="99"/>
      <c r="AB489" s="99"/>
      <c r="AC489" s="99"/>
      <c r="AD489" s="99"/>
      <c r="AE489" s="99"/>
      <c r="AF489" s="99"/>
      <c r="AG489" s="99"/>
      <c r="AH489" s="99"/>
      <c r="AI489" s="99"/>
      <c r="AJ489" s="99"/>
      <c r="AK489" s="99"/>
      <c r="AL489" s="99"/>
      <c r="AM489" s="99"/>
      <c r="AN489" s="99"/>
      <c r="AO489" s="99"/>
      <c r="AP489" s="99"/>
      <c r="AQ489" s="99"/>
      <c r="AR489" s="99"/>
      <c r="AS489" s="99"/>
      <c r="AT489" s="99"/>
      <c r="AU489" s="99"/>
      <c r="AV489" s="99"/>
      <c r="AW489" s="99"/>
      <c r="AX489" s="99"/>
      <c r="AY489" s="99"/>
      <c r="AZ489" s="99"/>
      <c r="BA489" s="99"/>
      <c r="BB489" s="99"/>
      <c r="BC489" s="99"/>
      <c r="BD489" s="99"/>
      <c r="BE489" s="99"/>
      <c r="BF489" s="99"/>
      <c r="BG489" s="99"/>
      <c r="BH489" s="99"/>
      <c r="BI489" s="99"/>
      <c r="BJ489" s="99"/>
      <c r="BK489" s="99"/>
      <c r="BL489" s="99"/>
      <c r="BM489" s="99"/>
      <c r="BN489" s="97">
        <v>11382.58</v>
      </c>
      <c r="BO489" s="100">
        <v>100</v>
      </c>
      <c r="BP489" s="100">
        <v>100</v>
      </c>
      <c r="BQ489" s="99"/>
      <c r="BR489" s="99"/>
      <c r="BS489" s="100">
        <v>100</v>
      </c>
      <c r="BT489" s="99"/>
      <c r="BU489" s="99"/>
      <c r="BV489" s="99"/>
      <c r="BW489" s="99"/>
      <c r="BX489" s="99"/>
      <c r="BY489" s="99"/>
      <c r="BZ489" s="99"/>
      <c r="CA489" s="99"/>
      <c r="CB489" s="99"/>
      <c r="CC489" s="89"/>
      <c r="CD489" s="91"/>
      <c r="CE489" s="91"/>
      <c r="CF489" s="89"/>
      <c r="CG489" s="90"/>
      <c r="CH489" s="93"/>
      <c r="CI489" s="94"/>
      <c r="CJ489" s="94"/>
      <c r="CK489" s="93"/>
      <c r="CL489" s="94"/>
      <c r="CM489" s="94"/>
      <c r="CN489" s="93"/>
      <c r="CO489" s="462"/>
      <c r="CP489" s="462"/>
      <c r="CQ489" s="401"/>
      <c r="CR489" s="401"/>
      <c r="CS489" s="401"/>
      <c r="CT489" s="401"/>
      <c r="CU489" s="402"/>
      <c r="CV489" s="402"/>
      <c r="CW489" s="402"/>
      <c r="CX489" s="462"/>
      <c r="CY489" s="462"/>
      <c r="CZ489" s="401"/>
      <c r="DA489" s="402"/>
      <c r="DB489" s="462"/>
      <c r="DC489" s="462"/>
      <c r="DD489" s="462"/>
      <c r="DE489" s="462"/>
      <c r="DF489" s="402"/>
    </row>
    <row r="490" spans="1:110" ht="8.4499999999999993" customHeight="1" x14ac:dyDescent="0.2">
      <c r="A490" s="130" t="s">
        <v>767</v>
      </c>
      <c r="B490" s="96">
        <v>98</v>
      </c>
      <c r="C490" s="82" t="s">
        <v>1119</v>
      </c>
      <c r="D490" s="95">
        <v>1</v>
      </c>
      <c r="E490" s="82" t="s">
        <v>2562</v>
      </c>
      <c r="F490" s="82" t="s">
        <v>2562</v>
      </c>
      <c r="G490" s="97">
        <v>10000</v>
      </c>
      <c r="H490" s="98">
        <v>0.1</v>
      </c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  <c r="AA490" s="99"/>
      <c r="AB490" s="99"/>
      <c r="AC490" s="99"/>
      <c r="AD490" s="99"/>
      <c r="AE490" s="99"/>
      <c r="AF490" s="99"/>
      <c r="AG490" s="99"/>
      <c r="AH490" s="99"/>
      <c r="AI490" s="99"/>
      <c r="AJ490" s="99"/>
      <c r="AK490" s="99"/>
      <c r="AL490" s="99"/>
      <c r="AM490" s="99"/>
      <c r="AN490" s="99"/>
      <c r="AO490" s="99"/>
      <c r="AP490" s="99"/>
      <c r="AQ490" s="99"/>
      <c r="AR490" s="99"/>
      <c r="AS490" s="99"/>
      <c r="AT490" s="99"/>
      <c r="AU490" s="99"/>
      <c r="AV490" s="99"/>
      <c r="AW490" s="99"/>
      <c r="AX490" s="99"/>
      <c r="AY490" s="99"/>
      <c r="AZ490" s="99"/>
      <c r="BA490" s="99"/>
      <c r="BB490" s="99"/>
      <c r="BC490" s="99"/>
      <c r="BD490" s="99"/>
      <c r="BE490" s="99"/>
      <c r="BF490" s="99"/>
      <c r="BG490" s="99"/>
      <c r="BH490" s="99"/>
      <c r="BI490" s="99"/>
      <c r="BJ490" s="99"/>
      <c r="BK490" s="99"/>
      <c r="BL490" s="99"/>
      <c r="BM490" s="99"/>
      <c r="BN490" s="97">
        <v>10000</v>
      </c>
      <c r="BO490" s="100">
        <v>100</v>
      </c>
      <c r="BP490" s="100">
        <v>100</v>
      </c>
      <c r="BQ490" s="99"/>
      <c r="BR490" s="99"/>
      <c r="BS490" s="100">
        <v>100</v>
      </c>
      <c r="BT490" s="99"/>
      <c r="BU490" s="99"/>
      <c r="BV490" s="99"/>
      <c r="BW490" s="99"/>
      <c r="BX490" s="99"/>
      <c r="BY490" s="99"/>
      <c r="BZ490" s="99"/>
      <c r="CA490" s="99"/>
      <c r="CB490" s="99"/>
      <c r="CC490" s="102"/>
      <c r="CD490" s="102"/>
      <c r="CE490" s="102"/>
      <c r="CF490" s="102"/>
      <c r="CG490" s="102"/>
      <c r="CH490" s="100"/>
      <c r="CI490" s="99"/>
      <c r="CJ490" s="99"/>
      <c r="CK490" s="100"/>
      <c r="CL490" s="99"/>
      <c r="CM490" s="99"/>
      <c r="CN490" s="100"/>
      <c r="CO490" s="462"/>
      <c r="CP490" s="462"/>
      <c r="CQ490" s="401"/>
      <c r="CR490" s="401"/>
      <c r="CS490" s="401"/>
      <c r="CT490" s="401"/>
      <c r="CU490" s="402"/>
      <c r="CV490" s="402"/>
      <c r="CW490" s="402"/>
      <c r="CX490" s="462"/>
      <c r="CY490" s="462"/>
      <c r="CZ490" s="401"/>
      <c r="DA490" s="402"/>
      <c r="DB490" s="462"/>
      <c r="DC490" s="462"/>
      <c r="DD490" s="462"/>
      <c r="DE490" s="462"/>
      <c r="DF490" s="402"/>
    </row>
    <row r="491" spans="1:110" ht="8.4499999999999993" customHeight="1" x14ac:dyDescent="0.2">
      <c r="A491" s="130" t="s">
        <v>768</v>
      </c>
      <c r="B491" s="96">
        <v>99</v>
      </c>
      <c r="C491" s="82" t="s">
        <v>401</v>
      </c>
      <c r="D491" s="104">
        <v>447</v>
      </c>
      <c r="E491" s="82" t="s">
        <v>1127</v>
      </c>
      <c r="F491" s="82" t="s">
        <v>1976</v>
      </c>
      <c r="G491" s="101">
        <v>5000</v>
      </c>
      <c r="H491" s="98">
        <v>0.05</v>
      </c>
      <c r="I491" s="100">
        <v>238</v>
      </c>
      <c r="J491" s="98">
        <v>4.76</v>
      </c>
      <c r="K491" s="98">
        <v>4.76</v>
      </c>
      <c r="L491" s="100">
        <v>238</v>
      </c>
      <c r="M491" s="98">
        <v>4.76</v>
      </c>
      <c r="N491" s="98">
        <v>9.52</v>
      </c>
      <c r="O491" s="100">
        <v>238</v>
      </c>
      <c r="P491" s="98">
        <v>4.76</v>
      </c>
      <c r="Q491" s="102">
        <v>14.28</v>
      </c>
      <c r="R491" s="100">
        <v>238</v>
      </c>
      <c r="S491" s="98">
        <v>4.76</v>
      </c>
      <c r="T491" s="102">
        <v>19.04</v>
      </c>
      <c r="U491" s="100">
        <v>238</v>
      </c>
      <c r="V491" s="98">
        <v>4.76</v>
      </c>
      <c r="W491" s="102">
        <v>23.8</v>
      </c>
      <c r="X491" s="100">
        <v>238</v>
      </c>
      <c r="Y491" s="98">
        <v>4.76</v>
      </c>
      <c r="Z491" s="102">
        <v>28.56</v>
      </c>
      <c r="AA491" s="100">
        <v>238</v>
      </c>
      <c r="AB491" s="98">
        <v>4.76</v>
      </c>
      <c r="AC491" s="102">
        <v>33.32</v>
      </c>
      <c r="AD491" s="100">
        <v>238</v>
      </c>
      <c r="AE491" s="98">
        <v>4.76</v>
      </c>
      <c r="AF491" s="102">
        <v>38.08</v>
      </c>
      <c r="AG491" s="100">
        <v>238</v>
      </c>
      <c r="AH491" s="98">
        <v>4.76</v>
      </c>
      <c r="AI491" s="102">
        <v>42.84</v>
      </c>
      <c r="AJ491" s="100">
        <v>238</v>
      </c>
      <c r="AK491" s="98">
        <v>4.76</v>
      </c>
      <c r="AL491" s="102">
        <v>47.6</v>
      </c>
      <c r="AM491" s="100">
        <v>238</v>
      </c>
      <c r="AN491" s="98">
        <v>4.76</v>
      </c>
      <c r="AO491" s="102">
        <v>52.36</v>
      </c>
      <c r="AP491" s="100">
        <v>238</v>
      </c>
      <c r="AQ491" s="98">
        <v>4.76</v>
      </c>
      <c r="AR491" s="102">
        <v>57.12</v>
      </c>
      <c r="AS491" s="100">
        <v>238</v>
      </c>
      <c r="AT491" s="98">
        <v>4.76</v>
      </c>
      <c r="AU491" s="102">
        <v>61.88</v>
      </c>
      <c r="AV491" s="100">
        <v>238</v>
      </c>
      <c r="AW491" s="98">
        <v>4.76</v>
      </c>
      <c r="AX491" s="102">
        <v>66.64</v>
      </c>
      <c r="AY491" s="100">
        <v>238</v>
      </c>
      <c r="AZ491" s="98">
        <v>4.76</v>
      </c>
      <c r="BA491" s="102">
        <v>71.400000000000006</v>
      </c>
      <c r="BB491" s="100">
        <v>238</v>
      </c>
      <c r="BC491" s="98">
        <v>4.76</v>
      </c>
      <c r="BD491" s="102">
        <v>76.16</v>
      </c>
      <c r="BE491" s="100">
        <v>238</v>
      </c>
      <c r="BF491" s="98">
        <v>4.76</v>
      </c>
      <c r="BG491" s="102">
        <v>80.92</v>
      </c>
      <c r="BH491" s="100">
        <v>238</v>
      </c>
      <c r="BI491" s="98">
        <v>4.76</v>
      </c>
      <c r="BJ491" s="102">
        <v>85.68</v>
      </c>
      <c r="BK491" s="100">
        <v>238</v>
      </c>
      <c r="BL491" s="98">
        <v>4.76</v>
      </c>
      <c r="BM491" s="102">
        <v>90.44</v>
      </c>
      <c r="BN491" s="100">
        <v>238</v>
      </c>
      <c r="BO491" s="98">
        <v>4.76</v>
      </c>
      <c r="BP491" s="102">
        <v>95.2</v>
      </c>
      <c r="BQ491" s="100">
        <v>240</v>
      </c>
      <c r="BR491" s="98">
        <v>4.8</v>
      </c>
      <c r="BS491" s="100">
        <v>100</v>
      </c>
      <c r="BT491" s="99"/>
      <c r="BU491" s="99"/>
      <c r="BV491" s="99"/>
      <c r="BW491" s="99"/>
      <c r="BX491" s="99"/>
      <c r="BY491" s="99"/>
      <c r="BZ491" s="99"/>
      <c r="CA491" s="99"/>
      <c r="CB491" s="99"/>
      <c r="CC491" s="102"/>
      <c r="CD491" s="102"/>
      <c r="CE491" s="102"/>
      <c r="CF491" s="102"/>
      <c r="CG491" s="102"/>
      <c r="CH491" s="100"/>
      <c r="CI491" s="99"/>
      <c r="CJ491" s="99"/>
      <c r="CK491" s="100"/>
      <c r="CL491" s="99"/>
      <c r="CM491" s="99"/>
      <c r="CN491" s="100"/>
      <c r="CO491" s="459"/>
      <c r="CP491" s="459"/>
      <c r="CQ491" s="456"/>
      <c r="CR491" s="456"/>
      <c r="CS491" s="456"/>
      <c r="CT491" s="456"/>
      <c r="CU491" s="456"/>
      <c r="CV491" s="456"/>
      <c r="CW491" s="456"/>
      <c r="CX491" s="467"/>
      <c r="CY491" s="459"/>
      <c r="CZ491" s="400"/>
      <c r="DA491" s="400"/>
      <c r="DB491" s="459"/>
      <c r="DC491" s="459"/>
      <c r="DD491" s="459"/>
      <c r="DE491" s="459"/>
      <c r="DF491" s="400"/>
    </row>
    <row r="492" spans="1:110" ht="8.4499999999999993" customHeight="1" x14ac:dyDescent="0.2">
      <c r="A492" s="130" t="s">
        <v>769</v>
      </c>
      <c r="B492" s="104">
        <v>100</v>
      </c>
      <c r="C492" s="82" t="s">
        <v>1120</v>
      </c>
      <c r="D492" s="104">
        <v>236</v>
      </c>
      <c r="E492" s="82" t="s">
        <v>2627</v>
      </c>
      <c r="F492" s="82" t="s">
        <v>1976</v>
      </c>
      <c r="G492" s="97">
        <v>26102.94</v>
      </c>
      <c r="H492" s="98">
        <v>0.27</v>
      </c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  <c r="AB492" s="99"/>
      <c r="AC492" s="99"/>
      <c r="AD492" s="99"/>
      <c r="AE492" s="99"/>
      <c r="AF492" s="99"/>
      <c r="AG492" s="99"/>
      <c r="AH492" s="99"/>
      <c r="AI492" s="99"/>
      <c r="AJ492" s="99"/>
      <c r="AK492" s="99"/>
      <c r="AL492" s="99"/>
      <c r="AM492" s="101">
        <v>2432.79</v>
      </c>
      <c r="AN492" s="98">
        <v>9.32</v>
      </c>
      <c r="AO492" s="98">
        <v>9.32</v>
      </c>
      <c r="AP492" s="101">
        <v>2545.04</v>
      </c>
      <c r="AQ492" s="98">
        <v>9.75</v>
      </c>
      <c r="AR492" s="102">
        <v>19.07</v>
      </c>
      <c r="AS492" s="101">
        <v>2323.16</v>
      </c>
      <c r="AT492" s="98">
        <v>8.9</v>
      </c>
      <c r="AU492" s="102">
        <v>27.97</v>
      </c>
      <c r="AV492" s="101">
        <v>2323.16</v>
      </c>
      <c r="AW492" s="98">
        <v>8.9</v>
      </c>
      <c r="AX492" s="102">
        <v>36.869999999999997</v>
      </c>
      <c r="AY492" s="101">
        <v>2323.16</v>
      </c>
      <c r="AZ492" s="98">
        <v>8.9</v>
      </c>
      <c r="BA492" s="102">
        <v>45.77</v>
      </c>
      <c r="BB492" s="101">
        <v>2210.92</v>
      </c>
      <c r="BC492" s="98">
        <v>8.4700000000000006</v>
      </c>
      <c r="BD492" s="102">
        <v>54.24</v>
      </c>
      <c r="BE492" s="101">
        <v>2432.79</v>
      </c>
      <c r="BF492" s="98">
        <v>9.32</v>
      </c>
      <c r="BG492" s="102">
        <v>63.56</v>
      </c>
      <c r="BH492" s="101">
        <v>2323.16</v>
      </c>
      <c r="BI492" s="98">
        <v>8.9</v>
      </c>
      <c r="BJ492" s="102">
        <v>72.459999999999994</v>
      </c>
      <c r="BK492" s="101">
        <v>2210.92</v>
      </c>
      <c r="BL492" s="98">
        <v>8.4700000000000006</v>
      </c>
      <c r="BM492" s="102">
        <v>80.930000000000007</v>
      </c>
      <c r="BN492" s="101">
        <v>2545.04</v>
      </c>
      <c r="BO492" s="98">
        <v>9.75</v>
      </c>
      <c r="BP492" s="102">
        <v>90.68</v>
      </c>
      <c r="BQ492" s="101">
        <v>2432.79</v>
      </c>
      <c r="BR492" s="98">
        <v>9.32</v>
      </c>
      <c r="BS492" s="100">
        <v>100</v>
      </c>
      <c r="BT492" s="99"/>
      <c r="BU492" s="99"/>
      <c r="BV492" s="99"/>
      <c r="BW492" s="99"/>
      <c r="BX492" s="99"/>
      <c r="BY492" s="99"/>
      <c r="BZ492" s="99"/>
      <c r="CA492" s="99"/>
      <c r="CB492" s="99"/>
      <c r="CC492" s="101"/>
      <c r="CD492" s="102"/>
      <c r="CE492" s="102"/>
      <c r="CF492" s="100"/>
      <c r="CG492" s="102"/>
      <c r="CH492" s="100"/>
      <c r="CI492" s="99"/>
      <c r="CJ492" s="99"/>
      <c r="CK492" s="100"/>
      <c r="CL492" s="99"/>
      <c r="CM492" s="99"/>
      <c r="CN492" s="100"/>
      <c r="CO492" s="462"/>
      <c r="CP492" s="462"/>
      <c r="CQ492" s="401"/>
      <c r="CR492" s="401"/>
      <c r="CS492" s="401"/>
      <c r="CT492" s="401"/>
      <c r="CU492" s="401"/>
      <c r="CV492" s="401"/>
      <c r="CW492" s="401"/>
      <c r="CX492" s="463"/>
      <c r="CY492" s="462"/>
      <c r="CZ492" s="402"/>
      <c r="DA492" s="402"/>
      <c r="DB492" s="462"/>
      <c r="DC492" s="462"/>
      <c r="DD492" s="462"/>
      <c r="DE492" s="462"/>
      <c r="DF492" s="402"/>
    </row>
    <row r="493" spans="1:110" ht="8.4499999999999993" customHeight="1" x14ac:dyDescent="0.2">
      <c r="A493" s="130" t="s">
        <v>105</v>
      </c>
      <c r="B493" s="103">
        <v>101</v>
      </c>
      <c r="C493" s="87" t="s">
        <v>402</v>
      </c>
      <c r="D493" s="103">
        <v>447</v>
      </c>
      <c r="E493" s="87" t="s">
        <v>1127</v>
      </c>
      <c r="F493" s="87" t="s">
        <v>1976</v>
      </c>
      <c r="G493" s="355">
        <v>1280837.94</v>
      </c>
      <c r="H493" s="91">
        <v>13.04</v>
      </c>
      <c r="I493" s="89">
        <v>60199.38</v>
      </c>
      <c r="J493" s="90">
        <v>4.7</v>
      </c>
      <c r="K493" s="90">
        <v>4.7</v>
      </c>
      <c r="L493" s="89">
        <v>60199.38</v>
      </c>
      <c r="M493" s="90">
        <v>4.7</v>
      </c>
      <c r="N493" s="90">
        <v>9.4</v>
      </c>
      <c r="O493" s="89">
        <v>65963.149999999994</v>
      </c>
      <c r="P493" s="90">
        <v>5.15</v>
      </c>
      <c r="Q493" s="91">
        <v>14.55</v>
      </c>
      <c r="R493" s="89">
        <v>57253.46</v>
      </c>
      <c r="S493" s="90">
        <v>4.47</v>
      </c>
      <c r="T493" s="91">
        <v>19.02</v>
      </c>
      <c r="U493" s="89">
        <v>60199.38</v>
      </c>
      <c r="V493" s="90">
        <v>4.7</v>
      </c>
      <c r="W493" s="91">
        <v>23.72</v>
      </c>
      <c r="X493" s="89">
        <v>63017.23</v>
      </c>
      <c r="Y493" s="90">
        <v>4.92</v>
      </c>
      <c r="Z493" s="91">
        <v>28.64</v>
      </c>
      <c r="AA493" s="89">
        <v>57253.46</v>
      </c>
      <c r="AB493" s="90">
        <v>4.47</v>
      </c>
      <c r="AC493" s="91">
        <v>33.11</v>
      </c>
      <c r="AD493" s="89">
        <v>63017.23</v>
      </c>
      <c r="AE493" s="90">
        <v>4.92</v>
      </c>
      <c r="AF493" s="91">
        <v>38.03</v>
      </c>
      <c r="AG493" s="89">
        <v>60199.38</v>
      </c>
      <c r="AH493" s="90">
        <v>4.7</v>
      </c>
      <c r="AI493" s="91">
        <v>42.73</v>
      </c>
      <c r="AJ493" s="89">
        <v>57253.46</v>
      </c>
      <c r="AK493" s="90">
        <v>4.47</v>
      </c>
      <c r="AL493" s="91">
        <v>47.2</v>
      </c>
      <c r="AM493" s="89">
        <v>63017.23</v>
      </c>
      <c r="AN493" s="90">
        <v>4.92</v>
      </c>
      <c r="AO493" s="91">
        <v>52.12</v>
      </c>
      <c r="AP493" s="89">
        <v>65963.149999999994</v>
      </c>
      <c r="AQ493" s="90">
        <v>5.15</v>
      </c>
      <c r="AR493" s="91">
        <v>57.27</v>
      </c>
      <c r="AS493" s="89">
        <v>60199.38</v>
      </c>
      <c r="AT493" s="90">
        <v>4.7</v>
      </c>
      <c r="AU493" s="91">
        <v>61.97</v>
      </c>
      <c r="AV493" s="89">
        <v>60199.38</v>
      </c>
      <c r="AW493" s="90">
        <v>4.7</v>
      </c>
      <c r="AX493" s="91">
        <v>66.67</v>
      </c>
      <c r="AY493" s="89">
        <v>60199.38</v>
      </c>
      <c r="AZ493" s="90">
        <v>4.7</v>
      </c>
      <c r="BA493" s="91">
        <v>71.37</v>
      </c>
      <c r="BB493" s="89">
        <v>57253.46</v>
      </c>
      <c r="BC493" s="90">
        <v>4.47</v>
      </c>
      <c r="BD493" s="91">
        <v>75.84</v>
      </c>
      <c r="BE493" s="89">
        <v>63017.23</v>
      </c>
      <c r="BF493" s="90">
        <v>4.92</v>
      </c>
      <c r="BG493" s="91">
        <v>80.760000000000005</v>
      </c>
      <c r="BH493" s="89">
        <v>60199.38</v>
      </c>
      <c r="BI493" s="90">
        <v>4.7</v>
      </c>
      <c r="BJ493" s="91">
        <v>85.46</v>
      </c>
      <c r="BK493" s="89">
        <v>57253.46</v>
      </c>
      <c r="BL493" s="90">
        <v>4.47</v>
      </c>
      <c r="BM493" s="91">
        <v>89.93</v>
      </c>
      <c r="BN493" s="89">
        <v>65963.149999999994</v>
      </c>
      <c r="BO493" s="90">
        <v>5.15</v>
      </c>
      <c r="BP493" s="91">
        <v>95.08</v>
      </c>
      <c r="BQ493" s="89">
        <v>63017.23</v>
      </c>
      <c r="BR493" s="90">
        <v>4.92</v>
      </c>
      <c r="BS493" s="93">
        <v>100</v>
      </c>
      <c r="BT493" s="94"/>
      <c r="BU493" s="94"/>
      <c r="BV493" s="94"/>
      <c r="BW493" s="94"/>
      <c r="BX493" s="94"/>
      <c r="BY493" s="94"/>
      <c r="BZ493" s="94"/>
      <c r="CA493" s="94"/>
      <c r="CB493" s="94"/>
      <c r="CC493" s="101"/>
      <c r="CD493" s="102"/>
      <c r="CE493" s="102"/>
      <c r="CF493" s="101"/>
      <c r="CG493" s="102"/>
      <c r="CH493" s="100"/>
      <c r="CI493" s="99"/>
      <c r="CJ493" s="99"/>
      <c r="CK493" s="100"/>
      <c r="CL493" s="99"/>
      <c r="CM493" s="99"/>
      <c r="CN493" s="100"/>
      <c r="CO493" s="462"/>
      <c r="CP493" s="462"/>
      <c r="CQ493" s="401"/>
      <c r="CR493" s="401"/>
      <c r="CS493" s="401"/>
      <c r="CT493" s="401"/>
      <c r="CU493" s="401"/>
      <c r="CV493" s="401"/>
      <c r="CW493" s="401"/>
      <c r="CX493" s="465"/>
      <c r="CY493" s="462"/>
      <c r="CZ493" s="402"/>
      <c r="DA493" s="402"/>
      <c r="DB493" s="462"/>
      <c r="DC493" s="462"/>
      <c r="DD493" s="462"/>
      <c r="DE493" s="462"/>
      <c r="DF493" s="402"/>
    </row>
    <row r="494" spans="1:110" ht="8.4499999999999993" customHeight="1" x14ac:dyDescent="0.2">
      <c r="A494" s="130" t="s">
        <v>106</v>
      </c>
      <c r="B494" s="104">
        <v>102</v>
      </c>
      <c r="C494" s="82" t="s">
        <v>403</v>
      </c>
      <c r="D494" s="104">
        <v>447</v>
      </c>
      <c r="E494" s="82" t="s">
        <v>1127</v>
      </c>
      <c r="F494" s="82" t="s">
        <v>1976</v>
      </c>
      <c r="G494" s="356">
        <v>1280837.94</v>
      </c>
      <c r="H494" s="102">
        <v>13.04</v>
      </c>
      <c r="I494" s="97">
        <v>60199.38</v>
      </c>
      <c r="J494" s="98">
        <v>4.7</v>
      </c>
      <c r="K494" s="98">
        <v>4.7</v>
      </c>
      <c r="L494" s="97">
        <v>60199.38</v>
      </c>
      <c r="M494" s="98">
        <v>4.7</v>
      </c>
      <c r="N494" s="98">
        <v>9.4</v>
      </c>
      <c r="O494" s="97">
        <v>65963.149999999994</v>
      </c>
      <c r="P494" s="98">
        <v>5.15</v>
      </c>
      <c r="Q494" s="102">
        <v>14.55</v>
      </c>
      <c r="R494" s="97">
        <v>57253.46</v>
      </c>
      <c r="S494" s="98">
        <v>4.47</v>
      </c>
      <c r="T494" s="102">
        <v>19.02</v>
      </c>
      <c r="U494" s="97">
        <v>60199.38</v>
      </c>
      <c r="V494" s="98">
        <v>4.7</v>
      </c>
      <c r="W494" s="102">
        <v>23.72</v>
      </c>
      <c r="X494" s="97">
        <v>63017.23</v>
      </c>
      <c r="Y494" s="98">
        <v>4.92</v>
      </c>
      <c r="Z494" s="102">
        <v>28.64</v>
      </c>
      <c r="AA494" s="97">
        <v>57253.46</v>
      </c>
      <c r="AB494" s="98">
        <v>4.47</v>
      </c>
      <c r="AC494" s="102">
        <v>33.11</v>
      </c>
      <c r="AD494" s="97">
        <v>63017.23</v>
      </c>
      <c r="AE494" s="98">
        <v>4.92</v>
      </c>
      <c r="AF494" s="102">
        <v>38.03</v>
      </c>
      <c r="AG494" s="97">
        <v>60199.38</v>
      </c>
      <c r="AH494" s="98">
        <v>4.7</v>
      </c>
      <c r="AI494" s="102">
        <v>42.73</v>
      </c>
      <c r="AJ494" s="97">
        <v>57253.46</v>
      </c>
      <c r="AK494" s="98">
        <v>4.47</v>
      </c>
      <c r="AL494" s="102">
        <v>47.2</v>
      </c>
      <c r="AM494" s="97">
        <v>63017.23</v>
      </c>
      <c r="AN494" s="98">
        <v>4.92</v>
      </c>
      <c r="AO494" s="102">
        <v>52.12</v>
      </c>
      <c r="AP494" s="97">
        <v>65963.149999999994</v>
      </c>
      <c r="AQ494" s="98">
        <v>5.15</v>
      </c>
      <c r="AR494" s="102">
        <v>57.27</v>
      </c>
      <c r="AS494" s="97">
        <v>60199.38</v>
      </c>
      <c r="AT494" s="98">
        <v>4.7</v>
      </c>
      <c r="AU494" s="102">
        <v>61.97</v>
      </c>
      <c r="AV494" s="97">
        <v>60199.38</v>
      </c>
      <c r="AW494" s="98">
        <v>4.7</v>
      </c>
      <c r="AX494" s="102">
        <v>66.67</v>
      </c>
      <c r="AY494" s="97">
        <v>60199.38</v>
      </c>
      <c r="AZ494" s="98">
        <v>4.7</v>
      </c>
      <c r="BA494" s="102">
        <v>71.37</v>
      </c>
      <c r="BB494" s="97">
        <v>57253.46</v>
      </c>
      <c r="BC494" s="98">
        <v>4.47</v>
      </c>
      <c r="BD494" s="102">
        <v>75.84</v>
      </c>
      <c r="BE494" s="97">
        <v>63017.23</v>
      </c>
      <c r="BF494" s="98">
        <v>4.92</v>
      </c>
      <c r="BG494" s="102">
        <v>80.760000000000005</v>
      </c>
      <c r="BH494" s="97">
        <v>60199.38</v>
      </c>
      <c r="BI494" s="98">
        <v>4.7</v>
      </c>
      <c r="BJ494" s="102">
        <v>85.46</v>
      </c>
      <c r="BK494" s="97">
        <v>57253.46</v>
      </c>
      <c r="BL494" s="98">
        <v>4.47</v>
      </c>
      <c r="BM494" s="102">
        <v>89.93</v>
      </c>
      <c r="BN494" s="97">
        <v>65963.149999999994</v>
      </c>
      <c r="BO494" s="98">
        <v>5.15</v>
      </c>
      <c r="BP494" s="102">
        <v>95.08</v>
      </c>
      <c r="BQ494" s="97">
        <v>63017.23</v>
      </c>
      <c r="BR494" s="98">
        <v>4.92</v>
      </c>
      <c r="BS494" s="100">
        <v>100</v>
      </c>
      <c r="BT494" s="99"/>
      <c r="BU494" s="99"/>
      <c r="BV494" s="99"/>
      <c r="BW494" s="99"/>
      <c r="BX494" s="99"/>
      <c r="BY494" s="99"/>
      <c r="BZ494" s="99"/>
      <c r="CA494" s="99"/>
      <c r="CB494" s="99"/>
      <c r="CC494" s="97"/>
      <c r="CD494" s="102"/>
      <c r="CE494" s="102"/>
      <c r="CF494" s="101"/>
      <c r="CG494" s="102"/>
      <c r="CH494" s="100"/>
      <c r="CI494" s="99"/>
      <c r="CJ494" s="99"/>
      <c r="CK494" s="100"/>
      <c r="CL494" s="99"/>
      <c r="CM494" s="99"/>
      <c r="CN494" s="100"/>
      <c r="CO494" s="462"/>
      <c r="CP494" s="462"/>
      <c r="CQ494" s="401"/>
      <c r="CR494" s="401"/>
      <c r="CS494" s="401"/>
      <c r="CT494" s="401"/>
      <c r="CU494" s="401"/>
      <c r="CV494" s="401"/>
      <c r="CW494" s="401"/>
      <c r="CX494" s="463"/>
      <c r="CY494" s="462"/>
      <c r="CZ494" s="402"/>
      <c r="DA494" s="402"/>
      <c r="DB494" s="462"/>
      <c r="DC494" s="462"/>
      <c r="DD494" s="462"/>
      <c r="DE494" s="462"/>
      <c r="DF494" s="402"/>
    </row>
    <row r="495" spans="1:110" ht="8.4499999999999993" customHeight="1" x14ac:dyDescent="0.2">
      <c r="B495" s="475"/>
      <c r="C495" s="475" t="s">
        <v>62</v>
      </c>
      <c r="D495" s="475"/>
      <c r="E495" s="475"/>
      <c r="F495" s="475"/>
      <c r="G495" s="107">
        <v>3294021.45</v>
      </c>
      <c r="H495" s="790"/>
      <c r="I495" s="109">
        <v>122851.35</v>
      </c>
      <c r="J495" s="108">
        <v>3.73</v>
      </c>
      <c r="K495" s="790"/>
      <c r="L495" s="109">
        <v>151288.41</v>
      </c>
      <c r="M495" s="108">
        <v>4.59</v>
      </c>
      <c r="N495" s="790"/>
      <c r="O495" s="109">
        <v>128979.67</v>
      </c>
      <c r="P495" s="108">
        <v>3.92</v>
      </c>
      <c r="Q495" s="790"/>
      <c r="R495" s="109">
        <v>122705.95</v>
      </c>
      <c r="S495" s="108">
        <v>3.73</v>
      </c>
      <c r="T495" s="790"/>
      <c r="U495" s="109">
        <v>125651.87</v>
      </c>
      <c r="V495" s="108">
        <v>3.81</v>
      </c>
      <c r="W495" s="790"/>
      <c r="X495" s="109">
        <v>151117.03</v>
      </c>
      <c r="Y495" s="108">
        <v>4.59</v>
      </c>
      <c r="Z495" s="790"/>
      <c r="AA495" s="109">
        <v>150145.26</v>
      </c>
      <c r="AB495" s="108">
        <v>4.5599999999999996</v>
      </c>
      <c r="AC495" s="790"/>
      <c r="AD495" s="109">
        <v>166173.09</v>
      </c>
      <c r="AE495" s="108">
        <v>5.04</v>
      </c>
      <c r="AF495" s="790"/>
      <c r="AG495" s="109">
        <v>164861.37</v>
      </c>
      <c r="AH495" s="108">
        <v>5</v>
      </c>
      <c r="AI495" s="790"/>
      <c r="AJ495" s="109">
        <v>164814.09</v>
      </c>
      <c r="AK495" s="108">
        <v>5</v>
      </c>
      <c r="AL495" s="790"/>
      <c r="AM495" s="109">
        <v>168237.19</v>
      </c>
      <c r="AN495" s="108">
        <v>5.1100000000000003</v>
      </c>
      <c r="AO495" s="790"/>
      <c r="AP495" s="109">
        <v>166114.97</v>
      </c>
      <c r="AQ495" s="108">
        <v>5.04</v>
      </c>
      <c r="AR495" s="790"/>
      <c r="AS495" s="109">
        <v>159610.19</v>
      </c>
      <c r="AT495" s="108">
        <v>4.8499999999999996</v>
      </c>
      <c r="AU495" s="790"/>
      <c r="AV495" s="109">
        <v>165571.57</v>
      </c>
      <c r="AW495" s="108">
        <v>5.03</v>
      </c>
      <c r="AX495" s="790"/>
      <c r="AY495" s="109">
        <v>163996.6</v>
      </c>
      <c r="AZ495" s="108">
        <v>4.9800000000000004</v>
      </c>
      <c r="BA495" s="790"/>
      <c r="BB495" s="109">
        <v>160170.48000000001</v>
      </c>
      <c r="BC495" s="108">
        <v>4.8600000000000003</v>
      </c>
      <c r="BD495" s="790"/>
      <c r="BE495" s="109">
        <v>167534.54</v>
      </c>
      <c r="BF495" s="108">
        <v>5.09</v>
      </c>
      <c r="BG495" s="790"/>
      <c r="BH495" s="109">
        <v>167680.64000000001</v>
      </c>
      <c r="BI495" s="108">
        <v>5.09</v>
      </c>
      <c r="BJ495" s="790"/>
      <c r="BK495" s="109">
        <v>157374.04</v>
      </c>
      <c r="BL495" s="108">
        <v>4.78</v>
      </c>
      <c r="BM495" s="790"/>
      <c r="BN495" s="109">
        <v>182698.33</v>
      </c>
      <c r="BO495" s="108">
        <v>5.55</v>
      </c>
      <c r="BP495" s="790"/>
      <c r="BQ495" s="109">
        <v>186444.82</v>
      </c>
      <c r="BR495" s="108">
        <v>5.66</v>
      </c>
      <c r="BS495" s="790"/>
      <c r="BT495" s="790"/>
      <c r="BU495" s="790"/>
      <c r="BV495" s="790"/>
      <c r="BW495" s="790"/>
      <c r="BX495" s="790"/>
      <c r="BY495" s="790"/>
      <c r="BZ495" s="790"/>
      <c r="CA495" s="790"/>
      <c r="CB495" s="790"/>
      <c r="CC495" s="99"/>
      <c r="CD495" s="99"/>
      <c r="CE495" s="100"/>
      <c r="CF495" s="99"/>
      <c r="CG495" s="99"/>
      <c r="CH495" s="100"/>
      <c r="CI495" s="99"/>
      <c r="CJ495" s="99"/>
      <c r="CK495" s="100"/>
      <c r="CL495" s="99"/>
      <c r="CM495" s="99"/>
      <c r="CN495" s="100"/>
      <c r="CO495" s="462"/>
      <c r="CP495" s="462"/>
      <c r="CQ495" s="401"/>
      <c r="CR495" s="401"/>
      <c r="CS495" s="401"/>
      <c r="CT495" s="401"/>
      <c r="CU495" s="401"/>
      <c r="CV495" s="401"/>
      <c r="CW495" s="401"/>
      <c r="CX495" s="470"/>
      <c r="CY495" s="462"/>
      <c r="CZ495" s="402"/>
      <c r="DA495" s="402"/>
      <c r="DB495" s="462"/>
      <c r="DC495" s="462"/>
      <c r="DD495" s="462"/>
      <c r="DE495" s="462"/>
      <c r="DF495" s="402"/>
    </row>
    <row r="496" spans="1:110" ht="8.4499999999999993" customHeight="1" x14ac:dyDescent="0.2">
      <c r="B496" s="475"/>
      <c r="C496" s="475" t="s">
        <v>63</v>
      </c>
      <c r="D496" s="475"/>
      <c r="E496" s="475"/>
      <c r="F496" s="475"/>
      <c r="G496" s="475"/>
      <c r="H496" s="475"/>
      <c r="I496" s="109">
        <v>122851.35</v>
      </c>
      <c r="J496" s="790"/>
      <c r="K496" s="108">
        <v>3.73</v>
      </c>
      <c r="L496" s="109">
        <v>274139.77</v>
      </c>
      <c r="M496" s="790"/>
      <c r="N496" s="108">
        <v>8.32</v>
      </c>
      <c r="O496" s="109">
        <v>403119.43</v>
      </c>
      <c r="P496" s="790"/>
      <c r="Q496" s="110">
        <v>12.24</v>
      </c>
      <c r="R496" s="109">
        <v>525825.38</v>
      </c>
      <c r="S496" s="790"/>
      <c r="T496" s="110">
        <v>15.96</v>
      </c>
      <c r="U496" s="109">
        <v>651477.25</v>
      </c>
      <c r="V496" s="790"/>
      <c r="W496" s="110">
        <v>19.78</v>
      </c>
      <c r="X496" s="109">
        <v>802594.28</v>
      </c>
      <c r="Y496" s="790"/>
      <c r="Z496" s="110">
        <v>24.37</v>
      </c>
      <c r="AA496" s="109">
        <v>952739.54</v>
      </c>
      <c r="AB496" s="790"/>
      <c r="AC496" s="110">
        <v>28.92</v>
      </c>
      <c r="AD496" s="107">
        <v>1118912.6299999999</v>
      </c>
      <c r="AE496" s="790"/>
      <c r="AF496" s="110">
        <v>33.97</v>
      </c>
      <c r="AG496" s="107">
        <v>1283774</v>
      </c>
      <c r="AH496" s="790"/>
      <c r="AI496" s="110">
        <v>38.97</v>
      </c>
      <c r="AJ496" s="107">
        <v>1448588.09</v>
      </c>
      <c r="AK496" s="790"/>
      <c r="AL496" s="110">
        <v>43.98</v>
      </c>
      <c r="AM496" s="107">
        <v>1616825.28</v>
      </c>
      <c r="AN496" s="790"/>
      <c r="AO496" s="110">
        <v>49.08</v>
      </c>
      <c r="AP496" s="107">
        <v>1782940.25</v>
      </c>
      <c r="AQ496" s="790"/>
      <c r="AR496" s="110">
        <v>54.13</v>
      </c>
      <c r="AS496" s="107">
        <v>1942550.44</v>
      </c>
      <c r="AT496" s="790"/>
      <c r="AU496" s="110">
        <v>58.97</v>
      </c>
      <c r="AV496" s="107">
        <v>2108122</v>
      </c>
      <c r="AW496" s="790"/>
      <c r="AX496" s="110">
        <v>64</v>
      </c>
      <c r="AY496" s="107">
        <v>2272118.61</v>
      </c>
      <c r="AZ496" s="790"/>
      <c r="BA496" s="110">
        <v>68.98</v>
      </c>
      <c r="BB496" s="107">
        <v>2432289.08</v>
      </c>
      <c r="BC496" s="790"/>
      <c r="BD496" s="110">
        <v>73.84</v>
      </c>
      <c r="BE496" s="107">
        <v>2599823.63</v>
      </c>
      <c r="BF496" s="790"/>
      <c r="BG496" s="110">
        <v>78.930000000000007</v>
      </c>
      <c r="BH496" s="107">
        <v>2767504.26</v>
      </c>
      <c r="BI496" s="790"/>
      <c r="BJ496" s="110">
        <v>84.02</v>
      </c>
      <c r="BK496" s="107">
        <v>2924878.3</v>
      </c>
      <c r="BL496" s="790"/>
      <c r="BM496" s="110">
        <v>88.79</v>
      </c>
      <c r="BN496" s="107">
        <v>3107576.63</v>
      </c>
      <c r="BO496" s="790"/>
      <c r="BP496" s="110">
        <v>94.34</v>
      </c>
      <c r="BQ496" s="107">
        <v>3294021.45</v>
      </c>
      <c r="BR496" s="790"/>
      <c r="BS496" s="701">
        <v>100</v>
      </c>
      <c r="BT496" s="790"/>
      <c r="BU496" s="790"/>
      <c r="BV496" s="790"/>
      <c r="BW496" s="790"/>
      <c r="BX496" s="790"/>
      <c r="BY496" s="790"/>
      <c r="BZ496" s="790"/>
      <c r="CA496" s="790"/>
      <c r="CB496" s="790"/>
      <c r="CC496" s="99"/>
      <c r="CD496" s="99"/>
      <c r="CE496" s="100"/>
      <c r="CF496" s="99"/>
      <c r="CG496" s="99"/>
      <c r="CH496" s="100"/>
      <c r="CI496" s="99"/>
      <c r="CJ496" s="99"/>
      <c r="CK496" s="100"/>
      <c r="CL496" s="99"/>
      <c r="CM496" s="99"/>
      <c r="CN496" s="100"/>
      <c r="CO496" s="462"/>
      <c r="CP496" s="462"/>
      <c r="CQ496" s="401"/>
      <c r="CR496" s="401"/>
      <c r="CS496" s="401"/>
      <c r="CT496" s="401"/>
      <c r="CU496" s="401"/>
      <c r="CV496" s="401"/>
      <c r="CW496" s="401"/>
      <c r="CX496" s="463"/>
      <c r="CY496" s="462"/>
      <c r="CZ496" s="402"/>
      <c r="DA496" s="402"/>
      <c r="DB496" s="462"/>
      <c r="DC496" s="462"/>
      <c r="DD496" s="462"/>
      <c r="DE496" s="462"/>
      <c r="DF496" s="402"/>
    </row>
    <row r="497" spans="1:110" ht="8.4499999999999993" customHeight="1" x14ac:dyDescent="0.2">
      <c r="B497" s="475" t="s">
        <v>211</v>
      </c>
      <c r="C497" s="475" t="s">
        <v>67</v>
      </c>
      <c r="D497" s="475"/>
      <c r="E497" s="475"/>
      <c r="F497" s="475"/>
      <c r="G497" s="107">
        <v>9819757.5099999998</v>
      </c>
      <c r="H497" s="790"/>
      <c r="I497" s="109">
        <v>578684.87</v>
      </c>
      <c r="J497" s="108">
        <v>5.89</v>
      </c>
      <c r="K497" s="790"/>
      <c r="L497" s="109">
        <v>346983.08</v>
      </c>
      <c r="M497" s="108">
        <v>3.53</v>
      </c>
      <c r="N497" s="790"/>
      <c r="O497" s="109">
        <v>316666.05</v>
      </c>
      <c r="P497" s="108">
        <v>3.22</v>
      </c>
      <c r="Q497" s="790"/>
      <c r="R497" s="109">
        <v>232182.51</v>
      </c>
      <c r="S497" s="108">
        <v>2.36</v>
      </c>
      <c r="T497" s="790"/>
      <c r="U497" s="109">
        <v>347354.04</v>
      </c>
      <c r="V497" s="108">
        <v>3.54</v>
      </c>
      <c r="W497" s="790"/>
      <c r="X497" s="109">
        <v>338691.78</v>
      </c>
      <c r="Y497" s="108">
        <v>3.45</v>
      </c>
      <c r="Z497" s="790"/>
      <c r="AA497" s="109">
        <v>333292.51</v>
      </c>
      <c r="AB497" s="108">
        <v>3.39</v>
      </c>
      <c r="AC497" s="790"/>
      <c r="AD497" s="109">
        <v>484023.83</v>
      </c>
      <c r="AE497" s="108">
        <v>4.93</v>
      </c>
      <c r="AF497" s="790"/>
      <c r="AG497" s="109">
        <v>497850.48</v>
      </c>
      <c r="AH497" s="108">
        <v>5.07</v>
      </c>
      <c r="AI497" s="790"/>
      <c r="AJ497" s="109">
        <v>405596.88</v>
      </c>
      <c r="AK497" s="108">
        <v>4.13</v>
      </c>
      <c r="AL497" s="790"/>
      <c r="AM497" s="109">
        <v>257289.60000000001</v>
      </c>
      <c r="AN497" s="108">
        <v>2.62</v>
      </c>
      <c r="AO497" s="790"/>
      <c r="AP497" s="109">
        <v>279572.47999999998</v>
      </c>
      <c r="AQ497" s="108">
        <v>2.85</v>
      </c>
      <c r="AR497" s="790"/>
      <c r="AS497" s="109">
        <v>427099.19</v>
      </c>
      <c r="AT497" s="108">
        <v>4.3499999999999996</v>
      </c>
      <c r="AU497" s="790"/>
      <c r="AV497" s="109">
        <v>422676.14</v>
      </c>
      <c r="AW497" s="108">
        <v>4.3</v>
      </c>
      <c r="AX497" s="790"/>
      <c r="AY497" s="109">
        <v>539299.86</v>
      </c>
      <c r="AZ497" s="108">
        <v>5.49</v>
      </c>
      <c r="BA497" s="790"/>
      <c r="BB497" s="109">
        <v>907546.71</v>
      </c>
      <c r="BC497" s="108">
        <v>9.24</v>
      </c>
      <c r="BD497" s="790"/>
      <c r="BE497" s="109">
        <v>737481.82</v>
      </c>
      <c r="BF497" s="108">
        <v>7.51</v>
      </c>
      <c r="BG497" s="790"/>
      <c r="BH497" s="109">
        <v>558938.81999999995</v>
      </c>
      <c r="BI497" s="108">
        <v>5.69</v>
      </c>
      <c r="BJ497" s="790"/>
      <c r="BK497" s="109">
        <v>480465.03</v>
      </c>
      <c r="BL497" s="108">
        <v>4.8899999999999997</v>
      </c>
      <c r="BM497" s="790"/>
      <c r="BN497" s="107">
        <v>771548.07</v>
      </c>
      <c r="BO497" s="110">
        <v>7.86</v>
      </c>
      <c r="BP497" s="790"/>
      <c r="BQ497" s="109">
        <v>556513.75</v>
      </c>
      <c r="BR497" s="108">
        <v>5.67</v>
      </c>
      <c r="BS497" s="790"/>
      <c r="BT497" s="790"/>
      <c r="BU497" s="790"/>
      <c r="BV497" s="790"/>
      <c r="BW497" s="790"/>
      <c r="BX497" s="790"/>
      <c r="BY497" s="790"/>
      <c r="BZ497" s="790"/>
      <c r="CA497" s="790"/>
      <c r="CB497" s="790"/>
      <c r="CC497" s="99"/>
      <c r="CD497" s="99"/>
      <c r="CE497" s="100"/>
      <c r="CF497" s="99"/>
      <c r="CG497" s="99"/>
      <c r="CH497" s="100"/>
      <c r="CI497" s="99"/>
      <c r="CJ497" s="99"/>
      <c r="CK497" s="100"/>
      <c r="CL497" s="99"/>
      <c r="CM497" s="99"/>
      <c r="CN497" s="100"/>
      <c r="CO497" s="459"/>
      <c r="CP497" s="459"/>
      <c r="CQ497" s="456"/>
      <c r="CR497" s="456"/>
      <c r="CS497" s="456"/>
      <c r="CT497" s="456"/>
      <c r="CU497" s="456"/>
      <c r="CV497" s="456"/>
      <c r="CW497" s="456"/>
      <c r="CX497" s="467"/>
      <c r="CY497" s="459"/>
      <c r="CZ497" s="400"/>
      <c r="DA497" s="400"/>
      <c r="DB497" s="459"/>
      <c r="DC497" s="459"/>
      <c r="DD497" s="459"/>
      <c r="DE497" s="459"/>
      <c r="DF497" s="400"/>
    </row>
    <row r="498" spans="1:110" ht="8.4499999999999993" customHeight="1" x14ac:dyDescent="0.2">
      <c r="B498" s="475" t="s">
        <v>212</v>
      </c>
      <c r="C498" s="475" t="s">
        <v>68</v>
      </c>
      <c r="D498" s="475"/>
      <c r="E498" s="475"/>
      <c r="F498" s="475"/>
      <c r="G498" s="475"/>
      <c r="H498" s="475"/>
      <c r="I498" s="109">
        <v>578684.87</v>
      </c>
      <c r="J498" s="790"/>
      <c r="K498" s="108">
        <v>5.89</v>
      </c>
      <c r="L498" s="109">
        <v>925667.95</v>
      </c>
      <c r="M498" s="790"/>
      <c r="N498" s="108">
        <v>9.43</v>
      </c>
      <c r="O498" s="107">
        <v>1242334</v>
      </c>
      <c r="P498" s="790"/>
      <c r="Q498" s="110">
        <v>12.65</v>
      </c>
      <c r="R498" s="107">
        <v>1474516.52</v>
      </c>
      <c r="S498" s="790"/>
      <c r="T498" s="110">
        <v>15.02</v>
      </c>
      <c r="U498" s="107">
        <v>1821870.55</v>
      </c>
      <c r="V498" s="790"/>
      <c r="W498" s="110">
        <v>18.55</v>
      </c>
      <c r="X498" s="107">
        <v>2160562.33</v>
      </c>
      <c r="Y498" s="790"/>
      <c r="Z498" s="110">
        <v>22</v>
      </c>
      <c r="AA498" s="107">
        <v>2493854.85</v>
      </c>
      <c r="AB498" s="790"/>
      <c r="AC498" s="110">
        <v>25.4</v>
      </c>
      <c r="AD498" s="107">
        <v>2977878.68</v>
      </c>
      <c r="AE498" s="790"/>
      <c r="AF498" s="110">
        <v>30.33</v>
      </c>
      <c r="AG498" s="107">
        <v>3475729.16</v>
      </c>
      <c r="AH498" s="790"/>
      <c r="AI498" s="110">
        <v>35.4</v>
      </c>
      <c r="AJ498" s="107">
        <v>3881326.03</v>
      </c>
      <c r="AK498" s="790"/>
      <c r="AL498" s="110">
        <v>39.53</v>
      </c>
      <c r="AM498" s="107">
        <v>4138615.63</v>
      </c>
      <c r="AN498" s="790"/>
      <c r="AO498" s="110">
        <v>42.15</v>
      </c>
      <c r="AP498" s="107">
        <v>4418188.1100000003</v>
      </c>
      <c r="AQ498" s="790"/>
      <c r="AR498" s="110">
        <v>44.99</v>
      </c>
      <c r="AS498" s="107">
        <v>4845287.3</v>
      </c>
      <c r="AT498" s="790"/>
      <c r="AU498" s="110">
        <v>49.34</v>
      </c>
      <c r="AV498" s="107">
        <v>5267963.45</v>
      </c>
      <c r="AW498" s="790"/>
      <c r="AX498" s="110">
        <v>53.65</v>
      </c>
      <c r="AY498" s="107">
        <v>5807263.3099999996</v>
      </c>
      <c r="AZ498" s="790"/>
      <c r="BA498" s="110">
        <v>59.14</v>
      </c>
      <c r="BB498" s="107">
        <v>6714810.0099999998</v>
      </c>
      <c r="BC498" s="790"/>
      <c r="BD498" s="110">
        <v>68.38</v>
      </c>
      <c r="BE498" s="107">
        <v>7452291.8399999999</v>
      </c>
      <c r="BF498" s="790"/>
      <c r="BG498" s="110">
        <v>75.89</v>
      </c>
      <c r="BH498" s="107">
        <v>8011230.6600000001</v>
      </c>
      <c r="BI498" s="790"/>
      <c r="BJ498" s="110">
        <v>81.58</v>
      </c>
      <c r="BK498" s="107">
        <v>8491695.6899999995</v>
      </c>
      <c r="BL498" s="790"/>
      <c r="BM498" s="110">
        <v>86.48</v>
      </c>
      <c r="BN498" s="107">
        <v>9263243.7599999998</v>
      </c>
      <c r="BO498" s="790"/>
      <c r="BP498" s="110">
        <v>94.33</v>
      </c>
      <c r="BQ498" s="107">
        <v>9819757.5099999998</v>
      </c>
      <c r="BR498" s="790"/>
      <c r="BS498" s="701">
        <v>100</v>
      </c>
      <c r="BT498" s="790"/>
      <c r="BU498" s="790"/>
      <c r="BV498" s="790"/>
      <c r="BW498" s="790"/>
      <c r="BX498" s="790"/>
      <c r="BY498" s="790"/>
      <c r="BZ498" s="790"/>
      <c r="CA498" s="790"/>
      <c r="CB498" s="790"/>
      <c r="CC498" s="97"/>
      <c r="CD498" s="102"/>
      <c r="CE498" s="102"/>
      <c r="CF498" s="97"/>
      <c r="CG498" s="98"/>
      <c r="CH498" s="100"/>
      <c r="CI498" s="99"/>
      <c r="CJ498" s="99"/>
      <c r="CK498" s="100"/>
      <c r="CL498" s="99"/>
      <c r="CM498" s="99"/>
      <c r="CN498" s="100"/>
      <c r="CO498" s="462"/>
      <c r="CP498" s="462"/>
      <c r="CQ498" s="401"/>
      <c r="CR498" s="401"/>
      <c r="CS498" s="401"/>
      <c r="CT498" s="401"/>
      <c r="CU498" s="401"/>
      <c r="CV498" s="401"/>
      <c r="CW498" s="401"/>
      <c r="CX498" s="465"/>
      <c r="CY498" s="462"/>
      <c r="CZ498" s="402"/>
      <c r="DA498" s="402"/>
      <c r="DB498" s="462"/>
      <c r="DC498" s="462"/>
      <c r="DD498" s="462"/>
      <c r="DE498" s="462"/>
      <c r="DF498" s="402"/>
    </row>
    <row r="499" spans="1:110" s="117" customFormat="1" ht="11.25" customHeight="1" x14ac:dyDescent="0.2">
      <c r="A499" s="131"/>
      <c r="B499" s="131" t="s">
        <v>206</v>
      </c>
    </row>
    <row r="500" spans="1:110" s="120" customFormat="1" ht="13.5" customHeight="1" x14ac:dyDescent="0.2">
      <c r="A500" s="360"/>
      <c r="I500" s="978">
        <v>43831</v>
      </c>
      <c r="J500" s="978"/>
      <c r="K500" s="978"/>
      <c r="L500" s="978"/>
      <c r="M500" s="978"/>
      <c r="N500" s="978"/>
      <c r="O500" s="978"/>
      <c r="P500" s="978"/>
      <c r="Q500" s="369"/>
      <c r="R500" s="369"/>
      <c r="S500" s="369"/>
      <c r="T500" s="369"/>
      <c r="U500" s="369"/>
      <c r="V500" s="369"/>
      <c r="W500" s="369"/>
      <c r="X500" s="369"/>
      <c r="Y500" s="369"/>
      <c r="Z500" s="369"/>
      <c r="AA500" s="369"/>
      <c r="AB500" s="369"/>
      <c r="AC500" s="369"/>
      <c r="AD500" s="369"/>
      <c r="AE500" s="369"/>
      <c r="AF500" s="369"/>
    </row>
    <row r="501" spans="1:110" ht="8.4499999999999993" customHeight="1" x14ac:dyDescent="0.2">
      <c r="B501" s="111"/>
      <c r="C501" s="111"/>
      <c r="D501" s="111"/>
      <c r="E501" s="111"/>
      <c r="F501" s="111"/>
      <c r="G501" s="111"/>
      <c r="H501" s="174"/>
      <c r="I501" s="976" t="s">
        <v>183</v>
      </c>
      <c r="J501" s="976"/>
      <c r="K501" s="976"/>
      <c r="L501" s="976" t="s">
        <v>56</v>
      </c>
      <c r="M501" s="976"/>
      <c r="N501" s="976" t="s">
        <v>185</v>
      </c>
      <c r="O501" s="976"/>
      <c r="P501" s="174" t="s">
        <v>276</v>
      </c>
      <c r="Q501" s="383"/>
      <c r="R501" s="383"/>
      <c r="S501" s="383"/>
      <c r="T501" s="383"/>
      <c r="U501" s="383"/>
      <c r="V501" s="383"/>
      <c r="W501" s="383"/>
      <c r="X501" s="370"/>
      <c r="Y501" s="383"/>
      <c r="Z501" s="383"/>
      <c r="AA501" s="383"/>
      <c r="AB501" s="383"/>
      <c r="AC501" s="383"/>
      <c r="AD501" s="383"/>
      <c r="AE501" s="383"/>
      <c r="AF501" s="370"/>
    </row>
    <row r="502" spans="1:110" ht="8.4499999999999993" customHeight="1" x14ac:dyDescent="0.2">
      <c r="B502" s="112" t="s">
        <v>52</v>
      </c>
      <c r="C502" s="112" t="s">
        <v>39</v>
      </c>
      <c r="D502" s="112" t="s">
        <v>186</v>
      </c>
      <c r="E502" s="112" t="s">
        <v>187</v>
      </c>
      <c r="F502" s="112" t="s">
        <v>54</v>
      </c>
      <c r="G502" s="112" t="s">
        <v>55</v>
      </c>
      <c r="H502" s="113" t="s">
        <v>188</v>
      </c>
      <c r="I502" s="969" t="s">
        <v>189</v>
      </c>
      <c r="J502" s="969" t="s">
        <v>190</v>
      </c>
      <c r="K502" s="969" t="s">
        <v>191</v>
      </c>
      <c r="L502" s="969" t="s">
        <v>190</v>
      </c>
      <c r="M502" s="969" t="s">
        <v>191</v>
      </c>
      <c r="N502" s="969" t="s">
        <v>190</v>
      </c>
      <c r="O502" s="969" t="s">
        <v>191</v>
      </c>
      <c r="P502" s="113" t="s">
        <v>277</v>
      </c>
      <c r="Q502" s="370"/>
      <c r="R502" s="370"/>
      <c r="S502" s="370"/>
      <c r="T502" s="370"/>
      <c r="U502" s="370"/>
      <c r="V502" s="370"/>
      <c r="W502" s="370"/>
      <c r="X502" s="370"/>
      <c r="Y502" s="370"/>
      <c r="Z502" s="370"/>
      <c r="AA502" s="370"/>
      <c r="AB502" s="370"/>
      <c r="AC502" s="370"/>
      <c r="AD502" s="370"/>
      <c r="AE502" s="370"/>
      <c r="AF502" s="370"/>
    </row>
    <row r="503" spans="1:110" ht="8.4499999999999993" customHeight="1" x14ac:dyDescent="0.2">
      <c r="A503" s="249" t="s">
        <v>75</v>
      </c>
      <c r="B503" s="114">
        <v>1</v>
      </c>
      <c r="C503" s="137" t="s">
        <v>404</v>
      </c>
      <c r="D503" s="137"/>
      <c r="E503" s="116">
        <v>401</v>
      </c>
      <c r="F503" s="137" t="s">
        <v>2498</v>
      </c>
      <c r="G503" s="137" t="s">
        <v>1979</v>
      </c>
      <c r="H503" s="138"/>
      <c r="I503" s="138"/>
      <c r="J503" s="138"/>
      <c r="K503" s="138"/>
      <c r="L503" s="138"/>
      <c r="M503" s="138"/>
      <c r="N503" s="138"/>
      <c r="O503" s="138"/>
      <c r="P503" s="138"/>
      <c r="Q503" s="370"/>
      <c r="R503" s="370"/>
      <c r="S503" s="370"/>
      <c r="T503" s="370"/>
      <c r="U503" s="370"/>
      <c r="V503" s="370"/>
      <c r="W503" s="370"/>
      <c r="X503" s="370"/>
      <c r="Y503" s="370"/>
      <c r="Z503" s="370"/>
      <c r="AA503" s="370"/>
      <c r="AB503" s="370"/>
      <c r="AC503" s="370"/>
      <c r="AD503" s="370"/>
      <c r="AE503" s="370"/>
      <c r="AF503" s="370"/>
    </row>
    <row r="504" spans="1:110" ht="8.4499999999999993" customHeight="1" x14ac:dyDescent="0.2">
      <c r="A504" s="249" t="s">
        <v>76</v>
      </c>
      <c r="B504" s="703">
        <v>2</v>
      </c>
      <c r="C504" s="971" t="s">
        <v>405</v>
      </c>
      <c r="D504" s="971" t="s">
        <v>7</v>
      </c>
      <c r="E504" s="217">
        <v>11</v>
      </c>
      <c r="F504" s="971" t="s">
        <v>2498</v>
      </c>
      <c r="G504" s="971" t="s">
        <v>2499</v>
      </c>
      <c r="H504" s="148">
        <v>0.54</v>
      </c>
      <c r="I504" s="139">
        <v>1</v>
      </c>
      <c r="J504" s="139">
        <v>1</v>
      </c>
      <c r="K504" s="139">
        <v>1</v>
      </c>
      <c r="L504" s="145">
        <v>100</v>
      </c>
      <c r="M504" s="148">
        <v>100</v>
      </c>
      <c r="N504" s="148">
        <v>0.54</v>
      </c>
      <c r="O504" s="148">
        <v>0.54</v>
      </c>
      <c r="P504" s="118"/>
      <c r="Q504" s="370"/>
      <c r="R504" s="370"/>
      <c r="S504" s="370"/>
      <c r="T504" s="370"/>
      <c r="U504" s="370"/>
      <c r="V504" s="370"/>
      <c r="W504" s="370"/>
      <c r="X504" s="370"/>
      <c r="Y504" s="370"/>
      <c r="Z504" s="370"/>
      <c r="AA504" s="370"/>
      <c r="AB504" s="370"/>
      <c r="AC504" s="370"/>
      <c r="AD504" s="370"/>
      <c r="AE504" s="370"/>
      <c r="AF504" s="370"/>
    </row>
    <row r="505" spans="1:110" ht="8.4499999999999993" customHeight="1" x14ac:dyDescent="0.2">
      <c r="A505" s="249" t="s">
        <v>77</v>
      </c>
      <c r="B505" s="703">
        <v>3</v>
      </c>
      <c r="C505" s="971" t="s">
        <v>406</v>
      </c>
      <c r="D505" s="971" t="s">
        <v>7</v>
      </c>
      <c r="E505" s="217">
        <v>11</v>
      </c>
      <c r="F505" s="971" t="s">
        <v>2498</v>
      </c>
      <c r="G505" s="971" t="s">
        <v>2499</v>
      </c>
      <c r="H505" s="148">
        <v>0.19</v>
      </c>
      <c r="I505" s="139">
        <v>1</v>
      </c>
      <c r="J505" s="139">
        <v>1</v>
      </c>
      <c r="K505" s="139">
        <v>1</v>
      </c>
      <c r="L505" s="145">
        <v>100</v>
      </c>
      <c r="M505" s="148">
        <v>100</v>
      </c>
      <c r="N505" s="148">
        <v>0.19</v>
      </c>
      <c r="O505" s="148">
        <v>0.19</v>
      </c>
      <c r="P505" s="118"/>
      <c r="Q505" s="371"/>
      <c r="R505" s="372"/>
      <c r="S505" s="372"/>
      <c r="T505" s="373"/>
      <c r="U505" s="374"/>
      <c r="V505" s="374"/>
      <c r="W505" s="374"/>
      <c r="X505" s="375"/>
      <c r="Y505" s="371"/>
      <c r="Z505" s="371"/>
      <c r="AA505" s="372"/>
      <c r="AB505" s="373"/>
      <c r="AC505" s="373"/>
      <c r="AD505" s="374"/>
      <c r="AE505" s="374"/>
      <c r="AF505" s="375"/>
    </row>
    <row r="506" spans="1:110" ht="8.4499999999999993" customHeight="1" x14ac:dyDescent="0.2">
      <c r="A506" s="249" t="s">
        <v>78</v>
      </c>
      <c r="B506" s="703">
        <v>4</v>
      </c>
      <c r="C506" s="971" t="s">
        <v>1068</v>
      </c>
      <c r="D506" s="971" t="s">
        <v>7</v>
      </c>
      <c r="E506" s="217">
        <v>11</v>
      </c>
      <c r="F506" s="971" t="s">
        <v>2498</v>
      </c>
      <c r="G506" s="971" t="s">
        <v>2499</v>
      </c>
      <c r="H506" s="148">
        <v>0.1</v>
      </c>
      <c r="I506" s="139">
        <v>1</v>
      </c>
      <c r="J506" s="139">
        <v>1</v>
      </c>
      <c r="K506" s="139">
        <v>1</v>
      </c>
      <c r="L506" s="145">
        <v>100</v>
      </c>
      <c r="M506" s="148">
        <v>100</v>
      </c>
      <c r="N506" s="148">
        <v>0.1</v>
      </c>
      <c r="O506" s="148">
        <v>0.1</v>
      </c>
      <c r="P506" s="118"/>
      <c r="Q506" s="371"/>
      <c r="R506" s="372"/>
      <c r="S506" s="376"/>
      <c r="T506" s="373"/>
      <c r="U506" s="374"/>
      <c r="V506" s="374"/>
      <c r="W506" s="374"/>
      <c r="X506" s="375"/>
      <c r="Y506" s="371"/>
      <c r="Z506" s="372"/>
      <c r="AA506" s="372"/>
      <c r="AB506" s="373"/>
      <c r="AC506" s="373"/>
      <c r="AD506" s="374"/>
      <c r="AE506" s="374"/>
      <c r="AF506" s="375"/>
    </row>
    <row r="507" spans="1:110" ht="8.4499999999999993" customHeight="1" x14ac:dyDescent="0.2">
      <c r="A507" s="249" t="s">
        <v>79</v>
      </c>
      <c r="B507" s="703">
        <v>5</v>
      </c>
      <c r="C507" s="971" t="s">
        <v>407</v>
      </c>
      <c r="D507" s="971" t="s">
        <v>7</v>
      </c>
      <c r="E507" s="217">
        <v>11</v>
      </c>
      <c r="F507" s="971" t="s">
        <v>2498</v>
      </c>
      <c r="G507" s="971" t="s">
        <v>2499</v>
      </c>
      <c r="H507" s="148">
        <v>0.61</v>
      </c>
      <c r="I507" s="139">
        <v>1</v>
      </c>
      <c r="J507" s="139">
        <v>1</v>
      </c>
      <c r="K507" s="139">
        <v>1</v>
      </c>
      <c r="L507" s="145">
        <v>100</v>
      </c>
      <c r="M507" s="148">
        <v>100</v>
      </c>
      <c r="N507" s="148">
        <v>0.61</v>
      </c>
      <c r="O507" s="148">
        <v>0.61</v>
      </c>
      <c r="P507" s="118"/>
      <c r="Q507" s="372"/>
      <c r="R507" s="372"/>
      <c r="S507" s="376"/>
      <c r="T507" s="373"/>
      <c r="U507" s="374"/>
      <c r="V507" s="374"/>
      <c r="W507" s="374"/>
      <c r="X507" s="375"/>
      <c r="Y507" s="372"/>
      <c r="Z507" s="372"/>
      <c r="AA507" s="372"/>
      <c r="AB507" s="373"/>
      <c r="AC507" s="373"/>
      <c r="AD507" s="374"/>
      <c r="AE507" s="374"/>
      <c r="AF507" s="375"/>
    </row>
    <row r="508" spans="1:110" ht="8.4499999999999993" customHeight="1" x14ac:dyDescent="0.2">
      <c r="A508" s="249" t="s">
        <v>80</v>
      </c>
      <c r="B508" s="703">
        <v>6</v>
      </c>
      <c r="C508" s="971" t="s">
        <v>1939</v>
      </c>
      <c r="D508" s="971" t="s">
        <v>7</v>
      </c>
      <c r="E508" s="217">
        <v>11</v>
      </c>
      <c r="F508" s="971" t="s">
        <v>2498</v>
      </c>
      <c r="G508" s="971" t="s">
        <v>2499</v>
      </c>
      <c r="H508" s="148">
        <v>0.53</v>
      </c>
      <c r="I508" s="139">
        <v>1</v>
      </c>
      <c r="J508" s="139">
        <v>1</v>
      </c>
      <c r="K508" s="139">
        <v>1</v>
      </c>
      <c r="L508" s="148">
        <v>100</v>
      </c>
      <c r="M508" s="148">
        <v>100</v>
      </c>
      <c r="N508" s="148">
        <v>0.53</v>
      </c>
      <c r="O508" s="148">
        <v>0.53</v>
      </c>
      <c r="P508" s="118"/>
      <c r="Q508" s="371"/>
      <c r="R508" s="372"/>
      <c r="S508" s="372"/>
      <c r="T508" s="373"/>
      <c r="U508" s="374"/>
      <c r="V508" s="374"/>
      <c r="W508" s="374"/>
      <c r="X508" s="375"/>
      <c r="Y508" s="371"/>
      <c r="Z508" s="371"/>
      <c r="AA508" s="372"/>
      <c r="AB508" s="373"/>
      <c r="AC508" s="373"/>
      <c r="AD508" s="374"/>
      <c r="AE508" s="374"/>
      <c r="AF508" s="375"/>
    </row>
    <row r="509" spans="1:110" ht="8.4499999999999993" customHeight="1" x14ac:dyDescent="0.2">
      <c r="A509" s="249" t="s">
        <v>81</v>
      </c>
      <c r="B509" s="703">
        <v>7</v>
      </c>
      <c r="C509" s="971" t="s">
        <v>408</v>
      </c>
      <c r="D509" s="971" t="s">
        <v>7</v>
      </c>
      <c r="E509" s="217">
        <v>20</v>
      </c>
      <c r="F509" s="971" t="s">
        <v>2500</v>
      </c>
      <c r="G509" s="971" t="s">
        <v>1979</v>
      </c>
      <c r="H509" s="148">
        <v>0.01</v>
      </c>
      <c r="I509" s="139">
        <v>1</v>
      </c>
      <c r="J509" s="139">
        <v>0</v>
      </c>
      <c r="K509" s="139">
        <v>0</v>
      </c>
      <c r="L509" s="148">
        <v>0</v>
      </c>
      <c r="M509" s="148">
        <v>0</v>
      </c>
      <c r="N509" s="148">
        <v>0</v>
      </c>
      <c r="O509" s="148">
        <v>0</v>
      </c>
      <c r="P509" s="118"/>
      <c r="Q509" s="370"/>
      <c r="R509" s="370"/>
      <c r="S509" s="370"/>
      <c r="T509" s="370"/>
      <c r="U509" s="370"/>
      <c r="V509" s="370"/>
      <c r="W509" s="370"/>
      <c r="X509" s="370"/>
      <c r="Y509" s="370"/>
      <c r="Z509" s="370"/>
      <c r="AA509" s="370"/>
      <c r="AB509" s="370"/>
      <c r="AC509" s="370"/>
      <c r="AD509" s="370"/>
      <c r="AE509" s="370"/>
      <c r="AF509" s="370"/>
    </row>
    <row r="510" spans="1:110" ht="8.4499999999999993" customHeight="1" x14ac:dyDescent="0.2">
      <c r="A510" s="249" t="s">
        <v>156</v>
      </c>
      <c r="B510" s="703">
        <v>8</v>
      </c>
      <c r="C510" s="971" t="s">
        <v>1940</v>
      </c>
      <c r="D510" s="971" t="s">
        <v>7</v>
      </c>
      <c r="E510" s="217">
        <v>23</v>
      </c>
      <c r="F510" s="971" t="s">
        <v>2501</v>
      </c>
      <c r="G510" s="971" t="s">
        <v>2502</v>
      </c>
      <c r="H510" s="148">
        <v>0.23</v>
      </c>
      <c r="I510" s="139">
        <v>1</v>
      </c>
      <c r="J510" s="139">
        <v>1</v>
      </c>
      <c r="K510" s="139">
        <v>1</v>
      </c>
      <c r="L510" s="148">
        <v>100</v>
      </c>
      <c r="M510" s="148">
        <v>100</v>
      </c>
      <c r="N510" s="148">
        <v>0.23</v>
      </c>
      <c r="O510" s="148">
        <v>0.23</v>
      </c>
      <c r="P510" s="118"/>
      <c r="Q510" s="376"/>
      <c r="R510" s="376"/>
      <c r="S510" s="376"/>
      <c r="T510" s="373"/>
      <c r="U510" s="374"/>
      <c r="V510" s="374"/>
      <c r="W510" s="374"/>
      <c r="X510" s="375"/>
      <c r="Y510" s="376"/>
      <c r="Z510" s="376"/>
      <c r="AA510" s="376"/>
      <c r="AB510" s="377"/>
      <c r="AC510" s="374"/>
      <c r="AD510" s="374"/>
      <c r="AE510" s="374"/>
      <c r="AF510" s="375"/>
    </row>
    <row r="511" spans="1:110" ht="8.4499999999999993" customHeight="1" x14ac:dyDescent="0.2">
      <c r="A511" s="249" t="s">
        <v>267</v>
      </c>
      <c r="B511" s="703">
        <v>9</v>
      </c>
      <c r="C511" s="971" t="s">
        <v>1941</v>
      </c>
      <c r="D511" s="971" t="s">
        <v>8</v>
      </c>
      <c r="E511" s="217">
        <v>23</v>
      </c>
      <c r="F511" s="971" t="s">
        <v>2501</v>
      </c>
      <c r="G511" s="971" t="s">
        <v>2502</v>
      </c>
      <c r="H511" s="148">
        <v>0.23</v>
      </c>
      <c r="I511" s="139">
        <v>1</v>
      </c>
      <c r="J511" s="139">
        <v>1</v>
      </c>
      <c r="K511" s="139">
        <v>1</v>
      </c>
      <c r="L511" s="148">
        <v>100</v>
      </c>
      <c r="M511" s="148">
        <v>100</v>
      </c>
      <c r="N511" s="148">
        <v>0.23</v>
      </c>
      <c r="O511" s="148">
        <v>0.23</v>
      </c>
      <c r="P511" s="118"/>
      <c r="Q511" s="376"/>
      <c r="R511" s="376"/>
      <c r="S511" s="376"/>
      <c r="T511" s="373"/>
      <c r="U511" s="373"/>
      <c r="V511" s="374"/>
      <c r="W511" s="374"/>
      <c r="X511" s="378"/>
      <c r="Y511" s="376"/>
      <c r="Z511" s="376"/>
      <c r="AA511" s="376"/>
      <c r="AB511" s="373"/>
      <c r="AC511" s="373"/>
      <c r="AD511" s="374"/>
      <c r="AE511" s="374"/>
      <c r="AF511" s="379"/>
    </row>
    <row r="512" spans="1:110" ht="8.4499999999999993" customHeight="1" x14ac:dyDescent="0.2">
      <c r="A512" s="249" t="s">
        <v>268</v>
      </c>
      <c r="B512" s="217">
        <v>10</v>
      </c>
      <c r="C512" s="971" t="s">
        <v>1069</v>
      </c>
      <c r="D512" s="971" t="s">
        <v>7</v>
      </c>
      <c r="E512" s="217">
        <v>11</v>
      </c>
      <c r="F512" s="971" t="s">
        <v>2498</v>
      </c>
      <c r="G512" s="971" t="s">
        <v>2499</v>
      </c>
      <c r="H512" s="148">
        <v>0.53</v>
      </c>
      <c r="I512" s="139">
        <v>1</v>
      </c>
      <c r="J512" s="139">
        <v>1</v>
      </c>
      <c r="K512" s="139">
        <v>1</v>
      </c>
      <c r="L512" s="148">
        <v>100</v>
      </c>
      <c r="M512" s="148">
        <v>100</v>
      </c>
      <c r="N512" s="148">
        <v>0.53</v>
      </c>
      <c r="O512" s="148">
        <v>0.53</v>
      </c>
      <c r="P512" s="118"/>
      <c r="Q512" s="370"/>
      <c r="R512" s="370"/>
      <c r="S512" s="370"/>
      <c r="T512" s="370"/>
      <c r="U512" s="370"/>
      <c r="V512" s="370"/>
      <c r="W512" s="370"/>
      <c r="X512" s="370"/>
      <c r="Y512" s="370"/>
      <c r="Z512" s="370"/>
      <c r="AA512" s="370"/>
      <c r="AB512" s="370"/>
      <c r="AC512" s="370"/>
      <c r="AD512" s="370"/>
      <c r="AE512" s="370"/>
      <c r="AF512" s="370"/>
    </row>
    <row r="513" spans="1:32" ht="8.4499999999999993" customHeight="1" x14ac:dyDescent="0.2">
      <c r="A513" s="249" t="s">
        <v>966</v>
      </c>
      <c r="B513" s="217">
        <v>11</v>
      </c>
      <c r="C513" s="971" t="s">
        <v>1070</v>
      </c>
      <c r="D513" s="971" t="s">
        <v>7</v>
      </c>
      <c r="E513" s="217">
        <v>11</v>
      </c>
      <c r="F513" s="971" t="s">
        <v>2498</v>
      </c>
      <c r="G513" s="971" t="s">
        <v>2499</v>
      </c>
      <c r="H513" s="148">
        <v>0.03</v>
      </c>
      <c r="I513" s="139">
        <v>1</v>
      </c>
      <c r="J513" s="139">
        <v>1</v>
      </c>
      <c r="K513" s="139">
        <v>1</v>
      </c>
      <c r="L513" s="145">
        <v>100</v>
      </c>
      <c r="M513" s="148">
        <v>100</v>
      </c>
      <c r="N513" s="148">
        <v>0.03</v>
      </c>
      <c r="O513" s="148">
        <v>0.03</v>
      </c>
      <c r="P513" s="118"/>
      <c r="Q513" s="370"/>
      <c r="R513" s="370"/>
      <c r="S513" s="370"/>
      <c r="T513" s="370"/>
      <c r="U513" s="370"/>
      <c r="V513" s="370"/>
      <c r="W513" s="370"/>
      <c r="X513" s="370"/>
      <c r="Y513" s="370"/>
      <c r="Z513" s="370"/>
      <c r="AA513" s="370"/>
      <c r="AB513" s="370"/>
      <c r="AC513" s="370"/>
      <c r="AD513" s="370"/>
      <c r="AE513" s="370"/>
      <c r="AF513" s="370"/>
    </row>
    <row r="514" spans="1:32" ht="8.4499999999999993" customHeight="1" x14ac:dyDescent="0.2">
      <c r="A514" s="249" t="s">
        <v>968</v>
      </c>
      <c r="B514" s="217">
        <v>12</v>
      </c>
      <c r="C514" s="971" t="s">
        <v>1942</v>
      </c>
      <c r="D514" s="971" t="s">
        <v>7</v>
      </c>
      <c r="E514" s="217">
        <v>11</v>
      </c>
      <c r="F514" s="971" t="s">
        <v>2498</v>
      </c>
      <c r="G514" s="971" t="s">
        <v>2499</v>
      </c>
      <c r="H514" s="148">
        <v>0.03</v>
      </c>
      <c r="I514" s="139">
        <v>1</v>
      </c>
      <c r="J514" s="139">
        <v>1</v>
      </c>
      <c r="K514" s="139">
        <v>1</v>
      </c>
      <c r="L514" s="145">
        <v>100</v>
      </c>
      <c r="M514" s="148">
        <v>100</v>
      </c>
      <c r="N514" s="148">
        <v>0.03</v>
      </c>
      <c r="O514" s="148">
        <v>0.03</v>
      </c>
      <c r="P514" s="118"/>
      <c r="Q514" s="380"/>
      <c r="R514" s="376"/>
      <c r="S514" s="376"/>
      <c r="T514" s="374"/>
      <c r="U514" s="374"/>
      <c r="V514" s="374"/>
      <c r="W514" s="374"/>
      <c r="X514" s="375"/>
      <c r="Y514" s="380"/>
      <c r="Z514" s="372"/>
      <c r="AA514" s="376"/>
      <c r="AB514" s="374"/>
      <c r="AC514" s="374"/>
      <c r="AD514" s="374"/>
      <c r="AE514" s="374"/>
      <c r="AF514" s="375"/>
    </row>
    <row r="515" spans="1:32" ht="8.4499999999999993" customHeight="1" x14ac:dyDescent="0.2">
      <c r="A515" s="249" t="s">
        <v>82</v>
      </c>
      <c r="B515" s="115">
        <v>13</v>
      </c>
      <c r="C515" s="137" t="s">
        <v>409</v>
      </c>
      <c r="D515" s="137"/>
      <c r="E515" s="115">
        <v>21</v>
      </c>
      <c r="F515" s="137" t="s">
        <v>1127</v>
      </c>
      <c r="G515" s="137" t="s">
        <v>1126</v>
      </c>
      <c r="H515" s="138"/>
      <c r="I515" s="138"/>
      <c r="J515" s="138"/>
      <c r="K515" s="138"/>
      <c r="L515" s="138"/>
      <c r="M515" s="138"/>
      <c r="N515" s="138"/>
      <c r="O515" s="138"/>
      <c r="P515" s="138"/>
      <c r="Q515" s="371"/>
      <c r="R515" s="376"/>
      <c r="S515" s="376"/>
      <c r="T515" s="374"/>
      <c r="U515" s="374"/>
      <c r="V515" s="374"/>
      <c r="W515" s="374"/>
      <c r="X515" s="375"/>
      <c r="Y515" s="371"/>
      <c r="Z515" s="376"/>
      <c r="AA515" s="376"/>
      <c r="AB515" s="374"/>
      <c r="AC515" s="374"/>
      <c r="AD515" s="374"/>
      <c r="AE515" s="374"/>
      <c r="AF515" s="375"/>
    </row>
    <row r="516" spans="1:32" ht="8.4499999999999993" customHeight="1" x14ac:dyDescent="0.2">
      <c r="A516" s="249" t="s">
        <v>83</v>
      </c>
      <c r="B516" s="217">
        <v>14</v>
      </c>
      <c r="C516" s="971" t="s">
        <v>410</v>
      </c>
      <c r="D516" s="971" t="s">
        <v>7</v>
      </c>
      <c r="E516" s="217">
        <v>21</v>
      </c>
      <c r="F516" s="971" t="s">
        <v>1127</v>
      </c>
      <c r="G516" s="971" t="s">
        <v>1126</v>
      </c>
      <c r="H516" s="148">
        <v>0.27</v>
      </c>
      <c r="I516" s="139">
        <v>1</v>
      </c>
      <c r="J516" s="139">
        <v>1</v>
      </c>
      <c r="K516" s="139">
        <v>1</v>
      </c>
      <c r="L516" s="145">
        <v>100</v>
      </c>
      <c r="M516" s="148">
        <v>100</v>
      </c>
      <c r="N516" s="148">
        <v>0.27</v>
      </c>
      <c r="O516" s="148">
        <v>0.27</v>
      </c>
      <c r="P516" s="118"/>
      <c r="Q516" s="372"/>
      <c r="R516" s="376"/>
      <c r="S516" s="376"/>
      <c r="T516" s="374"/>
      <c r="U516" s="374"/>
      <c r="V516" s="374"/>
      <c r="W516" s="374"/>
      <c r="X516" s="375"/>
      <c r="Y516" s="372"/>
      <c r="Z516" s="376"/>
      <c r="AA516" s="376"/>
      <c r="AB516" s="374"/>
      <c r="AC516" s="374"/>
      <c r="AD516" s="374"/>
      <c r="AE516" s="374"/>
      <c r="AF516" s="375"/>
    </row>
    <row r="517" spans="1:32" ht="8.4499999999999993" customHeight="1" x14ac:dyDescent="0.2">
      <c r="A517" s="249" t="s">
        <v>84</v>
      </c>
      <c r="B517" s="217">
        <v>15</v>
      </c>
      <c r="C517" s="971" t="s">
        <v>411</v>
      </c>
      <c r="D517" s="971" t="s">
        <v>7</v>
      </c>
      <c r="E517" s="217">
        <v>21</v>
      </c>
      <c r="F517" s="971" t="s">
        <v>1127</v>
      </c>
      <c r="G517" s="971" t="s">
        <v>1126</v>
      </c>
      <c r="H517" s="148">
        <v>0.01</v>
      </c>
      <c r="I517" s="139">
        <v>1</v>
      </c>
      <c r="J517" s="139">
        <v>1</v>
      </c>
      <c r="K517" s="139">
        <v>1</v>
      </c>
      <c r="L517" s="145">
        <v>100</v>
      </c>
      <c r="M517" s="148">
        <v>100</v>
      </c>
      <c r="N517" s="148">
        <v>0.01</v>
      </c>
      <c r="O517" s="148">
        <v>0.01</v>
      </c>
      <c r="P517" s="118"/>
      <c r="Q517" s="380"/>
      <c r="R517" s="376"/>
      <c r="S517" s="376"/>
      <c r="T517" s="374"/>
      <c r="U517" s="374"/>
      <c r="V517" s="374"/>
      <c r="W517" s="374"/>
      <c r="X517" s="375"/>
      <c r="Y517" s="380"/>
      <c r="Z517" s="371"/>
      <c r="AA517" s="376"/>
      <c r="AB517" s="373"/>
      <c r="AC517" s="374"/>
      <c r="AD517" s="374"/>
      <c r="AE517" s="374"/>
      <c r="AF517" s="375"/>
    </row>
    <row r="518" spans="1:32" ht="8.4499999999999993" customHeight="1" x14ac:dyDescent="0.2">
      <c r="A518" s="249" t="s">
        <v>85</v>
      </c>
      <c r="B518" s="217">
        <v>16</v>
      </c>
      <c r="C518" s="971" t="s">
        <v>412</v>
      </c>
      <c r="D518" s="971" t="s">
        <v>7</v>
      </c>
      <c r="E518" s="217">
        <v>21</v>
      </c>
      <c r="F518" s="971" t="s">
        <v>1127</v>
      </c>
      <c r="G518" s="971" t="s">
        <v>1126</v>
      </c>
      <c r="H518" s="148">
        <v>0.06</v>
      </c>
      <c r="I518" s="139">
        <v>1</v>
      </c>
      <c r="J518" s="139">
        <v>1</v>
      </c>
      <c r="K518" s="139">
        <v>1</v>
      </c>
      <c r="L518" s="145">
        <v>100</v>
      </c>
      <c r="M518" s="148">
        <v>100</v>
      </c>
      <c r="N518" s="148">
        <v>0.06</v>
      </c>
      <c r="O518" s="148">
        <v>0.06</v>
      </c>
      <c r="P518" s="118"/>
      <c r="Q518" s="371"/>
      <c r="R518" s="376"/>
      <c r="S518" s="376"/>
      <c r="T518" s="374"/>
      <c r="U518" s="374"/>
      <c r="V518" s="374"/>
      <c r="W518" s="374"/>
      <c r="X518" s="375"/>
      <c r="Y518" s="371"/>
      <c r="Z518" s="372"/>
      <c r="AA518" s="376"/>
      <c r="AB518" s="373"/>
      <c r="AC518" s="374"/>
      <c r="AD518" s="374"/>
      <c r="AE518" s="374"/>
      <c r="AF518" s="375"/>
    </row>
    <row r="519" spans="1:32" ht="8.4499999999999993" customHeight="1" x14ac:dyDescent="0.2">
      <c r="A519" s="249" t="s">
        <v>161</v>
      </c>
      <c r="B519" s="217">
        <v>17</v>
      </c>
      <c r="C519" s="971" t="s">
        <v>413</v>
      </c>
      <c r="D519" s="971" t="s">
        <v>7</v>
      </c>
      <c r="E519" s="217">
        <v>21</v>
      </c>
      <c r="F519" s="971" t="s">
        <v>1127</v>
      </c>
      <c r="G519" s="971" t="s">
        <v>1126</v>
      </c>
      <c r="H519" s="148">
        <v>7.0000000000000007E-2</v>
      </c>
      <c r="I519" s="139">
        <v>1</v>
      </c>
      <c r="J519" s="139">
        <v>1</v>
      </c>
      <c r="K519" s="139">
        <v>1</v>
      </c>
      <c r="L519" s="147">
        <v>100</v>
      </c>
      <c r="M519" s="148">
        <v>100</v>
      </c>
      <c r="N519" s="148">
        <v>7.0000000000000007E-2</v>
      </c>
      <c r="O519" s="148">
        <v>7.0000000000000007E-2</v>
      </c>
      <c r="P519" s="118"/>
      <c r="Q519" s="371"/>
      <c r="R519" s="376"/>
      <c r="S519" s="376"/>
      <c r="T519" s="374"/>
      <c r="U519" s="374"/>
      <c r="V519" s="374"/>
      <c r="W519" s="374"/>
      <c r="X519" s="375"/>
      <c r="Y519" s="371"/>
      <c r="Z519" s="376"/>
      <c r="AA519" s="376"/>
      <c r="AB519" s="374"/>
      <c r="AC519" s="374"/>
      <c r="AD519" s="374"/>
      <c r="AE519" s="374"/>
      <c r="AF519" s="375"/>
    </row>
    <row r="520" spans="1:32" ht="8.4499999999999993" customHeight="1" x14ac:dyDescent="0.2">
      <c r="A520" s="249" t="s">
        <v>162</v>
      </c>
      <c r="B520" s="217">
        <v>18</v>
      </c>
      <c r="C520" s="971" t="s">
        <v>414</v>
      </c>
      <c r="D520" s="971" t="s">
        <v>7</v>
      </c>
      <c r="E520" s="217">
        <v>21</v>
      </c>
      <c r="F520" s="971" t="s">
        <v>1127</v>
      </c>
      <c r="G520" s="971" t="s">
        <v>1126</v>
      </c>
      <c r="H520" s="148">
        <v>0.03</v>
      </c>
      <c r="I520" s="139">
        <v>1</v>
      </c>
      <c r="J520" s="139">
        <v>1</v>
      </c>
      <c r="K520" s="139">
        <v>1</v>
      </c>
      <c r="L520" s="145">
        <v>100</v>
      </c>
      <c r="M520" s="148">
        <v>100</v>
      </c>
      <c r="N520" s="148">
        <v>0.03</v>
      </c>
      <c r="O520" s="148">
        <v>0.03</v>
      </c>
      <c r="P520" s="118"/>
      <c r="Q520" s="371"/>
      <c r="R520" s="376"/>
      <c r="S520" s="376"/>
      <c r="T520" s="374"/>
      <c r="U520" s="374"/>
      <c r="V520" s="374"/>
      <c r="W520" s="374"/>
      <c r="X520" s="375"/>
      <c r="Y520" s="371"/>
      <c r="Z520" s="376"/>
      <c r="AA520" s="376"/>
      <c r="AB520" s="374"/>
      <c r="AC520" s="374"/>
      <c r="AD520" s="374"/>
      <c r="AE520" s="374"/>
      <c r="AF520" s="375"/>
    </row>
    <row r="521" spans="1:32" ht="8.4499999999999993" customHeight="1" x14ac:dyDescent="0.2">
      <c r="A521" s="249" t="s">
        <v>687</v>
      </c>
      <c r="B521" s="217">
        <v>19</v>
      </c>
      <c r="C521" s="971" t="s">
        <v>1945</v>
      </c>
      <c r="D521" s="971" t="s">
        <v>7</v>
      </c>
      <c r="E521" s="217">
        <v>21</v>
      </c>
      <c r="F521" s="971" t="s">
        <v>1127</v>
      </c>
      <c r="G521" s="971" t="s">
        <v>1126</v>
      </c>
      <c r="H521" s="148">
        <v>0.1</v>
      </c>
      <c r="I521" s="139">
        <v>1</v>
      </c>
      <c r="J521" s="139">
        <v>1</v>
      </c>
      <c r="K521" s="139">
        <v>1</v>
      </c>
      <c r="L521" s="145">
        <v>100</v>
      </c>
      <c r="M521" s="148">
        <v>100</v>
      </c>
      <c r="N521" s="148">
        <v>0.1</v>
      </c>
      <c r="O521" s="148">
        <v>0.1</v>
      </c>
      <c r="P521" s="118"/>
      <c r="Q521" s="372"/>
      <c r="R521" s="376"/>
      <c r="S521" s="376"/>
      <c r="T521" s="374"/>
      <c r="U521" s="374"/>
      <c r="V521" s="374"/>
      <c r="W521" s="374"/>
      <c r="X521" s="375"/>
      <c r="Y521" s="372"/>
      <c r="Z521" s="376"/>
      <c r="AA521" s="376"/>
      <c r="AB521" s="374"/>
      <c r="AC521" s="374"/>
      <c r="AD521" s="374"/>
      <c r="AE521" s="374"/>
      <c r="AF521" s="375"/>
    </row>
    <row r="522" spans="1:32" ht="8.4499999999999993" customHeight="1" x14ac:dyDescent="0.2">
      <c r="A522" s="249" t="s">
        <v>688</v>
      </c>
      <c r="B522" s="217">
        <v>20</v>
      </c>
      <c r="C522" s="971" t="s">
        <v>1946</v>
      </c>
      <c r="D522" s="971" t="s">
        <v>7</v>
      </c>
      <c r="E522" s="217">
        <v>21</v>
      </c>
      <c r="F522" s="971" t="s">
        <v>1127</v>
      </c>
      <c r="G522" s="971" t="s">
        <v>1126</v>
      </c>
      <c r="H522" s="148">
        <v>0.03</v>
      </c>
      <c r="I522" s="139">
        <v>1</v>
      </c>
      <c r="J522" s="139">
        <v>1</v>
      </c>
      <c r="K522" s="139">
        <v>1</v>
      </c>
      <c r="L522" s="145">
        <v>100</v>
      </c>
      <c r="M522" s="148">
        <v>100</v>
      </c>
      <c r="N522" s="148">
        <v>0.03</v>
      </c>
      <c r="O522" s="148">
        <v>0.03</v>
      </c>
      <c r="P522" s="118"/>
      <c r="Q522" s="371"/>
      <c r="R522" s="376"/>
      <c r="S522" s="372"/>
      <c r="T522" s="374"/>
      <c r="U522" s="373"/>
      <c r="V522" s="374"/>
      <c r="W522" s="374"/>
      <c r="X522" s="379"/>
      <c r="Y522" s="371"/>
      <c r="Z522" s="376"/>
      <c r="AA522" s="372"/>
      <c r="AB522" s="374"/>
      <c r="AC522" s="373"/>
      <c r="AD522" s="374"/>
      <c r="AE522" s="374"/>
      <c r="AF522" s="379"/>
    </row>
    <row r="523" spans="1:32" ht="8.4499999999999993" customHeight="1" x14ac:dyDescent="0.2">
      <c r="A523" s="249" t="s">
        <v>86</v>
      </c>
      <c r="B523" s="115">
        <v>21</v>
      </c>
      <c r="C523" s="137" t="s">
        <v>415</v>
      </c>
      <c r="D523" s="137"/>
      <c r="E523" s="116">
        <v>169</v>
      </c>
      <c r="F523" s="137" t="s">
        <v>1127</v>
      </c>
      <c r="G523" s="137" t="s">
        <v>1947</v>
      </c>
      <c r="H523" s="138"/>
      <c r="I523" s="138"/>
      <c r="J523" s="138"/>
      <c r="K523" s="138"/>
      <c r="L523" s="138"/>
      <c r="M523" s="138"/>
      <c r="N523" s="138"/>
      <c r="O523" s="138"/>
      <c r="P523" s="138"/>
      <c r="Q523" s="370"/>
      <c r="R523" s="370"/>
      <c r="S523" s="370"/>
      <c r="T523" s="370"/>
      <c r="U523" s="370"/>
      <c r="V523" s="370"/>
      <c r="W523" s="370"/>
      <c r="X523" s="370"/>
      <c r="Y523" s="370"/>
      <c r="Z523" s="370"/>
      <c r="AA523" s="370"/>
      <c r="AB523" s="370"/>
      <c r="AC523" s="370"/>
      <c r="AD523" s="370"/>
      <c r="AE523" s="370"/>
      <c r="AF523" s="370"/>
    </row>
    <row r="524" spans="1:32" ht="8.4499999999999993" customHeight="1" x14ac:dyDescent="0.2">
      <c r="A524" s="249" t="s">
        <v>87</v>
      </c>
      <c r="B524" s="217">
        <v>22</v>
      </c>
      <c r="C524" s="971" t="s">
        <v>416</v>
      </c>
      <c r="D524" s="971" t="s">
        <v>7</v>
      </c>
      <c r="E524" s="217">
        <v>16</v>
      </c>
      <c r="F524" s="971" t="s">
        <v>1129</v>
      </c>
      <c r="G524" s="971" t="s">
        <v>1948</v>
      </c>
      <c r="H524" s="148">
        <v>0.03</v>
      </c>
      <c r="I524" s="139">
        <v>1</v>
      </c>
      <c r="J524" s="139">
        <v>1</v>
      </c>
      <c r="K524" s="139">
        <v>1</v>
      </c>
      <c r="L524" s="145">
        <v>100</v>
      </c>
      <c r="M524" s="148">
        <v>100</v>
      </c>
      <c r="N524" s="148">
        <v>0.03</v>
      </c>
      <c r="O524" s="148">
        <v>0.03</v>
      </c>
      <c r="P524" s="118"/>
      <c r="Q524" s="371"/>
      <c r="R524" s="376"/>
      <c r="S524" s="376"/>
      <c r="T524" s="374"/>
      <c r="U524" s="374"/>
      <c r="V524" s="374"/>
      <c r="W524" s="374"/>
      <c r="X524" s="375"/>
      <c r="Y524" s="371"/>
      <c r="Z524" s="376"/>
      <c r="AA524" s="376"/>
      <c r="AB524" s="374"/>
      <c r="AC524" s="374"/>
      <c r="AD524" s="374"/>
      <c r="AE524" s="374"/>
      <c r="AF524" s="375"/>
    </row>
    <row r="525" spans="1:32" ht="8.4499999999999993" customHeight="1" x14ac:dyDescent="0.2">
      <c r="A525" s="249" t="s">
        <v>88</v>
      </c>
      <c r="B525" s="217">
        <v>23</v>
      </c>
      <c r="C525" s="971" t="s">
        <v>417</v>
      </c>
      <c r="D525" s="971" t="s">
        <v>7</v>
      </c>
      <c r="E525" s="217">
        <v>16</v>
      </c>
      <c r="F525" s="971" t="s">
        <v>1129</v>
      </c>
      <c r="G525" s="971" t="s">
        <v>1948</v>
      </c>
      <c r="H525" s="148">
        <v>0.03</v>
      </c>
      <c r="I525" s="139">
        <v>1</v>
      </c>
      <c r="J525" s="139">
        <v>1</v>
      </c>
      <c r="K525" s="139">
        <v>1</v>
      </c>
      <c r="L525" s="145">
        <v>100</v>
      </c>
      <c r="M525" s="148">
        <v>100</v>
      </c>
      <c r="N525" s="148">
        <v>0.03</v>
      </c>
      <c r="O525" s="148">
        <v>0.03</v>
      </c>
      <c r="P525" s="118"/>
      <c r="Q525" s="370"/>
      <c r="R525" s="370"/>
      <c r="S525" s="370"/>
      <c r="T525" s="370"/>
      <c r="U525" s="370"/>
      <c r="V525" s="370"/>
      <c r="W525" s="370"/>
      <c r="X525" s="370"/>
      <c r="Y525" s="370"/>
      <c r="Z525" s="370"/>
      <c r="AA525" s="370"/>
      <c r="AB525" s="370"/>
      <c r="AC525" s="370"/>
      <c r="AD525" s="370"/>
      <c r="AE525" s="370"/>
      <c r="AF525" s="370"/>
    </row>
    <row r="526" spans="1:32" ht="8.4499999999999993" customHeight="1" x14ac:dyDescent="0.2">
      <c r="A526" s="249" t="s">
        <v>89</v>
      </c>
      <c r="B526" s="217">
        <v>24</v>
      </c>
      <c r="C526" s="971" t="s">
        <v>418</v>
      </c>
      <c r="D526" s="971" t="s">
        <v>7</v>
      </c>
      <c r="E526" s="217">
        <v>16</v>
      </c>
      <c r="F526" s="971" t="s">
        <v>1129</v>
      </c>
      <c r="G526" s="971" t="s">
        <v>1948</v>
      </c>
      <c r="H526" s="148">
        <v>0.01</v>
      </c>
      <c r="I526" s="139">
        <v>1</v>
      </c>
      <c r="J526" s="139">
        <v>1</v>
      </c>
      <c r="K526" s="139">
        <v>1</v>
      </c>
      <c r="L526" s="145">
        <v>100</v>
      </c>
      <c r="M526" s="148">
        <v>100</v>
      </c>
      <c r="N526" s="148">
        <v>0.01</v>
      </c>
      <c r="O526" s="148">
        <v>0.01</v>
      </c>
      <c r="P526" s="118"/>
      <c r="Q526" s="380"/>
      <c r="R526" s="380"/>
      <c r="S526" s="371"/>
      <c r="T526" s="373"/>
      <c r="U526" s="373"/>
      <c r="V526" s="374"/>
      <c r="W526" s="374"/>
      <c r="X526" s="375"/>
      <c r="Y526" s="380"/>
      <c r="Z526" s="380"/>
      <c r="AA526" s="380"/>
      <c r="AB526" s="373"/>
      <c r="AC526" s="373"/>
      <c r="AD526" s="374"/>
      <c r="AE526" s="374"/>
      <c r="AF526" s="379"/>
    </row>
    <row r="527" spans="1:32" ht="8.4499999999999993" customHeight="1" x14ac:dyDescent="0.2">
      <c r="A527" s="249" t="s">
        <v>1667</v>
      </c>
      <c r="B527" s="217">
        <v>25</v>
      </c>
      <c r="C527" s="971" t="s">
        <v>1949</v>
      </c>
      <c r="D527" s="971" t="s">
        <v>10</v>
      </c>
      <c r="E527" s="704">
        <v>169</v>
      </c>
      <c r="F527" s="971" t="s">
        <v>1127</v>
      </c>
      <c r="G527" s="971" t="s">
        <v>1947</v>
      </c>
      <c r="H527" s="148">
        <v>0.14000000000000001</v>
      </c>
      <c r="I527" s="139">
        <v>6</v>
      </c>
      <c r="J527" s="139">
        <v>6</v>
      </c>
      <c r="K527" s="139">
        <v>6</v>
      </c>
      <c r="L527" s="147">
        <v>100</v>
      </c>
      <c r="M527" s="148">
        <v>100</v>
      </c>
      <c r="N527" s="148">
        <v>0.14000000000000001</v>
      </c>
      <c r="O527" s="148">
        <v>0.14000000000000001</v>
      </c>
      <c r="P527" s="118"/>
      <c r="Q527" s="381"/>
      <c r="R527" s="380"/>
      <c r="S527" s="380"/>
      <c r="T527" s="373"/>
      <c r="U527" s="373"/>
      <c r="V527" s="374"/>
      <c r="W527" s="374"/>
      <c r="X527" s="375"/>
      <c r="Y527" s="381"/>
      <c r="Z527" s="380"/>
      <c r="AA527" s="380"/>
      <c r="AB527" s="373"/>
      <c r="AC527" s="373"/>
      <c r="AD527" s="374"/>
      <c r="AE527" s="374"/>
      <c r="AF527" s="375"/>
    </row>
    <row r="528" spans="1:32" ht="8.4499999999999993" customHeight="1" x14ac:dyDescent="0.2">
      <c r="A528" s="249" t="s">
        <v>1668</v>
      </c>
      <c r="B528" s="217">
        <v>26</v>
      </c>
      <c r="C528" s="971" t="s">
        <v>1950</v>
      </c>
      <c r="D528" s="971" t="s">
        <v>7</v>
      </c>
      <c r="E528" s="704">
        <v>169</v>
      </c>
      <c r="F528" s="971" t="s">
        <v>1127</v>
      </c>
      <c r="G528" s="971" t="s">
        <v>1947</v>
      </c>
      <c r="H528" s="148">
        <v>0.02</v>
      </c>
      <c r="I528" s="139">
        <v>1</v>
      </c>
      <c r="J528" s="139">
        <v>1</v>
      </c>
      <c r="K528" s="139">
        <v>1</v>
      </c>
      <c r="L528" s="147">
        <v>100</v>
      </c>
      <c r="M528" s="148">
        <v>100</v>
      </c>
      <c r="N528" s="148">
        <v>0.02</v>
      </c>
      <c r="O528" s="148">
        <v>0.02</v>
      </c>
      <c r="P528" s="118"/>
      <c r="Q528" s="380"/>
      <c r="R528" s="371"/>
      <c r="S528" s="371"/>
      <c r="T528" s="373"/>
      <c r="U528" s="373"/>
      <c r="V528" s="374"/>
      <c r="W528" s="374"/>
      <c r="X528" s="375"/>
      <c r="Y528" s="380"/>
      <c r="Z528" s="380"/>
      <c r="AA528" s="380"/>
      <c r="AB528" s="373"/>
      <c r="AC528" s="373"/>
      <c r="AD528" s="374"/>
      <c r="AE528" s="374"/>
      <c r="AF528" s="375"/>
    </row>
    <row r="529" spans="1:32" ht="8.4499999999999993" customHeight="1" x14ac:dyDescent="0.2">
      <c r="A529" s="249" t="s">
        <v>776</v>
      </c>
      <c r="B529" s="115">
        <v>27</v>
      </c>
      <c r="C529" s="137" t="s">
        <v>419</v>
      </c>
      <c r="D529" s="137"/>
      <c r="E529" s="115">
        <v>15</v>
      </c>
      <c r="F529" s="137" t="s">
        <v>1951</v>
      </c>
      <c r="G529" s="137" t="s">
        <v>1952</v>
      </c>
      <c r="H529" s="138"/>
      <c r="I529" s="138"/>
      <c r="J529" s="138"/>
      <c r="K529" s="138"/>
      <c r="L529" s="138"/>
      <c r="M529" s="138"/>
      <c r="N529" s="138"/>
      <c r="O529" s="138"/>
      <c r="P529" s="138"/>
      <c r="Q529" s="371"/>
      <c r="R529" s="376"/>
      <c r="S529" s="376"/>
      <c r="T529" s="374"/>
      <c r="U529" s="374"/>
      <c r="V529" s="374"/>
      <c r="W529" s="374"/>
      <c r="X529" s="375"/>
      <c r="Y529" s="371"/>
      <c r="Z529" s="376"/>
      <c r="AA529" s="376"/>
      <c r="AB529" s="374"/>
      <c r="AC529" s="374"/>
      <c r="AD529" s="374"/>
      <c r="AE529" s="374"/>
      <c r="AF529" s="375"/>
    </row>
    <row r="530" spans="1:32" ht="8.4499999999999993" customHeight="1" x14ac:dyDescent="0.2">
      <c r="A530" s="249" t="s">
        <v>777</v>
      </c>
      <c r="B530" s="217">
        <v>28</v>
      </c>
      <c r="C530" s="971" t="s">
        <v>1953</v>
      </c>
      <c r="D530" s="971" t="s">
        <v>90</v>
      </c>
      <c r="E530" s="217">
        <v>15</v>
      </c>
      <c r="F530" s="971" t="s">
        <v>1951</v>
      </c>
      <c r="G530" s="971" t="s">
        <v>1952</v>
      </c>
      <c r="H530" s="148">
        <v>0.08</v>
      </c>
      <c r="I530" s="146">
        <v>60</v>
      </c>
      <c r="J530" s="139">
        <v>60</v>
      </c>
      <c r="K530" s="139">
        <v>60</v>
      </c>
      <c r="L530" s="148">
        <v>100</v>
      </c>
      <c r="M530" s="148">
        <v>100</v>
      </c>
      <c r="N530" s="148">
        <v>0.08</v>
      </c>
      <c r="O530" s="148">
        <v>0.08</v>
      </c>
      <c r="P530" s="118"/>
      <c r="Q530" s="380"/>
      <c r="R530" s="376"/>
      <c r="S530" s="376"/>
      <c r="T530" s="374"/>
      <c r="U530" s="374"/>
      <c r="V530" s="374"/>
      <c r="W530" s="374"/>
      <c r="X530" s="375"/>
      <c r="Y530" s="380"/>
      <c r="Z530" s="376"/>
      <c r="AA530" s="376"/>
      <c r="AB530" s="374"/>
      <c r="AC530" s="374"/>
      <c r="AD530" s="374"/>
      <c r="AE530" s="374"/>
      <c r="AF530" s="375"/>
    </row>
    <row r="531" spans="1:32" ht="8.4499999999999993" customHeight="1" x14ac:dyDescent="0.2">
      <c r="A531" s="249" t="s">
        <v>971</v>
      </c>
      <c r="B531" s="217">
        <v>29</v>
      </c>
      <c r="C531" s="971" t="s">
        <v>1954</v>
      </c>
      <c r="D531" s="971" t="s">
        <v>90</v>
      </c>
      <c r="E531" s="217">
        <v>15</v>
      </c>
      <c r="F531" s="971" t="s">
        <v>1951</v>
      </c>
      <c r="G531" s="971" t="s">
        <v>1952</v>
      </c>
      <c r="H531" s="148">
        <v>0.03</v>
      </c>
      <c r="I531" s="146">
        <v>15</v>
      </c>
      <c r="J531" s="139">
        <v>15</v>
      </c>
      <c r="K531" s="139">
        <v>15</v>
      </c>
      <c r="L531" s="148">
        <v>100</v>
      </c>
      <c r="M531" s="148">
        <v>100</v>
      </c>
      <c r="N531" s="148">
        <v>0.03</v>
      </c>
      <c r="O531" s="148">
        <v>0.03</v>
      </c>
      <c r="P531" s="118"/>
      <c r="Q531" s="372"/>
      <c r="R531" s="376"/>
      <c r="S531" s="376"/>
      <c r="T531" s="374"/>
      <c r="U531" s="374"/>
      <c r="V531" s="374"/>
      <c r="W531" s="374"/>
      <c r="X531" s="375"/>
      <c r="Y531" s="372"/>
      <c r="Z531" s="376"/>
      <c r="AA531" s="376"/>
      <c r="AB531" s="374"/>
      <c r="AC531" s="374"/>
      <c r="AD531" s="374"/>
      <c r="AE531" s="374"/>
      <c r="AF531" s="375"/>
    </row>
    <row r="532" spans="1:32" ht="8.4499999999999993" customHeight="1" x14ac:dyDescent="0.2">
      <c r="A532" s="249" t="s">
        <v>972</v>
      </c>
      <c r="B532" s="217">
        <v>30</v>
      </c>
      <c r="C532" s="971" t="s">
        <v>1955</v>
      </c>
      <c r="D532" s="971" t="s">
        <v>90</v>
      </c>
      <c r="E532" s="217">
        <v>15</v>
      </c>
      <c r="F532" s="971" t="s">
        <v>1951</v>
      </c>
      <c r="G532" s="971" t="s">
        <v>1952</v>
      </c>
      <c r="H532" s="148">
        <v>0.04</v>
      </c>
      <c r="I532" s="146">
        <v>25</v>
      </c>
      <c r="J532" s="139">
        <v>25</v>
      </c>
      <c r="K532" s="139">
        <v>25</v>
      </c>
      <c r="L532" s="148">
        <v>100</v>
      </c>
      <c r="M532" s="148">
        <v>100</v>
      </c>
      <c r="N532" s="148">
        <v>0.04</v>
      </c>
      <c r="O532" s="148">
        <v>0.04</v>
      </c>
      <c r="P532" s="118"/>
      <c r="Q532" s="370"/>
      <c r="R532" s="370"/>
      <c r="S532" s="370"/>
      <c r="T532" s="370"/>
      <c r="U532" s="370"/>
      <c r="V532" s="370"/>
      <c r="W532" s="370"/>
      <c r="X532" s="370"/>
      <c r="Y532" s="370"/>
      <c r="Z532" s="370"/>
      <c r="AA532" s="370"/>
      <c r="AB532" s="370"/>
      <c r="AC532" s="370"/>
      <c r="AD532" s="370"/>
      <c r="AE532" s="370"/>
      <c r="AF532" s="370"/>
    </row>
    <row r="533" spans="1:32" ht="8.4499999999999993" customHeight="1" x14ac:dyDescent="0.2">
      <c r="A533" s="249" t="s">
        <v>1673</v>
      </c>
      <c r="B533" s="217">
        <v>31</v>
      </c>
      <c r="C533" s="971" t="s">
        <v>1956</v>
      </c>
      <c r="D533" s="971" t="s">
        <v>90</v>
      </c>
      <c r="E533" s="217">
        <v>15</v>
      </c>
      <c r="F533" s="971" t="s">
        <v>1951</v>
      </c>
      <c r="G533" s="971" t="s">
        <v>1952</v>
      </c>
      <c r="H533" s="148">
        <v>0.04</v>
      </c>
      <c r="I533" s="146">
        <v>60</v>
      </c>
      <c r="J533" s="139">
        <v>60</v>
      </c>
      <c r="K533" s="139">
        <v>60</v>
      </c>
      <c r="L533" s="148">
        <v>100</v>
      </c>
      <c r="M533" s="148">
        <v>100</v>
      </c>
      <c r="N533" s="148">
        <v>0.04</v>
      </c>
      <c r="O533" s="148">
        <v>0.04</v>
      </c>
      <c r="P533" s="118"/>
      <c r="Q533" s="380"/>
      <c r="R533" s="371"/>
      <c r="S533" s="371"/>
      <c r="T533" s="373"/>
      <c r="U533" s="373"/>
      <c r="V533" s="374"/>
      <c r="W533" s="374"/>
      <c r="X533" s="375"/>
      <c r="Y533" s="380"/>
      <c r="Z533" s="371"/>
      <c r="AA533" s="380"/>
      <c r="AB533" s="373"/>
      <c r="AC533" s="373"/>
      <c r="AD533" s="374"/>
      <c r="AE533" s="374"/>
      <c r="AF533" s="378"/>
    </row>
    <row r="534" spans="1:32" ht="8.4499999999999993" customHeight="1" x14ac:dyDescent="0.2">
      <c r="A534" s="249" t="s">
        <v>1675</v>
      </c>
      <c r="B534" s="217">
        <v>32</v>
      </c>
      <c r="C534" s="971" t="s">
        <v>1957</v>
      </c>
      <c r="D534" s="971" t="s">
        <v>90</v>
      </c>
      <c r="E534" s="217">
        <v>15</v>
      </c>
      <c r="F534" s="971" t="s">
        <v>1951</v>
      </c>
      <c r="G534" s="971" t="s">
        <v>1952</v>
      </c>
      <c r="H534" s="148">
        <v>0.09</v>
      </c>
      <c r="I534" s="146">
        <v>60</v>
      </c>
      <c r="J534" s="139">
        <v>60</v>
      </c>
      <c r="K534" s="139">
        <v>60</v>
      </c>
      <c r="L534" s="148">
        <v>100</v>
      </c>
      <c r="M534" s="148">
        <v>100</v>
      </c>
      <c r="N534" s="148">
        <v>0.09</v>
      </c>
      <c r="O534" s="148">
        <v>0.09</v>
      </c>
      <c r="P534" s="118"/>
      <c r="Q534" s="380"/>
      <c r="R534" s="371"/>
      <c r="S534" s="372"/>
      <c r="T534" s="373"/>
      <c r="U534" s="374"/>
      <c r="V534" s="374"/>
      <c r="W534" s="374"/>
      <c r="X534" s="375"/>
      <c r="Y534" s="380"/>
      <c r="Z534" s="371"/>
      <c r="AA534" s="371"/>
      <c r="AB534" s="373"/>
      <c r="AC534" s="373"/>
      <c r="AD534" s="374"/>
      <c r="AE534" s="374"/>
      <c r="AF534" s="379"/>
    </row>
    <row r="535" spans="1:32" ht="8.4499999999999993" customHeight="1" x14ac:dyDescent="0.2">
      <c r="A535" s="249" t="s">
        <v>1677</v>
      </c>
      <c r="B535" s="217">
        <v>33</v>
      </c>
      <c r="C535" s="971" t="s">
        <v>1958</v>
      </c>
      <c r="D535" s="971" t="s">
        <v>90</v>
      </c>
      <c r="E535" s="217">
        <v>15</v>
      </c>
      <c r="F535" s="971" t="s">
        <v>1951</v>
      </c>
      <c r="G535" s="971" t="s">
        <v>1952</v>
      </c>
      <c r="H535" s="148">
        <v>0.02</v>
      </c>
      <c r="I535" s="146">
        <v>20</v>
      </c>
      <c r="J535" s="139">
        <v>20</v>
      </c>
      <c r="K535" s="139">
        <v>20</v>
      </c>
      <c r="L535" s="148">
        <v>100</v>
      </c>
      <c r="M535" s="148">
        <v>100</v>
      </c>
      <c r="N535" s="148">
        <v>0.02</v>
      </c>
      <c r="O535" s="148">
        <v>0.02</v>
      </c>
      <c r="P535" s="118"/>
      <c r="Q535" s="380"/>
      <c r="R535" s="376"/>
      <c r="S535" s="376"/>
      <c r="T535" s="374"/>
      <c r="U535" s="374"/>
      <c r="V535" s="374"/>
      <c r="W535" s="374"/>
      <c r="X535" s="375"/>
      <c r="Y535" s="380"/>
      <c r="Z535" s="376"/>
      <c r="AA535" s="376"/>
      <c r="AB535" s="374"/>
      <c r="AC535" s="374"/>
      <c r="AD535" s="374"/>
      <c r="AE535" s="374"/>
      <c r="AF535" s="375"/>
    </row>
    <row r="536" spans="1:32" ht="8.4499999999999993" customHeight="1" x14ac:dyDescent="0.2">
      <c r="A536" s="249" t="s">
        <v>1679</v>
      </c>
      <c r="B536" s="217">
        <v>34</v>
      </c>
      <c r="C536" s="971" t="s">
        <v>420</v>
      </c>
      <c r="D536" s="971" t="s">
        <v>7</v>
      </c>
      <c r="E536" s="217">
        <v>15</v>
      </c>
      <c r="F536" s="971" t="s">
        <v>1951</v>
      </c>
      <c r="G536" s="971" t="s">
        <v>1952</v>
      </c>
      <c r="H536" s="148">
        <v>0.02</v>
      </c>
      <c r="I536" s="139">
        <v>1</v>
      </c>
      <c r="J536" s="139">
        <v>1</v>
      </c>
      <c r="K536" s="139">
        <v>1</v>
      </c>
      <c r="L536" s="148">
        <v>100</v>
      </c>
      <c r="M536" s="148">
        <v>100</v>
      </c>
      <c r="N536" s="148">
        <v>0.02</v>
      </c>
      <c r="O536" s="148">
        <v>0.02</v>
      </c>
      <c r="P536" s="118"/>
      <c r="Q536" s="371"/>
      <c r="R536" s="376"/>
      <c r="S536" s="376"/>
      <c r="T536" s="374"/>
      <c r="U536" s="374"/>
      <c r="V536" s="374"/>
      <c r="W536" s="374"/>
      <c r="X536" s="375"/>
      <c r="Y536" s="371"/>
      <c r="Z536" s="376"/>
      <c r="AA536" s="376"/>
      <c r="AB536" s="374"/>
      <c r="AC536" s="374"/>
      <c r="AD536" s="374"/>
      <c r="AE536" s="374"/>
      <c r="AF536" s="375"/>
    </row>
    <row r="537" spans="1:32" ht="8.4499999999999993" customHeight="1" x14ac:dyDescent="0.2">
      <c r="A537" s="249" t="s">
        <v>778</v>
      </c>
      <c r="B537" s="115">
        <v>35</v>
      </c>
      <c r="C537" s="137" t="s">
        <v>60</v>
      </c>
      <c r="D537" s="137"/>
      <c r="E537" s="115">
        <v>42</v>
      </c>
      <c r="F537" s="137" t="s">
        <v>1127</v>
      </c>
      <c r="G537" s="137" t="s">
        <v>1128</v>
      </c>
      <c r="H537" s="138"/>
      <c r="I537" s="138"/>
      <c r="J537" s="138"/>
      <c r="K537" s="138"/>
      <c r="L537" s="138"/>
      <c r="M537" s="138"/>
      <c r="N537" s="138"/>
      <c r="O537" s="138"/>
      <c r="P537" s="138"/>
      <c r="Q537" s="380"/>
      <c r="R537" s="371"/>
      <c r="S537" s="371"/>
      <c r="T537" s="373"/>
      <c r="U537" s="373"/>
      <c r="V537" s="374"/>
      <c r="W537" s="374"/>
      <c r="X537" s="378"/>
      <c r="Y537" s="380"/>
      <c r="Z537" s="371"/>
      <c r="AA537" s="371"/>
      <c r="AB537" s="373"/>
      <c r="AC537" s="373"/>
      <c r="AD537" s="374"/>
      <c r="AE537" s="374"/>
      <c r="AF537" s="379"/>
    </row>
    <row r="538" spans="1:32" ht="8.4499999999999993" customHeight="1" x14ac:dyDescent="0.2">
      <c r="A538" s="249" t="s">
        <v>780</v>
      </c>
      <c r="B538" s="217">
        <v>36</v>
      </c>
      <c r="C538" s="971" t="s">
        <v>421</v>
      </c>
      <c r="D538" s="971" t="s">
        <v>7</v>
      </c>
      <c r="E538" s="217">
        <v>21</v>
      </c>
      <c r="F538" s="971" t="s">
        <v>1127</v>
      </c>
      <c r="G538" s="971" t="s">
        <v>1126</v>
      </c>
      <c r="H538" s="148">
        <v>0.01</v>
      </c>
      <c r="I538" s="139">
        <v>1</v>
      </c>
      <c r="J538" s="139">
        <v>1</v>
      </c>
      <c r="K538" s="139">
        <v>1</v>
      </c>
      <c r="L538" s="145">
        <v>100</v>
      </c>
      <c r="M538" s="148">
        <v>100</v>
      </c>
      <c r="N538" s="148">
        <v>0.01</v>
      </c>
      <c r="O538" s="148">
        <v>0.01</v>
      </c>
      <c r="P538" s="118"/>
      <c r="Q538" s="371"/>
      <c r="R538" s="376"/>
      <c r="S538" s="376"/>
      <c r="T538" s="374"/>
      <c r="U538" s="374"/>
      <c r="V538" s="374"/>
      <c r="W538" s="374"/>
      <c r="X538" s="375"/>
      <c r="Y538" s="371"/>
      <c r="Z538" s="376"/>
      <c r="AA538" s="376"/>
      <c r="AB538" s="374"/>
      <c r="AC538" s="374"/>
      <c r="AD538" s="374"/>
      <c r="AE538" s="374"/>
      <c r="AF538" s="375"/>
    </row>
    <row r="539" spans="1:32" ht="8.4499999999999993" customHeight="1" x14ac:dyDescent="0.2">
      <c r="A539" s="249" t="s">
        <v>781</v>
      </c>
      <c r="B539" s="217">
        <v>37</v>
      </c>
      <c r="C539" s="971" t="s">
        <v>422</v>
      </c>
      <c r="D539" s="971" t="s">
        <v>7</v>
      </c>
      <c r="E539" s="217">
        <v>42</v>
      </c>
      <c r="F539" s="971" t="s">
        <v>1127</v>
      </c>
      <c r="G539" s="971" t="s">
        <v>1128</v>
      </c>
      <c r="H539" s="148">
        <v>7.0000000000000007E-2</v>
      </c>
      <c r="I539" s="139">
        <v>1</v>
      </c>
      <c r="J539" s="139">
        <v>1</v>
      </c>
      <c r="K539" s="139">
        <v>1</v>
      </c>
      <c r="L539" s="145">
        <v>100</v>
      </c>
      <c r="M539" s="148">
        <v>100</v>
      </c>
      <c r="N539" s="148">
        <v>7.0000000000000007E-2</v>
      </c>
      <c r="O539" s="148">
        <v>7.0000000000000007E-2</v>
      </c>
      <c r="P539" s="118"/>
      <c r="Q539" s="372"/>
      <c r="R539" s="376"/>
      <c r="S539" s="376"/>
      <c r="T539" s="374"/>
      <c r="U539" s="374"/>
      <c r="V539" s="374"/>
      <c r="W539" s="374"/>
      <c r="X539" s="375"/>
      <c r="Y539" s="372"/>
      <c r="Z539" s="376"/>
      <c r="AA539" s="376"/>
      <c r="AB539" s="374"/>
      <c r="AC539" s="374"/>
      <c r="AD539" s="374"/>
      <c r="AE539" s="374"/>
      <c r="AF539" s="375"/>
    </row>
    <row r="540" spans="1:32" ht="8.4499999999999993" customHeight="1" x14ac:dyDescent="0.2">
      <c r="A540" s="249" t="s">
        <v>782</v>
      </c>
      <c r="B540" s="217">
        <v>38</v>
      </c>
      <c r="C540" s="971" t="s">
        <v>423</v>
      </c>
      <c r="D540" s="971" t="s">
        <v>90</v>
      </c>
      <c r="E540" s="703">
        <v>1</v>
      </c>
      <c r="F540" s="971" t="s">
        <v>1127</v>
      </c>
      <c r="G540" s="971" t="s">
        <v>1127</v>
      </c>
      <c r="H540" s="148">
        <v>0.04</v>
      </c>
      <c r="I540" s="146">
        <v>50</v>
      </c>
      <c r="J540" s="146">
        <v>50</v>
      </c>
      <c r="K540" s="139">
        <v>50</v>
      </c>
      <c r="L540" s="145">
        <v>100</v>
      </c>
      <c r="M540" s="148">
        <v>100</v>
      </c>
      <c r="N540" s="148">
        <v>0.04</v>
      </c>
      <c r="O540" s="148">
        <v>0.04</v>
      </c>
      <c r="P540" s="118"/>
      <c r="Q540" s="370"/>
      <c r="R540" s="370"/>
      <c r="S540" s="370"/>
      <c r="T540" s="370"/>
      <c r="U540" s="370"/>
      <c r="V540" s="370"/>
      <c r="W540" s="370"/>
      <c r="X540" s="370"/>
      <c r="Y540" s="370"/>
      <c r="Z540" s="370"/>
      <c r="AA540" s="370"/>
      <c r="AB540" s="370"/>
      <c r="AC540" s="370"/>
      <c r="AD540" s="370"/>
      <c r="AE540" s="370"/>
      <c r="AF540" s="370"/>
    </row>
    <row r="541" spans="1:32" ht="8.4499999999999993" customHeight="1" x14ac:dyDescent="0.2">
      <c r="A541" s="249" t="s">
        <v>783</v>
      </c>
      <c r="B541" s="217">
        <v>39</v>
      </c>
      <c r="C541" s="971" t="s">
        <v>424</v>
      </c>
      <c r="D541" s="971" t="s">
        <v>90</v>
      </c>
      <c r="E541" s="217">
        <v>21</v>
      </c>
      <c r="F541" s="971" t="s">
        <v>1127</v>
      </c>
      <c r="G541" s="971" t="s">
        <v>1126</v>
      </c>
      <c r="H541" s="148">
        <v>0.02</v>
      </c>
      <c r="I541" s="144">
        <v>606.62</v>
      </c>
      <c r="J541" s="144">
        <v>606.62</v>
      </c>
      <c r="K541" s="139">
        <v>606.62</v>
      </c>
      <c r="L541" s="145">
        <v>100</v>
      </c>
      <c r="M541" s="148">
        <v>100</v>
      </c>
      <c r="N541" s="148">
        <v>0.02</v>
      </c>
      <c r="O541" s="148">
        <v>0.02</v>
      </c>
      <c r="P541" s="118"/>
      <c r="Q541" s="370"/>
      <c r="R541" s="370"/>
      <c r="S541" s="370"/>
      <c r="T541" s="370"/>
      <c r="U541" s="370"/>
      <c r="V541" s="370"/>
      <c r="W541" s="370"/>
      <c r="X541" s="370"/>
      <c r="Y541" s="370"/>
      <c r="Z541" s="370"/>
      <c r="AA541" s="370"/>
      <c r="AB541" s="370"/>
      <c r="AC541" s="370"/>
      <c r="AD541" s="370"/>
      <c r="AE541" s="370"/>
      <c r="AF541" s="370"/>
    </row>
    <row r="542" spans="1:32" ht="8.4499999999999993" customHeight="1" x14ac:dyDescent="0.2">
      <c r="A542" s="249" t="s">
        <v>91</v>
      </c>
      <c r="B542" s="115">
        <v>40</v>
      </c>
      <c r="C542" s="137" t="s">
        <v>425</v>
      </c>
      <c r="D542" s="137"/>
      <c r="E542" s="116">
        <v>163</v>
      </c>
      <c r="F542" s="137" t="s">
        <v>1127</v>
      </c>
      <c r="G542" s="137" t="s">
        <v>1952</v>
      </c>
      <c r="H542" s="138"/>
      <c r="I542" s="138"/>
      <c r="J542" s="138"/>
      <c r="K542" s="138"/>
      <c r="L542" s="138"/>
      <c r="M542" s="138"/>
      <c r="N542" s="138"/>
      <c r="O542" s="138"/>
      <c r="P542" s="138"/>
      <c r="Q542" s="380"/>
      <c r="R542" s="376"/>
      <c r="S542" s="376"/>
      <c r="T542" s="374"/>
      <c r="U542" s="374"/>
      <c r="V542" s="374"/>
      <c r="W542" s="374"/>
      <c r="X542" s="375"/>
      <c r="Y542" s="380"/>
      <c r="Z542" s="376"/>
      <c r="AA542" s="376"/>
      <c r="AB542" s="374"/>
      <c r="AC542" s="374"/>
      <c r="AD542" s="374"/>
      <c r="AE542" s="374"/>
      <c r="AF542" s="379"/>
    </row>
    <row r="543" spans="1:32" ht="8.4499999999999993" customHeight="1" x14ac:dyDescent="0.2">
      <c r="A543" s="249" t="s">
        <v>92</v>
      </c>
      <c r="B543" s="217">
        <v>41</v>
      </c>
      <c r="C543" s="971" t="s">
        <v>426</v>
      </c>
      <c r="D543" s="971" t="s">
        <v>7</v>
      </c>
      <c r="E543" s="704">
        <v>163</v>
      </c>
      <c r="F543" s="971" t="s">
        <v>1127</v>
      </c>
      <c r="G543" s="971" t="s">
        <v>1952</v>
      </c>
      <c r="H543" s="148">
        <v>0.86</v>
      </c>
      <c r="I543" s="139">
        <v>1</v>
      </c>
      <c r="J543" s="139">
        <v>1</v>
      </c>
      <c r="K543" s="139">
        <v>1</v>
      </c>
      <c r="L543" s="147">
        <v>100</v>
      </c>
      <c r="M543" s="148">
        <v>100</v>
      </c>
      <c r="N543" s="148">
        <v>0.86</v>
      </c>
      <c r="O543" s="148">
        <v>0.86</v>
      </c>
      <c r="P543" s="118"/>
      <c r="Q543" s="371"/>
      <c r="R543" s="376"/>
      <c r="S543" s="376"/>
      <c r="T543" s="374"/>
      <c r="U543" s="374"/>
      <c r="V543" s="374"/>
      <c r="W543" s="374"/>
      <c r="X543" s="375"/>
      <c r="Y543" s="371"/>
      <c r="Z543" s="376"/>
      <c r="AA543" s="376"/>
      <c r="AB543" s="374"/>
      <c r="AC543" s="374"/>
      <c r="AD543" s="374"/>
      <c r="AE543" s="374"/>
      <c r="AF543" s="375"/>
    </row>
    <row r="544" spans="1:32" ht="8.4499999999999993" customHeight="1" x14ac:dyDescent="0.2">
      <c r="A544" s="249" t="s">
        <v>93</v>
      </c>
      <c r="B544" s="217">
        <v>42</v>
      </c>
      <c r="C544" s="971" t="s">
        <v>427</v>
      </c>
      <c r="D544" s="971" t="s">
        <v>7</v>
      </c>
      <c r="E544" s="217">
        <v>21</v>
      </c>
      <c r="F544" s="971" t="s">
        <v>1127</v>
      </c>
      <c r="G544" s="971" t="s">
        <v>1126</v>
      </c>
      <c r="H544" s="148">
        <v>0.61</v>
      </c>
      <c r="I544" s="139">
        <v>1</v>
      </c>
      <c r="J544" s="139">
        <v>1</v>
      </c>
      <c r="K544" s="139">
        <v>1</v>
      </c>
      <c r="L544" s="145">
        <v>100</v>
      </c>
      <c r="M544" s="148">
        <v>100</v>
      </c>
      <c r="N544" s="148">
        <v>0.61</v>
      </c>
      <c r="O544" s="148">
        <v>0.61</v>
      </c>
      <c r="P544" s="118"/>
      <c r="Q544" s="371"/>
      <c r="R544" s="376"/>
      <c r="S544" s="376"/>
      <c r="T544" s="374"/>
      <c r="U544" s="374"/>
      <c r="V544" s="374"/>
      <c r="W544" s="374"/>
      <c r="X544" s="375"/>
      <c r="Y544" s="371"/>
      <c r="Z544" s="376"/>
      <c r="AA544" s="376"/>
      <c r="AB544" s="374"/>
      <c r="AC544" s="374"/>
      <c r="AD544" s="374"/>
      <c r="AE544" s="374"/>
      <c r="AF544" s="375"/>
    </row>
    <row r="545" spans="1:32" ht="8.4499999999999993" customHeight="1" x14ac:dyDescent="0.2">
      <c r="A545" s="249" t="s">
        <v>95</v>
      </c>
      <c r="B545" s="115">
        <v>43</v>
      </c>
      <c r="C545" s="137" t="s">
        <v>428</v>
      </c>
      <c r="D545" s="137"/>
      <c r="E545" s="116">
        <v>177</v>
      </c>
      <c r="F545" s="137" t="s">
        <v>1959</v>
      </c>
      <c r="G545" s="137" t="s">
        <v>1960</v>
      </c>
      <c r="H545" s="138"/>
      <c r="I545" s="138"/>
      <c r="J545" s="138"/>
      <c r="K545" s="138"/>
      <c r="L545" s="138"/>
      <c r="M545" s="138"/>
      <c r="N545" s="138"/>
      <c r="O545" s="138"/>
      <c r="P545" s="138"/>
      <c r="Q545" s="371"/>
      <c r="R545" s="376"/>
      <c r="S545" s="376"/>
      <c r="T545" s="374"/>
      <c r="U545" s="374"/>
      <c r="V545" s="374"/>
      <c r="W545" s="374"/>
      <c r="X545" s="375"/>
      <c r="Y545" s="371"/>
      <c r="Z545" s="376"/>
      <c r="AA545" s="376"/>
      <c r="AB545" s="374"/>
      <c r="AC545" s="374"/>
      <c r="AD545" s="374"/>
      <c r="AE545" s="374"/>
      <c r="AF545" s="375"/>
    </row>
    <row r="546" spans="1:32" ht="8.4499999999999993" customHeight="1" x14ac:dyDescent="0.2">
      <c r="A546" s="249" t="s">
        <v>96</v>
      </c>
      <c r="B546" s="115">
        <v>44</v>
      </c>
      <c r="C546" s="137" t="s">
        <v>429</v>
      </c>
      <c r="D546" s="137"/>
      <c r="E546" s="116">
        <v>124</v>
      </c>
      <c r="F546" s="137" t="s">
        <v>1961</v>
      </c>
      <c r="G546" s="137" t="s">
        <v>1962</v>
      </c>
      <c r="H546" s="138"/>
      <c r="I546" s="138"/>
      <c r="J546" s="138"/>
      <c r="K546" s="138"/>
      <c r="L546" s="138"/>
      <c r="M546" s="138"/>
      <c r="N546" s="138"/>
      <c r="O546" s="138"/>
      <c r="P546" s="138"/>
      <c r="Q546" s="380"/>
      <c r="R546" s="376"/>
      <c r="S546" s="376"/>
      <c r="T546" s="374"/>
      <c r="U546" s="374"/>
      <c r="V546" s="374"/>
      <c r="W546" s="374"/>
      <c r="X546" s="375"/>
      <c r="Y546" s="380"/>
      <c r="Z546" s="376"/>
      <c r="AA546" s="372"/>
      <c r="AB546" s="374"/>
      <c r="AC546" s="374"/>
      <c r="AD546" s="374"/>
      <c r="AE546" s="374"/>
      <c r="AF546" s="379"/>
    </row>
    <row r="547" spans="1:32" ht="8.4499999999999993" customHeight="1" x14ac:dyDescent="0.2">
      <c r="A547" s="249" t="s">
        <v>97</v>
      </c>
      <c r="B547" s="217">
        <v>45</v>
      </c>
      <c r="C547" s="971" t="s">
        <v>430</v>
      </c>
      <c r="D547" s="971" t="s">
        <v>94</v>
      </c>
      <c r="E547" s="704">
        <v>124</v>
      </c>
      <c r="F547" s="971" t="s">
        <v>1961</v>
      </c>
      <c r="G547" s="971" t="s">
        <v>1962</v>
      </c>
      <c r="H547" s="148">
        <v>0.16</v>
      </c>
      <c r="I547" s="144">
        <v>187.78</v>
      </c>
      <c r="J547" s="139">
        <v>187.78</v>
      </c>
      <c r="K547" s="139">
        <v>187.78</v>
      </c>
      <c r="L547" s="148">
        <v>100</v>
      </c>
      <c r="M547" s="148">
        <v>100</v>
      </c>
      <c r="N547" s="148">
        <v>0.16</v>
      </c>
      <c r="O547" s="148">
        <v>0.16</v>
      </c>
      <c r="P547" s="118"/>
      <c r="Q547" s="370"/>
      <c r="R547" s="370"/>
      <c r="S547" s="370"/>
      <c r="T547" s="370"/>
      <c r="U547" s="370"/>
      <c r="V547" s="370"/>
      <c r="W547" s="370"/>
      <c r="X547" s="370"/>
      <c r="Y547" s="370"/>
      <c r="Z547" s="370"/>
      <c r="AA547" s="370"/>
      <c r="AB547" s="370"/>
      <c r="AC547" s="370"/>
      <c r="AD547" s="370"/>
      <c r="AE547" s="370"/>
      <c r="AF547" s="370"/>
    </row>
    <row r="548" spans="1:32" ht="8.4499999999999993" customHeight="1" x14ac:dyDescent="0.2">
      <c r="A548" s="249" t="s">
        <v>98</v>
      </c>
      <c r="B548" s="217">
        <v>46</v>
      </c>
      <c r="C548" s="971" t="s">
        <v>435</v>
      </c>
      <c r="D548" s="971" t="s">
        <v>90</v>
      </c>
      <c r="E548" s="704">
        <v>124</v>
      </c>
      <c r="F548" s="971" t="s">
        <v>1961</v>
      </c>
      <c r="G548" s="971" t="s">
        <v>1962</v>
      </c>
      <c r="H548" s="148">
        <v>0</v>
      </c>
      <c r="I548" s="144">
        <v>108.26</v>
      </c>
      <c r="J548" s="139">
        <v>108.26</v>
      </c>
      <c r="K548" s="139">
        <v>108.26</v>
      </c>
      <c r="L548" s="148">
        <v>100</v>
      </c>
      <c r="M548" s="148">
        <v>100</v>
      </c>
      <c r="N548" s="148">
        <v>0</v>
      </c>
      <c r="O548" s="148">
        <v>0</v>
      </c>
      <c r="P548" s="118"/>
      <c r="Q548" s="372"/>
      <c r="R548" s="376"/>
      <c r="S548" s="376"/>
      <c r="T548" s="374"/>
      <c r="U548" s="374"/>
      <c r="V548" s="374"/>
      <c r="W548" s="374"/>
      <c r="X548" s="375"/>
      <c r="Y548" s="372"/>
      <c r="Z548" s="376"/>
      <c r="AA548" s="376"/>
      <c r="AB548" s="374"/>
      <c r="AC548" s="374"/>
      <c r="AD548" s="374"/>
      <c r="AE548" s="374"/>
      <c r="AF548" s="375"/>
    </row>
    <row r="549" spans="1:32" ht="8.4499999999999993" customHeight="1" x14ac:dyDescent="0.2">
      <c r="A549" s="249" t="s">
        <v>99</v>
      </c>
      <c r="B549" s="217">
        <v>47</v>
      </c>
      <c r="C549" s="971" t="s">
        <v>431</v>
      </c>
      <c r="D549" s="971" t="s">
        <v>94</v>
      </c>
      <c r="E549" s="704">
        <v>124</v>
      </c>
      <c r="F549" s="971" t="s">
        <v>1961</v>
      </c>
      <c r="G549" s="971" t="s">
        <v>1962</v>
      </c>
      <c r="H549" s="148">
        <v>0.02</v>
      </c>
      <c r="I549" s="139">
        <v>6.48</v>
      </c>
      <c r="J549" s="139">
        <v>6.48</v>
      </c>
      <c r="K549" s="139">
        <v>6.48</v>
      </c>
      <c r="L549" s="148">
        <v>100</v>
      </c>
      <c r="M549" s="148">
        <v>100</v>
      </c>
      <c r="N549" s="148">
        <v>0.02</v>
      </c>
      <c r="O549" s="148">
        <v>0.02</v>
      </c>
      <c r="P549" s="118"/>
      <c r="Q549" s="370"/>
      <c r="R549" s="370"/>
      <c r="S549" s="370"/>
      <c r="T549" s="370"/>
      <c r="U549" s="370"/>
      <c r="V549" s="370"/>
      <c r="W549" s="370"/>
      <c r="X549" s="370"/>
      <c r="Y549" s="370"/>
      <c r="Z549" s="370"/>
      <c r="AA549" s="370"/>
      <c r="AB549" s="370"/>
      <c r="AC549" s="370"/>
      <c r="AD549" s="370"/>
      <c r="AE549" s="370"/>
      <c r="AF549" s="370"/>
    </row>
    <row r="550" spans="1:32" ht="8.4499999999999993" customHeight="1" x14ac:dyDescent="0.2">
      <c r="A550" s="249" t="s">
        <v>100</v>
      </c>
      <c r="B550" s="217">
        <v>48</v>
      </c>
      <c r="C550" s="971" t="s">
        <v>432</v>
      </c>
      <c r="D550" s="971" t="s">
        <v>90</v>
      </c>
      <c r="E550" s="704">
        <v>124</v>
      </c>
      <c r="F550" s="971" t="s">
        <v>1961</v>
      </c>
      <c r="G550" s="971" t="s">
        <v>1962</v>
      </c>
      <c r="H550" s="148">
        <v>0.21</v>
      </c>
      <c r="I550" s="144">
        <v>379.77</v>
      </c>
      <c r="J550" s="139">
        <v>379.77</v>
      </c>
      <c r="K550" s="139">
        <v>379.77</v>
      </c>
      <c r="L550" s="148">
        <v>100</v>
      </c>
      <c r="M550" s="148">
        <v>100</v>
      </c>
      <c r="N550" s="148">
        <v>0.21</v>
      </c>
      <c r="O550" s="148">
        <v>0.21</v>
      </c>
      <c r="P550" s="118"/>
      <c r="Q550" s="380"/>
      <c r="R550" s="376"/>
      <c r="S550" s="376"/>
      <c r="T550" s="374"/>
      <c r="U550" s="374"/>
      <c r="V550" s="374"/>
      <c r="W550" s="374"/>
      <c r="X550" s="375"/>
      <c r="Y550" s="380"/>
      <c r="Z550" s="376"/>
      <c r="AA550" s="376"/>
      <c r="AB550" s="374"/>
      <c r="AC550" s="374"/>
      <c r="AD550" s="374"/>
      <c r="AE550" s="374"/>
      <c r="AF550" s="375"/>
    </row>
    <row r="551" spans="1:32" ht="8.4499999999999993" customHeight="1" x14ac:dyDescent="0.2">
      <c r="A551" s="249" t="s">
        <v>102</v>
      </c>
      <c r="B551" s="217">
        <v>49</v>
      </c>
      <c r="C551" s="971" t="s">
        <v>1071</v>
      </c>
      <c r="D551" s="971" t="s">
        <v>101</v>
      </c>
      <c r="E551" s="704">
        <v>124</v>
      </c>
      <c r="F551" s="971" t="s">
        <v>1961</v>
      </c>
      <c r="G551" s="971" t="s">
        <v>1962</v>
      </c>
      <c r="H551" s="148">
        <v>0.42</v>
      </c>
      <c r="I551" s="142">
        <v>7220</v>
      </c>
      <c r="J551" s="139">
        <v>7220</v>
      </c>
      <c r="K551" s="139">
        <v>7220</v>
      </c>
      <c r="L551" s="148">
        <v>100</v>
      </c>
      <c r="M551" s="148">
        <v>100</v>
      </c>
      <c r="N551" s="148">
        <v>0.42</v>
      </c>
      <c r="O551" s="148">
        <v>0.42</v>
      </c>
      <c r="P551" s="118"/>
      <c r="Q551" s="371"/>
      <c r="R551" s="376"/>
      <c r="S551" s="376"/>
      <c r="T551" s="374"/>
      <c r="U551" s="374"/>
      <c r="V551" s="374"/>
      <c r="W551" s="374"/>
      <c r="X551" s="375"/>
      <c r="Y551" s="371"/>
      <c r="Z551" s="376"/>
      <c r="AA551" s="376"/>
      <c r="AB551" s="374"/>
      <c r="AC551" s="374"/>
      <c r="AD551" s="374"/>
      <c r="AE551" s="374"/>
      <c r="AF551" s="375"/>
    </row>
    <row r="552" spans="1:32" ht="8.4499999999999993" customHeight="1" x14ac:dyDescent="0.2">
      <c r="A552" s="249" t="s">
        <v>788</v>
      </c>
      <c r="B552" s="217">
        <v>50</v>
      </c>
      <c r="C552" s="971" t="s">
        <v>1963</v>
      </c>
      <c r="D552" s="971" t="s">
        <v>94</v>
      </c>
      <c r="E552" s="704">
        <v>124</v>
      </c>
      <c r="F552" s="971" t="s">
        <v>1961</v>
      </c>
      <c r="G552" s="971" t="s">
        <v>1962</v>
      </c>
      <c r="H552" s="148">
        <v>0.31</v>
      </c>
      <c r="I552" s="144">
        <v>102.4</v>
      </c>
      <c r="J552" s="139">
        <v>102.4</v>
      </c>
      <c r="K552" s="139">
        <v>102.4</v>
      </c>
      <c r="L552" s="148">
        <v>100</v>
      </c>
      <c r="M552" s="148">
        <v>100</v>
      </c>
      <c r="N552" s="148">
        <v>0.31</v>
      </c>
      <c r="O552" s="148">
        <v>0.31</v>
      </c>
      <c r="P552" s="118"/>
      <c r="Q552" s="370"/>
      <c r="R552" s="370"/>
      <c r="S552" s="370"/>
      <c r="T552" s="370"/>
      <c r="U552" s="370"/>
      <c r="V552" s="370"/>
      <c r="W552" s="370"/>
      <c r="X552" s="370"/>
      <c r="Y552" s="370"/>
      <c r="Z552" s="370"/>
      <c r="AA552" s="370"/>
      <c r="AB552" s="370"/>
      <c r="AC552" s="370"/>
      <c r="AD552" s="370"/>
      <c r="AE552" s="370"/>
      <c r="AF552" s="370"/>
    </row>
    <row r="553" spans="1:32" ht="8.4499999999999993" customHeight="1" x14ac:dyDescent="0.2">
      <c r="A553" s="249" t="s">
        <v>789</v>
      </c>
      <c r="B553" s="217">
        <v>51</v>
      </c>
      <c r="C553" s="971" t="s">
        <v>433</v>
      </c>
      <c r="D553" s="971" t="s">
        <v>94</v>
      </c>
      <c r="E553" s="704">
        <v>124</v>
      </c>
      <c r="F553" s="971" t="s">
        <v>1961</v>
      </c>
      <c r="G553" s="971" t="s">
        <v>1962</v>
      </c>
      <c r="H553" s="148">
        <v>0.01</v>
      </c>
      <c r="I553" s="144">
        <v>107.74</v>
      </c>
      <c r="J553" s="139">
        <v>107.74</v>
      </c>
      <c r="K553" s="139">
        <v>107.74</v>
      </c>
      <c r="L553" s="148">
        <v>100</v>
      </c>
      <c r="M553" s="148">
        <v>100</v>
      </c>
      <c r="N553" s="148">
        <v>0.01</v>
      </c>
      <c r="O553" s="148">
        <v>0.01</v>
      </c>
      <c r="P553" s="118"/>
      <c r="Q553" s="376"/>
      <c r="R553" s="376"/>
      <c r="S553" s="376"/>
      <c r="T553" s="374"/>
      <c r="U553" s="374"/>
      <c r="V553" s="374"/>
      <c r="W553" s="374"/>
      <c r="X553" s="375"/>
      <c r="Y553" s="376"/>
      <c r="Z553" s="376"/>
      <c r="AA553" s="376"/>
      <c r="AB553" s="374"/>
      <c r="AC553" s="374"/>
      <c r="AD553" s="374"/>
      <c r="AE553" s="374"/>
      <c r="AF553" s="375"/>
    </row>
    <row r="554" spans="1:32" ht="8.4499999999999993" customHeight="1" x14ac:dyDescent="0.2">
      <c r="A554" s="249" t="s">
        <v>790</v>
      </c>
      <c r="B554" s="217">
        <v>52</v>
      </c>
      <c r="C554" s="971" t="s">
        <v>434</v>
      </c>
      <c r="D554" s="971" t="s">
        <v>94</v>
      </c>
      <c r="E554" s="704">
        <v>124</v>
      </c>
      <c r="F554" s="971" t="s">
        <v>1961</v>
      </c>
      <c r="G554" s="971" t="s">
        <v>1962</v>
      </c>
      <c r="H554" s="148">
        <v>0.08</v>
      </c>
      <c r="I554" s="144">
        <v>136.38999999999999</v>
      </c>
      <c r="J554" s="139">
        <v>136.38999999999999</v>
      </c>
      <c r="K554" s="139">
        <v>136.38999999999999</v>
      </c>
      <c r="L554" s="148">
        <v>100</v>
      </c>
      <c r="M554" s="148">
        <v>100</v>
      </c>
      <c r="N554" s="148">
        <v>0.08</v>
      </c>
      <c r="O554" s="148">
        <v>0.08</v>
      </c>
      <c r="P554" s="118"/>
      <c r="Q554" s="376"/>
      <c r="R554" s="376"/>
      <c r="S554" s="376"/>
      <c r="T554" s="374"/>
      <c r="U554" s="374"/>
      <c r="V554" s="374"/>
      <c r="W554" s="374"/>
      <c r="X554" s="375"/>
      <c r="Y554" s="376"/>
      <c r="Z554" s="376"/>
      <c r="AA554" s="376"/>
      <c r="AB554" s="374"/>
      <c r="AC554" s="374"/>
      <c r="AD554" s="374"/>
      <c r="AE554" s="374"/>
      <c r="AF554" s="375"/>
    </row>
    <row r="555" spans="1:32" ht="8.4499999999999993" customHeight="1" x14ac:dyDescent="0.2">
      <c r="A555" s="249" t="s">
        <v>103</v>
      </c>
      <c r="B555" s="115">
        <v>53</v>
      </c>
      <c r="C555" s="137" t="s">
        <v>1072</v>
      </c>
      <c r="D555" s="137"/>
      <c r="E555" s="116">
        <v>161</v>
      </c>
      <c r="F555" s="137" t="s">
        <v>1944</v>
      </c>
      <c r="G555" s="137" t="s">
        <v>1960</v>
      </c>
      <c r="H555" s="138"/>
      <c r="I555" s="138"/>
      <c r="J555" s="138"/>
      <c r="K555" s="138"/>
      <c r="L555" s="138"/>
      <c r="M555" s="138"/>
      <c r="N555" s="138"/>
      <c r="O555" s="138"/>
      <c r="P555" s="138"/>
      <c r="Q555" s="370"/>
      <c r="R555" s="370"/>
      <c r="S555" s="370"/>
      <c r="T555" s="370"/>
      <c r="U555" s="370"/>
      <c r="V555" s="370"/>
      <c r="W555" s="370"/>
      <c r="X555" s="370"/>
      <c r="Y555" s="370"/>
      <c r="Z555" s="370"/>
      <c r="AA555" s="370"/>
      <c r="AB555" s="370"/>
      <c r="AC555" s="370"/>
      <c r="AD555" s="370"/>
      <c r="AE555" s="370"/>
      <c r="AF555" s="370"/>
    </row>
    <row r="556" spans="1:32" ht="8.4499999999999993" customHeight="1" x14ac:dyDescent="0.2">
      <c r="A556" s="249" t="s">
        <v>104</v>
      </c>
      <c r="B556" s="217">
        <v>54</v>
      </c>
      <c r="C556" s="971" t="s">
        <v>1073</v>
      </c>
      <c r="D556" s="971" t="s">
        <v>94</v>
      </c>
      <c r="E556" s="704">
        <v>161</v>
      </c>
      <c r="F556" s="971" t="s">
        <v>1944</v>
      </c>
      <c r="G556" s="971" t="s">
        <v>1960</v>
      </c>
      <c r="H556" s="148">
        <v>0.05</v>
      </c>
      <c r="I556" s="146">
        <v>28.44</v>
      </c>
      <c r="J556" s="146">
        <v>28.44</v>
      </c>
      <c r="K556" s="139">
        <v>28.44</v>
      </c>
      <c r="L556" s="147">
        <v>100</v>
      </c>
      <c r="M556" s="148">
        <v>100</v>
      </c>
      <c r="N556" s="148">
        <v>0.05</v>
      </c>
      <c r="O556" s="148">
        <v>0.05</v>
      </c>
      <c r="P556" s="118"/>
      <c r="Q556" s="371"/>
      <c r="R556" s="376"/>
      <c r="S556" s="376"/>
      <c r="T556" s="374"/>
      <c r="U556" s="374"/>
      <c r="V556" s="374"/>
      <c r="W556" s="374"/>
      <c r="X556" s="375"/>
      <c r="Y556" s="371"/>
      <c r="Z556" s="376"/>
      <c r="AA556" s="376"/>
      <c r="AB556" s="374"/>
      <c r="AC556" s="374"/>
      <c r="AD556" s="374"/>
      <c r="AE556" s="374"/>
      <c r="AF556" s="375"/>
    </row>
    <row r="557" spans="1:32" ht="8.4499999999999993" customHeight="1" x14ac:dyDescent="0.2">
      <c r="A557" s="249" t="s">
        <v>792</v>
      </c>
      <c r="B557" s="217">
        <v>55</v>
      </c>
      <c r="C557" s="971" t="s">
        <v>1074</v>
      </c>
      <c r="D557" s="971" t="s">
        <v>94</v>
      </c>
      <c r="E557" s="704">
        <v>161</v>
      </c>
      <c r="F557" s="971" t="s">
        <v>1944</v>
      </c>
      <c r="G557" s="971" t="s">
        <v>1960</v>
      </c>
      <c r="H557" s="148">
        <v>0.02</v>
      </c>
      <c r="I557" s="146">
        <v>12.38</v>
      </c>
      <c r="J557" s="139">
        <v>12.38</v>
      </c>
      <c r="K557" s="139">
        <v>12.38</v>
      </c>
      <c r="L557" s="147">
        <v>100</v>
      </c>
      <c r="M557" s="148">
        <v>100</v>
      </c>
      <c r="N557" s="148">
        <v>0.02</v>
      </c>
      <c r="O557" s="148">
        <v>0.02</v>
      </c>
      <c r="P557" s="118"/>
      <c r="Q557" s="370"/>
      <c r="R557" s="370"/>
      <c r="S557" s="370"/>
      <c r="T557" s="370"/>
      <c r="U557" s="370"/>
      <c r="V557" s="370"/>
      <c r="W557" s="370"/>
      <c r="X557" s="370"/>
      <c r="Y557" s="370"/>
      <c r="Z557" s="370"/>
      <c r="AA557" s="370"/>
      <c r="AB557" s="370"/>
      <c r="AC557" s="370"/>
      <c r="AD557" s="370"/>
      <c r="AE557" s="370"/>
      <c r="AF557" s="370"/>
    </row>
    <row r="558" spans="1:32" ht="8.4499999999999993" customHeight="1" x14ac:dyDescent="0.2">
      <c r="A558" s="249" t="s">
        <v>793</v>
      </c>
      <c r="B558" s="217">
        <v>56</v>
      </c>
      <c r="C558" s="971" t="s">
        <v>1071</v>
      </c>
      <c r="D558" s="971" t="s">
        <v>101</v>
      </c>
      <c r="E558" s="704">
        <v>161</v>
      </c>
      <c r="F558" s="971" t="s">
        <v>1944</v>
      </c>
      <c r="G558" s="971" t="s">
        <v>1960</v>
      </c>
      <c r="H558" s="148">
        <v>7.0000000000000007E-2</v>
      </c>
      <c r="I558" s="142">
        <v>1196.0999999999999</v>
      </c>
      <c r="J558" s="144">
        <v>1196.0999999999999</v>
      </c>
      <c r="K558" s="139">
        <v>1196.0999999999999</v>
      </c>
      <c r="L558" s="147">
        <v>100</v>
      </c>
      <c r="M558" s="148">
        <v>100</v>
      </c>
      <c r="N558" s="148">
        <v>7.0000000000000007E-2</v>
      </c>
      <c r="O558" s="148">
        <v>7.0000000000000007E-2</v>
      </c>
      <c r="P558" s="118"/>
      <c r="Q558" s="370"/>
      <c r="R558" s="370"/>
      <c r="S558" s="370"/>
      <c r="T558" s="370"/>
      <c r="U558" s="370"/>
      <c r="V558" s="370"/>
      <c r="W558" s="370"/>
      <c r="X558" s="370"/>
      <c r="Y558" s="370"/>
      <c r="Z558" s="370"/>
      <c r="AA558" s="370"/>
      <c r="AB558" s="370"/>
      <c r="AC558" s="370"/>
      <c r="AD558" s="370"/>
      <c r="AE558" s="370"/>
      <c r="AF558" s="370"/>
    </row>
    <row r="559" spans="1:32" ht="8.4499999999999993" customHeight="1" x14ac:dyDescent="0.2">
      <c r="A559" s="249" t="s">
        <v>794</v>
      </c>
      <c r="B559" s="217">
        <v>57</v>
      </c>
      <c r="C559" s="971" t="s">
        <v>1964</v>
      </c>
      <c r="D559" s="971" t="s">
        <v>94</v>
      </c>
      <c r="E559" s="704">
        <v>161</v>
      </c>
      <c r="F559" s="971" t="s">
        <v>1944</v>
      </c>
      <c r="G559" s="971" t="s">
        <v>1960</v>
      </c>
      <c r="H559" s="148">
        <v>0.14000000000000001</v>
      </c>
      <c r="I559" s="146">
        <v>40.81</v>
      </c>
      <c r="J559" s="146">
        <v>40.81</v>
      </c>
      <c r="K559" s="139">
        <v>40.81</v>
      </c>
      <c r="L559" s="147">
        <v>100</v>
      </c>
      <c r="M559" s="148">
        <v>100</v>
      </c>
      <c r="N559" s="148">
        <v>0.14000000000000001</v>
      </c>
      <c r="O559" s="148">
        <v>0.14000000000000001</v>
      </c>
      <c r="P559" s="118"/>
      <c r="Q559" s="370"/>
      <c r="R559" s="370"/>
      <c r="S559" s="370"/>
      <c r="T559" s="370"/>
      <c r="U559" s="370"/>
      <c r="V559" s="370"/>
      <c r="W559" s="370"/>
      <c r="X559" s="370"/>
      <c r="Y559" s="370"/>
      <c r="Z559" s="370"/>
      <c r="AA559" s="370"/>
      <c r="AB559" s="370"/>
      <c r="AC559" s="370"/>
      <c r="AD559" s="370"/>
      <c r="AE559" s="370"/>
      <c r="AF559" s="370"/>
    </row>
    <row r="560" spans="1:32" ht="8.4499999999999993" customHeight="1" x14ac:dyDescent="0.2">
      <c r="A560" s="249" t="s">
        <v>795</v>
      </c>
      <c r="B560" s="217">
        <v>58</v>
      </c>
      <c r="C560" s="971" t="s">
        <v>1965</v>
      </c>
      <c r="D560" s="971" t="s">
        <v>8</v>
      </c>
      <c r="E560" s="704">
        <v>161</v>
      </c>
      <c r="F560" s="971" t="s">
        <v>1944</v>
      </c>
      <c r="G560" s="971" t="s">
        <v>1960</v>
      </c>
      <c r="H560" s="148">
        <v>0</v>
      </c>
      <c r="I560" s="146">
        <v>23</v>
      </c>
      <c r="J560" s="139">
        <v>23</v>
      </c>
      <c r="K560" s="139">
        <v>23</v>
      </c>
      <c r="L560" s="147">
        <v>100</v>
      </c>
      <c r="M560" s="148">
        <v>100</v>
      </c>
      <c r="N560" s="148">
        <v>0</v>
      </c>
      <c r="O560" s="148">
        <v>0</v>
      </c>
      <c r="P560" s="118"/>
      <c r="Q560" s="376"/>
      <c r="R560" s="376"/>
      <c r="S560" s="376"/>
      <c r="T560" s="374"/>
      <c r="U560" s="374"/>
      <c r="V560" s="374"/>
      <c r="W560" s="374"/>
      <c r="X560" s="375"/>
      <c r="Y560" s="376"/>
      <c r="Z560" s="376"/>
      <c r="AA560" s="376"/>
      <c r="AB560" s="374"/>
      <c r="AC560" s="374"/>
      <c r="AD560" s="374"/>
      <c r="AE560" s="374"/>
      <c r="AF560" s="375"/>
    </row>
    <row r="561" spans="1:32" ht="8.4499999999999993" customHeight="1" x14ac:dyDescent="0.2">
      <c r="A561" s="249" t="s">
        <v>796</v>
      </c>
      <c r="B561" s="217">
        <v>59</v>
      </c>
      <c r="C561" s="971" t="s">
        <v>434</v>
      </c>
      <c r="D561" s="971" t="s">
        <v>94</v>
      </c>
      <c r="E561" s="704">
        <v>161</v>
      </c>
      <c r="F561" s="971" t="s">
        <v>1944</v>
      </c>
      <c r="G561" s="971" t="s">
        <v>1960</v>
      </c>
      <c r="H561" s="148">
        <v>0.03</v>
      </c>
      <c r="I561" s="146">
        <v>57.14</v>
      </c>
      <c r="J561" s="146">
        <v>57.14</v>
      </c>
      <c r="K561" s="139">
        <v>57.14</v>
      </c>
      <c r="L561" s="147">
        <v>100</v>
      </c>
      <c r="M561" s="148">
        <v>100</v>
      </c>
      <c r="N561" s="148">
        <v>0.03</v>
      </c>
      <c r="O561" s="148">
        <v>0.03</v>
      </c>
      <c r="P561" s="118"/>
      <c r="Q561" s="372"/>
      <c r="R561" s="376"/>
      <c r="S561" s="376"/>
      <c r="T561" s="374"/>
      <c r="U561" s="374"/>
      <c r="V561" s="374"/>
      <c r="W561" s="374"/>
      <c r="X561" s="375"/>
      <c r="Y561" s="372"/>
      <c r="Z561" s="376"/>
      <c r="AA561" s="376"/>
      <c r="AB561" s="374"/>
      <c r="AC561" s="374"/>
      <c r="AD561" s="374"/>
      <c r="AE561" s="374"/>
      <c r="AF561" s="375"/>
    </row>
    <row r="562" spans="1:32" ht="8.4499999999999993" customHeight="1" x14ac:dyDescent="0.2">
      <c r="A562" s="249" t="s">
        <v>974</v>
      </c>
      <c r="B562" s="115">
        <v>60</v>
      </c>
      <c r="C562" s="137" t="s">
        <v>436</v>
      </c>
      <c r="D562" s="137"/>
      <c r="E562" s="115">
        <v>22</v>
      </c>
      <c r="F562" s="137" t="s">
        <v>1966</v>
      </c>
      <c r="G562" s="137" t="s">
        <v>1967</v>
      </c>
      <c r="H562" s="138"/>
      <c r="I562" s="138"/>
      <c r="J562" s="138"/>
      <c r="K562" s="138"/>
      <c r="L562" s="138"/>
      <c r="M562" s="138"/>
      <c r="N562" s="138"/>
      <c r="O562" s="138"/>
      <c r="P562" s="138"/>
      <c r="Q562" s="376"/>
      <c r="R562" s="376"/>
      <c r="S562" s="376"/>
      <c r="T562" s="374"/>
      <c r="U562" s="374"/>
      <c r="V562" s="374"/>
      <c r="W562" s="374"/>
      <c r="X562" s="375"/>
      <c r="Y562" s="376"/>
      <c r="Z562" s="376"/>
      <c r="AA562" s="376"/>
      <c r="AB562" s="374"/>
      <c r="AC562" s="374"/>
      <c r="AD562" s="374"/>
      <c r="AE562" s="374"/>
      <c r="AF562" s="375"/>
    </row>
    <row r="563" spans="1:32" ht="8.4499999999999993" customHeight="1" x14ac:dyDescent="0.2">
      <c r="A563" s="249" t="s">
        <v>976</v>
      </c>
      <c r="B563" s="217">
        <v>61</v>
      </c>
      <c r="C563" s="971" t="s">
        <v>437</v>
      </c>
      <c r="D563" s="971" t="s">
        <v>7</v>
      </c>
      <c r="E563" s="217">
        <v>22</v>
      </c>
      <c r="F563" s="971" t="s">
        <v>1966</v>
      </c>
      <c r="G563" s="971" t="s">
        <v>1967</v>
      </c>
      <c r="H563" s="148">
        <v>0.22</v>
      </c>
      <c r="I563" s="139">
        <v>1</v>
      </c>
      <c r="J563" s="139">
        <v>1</v>
      </c>
      <c r="K563" s="139">
        <v>1</v>
      </c>
      <c r="L563" s="147">
        <v>100</v>
      </c>
      <c r="M563" s="148">
        <v>100</v>
      </c>
      <c r="N563" s="148">
        <v>0.22</v>
      </c>
      <c r="O563" s="148">
        <v>0.22</v>
      </c>
      <c r="P563" s="118"/>
      <c r="Q563" s="376"/>
      <c r="R563" s="376"/>
      <c r="S563" s="376"/>
      <c r="T563" s="374"/>
      <c r="U563" s="374"/>
      <c r="V563" s="374"/>
      <c r="W563" s="374"/>
      <c r="X563" s="375"/>
      <c r="Y563" s="376"/>
      <c r="Z563" s="376"/>
      <c r="AA563" s="376"/>
      <c r="AB563" s="374"/>
      <c r="AC563" s="374"/>
      <c r="AD563" s="374"/>
      <c r="AE563" s="374"/>
      <c r="AF563" s="375"/>
    </row>
    <row r="564" spans="1:32" ht="8.4499999999999993" customHeight="1" x14ac:dyDescent="0.2">
      <c r="A564" s="249" t="s">
        <v>977</v>
      </c>
      <c r="B564" s="217">
        <v>62</v>
      </c>
      <c r="C564" s="971" t="s">
        <v>1968</v>
      </c>
      <c r="D564" s="971" t="s">
        <v>15</v>
      </c>
      <c r="E564" s="217">
        <v>22</v>
      </c>
      <c r="F564" s="971" t="s">
        <v>1966</v>
      </c>
      <c r="G564" s="971" t="s">
        <v>1967</v>
      </c>
      <c r="H564" s="148">
        <v>0.87</v>
      </c>
      <c r="I564" s="144">
        <v>644</v>
      </c>
      <c r="J564" s="144">
        <v>644</v>
      </c>
      <c r="K564" s="139">
        <v>644</v>
      </c>
      <c r="L564" s="147">
        <v>100</v>
      </c>
      <c r="M564" s="148">
        <v>100</v>
      </c>
      <c r="N564" s="148">
        <v>0.87</v>
      </c>
      <c r="O564" s="148">
        <v>0.87</v>
      </c>
      <c r="P564" s="118"/>
      <c r="Q564" s="376"/>
      <c r="R564" s="376"/>
      <c r="S564" s="376"/>
      <c r="T564" s="374"/>
      <c r="U564" s="374"/>
      <c r="V564" s="374"/>
      <c r="W564" s="374"/>
      <c r="X564" s="375"/>
      <c r="Y564" s="376"/>
      <c r="Z564" s="376"/>
      <c r="AA564" s="376"/>
      <c r="AB564" s="374"/>
      <c r="AC564" s="374"/>
      <c r="AD564" s="374"/>
      <c r="AE564" s="374"/>
      <c r="AF564" s="375"/>
    </row>
    <row r="565" spans="1:32" ht="8.4499999999999993" customHeight="1" x14ac:dyDescent="0.2">
      <c r="A565" s="249" t="s">
        <v>979</v>
      </c>
      <c r="B565" s="217">
        <v>63</v>
      </c>
      <c r="C565" s="971" t="s">
        <v>1969</v>
      </c>
      <c r="D565" s="971" t="s">
        <v>15</v>
      </c>
      <c r="E565" s="217">
        <v>22</v>
      </c>
      <c r="F565" s="971" t="s">
        <v>1966</v>
      </c>
      <c r="G565" s="971" t="s">
        <v>1967</v>
      </c>
      <c r="H565" s="148">
        <v>0.54</v>
      </c>
      <c r="I565" s="144">
        <v>345</v>
      </c>
      <c r="J565" s="144">
        <v>345</v>
      </c>
      <c r="K565" s="139">
        <v>345</v>
      </c>
      <c r="L565" s="147">
        <v>100</v>
      </c>
      <c r="M565" s="148">
        <v>100</v>
      </c>
      <c r="N565" s="148">
        <v>0.54</v>
      </c>
      <c r="O565" s="148">
        <v>0.54</v>
      </c>
      <c r="P565" s="118"/>
      <c r="Q565" s="376"/>
      <c r="R565" s="376"/>
      <c r="S565" s="376"/>
      <c r="T565" s="374"/>
      <c r="U565" s="374"/>
      <c r="V565" s="374"/>
      <c r="W565" s="374"/>
      <c r="X565" s="375"/>
      <c r="Y565" s="376"/>
      <c r="Z565" s="376"/>
      <c r="AA565" s="376"/>
      <c r="AB565" s="374"/>
      <c r="AC565" s="374"/>
      <c r="AD565" s="374"/>
      <c r="AE565" s="374"/>
      <c r="AF565" s="375"/>
    </row>
    <row r="566" spans="1:32" ht="8.4499999999999993" customHeight="1" x14ac:dyDescent="0.2">
      <c r="A566" s="249" t="s">
        <v>980</v>
      </c>
      <c r="B566" s="217">
        <v>64</v>
      </c>
      <c r="C566" s="971" t="s">
        <v>1071</v>
      </c>
      <c r="D566" s="971" t="s">
        <v>101</v>
      </c>
      <c r="E566" s="217">
        <v>22</v>
      </c>
      <c r="F566" s="971" t="s">
        <v>1966</v>
      </c>
      <c r="G566" s="971" t="s">
        <v>1967</v>
      </c>
      <c r="H566" s="148">
        <v>0.23</v>
      </c>
      <c r="I566" s="142">
        <v>4588.1000000000004</v>
      </c>
      <c r="J566" s="142">
        <v>4588.1000000000004</v>
      </c>
      <c r="K566" s="139">
        <v>4588.1000000000004</v>
      </c>
      <c r="L566" s="147">
        <v>100</v>
      </c>
      <c r="M566" s="148">
        <v>100</v>
      </c>
      <c r="N566" s="148">
        <v>0.23</v>
      </c>
      <c r="O566" s="148">
        <v>0.23</v>
      </c>
      <c r="P566" s="118"/>
      <c r="Q566" s="370"/>
      <c r="R566" s="370"/>
      <c r="S566" s="370"/>
      <c r="T566" s="370"/>
      <c r="U566" s="370"/>
      <c r="V566" s="370"/>
      <c r="W566" s="370"/>
      <c r="X566" s="370"/>
      <c r="Y566" s="370"/>
      <c r="Z566" s="370"/>
      <c r="AA566" s="370"/>
      <c r="AB566" s="370"/>
      <c r="AC566" s="370"/>
      <c r="AD566" s="370"/>
      <c r="AE566" s="370"/>
      <c r="AF566" s="370"/>
    </row>
    <row r="567" spans="1:32" ht="8.4499999999999993" customHeight="1" x14ac:dyDescent="0.2">
      <c r="A567" s="249" t="s">
        <v>981</v>
      </c>
      <c r="B567" s="217">
        <v>65</v>
      </c>
      <c r="C567" s="971" t="s">
        <v>1970</v>
      </c>
      <c r="D567" s="971" t="s">
        <v>94</v>
      </c>
      <c r="E567" s="217">
        <v>22</v>
      </c>
      <c r="F567" s="971" t="s">
        <v>1966</v>
      </c>
      <c r="G567" s="971" t="s">
        <v>1967</v>
      </c>
      <c r="H567" s="148">
        <v>1.08</v>
      </c>
      <c r="I567" s="144">
        <v>314.86</v>
      </c>
      <c r="J567" s="144">
        <v>314.86</v>
      </c>
      <c r="K567" s="139">
        <v>314.86</v>
      </c>
      <c r="L567" s="147">
        <v>100</v>
      </c>
      <c r="M567" s="148">
        <v>100</v>
      </c>
      <c r="N567" s="148">
        <v>1.08</v>
      </c>
      <c r="O567" s="148">
        <v>1.08</v>
      </c>
      <c r="P567" s="118"/>
      <c r="Q567" s="376"/>
      <c r="R567" s="376"/>
      <c r="S567" s="376"/>
      <c r="T567" s="374"/>
      <c r="U567" s="374"/>
      <c r="V567" s="374"/>
      <c r="W567" s="374"/>
      <c r="X567" s="375"/>
      <c r="Y567" s="376"/>
      <c r="Z567" s="376"/>
      <c r="AA567" s="376"/>
      <c r="AB567" s="374"/>
      <c r="AC567" s="374"/>
      <c r="AD567" s="374"/>
      <c r="AE567" s="374"/>
      <c r="AF567" s="375"/>
    </row>
    <row r="568" spans="1:32" ht="8.4499999999999993" customHeight="1" x14ac:dyDescent="0.2">
      <c r="A568" s="249" t="s">
        <v>983</v>
      </c>
      <c r="B568" s="217">
        <v>66</v>
      </c>
      <c r="C568" s="971" t="s">
        <v>1971</v>
      </c>
      <c r="D568" s="971" t="s">
        <v>8</v>
      </c>
      <c r="E568" s="217">
        <v>22</v>
      </c>
      <c r="F568" s="971" t="s">
        <v>1966</v>
      </c>
      <c r="G568" s="971" t="s">
        <v>1967</v>
      </c>
      <c r="H568" s="148">
        <v>0.01</v>
      </c>
      <c r="I568" s="146">
        <v>43</v>
      </c>
      <c r="J568" s="146">
        <v>43</v>
      </c>
      <c r="K568" s="139">
        <v>43</v>
      </c>
      <c r="L568" s="147">
        <v>100</v>
      </c>
      <c r="M568" s="148">
        <v>100</v>
      </c>
      <c r="N568" s="148">
        <v>0.01</v>
      </c>
      <c r="O568" s="148">
        <v>0.01</v>
      </c>
      <c r="P568" s="118"/>
      <c r="Q568" s="376"/>
      <c r="R568" s="376"/>
      <c r="S568" s="376"/>
      <c r="T568" s="374"/>
      <c r="U568" s="374"/>
      <c r="V568" s="374"/>
      <c r="W568" s="374"/>
      <c r="X568" s="375"/>
      <c r="Y568" s="376"/>
      <c r="Z568" s="376"/>
      <c r="AA568" s="376"/>
      <c r="AB568" s="374"/>
      <c r="AC568" s="374"/>
      <c r="AD568" s="374"/>
      <c r="AE568" s="374"/>
      <c r="AF568" s="375"/>
    </row>
    <row r="569" spans="1:32" ht="8.4499999999999993" customHeight="1" x14ac:dyDescent="0.2">
      <c r="A569" s="249" t="s">
        <v>1687</v>
      </c>
      <c r="B569" s="217">
        <v>67</v>
      </c>
      <c r="C569" s="971" t="s">
        <v>434</v>
      </c>
      <c r="D569" s="971" t="s">
        <v>94</v>
      </c>
      <c r="E569" s="217">
        <v>22</v>
      </c>
      <c r="F569" s="971" t="s">
        <v>1966</v>
      </c>
      <c r="G569" s="971" t="s">
        <v>1967</v>
      </c>
      <c r="H569" s="148">
        <v>0.11</v>
      </c>
      <c r="I569" s="144">
        <v>440.8</v>
      </c>
      <c r="J569" s="144">
        <v>440.8</v>
      </c>
      <c r="K569" s="139">
        <v>440.8</v>
      </c>
      <c r="L569" s="147">
        <v>100</v>
      </c>
      <c r="M569" s="148">
        <v>100</v>
      </c>
      <c r="N569" s="148">
        <v>0.11</v>
      </c>
      <c r="O569" s="148">
        <v>0.11</v>
      </c>
      <c r="P569" s="118"/>
      <c r="Q569" s="376"/>
      <c r="R569" s="376"/>
      <c r="S569" s="376"/>
      <c r="T569" s="374"/>
      <c r="U569" s="374"/>
      <c r="V569" s="374"/>
      <c r="W569" s="374"/>
      <c r="X569" s="375"/>
      <c r="Y569" s="376"/>
      <c r="Z569" s="376"/>
      <c r="AA569" s="376"/>
      <c r="AB569" s="374"/>
      <c r="AC569" s="374"/>
      <c r="AD569" s="374"/>
      <c r="AE569" s="374"/>
      <c r="AF569" s="375"/>
    </row>
    <row r="570" spans="1:32" ht="8.4499999999999993" customHeight="1" x14ac:dyDescent="0.2">
      <c r="A570" s="249" t="s">
        <v>1688</v>
      </c>
      <c r="B570" s="217">
        <v>68</v>
      </c>
      <c r="C570" s="971" t="s">
        <v>438</v>
      </c>
      <c r="D570" s="971" t="s">
        <v>12</v>
      </c>
      <c r="E570" s="217">
        <v>22</v>
      </c>
      <c r="F570" s="971" t="s">
        <v>1966</v>
      </c>
      <c r="G570" s="971" t="s">
        <v>1967</v>
      </c>
      <c r="H570" s="148">
        <v>0.03</v>
      </c>
      <c r="I570" s="146">
        <v>34.4</v>
      </c>
      <c r="J570" s="146">
        <v>34.4</v>
      </c>
      <c r="K570" s="139">
        <v>34.4</v>
      </c>
      <c r="L570" s="147">
        <v>100</v>
      </c>
      <c r="M570" s="148">
        <v>100</v>
      </c>
      <c r="N570" s="148">
        <v>0.03</v>
      </c>
      <c r="O570" s="148">
        <v>0.03</v>
      </c>
      <c r="P570" s="118"/>
      <c r="Q570" s="370"/>
      <c r="R570" s="370"/>
      <c r="S570" s="370"/>
      <c r="T570" s="370"/>
      <c r="U570" s="370"/>
      <c r="V570" s="370"/>
      <c r="W570" s="370"/>
      <c r="X570" s="370"/>
      <c r="Y570" s="370"/>
      <c r="Z570" s="370"/>
      <c r="AA570" s="370"/>
      <c r="AB570" s="370"/>
      <c r="AC570" s="370"/>
      <c r="AD570" s="370"/>
      <c r="AE570" s="370"/>
      <c r="AF570" s="370"/>
    </row>
    <row r="571" spans="1:32" ht="8.4499999999999993" customHeight="1" x14ac:dyDescent="0.2">
      <c r="A571" s="249" t="s">
        <v>984</v>
      </c>
      <c r="B571" s="115">
        <v>69</v>
      </c>
      <c r="C571" s="137" t="s">
        <v>1075</v>
      </c>
      <c r="D571" s="137"/>
      <c r="E571" s="116">
        <v>174</v>
      </c>
      <c r="F571" s="137" t="s">
        <v>1959</v>
      </c>
      <c r="G571" s="137" t="s">
        <v>1962</v>
      </c>
      <c r="H571" s="138"/>
      <c r="I571" s="138"/>
      <c r="J571" s="138"/>
      <c r="K571" s="138"/>
      <c r="L571" s="138"/>
      <c r="M571" s="138"/>
      <c r="N571" s="138"/>
      <c r="O571" s="138"/>
      <c r="P571" s="138"/>
      <c r="Q571" s="372"/>
      <c r="R571" s="376"/>
      <c r="S571" s="376"/>
      <c r="T571" s="374"/>
      <c r="U571" s="374"/>
      <c r="V571" s="374"/>
      <c r="W571" s="374"/>
      <c r="X571" s="375"/>
      <c r="Y571" s="372"/>
      <c r="Z571" s="376"/>
      <c r="AA571" s="376"/>
      <c r="AB571" s="374"/>
      <c r="AC571" s="374"/>
      <c r="AD571" s="374"/>
      <c r="AE571" s="374"/>
      <c r="AF571" s="375"/>
    </row>
    <row r="572" spans="1:32" ht="8.4499999999999993" customHeight="1" x14ac:dyDescent="0.2">
      <c r="A572" s="249" t="s">
        <v>986</v>
      </c>
      <c r="B572" s="115">
        <v>70</v>
      </c>
      <c r="C572" s="137" t="s">
        <v>1076</v>
      </c>
      <c r="D572" s="137"/>
      <c r="E572" s="116">
        <v>174</v>
      </c>
      <c r="F572" s="137" t="s">
        <v>1959</v>
      </c>
      <c r="G572" s="137" t="s">
        <v>1962</v>
      </c>
      <c r="H572" s="138"/>
      <c r="I572" s="138"/>
      <c r="J572" s="138"/>
      <c r="K572" s="138"/>
      <c r="L572" s="138"/>
      <c r="M572" s="138"/>
      <c r="N572" s="138"/>
      <c r="O572" s="138"/>
      <c r="P572" s="138"/>
      <c r="Q572" s="370"/>
      <c r="R572" s="370"/>
      <c r="S572" s="370"/>
      <c r="T572" s="370"/>
      <c r="U572" s="370"/>
      <c r="V572" s="370"/>
      <c r="W572" s="370"/>
      <c r="X572" s="370"/>
      <c r="Y572" s="370"/>
      <c r="Z572" s="370"/>
      <c r="AA572" s="370"/>
      <c r="AB572" s="370"/>
      <c r="AC572" s="370"/>
      <c r="AD572" s="370"/>
      <c r="AE572" s="370"/>
      <c r="AF572" s="370"/>
    </row>
    <row r="573" spans="1:32" ht="8.4499999999999993" customHeight="1" x14ac:dyDescent="0.2">
      <c r="A573" s="249" t="s">
        <v>988</v>
      </c>
      <c r="B573" s="217">
        <v>71</v>
      </c>
      <c r="C573" s="971" t="s">
        <v>1077</v>
      </c>
      <c r="D573" s="971" t="s">
        <v>94</v>
      </c>
      <c r="E573" s="704">
        <v>174</v>
      </c>
      <c r="F573" s="971" t="s">
        <v>1959</v>
      </c>
      <c r="G573" s="971" t="s">
        <v>1962</v>
      </c>
      <c r="H573" s="148">
        <v>0.15</v>
      </c>
      <c r="I573" s="144">
        <v>102.63</v>
      </c>
      <c r="J573" s="146">
        <v>102.63</v>
      </c>
      <c r="K573" s="139">
        <v>102.63</v>
      </c>
      <c r="L573" s="147">
        <v>100</v>
      </c>
      <c r="M573" s="148">
        <v>100</v>
      </c>
      <c r="N573" s="148">
        <v>0.15</v>
      </c>
      <c r="O573" s="148">
        <v>0.15</v>
      </c>
      <c r="P573" s="118"/>
      <c r="Q573" s="371"/>
      <c r="R573" s="376"/>
      <c r="S573" s="376"/>
      <c r="T573" s="374"/>
      <c r="U573" s="374"/>
      <c r="V573" s="374"/>
      <c r="W573" s="374"/>
      <c r="X573" s="375"/>
      <c r="Y573" s="371"/>
      <c r="Z573" s="376"/>
      <c r="AA573" s="376"/>
      <c r="AB573" s="374"/>
      <c r="AC573" s="374"/>
      <c r="AD573" s="374"/>
      <c r="AE573" s="374"/>
      <c r="AF573" s="375"/>
    </row>
    <row r="574" spans="1:32" ht="8.4499999999999993" customHeight="1" x14ac:dyDescent="0.2">
      <c r="A574" s="249" t="s">
        <v>990</v>
      </c>
      <c r="B574" s="217">
        <v>72</v>
      </c>
      <c r="C574" s="971" t="s">
        <v>1972</v>
      </c>
      <c r="D574" s="971" t="s">
        <v>90</v>
      </c>
      <c r="E574" s="704">
        <v>174</v>
      </c>
      <c r="F574" s="971" t="s">
        <v>1959</v>
      </c>
      <c r="G574" s="971" t="s">
        <v>1962</v>
      </c>
      <c r="H574" s="148">
        <v>0.11</v>
      </c>
      <c r="I574" s="144">
        <v>196.96</v>
      </c>
      <c r="J574" s="144">
        <v>196.96</v>
      </c>
      <c r="K574" s="139">
        <v>196.96</v>
      </c>
      <c r="L574" s="147">
        <v>100</v>
      </c>
      <c r="M574" s="148">
        <v>100</v>
      </c>
      <c r="N574" s="148">
        <v>0.11</v>
      </c>
      <c r="O574" s="148">
        <v>0.11</v>
      </c>
      <c r="P574" s="118"/>
      <c r="Q574" s="370"/>
      <c r="R574" s="370"/>
      <c r="S574" s="370"/>
      <c r="T574" s="370"/>
      <c r="U574" s="370"/>
      <c r="V574" s="370"/>
      <c r="W574" s="370"/>
      <c r="X574" s="370"/>
      <c r="Y574" s="370"/>
      <c r="Z574" s="370"/>
      <c r="AA574" s="370"/>
      <c r="AB574" s="370"/>
      <c r="AC574" s="370"/>
      <c r="AD574" s="370"/>
      <c r="AE574" s="370"/>
      <c r="AF574" s="370"/>
    </row>
    <row r="575" spans="1:32" ht="8.4499999999999993" customHeight="1" x14ac:dyDescent="0.2">
      <c r="A575" s="249" t="s">
        <v>991</v>
      </c>
      <c r="B575" s="217">
        <v>73</v>
      </c>
      <c r="C575" s="971" t="s">
        <v>1078</v>
      </c>
      <c r="D575" s="971" t="s">
        <v>101</v>
      </c>
      <c r="E575" s="704">
        <v>174</v>
      </c>
      <c r="F575" s="971" t="s">
        <v>1959</v>
      </c>
      <c r="G575" s="971" t="s">
        <v>1962</v>
      </c>
      <c r="H575" s="148">
        <v>0.17</v>
      </c>
      <c r="I575" s="142">
        <v>3018</v>
      </c>
      <c r="J575" s="142">
        <v>3018</v>
      </c>
      <c r="K575" s="139">
        <v>3018</v>
      </c>
      <c r="L575" s="147">
        <v>100</v>
      </c>
      <c r="M575" s="148">
        <v>100</v>
      </c>
      <c r="N575" s="148">
        <v>0.17</v>
      </c>
      <c r="O575" s="148">
        <v>0.17</v>
      </c>
      <c r="P575" s="118"/>
      <c r="Q575" s="372"/>
      <c r="R575" s="376"/>
      <c r="S575" s="376"/>
      <c r="T575" s="374"/>
      <c r="U575" s="374"/>
      <c r="V575" s="374"/>
      <c r="W575" s="374"/>
      <c r="X575" s="375"/>
      <c r="Y575" s="372"/>
      <c r="Z575" s="376"/>
      <c r="AA575" s="376"/>
      <c r="AB575" s="374"/>
      <c r="AC575" s="374"/>
      <c r="AD575" s="374"/>
      <c r="AE575" s="374"/>
      <c r="AF575" s="375"/>
    </row>
    <row r="576" spans="1:32" ht="8.4499999999999993" customHeight="1" x14ac:dyDescent="0.2">
      <c r="A576" s="249" t="s">
        <v>992</v>
      </c>
      <c r="B576" s="217">
        <v>74</v>
      </c>
      <c r="C576" s="971" t="s">
        <v>1079</v>
      </c>
      <c r="D576" s="971" t="s">
        <v>94</v>
      </c>
      <c r="E576" s="704">
        <v>174</v>
      </c>
      <c r="F576" s="971" t="s">
        <v>1959</v>
      </c>
      <c r="G576" s="971" t="s">
        <v>1962</v>
      </c>
      <c r="H576" s="148">
        <v>0.3</v>
      </c>
      <c r="I576" s="144">
        <v>102.63</v>
      </c>
      <c r="J576" s="146">
        <v>102.63</v>
      </c>
      <c r="K576" s="139">
        <v>102.63</v>
      </c>
      <c r="L576" s="147">
        <v>100</v>
      </c>
      <c r="M576" s="148">
        <v>100</v>
      </c>
      <c r="N576" s="148">
        <v>0.3</v>
      </c>
      <c r="O576" s="148">
        <v>0.3</v>
      </c>
      <c r="P576" s="118"/>
      <c r="Q576" s="372"/>
      <c r="R576" s="376"/>
      <c r="S576" s="376"/>
      <c r="T576" s="374"/>
      <c r="U576" s="374"/>
      <c r="V576" s="374"/>
      <c r="W576" s="374"/>
      <c r="X576" s="375"/>
      <c r="Y576" s="372"/>
      <c r="Z576" s="376"/>
      <c r="AA576" s="376"/>
      <c r="AB576" s="374"/>
      <c r="AC576" s="374"/>
      <c r="AD576" s="374"/>
      <c r="AE576" s="374"/>
      <c r="AF576" s="375"/>
    </row>
    <row r="577" spans="1:32" ht="8.4499999999999993" customHeight="1" x14ac:dyDescent="0.2">
      <c r="A577" s="249" t="s">
        <v>993</v>
      </c>
      <c r="B577" s="217">
        <v>75</v>
      </c>
      <c r="C577" s="971" t="s">
        <v>1080</v>
      </c>
      <c r="D577" s="971" t="s">
        <v>94</v>
      </c>
      <c r="E577" s="704">
        <v>174</v>
      </c>
      <c r="F577" s="971" t="s">
        <v>1959</v>
      </c>
      <c r="G577" s="971" t="s">
        <v>1962</v>
      </c>
      <c r="H577" s="148">
        <v>0</v>
      </c>
      <c r="I577" s="146">
        <v>19.37</v>
      </c>
      <c r="J577" s="146">
        <v>19.37</v>
      </c>
      <c r="K577" s="139">
        <v>19.37</v>
      </c>
      <c r="L577" s="147">
        <v>100</v>
      </c>
      <c r="M577" s="148">
        <v>100</v>
      </c>
      <c r="N577" s="148">
        <v>0</v>
      </c>
      <c r="O577" s="148">
        <v>0</v>
      </c>
      <c r="P577" s="118"/>
      <c r="Q577" s="370"/>
      <c r="R577" s="370"/>
      <c r="S577" s="370"/>
      <c r="T577" s="370"/>
      <c r="U577" s="370"/>
      <c r="V577" s="370"/>
      <c r="W577" s="370"/>
      <c r="X577" s="370"/>
      <c r="Y577" s="370"/>
      <c r="Z577" s="370"/>
      <c r="AA577" s="370"/>
      <c r="AB577" s="370"/>
      <c r="AC577" s="370"/>
      <c r="AD577" s="370"/>
      <c r="AE577" s="370"/>
      <c r="AF577" s="370"/>
    </row>
    <row r="578" spans="1:32" ht="8.4499999999999993" customHeight="1" x14ac:dyDescent="0.2">
      <c r="A578" s="249" t="s">
        <v>994</v>
      </c>
      <c r="B578" s="217">
        <v>76</v>
      </c>
      <c r="C578" s="971" t="s">
        <v>1081</v>
      </c>
      <c r="D578" s="971" t="s">
        <v>94</v>
      </c>
      <c r="E578" s="704">
        <v>174</v>
      </c>
      <c r="F578" s="971" t="s">
        <v>1959</v>
      </c>
      <c r="G578" s="971" t="s">
        <v>1962</v>
      </c>
      <c r="H578" s="148">
        <v>7.0000000000000007E-2</v>
      </c>
      <c r="I578" s="144">
        <v>118.87</v>
      </c>
      <c r="J578" s="146">
        <v>118.87</v>
      </c>
      <c r="K578" s="139">
        <v>118.87</v>
      </c>
      <c r="L578" s="147">
        <v>100</v>
      </c>
      <c r="M578" s="148">
        <v>100</v>
      </c>
      <c r="N578" s="148">
        <v>7.0000000000000007E-2</v>
      </c>
      <c r="O578" s="148">
        <v>7.0000000000000007E-2</v>
      </c>
      <c r="P578" s="118"/>
      <c r="Q578" s="372"/>
      <c r="R578" s="376"/>
      <c r="S578" s="376"/>
      <c r="T578" s="374"/>
      <c r="U578" s="374"/>
      <c r="V578" s="374"/>
      <c r="W578" s="374"/>
      <c r="X578" s="375"/>
      <c r="Y578" s="372"/>
      <c r="Z578" s="376"/>
      <c r="AA578" s="376"/>
      <c r="AB578" s="374"/>
      <c r="AC578" s="374"/>
      <c r="AD578" s="374"/>
      <c r="AE578" s="374"/>
      <c r="AF578" s="375"/>
    </row>
    <row r="579" spans="1:32" ht="8.4499999999999993" customHeight="1" x14ac:dyDescent="0.2">
      <c r="A579" s="249" t="s">
        <v>105</v>
      </c>
      <c r="B579" s="115">
        <v>77</v>
      </c>
      <c r="C579" s="137" t="s">
        <v>439</v>
      </c>
      <c r="D579" s="137"/>
      <c r="E579" s="116">
        <v>126</v>
      </c>
      <c r="F579" s="137" t="s">
        <v>1130</v>
      </c>
      <c r="G579" s="137" t="s">
        <v>1943</v>
      </c>
      <c r="H579" s="138"/>
      <c r="I579" s="138"/>
      <c r="J579" s="138"/>
      <c r="K579" s="138"/>
      <c r="L579" s="138"/>
      <c r="M579" s="138"/>
      <c r="N579" s="138"/>
      <c r="O579" s="138"/>
      <c r="P579" s="138"/>
      <c r="Q579" s="371"/>
      <c r="R579" s="376"/>
      <c r="S579" s="376"/>
      <c r="T579" s="374"/>
      <c r="U579" s="374"/>
      <c r="V579" s="374"/>
      <c r="W579" s="374"/>
      <c r="X579" s="375"/>
      <c r="Y579" s="371"/>
      <c r="Z579" s="376"/>
      <c r="AA579" s="376"/>
      <c r="AB579" s="374"/>
      <c r="AC579" s="374"/>
      <c r="AD579" s="374"/>
      <c r="AE579" s="374"/>
      <c r="AF579" s="375"/>
    </row>
    <row r="580" spans="1:32" ht="8.4499999999999993" customHeight="1" x14ac:dyDescent="0.2">
      <c r="A580" s="249" t="s">
        <v>106</v>
      </c>
      <c r="B580" s="217">
        <v>78</v>
      </c>
      <c r="C580" s="971" t="s">
        <v>440</v>
      </c>
      <c r="D580" s="971" t="s">
        <v>90</v>
      </c>
      <c r="E580" s="704">
        <v>126</v>
      </c>
      <c r="F580" s="971" t="s">
        <v>1130</v>
      </c>
      <c r="G580" s="971" t="s">
        <v>1943</v>
      </c>
      <c r="H580" s="148">
        <v>4.3899999999999997</v>
      </c>
      <c r="I580" s="142">
        <v>6994.33</v>
      </c>
      <c r="J580" s="139">
        <v>6994.33</v>
      </c>
      <c r="K580" s="139">
        <v>6994.33</v>
      </c>
      <c r="L580" s="148">
        <v>100</v>
      </c>
      <c r="M580" s="148">
        <v>100</v>
      </c>
      <c r="N580" s="148">
        <v>4.3899999999999997</v>
      </c>
      <c r="O580" s="148">
        <v>4.3899999999999997</v>
      </c>
      <c r="P580" s="118"/>
      <c r="Q580" s="376"/>
      <c r="R580" s="376"/>
      <c r="S580" s="376"/>
      <c r="T580" s="374"/>
      <c r="U580" s="374"/>
      <c r="V580" s="374"/>
      <c r="W580" s="374"/>
      <c r="X580" s="375"/>
      <c r="Y580" s="376"/>
      <c r="Z580" s="376"/>
      <c r="AA580" s="376"/>
      <c r="AB580" s="374"/>
      <c r="AC580" s="374"/>
      <c r="AD580" s="374"/>
      <c r="AE580" s="374"/>
      <c r="AF580" s="375"/>
    </row>
    <row r="581" spans="1:32" ht="8.4499999999999993" customHeight="1" x14ac:dyDescent="0.2">
      <c r="A581" s="249" t="s">
        <v>107</v>
      </c>
      <c r="B581" s="217">
        <v>79</v>
      </c>
      <c r="C581" s="971" t="s">
        <v>1082</v>
      </c>
      <c r="D581" s="971" t="s">
        <v>101</v>
      </c>
      <c r="E581" s="704">
        <v>126</v>
      </c>
      <c r="F581" s="971" t="s">
        <v>1130</v>
      </c>
      <c r="G581" s="971" t="s">
        <v>1943</v>
      </c>
      <c r="H581" s="148">
        <v>4.1399999999999997</v>
      </c>
      <c r="I581" s="140">
        <v>70674.789999999994</v>
      </c>
      <c r="J581" s="139">
        <v>70674.789999999994</v>
      </c>
      <c r="K581" s="139">
        <v>70674.789999999994</v>
      </c>
      <c r="L581" s="148">
        <v>100</v>
      </c>
      <c r="M581" s="148">
        <v>100</v>
      </c>
      <c r="N581" s="148">
        <v>4.1399999999999997</v>
      </c>
      <c r="O581" s="148">
        <v>4.1399999999999997</v>
      </c>
      <c r="P581" s="118"/>
      <c r="Q581" s="376"/>
      <c r="R581" s="376"/>
      <c r="S581" s="376"/>
      <c r="T581" s="374"/>
      <c r="U581" s="374"/>
      <c r="V581" s="374"/>
      <c r="W581" s="374"/>
      <c r="X581" s="375"/>
      <c r="Y581" s="376"/>
      <c r="Z581" s="376"/>
      <c r="AA581" s="376"/>
      <c r="AB581" s="374"/>
      <c r="AC581" s="374"/>
      <c r="AD581" s="374"/>
      <c r="AE581" s="374"/>
      <c r="AF581" s="375"/>
    </row>
    <row r="582" spans="1:32" ht="8.4499999999999993" customHeight="1" x14ac:dyDescent="0.2">
      <c r="A582" s="249" t="s">
        <v>798</v>
      </c>
      <c r="B582" s="217">
        <v>80</v>
      </c>
      <c r="C582" s="971" t="s">
        <v>1973</v>
      </c>
      <c r="D582" s="971" t="s">
        <v>94</v>
      </c>
      <c r="E582" s="704">
        <v>126</v>
      </c>
      <c r="F582" s="971" t="s">
        <v>1130</v>
      </c>
      <c r="G582" s="971" t="s">
        <v>1943</v>
      </c>
      <c r="H582" s="148">
        <v>1.75</v>
      </c>
      <c r="I582" s="144">
        <v>582.38</v>
      </c>
      <c r="J582" s="139">
        <v>582.38</v>
      </c>
      <c r="K582" s="139">
        <v>582.38</v>
      </c>
      <c r="L582" s="148">
        <v>100</v>
      </c>
      <c r="M582" s="148">
        <v>100</v>
      </c>
      <c r="N582" s="148">
        <v>1.75</v>
      </c>
      <c r="O582" s="148">
        <v>1.75</v>
      </c>
      <c r="P582" s="118"/>
      <c r="Q582" s="376"/>
      <c r="R582" s="376"/>
      <c r="S582" s="376"/>
      <c r="T582" s="374"/>
      <c r="U582" s="374"/>
      <c r="V582" s="374"/>
      <c r="W582" s="374"/>
      <c r="X582" s="375"/>
      <c r="Y582" s="376"/>
      <c r="Z582" s="376"/>
      <c r="AA582" s="376"/>
      <c r="AB582" s="374"/>
      <c r="AC582" s="374"/>
      <c r="AD582" s="374"/>
      <c r="AE582" s="374"/>
      <c r="AF582" s="375"/>
    </row>
    <row r="583" spans="1:32" ht="8.4499999999999993" customHeight="1" x14ac:dyDescent="0.2">
      <c r="A583" s="249" t="s">
        <v>799</v>
      </c>
      <c r="B583" s="217">
        <v>81</v>
      </c>
      <c r="C583" s="971" t="s">
        <v>1974</v>
      </c>
      <c r="D583" s="971" t="s">
        <v>94</v>
      </c>
      <c r="E583" s="704">
        <v>126</v>
      </c>
      <c r="F583" s="971" t="s">
        <v>1130</v>
      </c>
      <c r="G583" s="971" t="s">
        <v>1943</v>
      </c>
      <c r="H583" s="148">
        <v>0.63</v>
      </c>
      <c r="I583" s="144">
        <v>202.9</v>
      </c>
      <c r="J583" s="139">
        <v>202.9</v>
      </c>
      <c r="K583" s="139">
        <v>202.9</v>
      </c>
      <c r="L583" s="148">
        <v>100</v>
      </c>
      <c r="M583" s="148">
        <v>100</v>
      </c>
      <c r="N583" s="148">
        <v>0.63</v>
      </c>
      <c r="O583" s="148">
        <v>0.63</v>
      </c>
      <c r="P583" s="118"/>
      <c r="Q583" s="372"/>
      <c r="R583" s="376"/>
      <c r="S583" s="376"/>
      <c r="T583" s="374"/>
      <c r="U583" s="374"/>
      <c r="V583" s="374"/>
      <c r="W583" s="374"/>
      <c r="X583" s="375"/>
      <c r="Y583" s="372"/>
      <c r="Z583" s="376"/>
      <c r="AA583" s="376"/>
      <c r="AB583" s="374"/>
      <c r="AC583" s="374"/>
      <c r="AD583" s="374"/>
      <c r="AE583" s="374"/>
      <c r="AF583" s="375"/>
    </row>
    <row r="584" spans="1:32" ht="8.4499999999999993" customHeight="1" x14ac:dyDescent="0.2">
      <c r="A584" s="249" t="s">
        <v>1692</v>
      </c>
      <c r="B584" s="217">
        <v>82</v>
      </c>
      <c r="C584" s="971" t="s">
        <v>441</v>
      </c>
      <c r="D584" s="971" t="s">
        <v>90</v>
      </c>
      <c r="E584" s="704">
        <v>126</v>
      </c>
      <c r="F584" s="971" t="s">
        <v>1130</v>
      </c>
      <c r="G584" s="971" t="s">
        <v>1943</v>
      </c>
      <c r="H584" s="148">
        <v>0.16</v>
      </c>
      <c r="I584" s="142">
        <v>2656.74</v>
      </c>
      <c r="J584" s="139">
        <v>2656.74</v>
      </c>
      <c r="K584" s="139">
        <v>2656.74</v>
      </c>
      <c r="L584" s="148">
        <v>100</v>
      </c>
      <c r="M584" s="148">
        <v>100</v>
      </c>
      <c r="N584" s="148">
        <v>0.16</v>
      </c>
      <c r="O584" s="148">
        <v>0.16</v>
      </c>
      <c r="P584" s="118"/>
      <c r="Q584" s="376"/>
      <c r="R584" s="376"/>
      <c r="S584" s="376"/>
      <c r="T584" s="374"/>
      <c r="U584" s="374"/>
      <c r="V584" s="374"/>
      <c r="W584" s="374"/>
      <c r="X584" s="375"/>
      <c r="Y584" s="376"/>
      <c r="Z584" s="376"/>
      <c r="AA584" s="376"/>
      <c r="AB584" s="374"/>
      <c r="AC584" s="374"/>
      <c r="AD584" s="374"/>
      <c r="AE584" s="374"/>
      <c r="AF584" s="375"/>
    </row>
    <row r="585" spans="1:32" ht="8.4499999999999993" customHeight="1" x14ac:dyDescent="0.2">
      <c r="A585" s="249" t="s">
        <v>108</v>
      </c>
      <c r="B585" s="115">
        <v>83</v>
      </c>
      <c r="C585" s="137" t="s">
        <v>442</v>
      </c>
      <c r="D585" s="137"/>
      <c r="E585" s="116">
        <v>275</v>
      </c>
      <c r="F585" s="137" t="s">
        <v>1975</v>
      </c>
      <c r="G585" s="137" t="s">
        <v>2503</v>
      </c>
      <c r="H585" s="138"/>
      <c r="I585" s="138"/>
      <c r="J585" s="138"/>
      <c r="K585" s="138"/>
      <c r="L585" s="138"/>
      <c r="M585" s="138"/>
      <c r="N585" s="138"/>
      <c r="O585" s="138"/>
      <c r="P585" s="138"/>
      <c r="Q585" s="372"/>
      <c r="R585" s="376"/>
      <c r="S585" s="376"/>
      <c r="T585" s="374"/>
      <c r="U585" s="374"/>
      <c r="V585" s="374"/>
      <c r="W585" s="374"/>
      <c r="X585" s="375"/>
      <c r="Y585" s="372"/>
      <c r="Z585" s="376"/>
      <c r="AA585" s="376"/>
      <c r="AB585" s="374"/>
      <c r="AC585" s="374"/>
      <c r="AD585" s="374"/>
      <c r="AE585" s="374"/>
      <c r="AF585" s="375"/>
    </row>
    <row r="586" spans="1:32" ht="8.4499999999999993" customHeight="1" x14ac:dyDescent="0.2">
      <c r="A586" s="249" t="s">
        <v>801</v>
      </c>
      <c r="B586" s="115">
        <v>84</v>
      </c>
      <c r="C586" s="137" t="s">
        <v>443</v>
      </c>
      <c r="D586" s="137"/>
      <c r="E586" s="116">
        <v>227</v>
      </c>
      <c r="F586" s="137" t="s">
        <v>1975</v>
      </c>
      <c r="G586" s="137" t="s">
        <v>2504</v>
      </c>
      <c r="H586" s="138"/>
      <c r="I586" s="138"/>
      <c r="J586" s="138"/>
      <c r="K586" s="138"/>
      <c r="L586" s="138"/>
      <c r="M586" s="138"/>
      <c r="N586" s="138"/>
      <c r="O586" s="138"/>
      <c r="P586" s="138"/>
      <c r="Q586" s="370"/>
      <c r="R586" s="370"/>
      <c r="S586" s="370"/>
      <c r="T586" s="370"/>
      <c r="U586" s="370"/>
      <c r="V586" s="370"/>
      <c r="W586" s="370"/>
      <c r="X586" s="370"/>
      <c r="Y586" s="370"/>
      <c r="Z586" s="370"/>
      <c r="AA586" s="370"/>
      <c r="AB586" s="370"/>
      <c r="AC586" s="370"/>
      <c r="AD586" s="370"/>
      <c r="AE586" s="370"/>
      <c r="AF586" s="370"/>
    </row>
    <row r="587" spans="1:32" ht="8.4499999999999993" customHeight="1" x14ac:dyDescent="0.2">
      <c r="A587" s="249" t="s">
        <v>803</v>
      </c>
      <c r="B587" s="217">
        <v>85</v>
      </c>
      <c r="C587" s="971" t="s">
        <v>1083</v>
      </c>
      <c r="D587" s="971" t="s">
        <v>90</v>
      </c>
      <c r="E587" s="217">
        <v>85</v>
      </c>
      <c r="F587" s="971" t="s">
        <v>2505</v>
      </c>
      <c r="G587" s="971" t="s">
        <v>1977</v>
      </c>
      <c r="H587" s="148">
        <v>0.01</v>
      </c>
      <c r="I587" s="146">
        <v>80.599999999999994</v>
      </c>
      <c r="J587" s="139">
        <v>80.599999999999994</v>
      </c>
      <c r="K587" s="139">
        <v>80.599999999999994</v>
      </c>
      <c r="L587" s="148">
        <v>100</v>
      </c>
      <c r="M587" s="148">
        <v>100</v>
      </c>
      <c r="N587" s="148">
        <v>0.01</v>
      </c>
      <c r="O587" s="148">
        <v>0.01</v>
      </c>
      <c r="P587" s="118"/>
      <c r="Q587" s="370"/>
      <c r="R587" s="370"/>
      <c r="S587" s="370"/>
      <c r="T587" s="370"/>
      <c r="U587" s="370"/>
      <c r="V587" s="370"/>
      <c r="W587" s="370"/>
      <c r="X587" s="370"/>
      <c r="Y587" s="370"/>
      <c r="Z587" s="370"/>
      <c r="AA587" s="370"/>
      <c r="AB587" s="370"/>
      <c r="AC587" s="370"/>
      <c r="AD587" s="370"/>
      <c r="AE587" s="370"/>
      <c r="AF587" s="370"/>
    </row>
    <row r="588" spans="1:32" ht="8.4499999999999993" customHeight="1" x14ac:dyDescent="0.2">
      <c r="A588" s="249" t="s">
        <v>804</v>
      </c>
      <c r="B588" s="217">
        <v>86</v>
      </c>
      <c r="C588" s="971" t="s">
        <v>1084</v>
      </c>
      <c r="D588" s="971" t="s">
        <v>90</v>
      </c>
      <c r="E588" s="704">
        <v>227</v>
      </c>
      <c r="F588" s="971" t="s">
        <v>1975</v>
      </c>
      <c r="G588" s="971" t="s">
        <v>2504</v>
      </c>
      <c r="H588" s="148">
        <v>0.78</v>
      </c>
      <c r="I588" s="142">
        <v>3576.02</v>
      </c>
      <c r="J588" s="139">
        <v>3575.6624000000002</v>
      </c>
      <c r="K588" s="139">
        <v>3571.0136000000002</v>
      </c>
      <c r="L588" s="148">
        <v>99.99</v>
      </c>
      <c r="M588" s="148">
        <v>99.86</v>
      </c>
      <c r="N588" s="148">
        <v>0.78</v>
      </c>
      <c r="O588" s="148">
        <v>0.78</v>
      </c>
      <c r="P588" s="118" t="s">
        <v>1650</v>
      </c>
      <c r="Q588" s="371"/>
      <c r="R588" s="376"/>
      <c r="S588" s="376"/>
      <c r="T588" s="374"/>
      <c r="U588" s="374"/>
      <c r="V588" s="374"/>
      <c r="W588" s="374"/>
      <c r="X588" s="375"/>
      <c r="Y588" s="371"/>
      <c r="Z588" s="376"/>
      <c r="AA588" s="376"/>
      <c r="AB588" s="374"/>
      <c r="AC588" s="374"/>
      <c r="AD588" s="374"/>
      <c r="AE588" s="374"/>
      <c r="AF588" s="375"/>
    </row>
    <row r="589" spans="1:32" ht="8.4499999999999993" customHeight="1" x14ac:dyDescent="0.2">
      <c r="A589" s="249" t="s">
        <v>805</v>
      </c>
      <c r="B589" s="217">
        <v>87</v>
      </c>
      <c r="C589" s="971" t="s">
        <v>1085</v>
      </c>
      <c r="D589" s="971" t="s">
        <v>90</v>
      </c>
      <c r="E589" s="704">
        <v>227</v>
      </c>
      <c r="F589" s="971" t="s">
        <v>1975</v>
      </c>
      <c r="G589" s="971" t="s">
        <v>2504</v>
      </c>
      <c r="H589" s="148">
        <v>0.25</v>
      </c>
      <c r="I589" s="144">
        <v>594.27</v>
      </c>
      <c r="J589" s="139">
        <v>594.27</v>
      </c>
      <c r="K589" s="139">
        <v>594.27</v>
      </c>
      <c r="L589" s="148">
        <v>100</v>
      </c>
      <c r="M589" s="148">
        <v>100</v>
      </c>
      <c r="N589" s="148">
        <v>0.25</v>
      </c>
      <c r="O589" s="148">
        <v>0.25</v>
      </c>
      <c r="P589" s="118"/>
      <c r="Q589" s="371"/>
      <c r="R589" s="376"/>
      <c r="S589" s="376"/>
      <c r="T589" s="374"/>
      <c r="U589" s="374"/>
      <c r="V589" s="374"/>
      <c r="W589" s="374"/>
      <c r="X589" s="375"/>
      <c r="Y589" s="371"/>
      <c r="Z589" s="376"/>
      <c r="AA589" s="376"/>
      <c r="AB589" s="374"/>
      <c r="AC589" s="374"/>
      <c r="AD589" s="374"/>
      <c r="AE589" s="374"/>
      <c r="AF589" s="375"/>
    </row>
    <row r="590" spans="1:32" ht="8.4499999999999993" customHeight="1" x14ac:dyDescent="0.2">
      <c r="A590" s="249" t="s">
        <v>806</v>
      </c>
      <c r="B590" s="217">
        <v>88</v>
      </c>
      <c r="C590" s="971" t="s">
        <v>444</v>
      </c>
      <c r="D590" s="971" t="s">
        <v>90</v>
      </c>
      <c r="E590" s="217">
        <v>85</v>
      </c>
      <c r="F590" s="971" t="s">
        <v>2505</v>
      </c>
      <c r="G590" s="971" t="s">
        <v>1977</v>
      </c>
      <c r="H590" s="148">
        <v>0.67</v>
      </c>
      <c r="I590" s="142">
        <v>4698.68</v>
      </c>
      <c r="J590" s="139">
        <v>4698.68</v>
      </c>
      <c r="K590" s="139">
        <v>4693.5114999999996</v>
      </c>
      <c r="L590" s="148">
        <v>100</v>
      </c>
      <c r="M590" s="148">
        <v>99.89</v>
      </c>
      <c r="N590" s="148">
        <v>0.67</v>
      </c>
      <c r="O590" s="148">
        <v>0.67</v>
      </c>
      <c r="P590" s="118" t="s">
        <v>1650</v>
      </c>
      <c r="Q590" s="370"/>
      <c r="R590" s="370"/>
      <c r="S590" s="370"/>
      <c r="T590" s="370"/>
      <c r="U590" s="370"/>
      <c r="V590" s="370"/>
      <c r="W590" s="370"/>
      <c r="X590" s="370"/>
      <c r="Y590" s="370"/>
      <c r="Z590" s="370"/>
      <c r="AA590" s="370"/>
      <c r="AB590" s="370"/>
      <c r="AC590" s="370"/>
      <c r="AD590" s="370"/>
      <c r="AE590" s="370"/>
      <c r="AF590" s="370"/>
    </row>
    <row r="591" spans="1:32" ht="8.4499999999999993" customHeight="1" x14ac:dyDescent="0.2">
      <c r="A591" s="249" t="s">
        <v>807</v>
      </c>
      <c r="B591" s="115">
        <v>89</v>
      </c>
      <c r="C591" s="137" t="s">
        <v>445</v>
      </c>
      <c r="D591" s="137"/>
      <c r="E591" s="115">
        <v>41</v>
      </c>
      <c r="F591" s="137" t="s">
        <v>1978</v>
      </c>
      <c r="G591" s="137" t="s">
        <v>1979</v>
      </c>
      <c r="H591" s="138"/>
      <c r="I591" s="138"/>
      <c r="J591" s="138"/>
      <c r="K591" s="138"/>
      <c r="L591" s="138"/>
      <c r="M591" s="138"/>
      <c r="N591" s="138"/>
      <c r="O591" s="138"/>
      <c r="P591" s="138"/>
      <c r="Q591" s="380"/>
      <c r="R591" s="376"/>
      <c r="S591" s="376"/>
      <c r="T591" s="374"/>
      <c r="U591" s="374"/>
      <c r="V591" s="374"/>
      <c r="W591" s="374"/>
      <c r="X591" s="375"/>
      <c r="Y591" s="380"/>
      <c r="Z591" s="376"/>
      <c r="AA591" s="376"/>
      <c r="AB591" s="374"/>
      <c r="AC591" s="374"/>
      <c r="AD591" s="374"/>
      <c r="AE591" s="374"/>
      <c r="AF591" s="375"/>
    </row>
    <row r="592" spans="1:32" ht="8.4499999999999993" customHeight="1" x14ac:dyDescent="0.2">
      <c r="A592" s="249" t="s">
        <v>809</v>
      </c>
      <c r="B592" s="217">
        <v>90</v>
      </c>
      <c r="C592" s="971" t="s">
        <v>446</v>
      </c>
      <c r="D592" s="971" t="s">
        <v>90</v>
      </c>
      <c r="E592" s="217">
        <v>41</v>
      </c>
      <c r="F592" s="971" t="s">
        <v>1978</v>
      </c>
      <c r="G592" s="971" t="s">
        <v>1979</v>
      </c>
      <c r="H592" s="148">
        <v>0.13</v>
      </c>
      <c r="I592" s="144">
        <v>175.22</v>
      </c>
      <c r="J592" s="139">
        <v>0</v>
      </c>
      <c r="K592" s="139">
        <v>162.7619</v>
      </c>
      <c r="L592" s="148">
        <v>0</v>
      </c>
      <c r="M592" s="148">
        <v>92.89</v>
      </c>
      <c r="N592" s="148">
        <v>0</v>
      </c>
      <c r="O592" s="148">
        <v>0.12</v>
      </c>
      <c r="P592" s="118">
        <v>-19</v>
      </c>
      <c r="Q592" s="380"/>
      <c r="R592" s="376"/>
      <c r="S592" s="376"/>
      <c r="T592" s="374"/>
      <c r="U592" s="374"/>
      <c r="V592" s="374"/>
      <c r="W592" s="374"/>
      <c r="X592" s="375"/>
      <c r="Y592" s="380"/>
      <c r="Z592" s="376"/>
      <c r="AA592" s="376"/>
      <c r="AB592" s="374"/>
      <c r="AC592" s="374"/>
      <c r="AD592" s="374"/>
      <c r="AE592" s="374"/>
      <c r="AF592" s="375"/>
    </row>
    <row r="593" spans="1:32" ht="8.4499999999999993" customHeight="1" x14ac:dyDescent="0.2">
      <c r="A593" s="249" t="s">
        <v>810</v>
      </c>
      <c r="B593" s="115">
        <v>91</v>
      </c>
      <c r="C593" s="137" t="s">
        <v>447</v>
      </c>
      <c r="D593" s="137"/>
      <c r="E593" s="116">
        <v>227</v>
      </c>
      <c r="F593" s="137" t="s">
        <v>1975</v>
      </c>
      <c r="G593" s="137" t="s">
        <v>2504</v>
      </c>
      <c r="H593" s="138"/>
      <c r="I593" s="138"/>
      <c r="J593" s="138"/>
      <c r="K593" s="138"/>
      <c r="L593" s="138"/>
      <c r="M593" s="138"/>
      <c r="N593" s="138"/>
      <c r="O593" s="138"/>
      <c r="P593" s="138"/>
      <c r="Q593" s="380"/>
      <c r="R593" s="376"/>
      <c r="S593" s="376"/>
      <c r="T593" s="374"/>
      <c r="U593" s="374"/>
      <c r="V593" s="374"/>
      <c r="W593" s="374"/>
      <c r="X593" s="375"/>
      <c r="Y593" s="380"/>
      <c r="Z593" s="376"/>
      <c r="AA593" s="376"/>
      <c r="AB593" s="374"/>
      <c r="AC593" s="374"/>
      <c r="AD593" s="374"/>
      <c r="AE593" s="374"/>
      <c r="AF593" s="375"/>
    </row>
    <row r="594" spans="1:32" ht="8.4499999999999993" customHeight="1" x14ac:dyDescent="0.2">
      <c r="A594" s="249" t="s">
        <v>812</v>
      </c>
      <c r="B594" s="217">
        <v>92</v>
      </c>
      <c r="C594" s="971" t="s">
        <v>448</v>
      </c>
      <c r="D594" s="971" t="s">
        <v>94</v>
      </c>
      <c r="E594" s="704">
        <v>217</v>
      </c>
      <c r="F594" s="971" t="s">
        <v>2506</v>
      </c>
      <c r="G594" s="971" t="s">
        <v>2504</v>
      </c>
      <c r="H594" s="148">
        <v>0.04</v>
      </c>
      <c r="I594" s="139">
        <v>5.33</v>
      </c>
      <c r="J594" s="139">
        <v>5.3295000000000003</v>
      </c>
      <c r="K594" s="139">
        <v>5.3251999999999997</v>
      </c>
      <c r="L594" s="148">
        <v>99.99</v>
      </c>
      <c r="M594" s="148">
        <v>99.91</v>
      </c>
      <c r="N594" s="148">
        <v>0.04</v>
      </c>
      <c r="O594" s="148">
        <v>0.04</v>
      </c>
      <c r="P594" s="118" t="s">
        <v>1650</v>
      </c>
      <c r="Q594" s="370"/>
      <c r="R594" s="370"/>
      <c r="S594" s="370"/>
      <c r="T594" s="370"/>
      <c r="U594" s="370"/>
      <c r="V594" s="370"/>
      <c r="W594" s="370"/>
      <c r="X594" s="370"/>
      <c r="Y594" s="370"/>
      <c r="Z594" s="370"/>
      <c r="AA594" s="370"/>
      <c r="AB594" s="370"/>
      <c r="AC594" s="370"/>
      <c r="AD594" s="370"/>
      <c r="AE594" s="370"/>
      <c r="AF594" s="370"/>
    </row>
    <row r="595" spans="1:32" ht="8.4499999999999993" customHeight="1" x14ac:dyDescent="0.2">
      <c r="A595" s="249" t="s">
        <v>813</v>
      </c>
      <c r="B595" s="217">
        <v>93</v>
      </c>
      <c r="C595" s="971" t="s">
        <v>1980</v>
      </c>
      <c r="D595" s="971" t="s">
        <v>15</v>
      </c>
      <c r="E595" s="704">
        <v>217</v>
      </c>
      <c r="F595" s="971" t="s">
        <v>2506</v>
      </c>
      <c r="G595" s="971" t="s">
        <v>2504</v>
      </c>
      <c r="H595" s="148">
        <v>7.0000000000000007E-2</v>
      </c>
      <c r="I595" s="142">
        <v>1831.1</v>
      </c>
      <c r="J595" s="139">
        <v>1831.1</v>
      </c>
      <c r="K595" s="139">
        <v>1829.452</v>
      </c>
      <c r="L595" s="148">
        <v>100</v>
      </c>
      <c r="M595" s="148">
        <v>99.91</v>
      </c>
      <c r="N595" s="148">
        <v>7.0000000000000007E-2</v>
      </c>
      <c r="O595" s="148">
        <v>7.0000000000000007E-2</v>
      </c>
      <c r="P595" s="118" t="s">
        <v>1650</v>
      </c>
      <c r="Q595" s="371"/>
      <c r="R595" s="376"/>
      <c r="S595" s="376"/>
      <c r="T595" s="374"/>
      <c r="U595" s="374"/>
      <c r="V595" s="374"/>
      <c r="W595" s="374"/>
      <c r="X595" s="375"/>
      <c r="Y595" s="371"/>
      <c r="Z595" s="376"/>
      <c r="AA595" s="376"/>
      <c r="AB595" s="374"/>
      <c r="AC595" s="374"/>
      <c r="AD595" s="374"/>
      <c r="AE595" s="374"/>
      <c r="AF595" s="375"/>
    </row>
    <row r="596" spans="1:32" ht="8.4499999999999993" customHeight="1" x14ac:dyDescent="0.2">
      <c r="A596" s="249" t="s">
        <v>814</v>
      </c>
      <c r="B596" s="217">
        <v>94</v>
      </c>
      <c r="C596" s="971" t="s">
        <v>449</v>
      </c>
      <c r="D596" s="971" t="s">
        <v>94</v>
      </c>
      <c r="E596" s="704">
        <v>227</v>
      </c>
      <c r="F596" s="971" t="s">
        <v>1975</v>
      </c>
      <c r="G596" s="971" t="s">
        <v>2504</v>
      </c>
      <c r="H596" s="148">
        <v>0.13</v>
      </c>
      <c r="I596" s="146">
        <v>14.49</v>
      </c>
      <c r="J596" s="139">
        <v>14.4886</v>
      </c>
      <c r="K596" s="139">
        <v>14.49</v>
      </c>
      <c r="L596" s="148">
        <v>99.99</v>
      </c>
      <c r="M596" s="148">
        <v>100</v>
      </c>
      <c r="N596" s="148">
        <v>0.13</v>
      </c>
      <c r="O596" s="148">
        <v>0.13</v>
      </c>
      <c r="P596" s="118">
        <v>-1</v>
      </c>
      <c r="Q596" s="380"/>
      <c r="R596" s="376"/>
      <c r="S596" s="376"/>
      <c r="T596" s="374"/>
      <c r="U596" s="374"/>
      <c r="V596" s="374"/>
      <c r="W596" s="374"/>
      <c r="X596" s="375"/>
      <c r="Y596" s="380"/>
      <c r="Z596" s="376"/>
      <c r="AA596" s="376"/>
      <c r="AB596" s="374"/>
      <c r="AC596" s="374"/>
      <c r="AD596" s="374"/>
      <c r="AE596" s="374"/>
      <c r="AF596" s="375"/>
    </row>
    <row r="597" spans="1:32" ht="8.4499999999999993" customHeight="1" x14ac:dyDescent="0.2">
      <c r="A597" s="249" t="s">
        <v>1694</v>
      </c>
      <c r="B597" s="115">
        <v>95</v>
      </c>
      <c r="C597" s="137" t="s">
        <v>1981</v>
      </c>
      <c r="D597" s="137"/>
      <c r="E597" s="116">
        <v>136</v>
      </c>
      <c r="F597" s="137" t="s">
        <v>2507</v>
      </c>
      <c r="G597" s="137" t="s">
        <v>2503</v>
      </c>
      <c r="H597" s="138"/>
      <c r="I597" s="138"/>
      <c r="J597" s="138"/>
      <c r="K597" s="138"/>
      <c r="L597" s="138"/>
      <c r="M597" s="138"/>
      <c r="N597" s="138"/>
      <c r="O597" s="138"/>
      <c r="P597" s="138"/>
      <c r="Q597" s="380"/>
      <c r="R597" s="376"/>
      <c r="S597" s="376"/>
      <c r="T597" s="374"/>
      <c r="U597" s="374"/>
      <c r="V597" s="374"/>
      <c r="W597" s="374"/>
      <c r="X597" s="375"/>
      <c r="Y597" s="380"/>
      <c r="Z597" s="376"/>
      <c r="AA597" s="376"/>
      <c r="AB597" s="374"/>
      <c r="AC597" s="374"/>
      <c r="AD597" s="374"/>
      <c r="AE597" s="374"/>
      <c r="AF597" s="375"/>
    </row>
    <row r="598" spans="1:32" ht="8.4499999999999993" customHeight="1" x14ac:dyDescent="0.2">
      <c r="A598" s="249" t="s">
        <v>1696</v>
      </c>
      <c r="B598" s="217">
        <v>96</v>
      </c>
      <c r="C598" s="971" t="s">
        <v>1983</v>
      </c>
      <c r="D598" s="971" t="s">
        <v>8</v>
      </c>
      <c r="E598" s="217">
        <v>46</v>
      </c>
      <c r="F598" s="971" t="s">
        <v>2507</v>
      </c>
      <c r="G598" s="971" t="s">
        <v>2508</v>
      </c>
      <c r="H598" s="148">
        <v>0.03</v>
      </c>
      <c r="I598" s="146">
        <v>18</v>
      </c>
      <c r="J598" s="139">
        <v>10.0008</v>
      </c>
      <c r="K598" s="139">
        <v>0</v>
      </c>
      <c r="L598" s="148">
        <v>55.56</v>
      </c>
      <c r="M598" s="148">
        <v>0</v>
      </c>
      <c r="N598" s="148">
        <v>0.02</v>
      </c>
      <c r="O598" s="148">
        <v>0</v>
      </c>
      <c r="P598" s="118" t="s">
        <v>2717</v>
      </c>
      <c r="Q598" s="370"/>
      <c r="R598" s="370"/>
      <c r="S598" s="370"/>
      <c r="T598" s="370"/>
      <c r="U598" s="370"/>
      <c r="V598" s="370"/>
      <c r="W598" s="370"/>
      <c r="X598" s="370"/>
      <c r="Y598" s="370"/>
      <c r="Z598" s="370"/>
      <c r="AA598" s="370"/>
      <c r="AB598" s="370"/>
      <c r="AC598" s="370"/>
      <c r="AD598" s="370"/>
      <c r="AE598" s="370"/>
      <c r="AF598" s="370"/>
    </row>
    <row r="599" spans="1:32" ht="8.4499999999999993" customHeight="1" x14ac:dyDescent="0.2">
      <c r="A599" s="249" t="s">
        <v>1698</v>
      </c>
      <c r="B599" s="217">
        <v>97</v>
      </c>
      <c r="C599" s="971" t="s">
        <v>1984</v>
      </c>
      <c r="D599" s="971" t="s">
        <v>8</v>
      </c>
      <c r="E599" s="217">
        <v>46</v>
      </c>
      <c r="F599" s="971" t="s">
        <v>2507</v>
      </c>
      <c r="G599" s="971" t="s">
        <v>2508</v>
      </c>
      <c r="H599" s="148">
        <v>0.1</v>
      </c>
      <c r="I599" s="144">
        <v>67</v>
      </c>
      <c r="J599" s="139">
        <v>44.997199999999999</v>
      </c>
      <c r="K599" s="139">
        <v>3.9998999999999998</v>
      </c>
      <c r="L599" s="148">
        <v>67.16</v>
      </c>
      <c r="M599" s="148">
        <v>5.97</v>
      </c>
      <c r="N599" s="148">
        <v>7.0000000000000007E-2</v>
      </c>
      <c r="O599" s="148">
        <v>0.01</v>
      </c>
      <c r="P599" s="118" t="s">
        <v>2718</v>
      </c>
      <c r="Q599" s="370"/>
      <c r="R599" s="370"/>
      <c r="S599" s="370"/>
      <c r="T599" s="370"/>
      <c r="U599" s="370"/>
      <c r="V599" s="370"/>
      <c r="W599" s="370"/>
      <c r="X599" s="370"/>
      <c r="Y599" s="370"/>
      <c r="Z599" s="370"/>
      <c r="AA599" s="370"/>
      <c r="AB599" s="370"/>
      <c r="AC599" s="370"/>
      <c r="AD599" s="370"/>
      <c r="AE599" s="370"/>
      <c r="AF599" s="370"/>
    </row>
    <row r="600" spans="1:32" ht="8.4499999999999993" customHeight="1" x14ac:dyDescent="0.2">
      <c r="A600" s="249" t="s">
        <v>1700</v>
      </c>
      <c r="B600" s="217">
        <v>98</v>
      </c>
      <c r="C600" s="971" t="s">
        <v>963</v>
      </c>
      <c r="D600" s="971" t="s">
        <v>90</v>
      </c>
      <c r="E600" s="217">
        <v>18</v>
      </c>
      <c r="F600" s="971" t="s">
        <v>2509</v>
      </c>
      <c r="G600" s="971" t="s">
        <v>2503</v>
      </c>
      <c r="H600" s="148">
        <v>0.32</v>
      </c>
      <c r="I600" s="146">
        <v>77.41</v>
      </c>
      <c r="J600" s="139">
        <v>0</v>
      </c>
      <c r="K600" s="139">
        <v>0</v>
      </c>
      <c r="L600" s="148">
        <v>0</v>
      </c>
      <c r="M600" s="148">
        <v>0</v>
      </c>
      <c r="N600" s="148">
        <v>0</v>
      </c>
      <c r="O600" s="148">
        <v>0</v>
      </c>
      <c r="P600" s="118"/>
      <c r="Q600" s="371"/>
      <c r="R600" s="376"/>
      <c r="S600" s="376"/>
      <c r="T600" s="374"/>
      <c r="U600" s="374"/>
      <c r="V600" s="374"/>
      <c r="W600" s="374"/>
      <c r="X600" s="375"/>
      <c r="Y600" s="371"/>
      <c r="Z600" s="376"/>
      <c r="AA600" s="376"/>
      <c r="AB600" s="374"/>
      <c r="AC600" s="374"/>
      <c r="AD600" s="374"/>
      <c r="AE600" s="374"/>
      <c r="AF600" s="375"/>
    </row>
    <row r="601" spans="1:32" ht="8.4499999999999993" customHeight="1" x14ac:dyDescent="0.2">
      <c r="A601" s="249" t="s">
        <v>1701</v>
      </c>
      <c r="B601" s="217">
        <v>99</v>
      </c>
      <c r="C601" s="971" t="s">
        <v>1985</v>
      </c>
      <c r="D601" s="971" t="s">
        <v>8</v>
      </c>
      <c r="E601" s="217">
        <v>16</v>
      </c>
      <c r="F601" s="971" t="s">
        <v>2510</v>
      </c>
      <c r="G601" s="971" t="s">
        <v>2503</v>
      </c>
      <c r="H601" s="148">
        <v>0.08</v>
      </c>
      <c r="I601" s="146">
        <v>66</v>
      </c>
      <c r="J601" s="139">
        <v>0</v>
      </c>
      <c r="K601" s="139">
        <v>0</v>
      </c>
      <c r="L601" s="148">
        <v>0</v>
      </c>
      <c r="M601" s="148">
        <v>0</v>
      </c>
      <c r="N601" s="148">
        <v>0</v>
      </c>
      <c r="O601" s="148">
        <v>0</v>
      </c>
      <c r="P601" s="118"/>
      <c r="Q601" s="371"/>
      <c r="R601" s="376"/>
      <c r="S601" s="376"/>
      <c r="T601" s="374"/>
      <c r="U601" s="374"/>
      <c r="V601" s="374"/>
      <c r="W601" s="374"/>
      <c r="X601" s="375"/>
      <c r="Y601" s="371"/>
      <c r="Z601" s="376"/>
      <c r="AA601" s="376"/>
      <c r="AB601" s="374"/>
      <c r="AC601" s="374"/>
      <c r="AD601" s="374"/>
      <c r="AE601" s="374"/>
      <c r="AF601" s="375"/>
    </row>
    <row r="602" spans="1:32" ht="8.4499999999999993" customHeight="1" x14ac:dyDescent="0.2">
      <c r="A602" s="249" t="s">
        <v>1703</v>
      </c>
      <c r="B602" s="704">
        <v>100</v>
      </c>
      <c r="C602" s="971" t="s">
        <v>1986</v>
      </c>
      <c r="D602" s="971" t="s">
        <v>90</v>
      </c>
      <c r="E602" s="217">
        <v>36</v>
      </c>
      <c r="F602" s="971" t="s">
        <v>2507</v>
      </c>
      <c r="G602" s="971" t="s">
        <v>2511</v>
      </c>
      <c r="H602" s="148">
        <v>0</v>
      </c>
      <c r="I602" s="146">
        <v>45.96</v>
      </c>
      <c r="J602" s="139">
        <v>32.824599999999997</v>
      </c>
      <c r="K602" s="139">
        <v>0</v>
      </c>
      <c r="L602" s="148">
        <v>71.42</v>
      </c>
      <c r="M602" s="148">
        <v>0</v>
      </c>
      <c r="N602" s="148">
        <v>0</v>
      </c>
      <c r="O602" s="148">
        <v>0</v>
      </c>
      <c r="P602" s="118" t="s">
        <v>2717</v>
      </c>
      <c r="Q602" s="371"/>
      <c r="R602" s="376"/>
      <c r="S602" s="376"/>
      <c r="T602" s="374"/>
      <c r="U602" s="374"/>
      <c r="V602" s="374"/>
      <c r="W602" s="374"/>
      <c r="X602" s="375"/>
      <c r="Y602" s="371"/>
      <c r="Z602" s="376"/>
      <c r="AA602" s="376"/>
      <c r="AB602" s="374"/>
      <c r="AC602" s="374"/>
      <c r="AD602" s="374"/>
      <c r="AE602" s="374"/>
      <c r="AF602" s="375"/>
    </row>
    <row r="603" spans="1:32" ht="8.4499999999999993" customHeight="1" x14ac:dyDescent="0.2">
      <c r="A603" s="249" t="s">
        <v>110</v>
      </c>
      <c r="B603" s="116">
        <v>101</v>
      </c>
      <c r="C603" s="137" t="s">
        <v>450</v>
      </c>
      <c r="D603" s="137"/>
      <c r="E603" s="116">
        <v>295</v>
      </c>
      <c r="F603" s="137" t="s">
        <v>1975</v>
      </c>
      <c r="G603" s="137" t="s">
        <v>2512</v>
      </c>
      <c r="H603" s="138"/>
      <c r="I603" s="138"/>
      <c r="J603" s="138"/>
      <c r="K603" s="138"/>
      <c r="L603" s="138"/>
      <c r="M603" s="138"/>
      <c r="N603" s="138"/>
      <c r="O603" s="138"/>
      <c r="P603" s="138"/>
      <c r="Q603" s="370"/>
      <c r="R603" s="370"/>
      <c r="S603" s="370"/>
      <c r="T603" s="370"/>
      <c r="U603" s="370"/>
      <c r="V603" s="370"/>
      <c r="W603" s="370"/>
      <c r="X603" s="370"/>
      <c r="Y603" s="370"/>
      <c r="Z603" s="370"/>
      <c r="AA603" s="370"/>
      <c r="AB603" s="370"/>
      <c r="AC603" s="370"/>
      <c r="AD603" s="370"/>
      <c r="AE603" s="370"/>
      <c r="AF603" s="370"/>
    </row>
    <row r="604" spans="1:32" ht="8.4499999999999993" customHeight="1" x14ac:dyDescent="0.2">
      <c r="A604" s="249" t="s">
        <v>816</v>
      </c>
      <c r="B604" s="704">
        <v>102</v>
      </c>
      <c r="C604" s="971" t="s">
        <v>451</v>
      </c>
      <c r="D604" s="971" t="s">
        <v>90</v>
      </c>
      <c r="E604" s="217">
        <v>50</v>
      </c>
      <c r="F604" s="971" t="s">
        <v>2508</v>
      </c>
      <c r="G604" s="971" t="s">
        <v>2513</v>
      </c>
      <c r="H604" s="148">
        <v>0.44</v>
      </c>
      <c r="I604" s="144">
        <v>637</v>
      </c>
      <c r="J604" s="139">
        <v>191.80070000000001</v>
      </c>
      <c r="K604" s="139">
        <v>256.90210000000002</v>
      </c>
      <c r="L604" s="148">
        <v>30.11</v>
      </c>
      <c r="M604" s="148">
        <v>40.33</v>
      </c>
      <c r="N604" s="148">
        <v>0.13</v>
      </c>
      <c r="O604" s="148">
        <v>0.18</v>
      </c>
      <c r="P604" s="118">
        <v>-13</v>
      </c>
      <c r="Q604" s="371"/>
      <c r="R604" s="372"/>
      <c r="S604" s="376"/>
      <c r="T604" s="373"/>
      <c r="U604" s="374"/>
      <c r="V604" s="374"/>
      <c r="W604" s="374"/>
      <c r="X604" s="375"/>
      <c r="Y604" s="371"/>
      <c r="Z604" s="371"/>
      <c r="AA604" s="376"/>
      <c r="AB604" s="373"/>
      <c r="AC604" s="374"/>
      <c r="AD604" s="374"/>
      <c r="AE604" s="374"/>
      <c r="AF604" s="375"/>
    </row>
    <row r="605" spans="1:32" ht="8.4499999999999993" customHeight="1" x14ac:dyDescent="0.2">
      <c r="A605" s="249" t="s">
        <v>817</v>
      </c>
      <c r="B605" s="704">
        <v>103</v>
      </c>
      <c r="C605" s="971" t="s">
        <v>1987</v>
      </c>
      <c r="D605" s="971" t="s">
        <v>90</v>
      </c>
      <c r="E605" s="217">
        <v>46</v>
      </c>
      <c r="F605" s="971" t="s">
        <v>2514</v>
      </c>
      <c r="G605" s="971" t="s">
        <v>2515</v>
      </c>
      <c r="H605" s="148">
        <v>0.01</v>
      </c>
      <c r="I605" s="146">
        <v>64.23</v>
      </c>
      <c r="J605" s="139">
        <v>26.000299999999999</v>
      </c>
      <c r="K605" s="139">
        <v>0</v>
      </c>
      <c r="L605" s="148">
        <v>40.479999999999997</v>
      </c>
      <c r="M605" s="148">
        <v>0</v>
      </c>
      <c r="N605" s="148">
        <v>0</v>
      </c>
      <c r="O605" s="148">
        <v>0</v>
      </c>
      <c r="P605" s="118" t="s">
        <v>2719</v>
      </c>
      <c r="Q605" s="371"/>
      <c r="R605" s="372"/>
      <c r="S605" s="376"/>
      <c r="T605" s="373"/>
      <c r="U605" s="374"/>
      <c r="V605" s="374"/>
      <c r="W605" s="374"/>
      <c r="X605" s="375"/>
      <c r="Y605" s="371"/>
      <c r="Z605" s="371"/>
      <c r="AA605" s="376"/>
      <c r="AB605" s="373"/>
      <c r="AC605" s="374"/>
      <c r="AD605" s="374"/>
      <c r="AE605" s="374"/>
      <c r="AF605" s="375"/>
    </row>
    <row r="606" spans="1:32" ht="8.4499999999999993" customHeight="1" x14ac:dyDescent="0.2">
      <c r="A606" s="249" t="s">
        <v>818</v>
      </c>
      <c r="B606" s="704">
        <v>104</v>
      </c>
      <c r="C606" s="971" t="s">
        <v>452</v>
      </c>
      <c r="D606" s="971" t="s">
        <v>90</v>
      </c>
      <c r="E606" s="217">
        <v>46</v>
      </c>
      <c r="F606" s="971" t="s">
        <v>2514</v>
      </c>
      <c r="G606" s="971" t="s">
        <v>2515</v>
      </c>
      <c r="H606" s="148">
        <v>0.09</v>
      </c>
      <c r="I606" s="144">
        <v>492.1</v>
      </c>
      <c r="J606" s="139">
        <v>239.65270000000001</v>
      </c>
      <c r="K606" s="139">
        <v>0</v>
      </c>
      <c r="L606" s="148">
        <v>48.7</v>
      </c>
      <c r="M606" s="148">
        <v>0</v>
      </c>
      <c r="N606" s="148">
        <v>0.04</v>
      </c>
      <c r="O606" s="148">
        <v>0</v>
      </c>
      <c r="P606" s="118" t="s">
        <v>2720</v>
      </c>
      <c r="Q606" s="371"/>
      <c r="R606" s="376"/>
      <c r="S606" s="376"/>
      <c r="T606" s="374"/>
      <c r="U606" s="374"/>
      <c r="V606" s="374"/>
      <c r="W606" s="374"/>
      <c r="X606" s="375"/>
      <c r="Y606" s="371"/>
      <c r="Z606" s="371"/>
      <c r="AA606" s="376"/>
      <c r="AB606" s="373"/>
      <c r="AC606" s="374"/>
      <c r="AD606" s="374"/>
      <c r="AE606" s="374"/>
      <c r="AF606" s="375"/>
    </row>
    <row r="607" spans="1:32" ht="8.4499999999999993" customHeight="1" x14ac:dyDescent="0.2">
      <c r="A607" s="249" t="s">
        <v>819</v>
      </c>
      <c r="B607" s="704">
        <v>105</v>
      </c>
      <c r="C607" s="971" t="s">
        <v>1988</v>
      </c>
      <c r="D607" s="971" t="s">
        <v>90</v>
      </c>
      <c r="E607" s="217">
        <v>10</v>
      </c>
      <c r="F607" s="971" t="s">
        <v>1975</v>
      </c>
      <c r="G607" s="971" t="s">
        <v>2516</v>
      </c>
      <c r="H607" s="148">
        <v>0.08</v>
      </c>
      <c r="I607" s="144">
        <v>285.20999999999998</v>
      </c>
      <c r="J607" s="139">
        <v>285.20999999999998</v>
      </c>
      <c r="K607" s="139">
        <v>285.20999999999998</v>
      </c>
      <c r="L607" s="148">
        <v>100</v>
      </c>
      <c r="M607" s="148">
        <v>100</v>
      </c>
      <c r="N607" s="148">
        <v>0.08</v>
      </c>
      <c r="O607" s="148">
        <v>0.08</v>
      </c>
      <c r="P607" s="118"/>
      <c r="Q607" s="380"/>
      <c r="R607" s="376"/>
      <c r="S607" s="371"/>
      <c r="T607" s="374"/>
      <c r="U607" s="374"/>
      <c r="V607" s="374"/>
      <c r="W607" s="374"/>
      <c r="X607" s="379"/>
      <c r="Y607" s="380"/>
      <c r="Z607" s="380"/>
      <c r="AA607" s="380"/>
      <c r="AB607" s="373"/>
      <c r="AC607" s="373"/>
      <c r="AD607" s="374"/>
      <c r="AE607" s="374"/>
      <c r="AF607" s="375"/>
    </row>
    <row r="608" spans="1:32" ht="8.4499999999999993" customHeight="1" x14ac:dyDescent="0.2">
      <c r="A608" s="249" t="s">
        <v>820</v>
      </c>
      <c r="B608" s="704">
        <v>106</v>
      </c>
      <c r="C608" s="971" t="s">
        <v>453</v>
      </c>
      <c r="D608" s="971" t="s">
        <v>90</v>
      </c>
      <c r="E608" s="217">
        <v>41</v>
      </c>
      <c r="F608" s="971" t="s">
        <v>2517</v>
      </c>
      <c r="G608" s="971" t="s">
        <v>2518</v>
      </c>
      <c r="H608" s="148">
        <v>0</v>
      </c>
      <c r="I608" s="146">
        <v>25.24</v>
      </c>
      <c r="J608" s="139">
        <v>0</v>
      </c>
      <c r="K608" s="139">
        <v>25.24</v>
      </c>
      <c r="L608" s="148">
        <v>0</v>
      </c>
      <c r="M608" s="148">
        <v>100</v>
      </c>
      <c r="N608" s="148">
        <v>0</v>
      </c>
      <c r="O608" s="148">
        <v>0</v>
      </c>
      <c r="P608" s="118">
        <v>-41</v>
      </c>
      <c r="Q608" s="380"/>
      <c r="R608" s="376"/>
      <c r="S608" s="371"/>
      <c r="T608" s="374"/>
      <c r="U608" s="374"/>
      <c r="V608" s="374"/>
      <c r="W608" s="374"/>
      <c r="X608" s="379"/>
      <c r="Y608" s="380"/>
      <c r="Z608" s="380"/>
      <c r="AA608" s="380"/>
      <c r="AB608" s="373"/>
      <c r="AC608" s="373"/>
      <c r="AD608" s="374"/>
      <c r="AE608" s="374"/>
      <c r="AF608" s="375"/>
    </row>
    <row r="609" spans="1:32" ht="8.4499999999999993" customHeight="1" x14ac:dyDescent="0.2">
      <c r="A609" s="249" t="s">
        <v>1707</v>
      </c>
      <c r="B609" s="704">
        <v>107</v>
      </c>
      <c r="C609" s="971" t="s">
        <v>454</v>
      </c>
      <c r="D609" s="971" t="s">
        <v>90</v>
      </c>
      <c r="E609" s="217">
        <v>41</v>
      </c>
      <c r="F609" s="971" t="s">
        <v>2519</v>
      </c>
      <c r="G609" s="971" t="s">
        <v>2512</v>
      </c>
      <c r="H609" s="148">
        <v>0.2</v>
      </c>
      <c r="I609" s="144">
        <v>233.07</v>
      </c>
      <c r="J609" s="139">
        <v>194.4503</v>
      </c>
      <c r="K609" s="139">
        <v>0</v>
      </c>
      <c r="L609" s="148">
        <v>83.43</v>
      </c>
      <c r="M609" s="148">
        <v>0</v>
      </c>
      <c r="N609" s="148">
        <v>0.17</v>
      </c>
      <c r="O609" s="148">
        <v>0</v>
      </c>
      <c r="P609" s="118" t="s">
        <v>2721</v>
      </c>
      <c r="Q609" s="372"/>
      <c r="R609" s="376"/>
      <c r="S609" s="376"/>
      <c r="T609" s="374"/>
      <c r="U609" s="374"/>
      <c r="V609" s="374"/>
      <c r="W609" s="374"/>
      <c r="X609" s="375"/>
      <c r="Y609" s="372"/>
      <c r="Z609" s="376"/>
      <c r="AA609" s="376"/>
      <c r="AB609" s="374"/>
      <c r="AC609" s="374"/>
      <c r="AD609" s="374"/>
      <c r="AE609" s="374"/>
      <c r="AF609" s="375"/>
    </row>
    <row r="610" spans="1:32" ht="8.4499999999999993" customHeight="1" x14ac:dyDescent="0.2">
      <c r="A610" s="249" t="s">
        <v>1708</v>
      </c>
      <c r="B610" s="704">
        <v>108</v>
      </c>
      <c r="C610" s="971" t="s">
        <v>1989</v>
      </c>
      <c r="D610" s="971" t="s">
        <v>90</v>
      </c>
      <c r="E610" s="217">
        <v>24</v>
      </c>
      <c r="F610" s="971" t="s">
        <v>2520</v>
      </c>
      <c r="G610" s="971" t="s">
        <v>2521</v>
      </c>
      <c r="H610" s="148">
        <v>0.03</v>
      </c>
      <c r="I610" s="146">
        <v>43.21</v>
      </c>
      <c r="J610" s="139">
        <v>43.21</v>
      </c>
      <c r="K610" s="139">
        <v>0</v>
      </c>
      <c r="L610" s="148">
        <v>100</v>
      </c>
      <c r="M610" s="148">
        <v>0</v>
      </c>
      <c r="N610" s="148">
        <v>0.03</v>
      </c>
      <c r="O610" s="148">
        <v>0</v>
      </c>
      <c r="P610" s="118" t="s">
        <v>2722</v>
      </c>
      <c r="Q610" s="370"/>
      <c r="R610" s="370"/>
      <c r="S610" s="370"/>
      <c r="T610" s="370"/>
      <c r="U610" s="370"/>
      <c r="V610" s="370"/>
      <c r="W610" s="370"/>
      <c r="X610" s="370"/>
      <c r="Y610" s="370"/>
      <c r="Z610" s="370"/>
      <c r="AA610" s="370"/>
      <c r="AB610" s="370"/>
      <c r="AC610" s="370"/>
      <c r="AD610" s="370"/>
      <c r="AE610" s="370"/>
      <c r="AF610" s="370"/>
    </row>
    <row r="611" spans="1:32" ht="8.4499999999999993" customHeight="1" x14ac:dyDescent="0.2">
      <c r="A611" s="249" t="s">
        <v>112</v>
      </c>
      <c r="B611" s="116">
        <v>109</v>
      </c>
      <c r="C611" s="137" t="s">
        <v>455</v>
      </c>
      <c r="D611" s="137"/>
      <c r="E611" s="116">
        <v>309</v>
      </c>
      <c r="F611" s="137" t="s">
        <v>1975</v>
      </c>
      <c r="G611" s="137" t="s">
        <v>2522</v>
      </c>
      <c r="H611" s="138"/>
      <c r="I611" s="138"/>
      <c r="J611" s="138"/>
      <c r="K611" s="138"/>
      <c r="L611" s="138"/>
      <c r="M611" s="138"/>
      <c r="N611" s="138"/>
      <c r="O611" s="138"/>
      <c r="P611" s="138"/>
      <c r="Q611" s="380"/>
      <c r="R611" s="376"/>
      <c r="S611" s="376"/>
      <c r="T611" s="374"/>
      <c r="U611" s="374"/>
      <c r="V611" s="374"/>
      <c r="W611" s="374"/>
      <c r="X611" s="375"/>
      <c r="Y611" s="380"/>
      <c r="Z611" s="376"/>
      <c r="AA611" s="376"/>
      <c r="AB611" s="374"/>
      <c r="AC611" s="374"/>
      <c r="AD611" s="374"/>
      <c r="AE611" s="374"/>
      <c r="AF611" s="375"/>
    </row>
    <row r="612" spans="1:32" ht="8.4499999999999993" customHeight="1" x14ac:dyDescent="0.2">
      <c r="A612" s="249" t="s">
        <v>113</v>
      </c>
      <c r="B612" s="116">
        <v>110</v>
      </c>
      <c r="C612" s="137" t="s">
        <v>1990</v>
      </c>
      <c r="D612" s="137"/>
      <c r="E612" s="115">
        <v>23</v>
      </c>
      <c r="F612" s="137" t="s">
        <v>2523</v>
      </c>
      <c r="G612" s="137" t="s">
        <v>2524</v>
      </c>
      <c r="H612" s="138"/>
      <c r="I612" s="138"/>
      <c r="J612" s="138"/>
      <c r="K612" s="138"/>
      <c r="L612" s="138"/>
      <c r="M612" s="138"/>
      <c r="N612" s="138"/>
      <c r="O612" s="138"/>
      <c r="P612" s="138"/>
      <c r="Q612" s="370"/>
      <c r="R612" s="370"/>
      <c r="S612" s="370"/>
      <c r="T612" s="370"/>
      <c r="U612" s="370"/>
      <c r="V612" s="370"/>
      <c r="W612" s="370"/>
      <c r="X612" s="370"/>
      <c r="Y612" s="370"/>
      <c r="Z612" s="370"/>
      <c r="AA612" s="370"/>
      <c r="AB612" s="370"/>
      <c r="AC612" s="370"/>
      <c r="AD612" s="370"/>
      <c r="AE612" s="370"/>
      <c r="AF612" s="370"/>
    </row>
    <row r="613" spans="1:32" ht="8.4499999999999993" customHeight="1" x14ac:dyDescent="0.2">
      <c r="A613" s="249" t="s">
        <v>1711</v>
      </c>
      <c r="B613" s="116">
        <v>111</v>
      </c>
      <c r="C613" s="137" t="s">
        <v>1991</v>
      </c>
      <c r="D613" s="137"/>
      <c r="E613" s="115">
        <v>23</v>
      </c>
      <c r="F613" s="137" t="s">
        <v>2523</v>
      </c>
      <c r="G613" s="137" t="s">
        <v>2524</v>
      </c>
      <c r="H613" s="138"/>
      <c r="I613" s="138"/>
      <c r="J613" s="138"/>
      <c r="K613" s="138"/>
      <c r="L613" s="138"/>
      <c r="M613" s="138"/>
      <c r="N613" s="138"/>
      <c r="O613" s="138"/>
      <c r="P613" s="138"/>
      <c r="Q613" s="371"/>
      <c r="R613" s="376"/>
      <c r="S613" s="376"/>
      <c r="T613" s="374"/>
      <c r="U613" s="374"/>
      <c r="V613" s="374"/>
      <c r="W613" s="374"/>
      <c r="X613" s="375"/>
      <c r="Y613" s="371"/>
      <c r="Z613" s="376"/>
      <c r="AA613" s="376"/>
      <c r="AB613" s="374"/>
      <c r="AC613" s="374"/>
      <c r="AD613" s="374"/>
      <c r="AE613" s="374"/>
      <c r="AF613" s="375"/>
    </row>
    <row r="614" spans="1:32" ht="8.4499999999999993" customHeight="1" x14ac:dyDescent="0.2">
      <c r="A614" s="249" t="s">
        <v>1713</v>
      </c>
      <c r="B614" s="704">
        <v>112</v>
      </c>
      <c r="C614" s="971" t="s">
        <v>1992</v>
      </c>
      <c r="D614" s="971" t="s">
        <v>90</v>
      </c>
      <c r="E614" s="217">
        <v>23</v>
      </c>
      <c r="F614" s="971" t="s">
        <v>2523</v>
      </c>
      <c r="G614" s="971" t="s">
        <v>2524</v>
      </c>
      <c r="H614" s="148">
        <v>0</v>
      </c>
      <c r="I614" s="139">
        <v>9.98</v>
      </c>
      <c r="J614" s="139">
        <v>9.98</v>
      </c>
      <c r="K614" s="139">
        <v>0</v>
      </c>
      <c r="L614" s="148">
        <v>100</v>
      </c>
      <c r="M614" s="148">
        <v>0</v>
      </c>
      <c r="N614" s="148">
        <v>0</v>
      </c>
      <c r="O614" s="148">
        <v>0</v>
      </c>
      <c r="P614" s="118" t="s">
        <v>2722</v>
      </c>
      <c r="Q614" s="371"/>
      <c r="R614" s="376"/>
      <c r="S614" s="376"/>
      <c r="T614" s="374"/>
      <c r="U614" s="374"/>
      <c r="V614" s="374"/>
      <c r="W614" s="374"/>
      <c r="X614" s="375"/>
      <c r="Y614" s="371"/>
      <c r="Z614" s="376"/>
      <c r="AA614" s="376"/>
      <c r="AB614" s="374"/>
      <c r="AC614" s="374"/>
      <c r="AD614" s="374"/>
      <c r="AE614" s="374"/>
      <c r="AF614" s="375"/>
    </row>
    <row r="615" spans="1:32" ht="8.4499999999999993" customHeight="1" x14ac:dyDescent="0.2">
      <c r="A615" s="249" t="s">
        <v>1714</v>
      </c>
      <c r="B615" s="116">
        <v>113</v>
      </c>
      <c r="C615" s="137" t="s">
        <v>1993</v>
      </c>
      <c r="D615" s="137"/>
      <c r="E615" s="115">
        <v>23</v>
      </c>
      <c r="F615" s="137" t="s">
        <v>2523</v>
      </c>
      <c r="G615" s="137" t="s">
        <v>2524</v>
      </c>
      <c r="H615" s="138"/>
      <c r="I615" s="138"/>
      <c r="J615" s="138"/>
      <c r="K615" s="138"/>
      <c r="L615" s="138"/>
      <c r="M615" s="138"/>
      <c r="N615" s="138"/>
      <c r="O615" s="138"/>
      <c r="P615" s="138"/>
      <c r="Q615" s="371"/>
      <c r="R615" s="376"/>
      <c r="S615" s="376"/>
      <c r="T615" s="374"/>
      <c r="U615" s="374"/>
      <c r="V615" s="374"/>
      <c r="W615" s="374"/>
      <c r="X615" s="375"/>
      <c r="Y615" s="371"/>
      <c r="Z615" s="376"/>
      <c r="AA615" s="376"/>
      <c r="AB615" s="374"/>
      <c r="AC615" s="374"/>
      <c r="AD615" s="374"/>
      <c r="AE615" s="374"/>
      <c r="AF615" s="375"/>
    </row>
    <row r="616" spans="1:32" ht="8.4499999999999993" customHeight="1" x14ac:dyDescent="0.2">
      <c r="A616" s="249" t="s">
        <v>1716</v>
      </c>
      <c r="B616" s="704">
        <v>114</v>
      </c>
      <c r="C616" s="971" t="s">
        <v>1994</v>
      </c>
      <c r="D616" s="971" t="s">
        <v>15</v>
      </c>
      <c r="E616" s="217">
        <v>23</v>
      </c>
      <c r="F616" s="971" t="s">
        <v>2523</v>
      </c>
      <c r="G616" s="971" t="s">
        <v>2524</v>
      </c>
      <c r="H616" s="148">
        <v>0.01</v>
      </c>
      <c r="I616" s="146">
        <v>24.35</v>
      </c>
      <c r="J616" s="139">
        <v>0</v>
      </c>
      <c r="K616" s="139">
        <v>0</v>
      </c>
      <c r="L616" s="148">
        <v>0</v>
      </c>
      <c r="M616" s="148">
        <v>0</v>
      </c>
      <c r="N616" s="148">
        <v>0</v>
      </c>
      <c r="O616" s="148">
        <v>0</v>
      </c>
      <c r="P616" s="118"/>
      <c r="Q616" s="372"/>
      <c r="R616" s="376"/>
      <c r="S616" s="376"/>
      <c r="T616" s="374"/>
      <c r="U616" s="374"/>
      <c r="V616" s="374"/>
      <c r="W616" s="374"/>
      <c r="X616" s="375"/>
      <c r="Y616" s="372"/>
      <c r="Z616" s="376"/>
      <c r="AA616" s="376"/>
      <c r="AB616" s="374"/>
      <c r="AC616" s="374"/>
      <c r="AD616" s="374"/>
      <c r="AE616" s="374"/>
      <c r="AF616" s="375"/>
    </row>
    <row r="617" spans="1:32" ht="8.4499999999999993" customHeight="1" x14ac:dyDescent="0.2">
      <c r="A617" s="249" t="s">
        <v>1717</v>
      </c>
      <c r="B617" s="704">
        <v>115</v>
      </c>
      <c r="C617" s="971" t="s">
        <v>1995</v>
      </c>
      <c r="D617" s="971" t="s">
        <v>90</v>
      </c>
      <c r="E617" s="217">
        <v>23</v>
      </c>
      <c r="F617" s="971" t="s">
        <v>2523</v>
      </c>
      <c r="G617" s="971" t="s">
        <v>2524</v>
      </c>
      <c r="H617" s="148">
        <v>0</v>
      </c>
      <c r="I617" s="139">
        <v>4.87</v>
      </c>
      <c r="J617" s="139">
        <v>0</v>
      </c>
      <c r="K617" s="139">
        <v>0</v>
      </c>
      <c r="L617" s="148">
        <v>0</v>
      </c>
      <c r="M617" s="148">
        <v>0</v>
      </c>
      <c r="N617" s="148">
        <v>0</v>
      </c>
      <c r="O617" s="148">
        <v>0</v>
      </c>
      <c r="P617" s="118"/>
      <c r="Q617" s="370"/>
      <c r="R617" s="370"/>
      <c r="S617" s="370"/>
      <c r="T617" s="370"/>
      <c r="U617" s="370"/>
      <c r="V617" s="370"/>
      <c r="W617" s="370"/>
      <c r="X617" s="370"/>
      <c r="Y617" s="370"/>
      <c r="Z617" s="370"/>
      <c r="AA617" s="370"/>
      <c r="AB617" s="370"/>
      <c r="AC617" s="370"/>
      <c r="AD617" s="370"/>
      <c r="AE617" s="370"/>
      <c r="AF617" s="370"/>
    </row>
    <row r="618" spans="1:32" ht="8.4499999999999993" customHeight="1" x14ac:dyDescent="0.2">
      <c r="A618" s="249" t="s">
        <v>1719</v>
      </c>
      <c r="B618" s="704">
        <v>116</v>
      </c>
      <c r="C618" s="971" t="s">
        <v>1996</v>
      </c>
      <c r="D618" s="971" t="s">
        <v>90</v>
      </c>
      <c r="E618" s="217">
        <v>23</v>
      </c>
      <c r="F618" s="971" t="s">
        <v>2523</v>
      </c>
      <c r="G618" s="971" t="s">
        <v>2524</v>
      </c>
      <c r="H618" s="148">
        <v>0</v>
      </c>
      <c r="I618" s="139">
        <v>4.87</v>
      </c>
      <c r="J618" s="139">
        <v>0</v>
      </c>
      <c r="K618" s="139">
        <v>0</v>
      </c>
      <c r="L618" s="148">
        <v>0</v>
      </c>
      <c r="M618" s="148">
        <v>0</v>
      </c>
      <c r="N618" s="148">
        <v>0</v>
      </c>
      <c r="O618" s="148">
        <v>0</v>
      </c>
      <c r="P618" s="118"/>
      <c r="Q618" s="370"/>
      <c r="R618" s="370"/>
      <c r="S618" s="370"/>
      <c r="T618" s="370"/>
      <c r="U618" s="370"/>
      <c r="V618" s="370"/>
      <c r="W618" s="370"/>
      <c r="X618" s="370"/>
      <c r="Y618" s="370"/>
      <c r="Z618" s="370"/>
      <c r="AA618" s="370"/>
      <c r="AB618" s="370"/>
      <c r="AC618" s="370"/>
      <c r="AD618" s="370"/>
      <c r="AE618" s="370"/>
      <c r="AF618" s="370"/>
    </row>
    <row r="619" spans="1:32" ht="8.4499999999999993" customHeight="1" x14ac:dyDescent="0.2">
      <c r="A619" s="249" t="s">
        <v>1721</v>
      </c>
      <c r="B619" s="704">
        <v>117</v>
      </c>
      <c r="C619" s="971" t="s">
        <v>1997</v>
      </c>
      <c r="D619" s="971" t="s">
        <v>90</v>
      </c>
      <c r="E619" s="217">
        <v>23</v>
      </c>
      <c r="F619" s="971" t="s">
        <v>2523</v>
      </c>
      <c r="G619" s="971" t="s">
        <v>2524</v>
      </c>
      <c r="H619" s="148">
        <v>0.1</v>
      </c>
      <c r="I619" s="144">
        <v>129.4</v>
      </c>
      <c r="J619" s="139">
        <v>0</v>
      </c>
      <c r="K619" s="139">
        <v>0</v>
      </c>
      <c r="L619" s="148">
        <v>0</v>
      </c>
      <c r="M619" s="148">
        <v>0</v>
      </c>
      <c r="N619" s="148">
        <v>0</v>
      </c>
      <c r="O619" s="148">
        <v>0</v>
      </c>
      <c r="P619" s="118"/>
      <c r="Q619" s="371"/>
      <c r="R619" s="376"/>
      <c r="S619" s="376"/>
      <c r="T619" s="374"/>
      <c r="U619" s="374"/>
      <c r="V619" s="374"/>
      <c r="W619" s="374"/>
      <c r="X619" s="375"/>
      <c r="Y619" s="371"/>
      <c r="Z619" s="376"/>
      <c r="AA619" s="376"/>
      <c r="AB619" s="374"/>
      <c r="AC619" s="374"/>
      <c r="AD619" s="374"/>
      <c r="AE619" s="374"/>
      <c r="AF619" s="375"/>
    </row>
    <row r="620" spans="1:32" ht="8.4499999999999993" customHeight="1" x14ac:dyDescent="0.2">
      <c r="A620" s="249" t="s">
        <v>118</v>
      </c>
      <c r="B620" s="116">
        <v>118</v>
      </c>
      <c r="C620" s="137" t="s">
        <v>1998</v>
      </c>
      <c r="D620" s="137"/>
      <c r="E620" s="116">
        <v>216</v>
      </c>
      <c r="F620" s="137" t="s">
        <v>2525</v>
      </c>
      <c r="G620" s="137" t="s">
        <v>2526</v>
      </c>
      <c r="H620" s="138"/>
      <c r="I620" s="138"/>
      <c r="J620" s="138"/>
      <c r="K620" s="138"/>
      <c r="L620" s="138"/>
      <c r="M620" s="138"/>
      <c r="N620" s="138"/>
      <c r="O620" s="138"/>
      <c r="P620" s="138"/>
      <c r="Q620" s="371"/>
      <c r="R620" s="376"/>
      <c r="S620" s="376"/>
      <c r="T620" s="374"/>
      <c r="U620" s="374"/>
      <c r="V620" s="374"/>
      <c r="W620" s="374"/>
      <c r="X620" s="375"/>
      <c r="Y620" s="371"/>
      <c r="Z620" s="376"/>
      <c r="AA620" s="376"/>
      <c r="AB620" s="374"/>
      <c r="AC620" s="374"/>
      <c r="AD620" s="374"/>
      <c r="AE620" s="374"/>
      <c r="AF620" s="375"/>
    </row>
    <row r="621" spans="1:32" ht="8.4499999999999993" customHeight="1" x14ac:dyDescent="0.2">
      <c r="A621" s="249" t="s">
        <v>119</v>
      </c>
      <c r="B621" s="704">
        <v>119</v>
      </c>
      <c r="C621" s="971" t="s">
        <v>456</v>
      </c>
      <c r="D621" s="971" t="s">
        <v>90</v>
      </c>
      <c r="E621" s="704">
        <v>132</v>
      </c>
      <c r="F621" s="971" t="s">
        <v>2525</v>
      </c>
      <c r="G621" s="971" t="s">
        <v>2527</v>
      </c>
      <c r="H621" s="148">
        <v>0.02</v>
      </c>
      <c r="I621" s="144">
        <v>564.49</v>
      </c>
      <c r="J621" s="139">
        <v>564.49</v>
      </c>
      <c r="K621" s="139">
        <v>564.49</v>
      </c>
      <c r="L621" s="148">
        <v>100</v>
      </c>
      <c r="M621" s="148">
        <v>100</v>
      </c>
      <c r="N621" s="148">
        <v>0.02</v>
      </c>
      <c r="O621" s="148">
        <v>0.02</v>
      </c>
      <c r="P621" s="118"/>
      <c r="Q621" s="370"/>
      <c r="R621" s="370"/>
      <c r="S621" s="370"/>
      <c r="T621" s="370"/>
      <c r="U621" s="370"/>
      <c r="V621" s="370"/>
      <c r="W621" s="370"/>
      <c r="X621" s="370"/>
      <c r="Y621" s="370"/>
      <c r="Z621" s="370"/>
      <c r="AA621" s="370"/>
      <c r="AB621" s="370"/>
      <c r="AC621" s="370"/>
      <c r="AD621" s="370"/>
      <c r="AE621" s="370"/>
      <c r="AF621" s="370"/>
    </row>
    <row r="622" spans="1:32" ht="8.4499999999999993" customHeight="1" x14ac:dyDescent="0.2">
      <c r="A622" s="249" t="s">
        <v>120</v>
      </c>
      <c r="B622" s="704">
        <v>120</v>
      </c>
      <c r="C622" s="971" t="s">
        <v>457</v>
      </c>
      <c r="D622" s="971" t="s">
        <v>90</v>
      </c>
      <c r="E622" s="704">
        <v>132</v>
      </c>
      <c r="F622" s="971" t="s">
        <v>2525</v>
      </c>
      <c r="G622" s="971" t="s">
        <v>2527</v>
      </c>
      <c r="H622" s="148">
        <v>0.03</v>
      </c>
      <c r="I622" s="144">
        <v>564.49</v>
      </c>
      <c r="J622" s="139">
        <v>564.49</v>
      </c>
      <c r="K622" s="139">
        <v>564.49</v>
      </c>
      <c r="L622" s="148">
        <v>100</v>
      </c>
      <c r="M622" s="148">
        <v>100</v>
      </c>
      <c r="N622" s="148">
        <v>0.03</v>
      </c>
      <c r="O622" s="148">
        <v>0.03</v>
      </c>
      <c r="P622" s="118"/>
      <c r="Q622" s="371"/>
      <c r="R622" s="376"/>
      <c r="S622" s="376"/>
      <c r="T622" s="374"/>
      <c r="U622" s="374"/>
      <c r="V622" s="374"/>
      <c r="W622" s="374"/>
      <c r="X622" s="375"/>
      <c r="Y622" s="371"/>
      <c r="Z622" s="376"/>
      <c r="AA622" s="376"/>
      <c r="AB622" s="374"/>
      <c r="AC622" s="374"/>
      <c r="AD622" s="374"/>
      <c r="AE622" s="374"/>
      <c r="AF622" s="375"/>
    </row>
    <row r="623" spans="1:32" ht="8.4499999999999993" customHeight="1" x14ac:dyDescent="0.2">
      <c r="A623" s="249" t="s">
        <v>121</v>
      </c>
      <c r="B623" s="704">
        <v>121</v>
      </c>
      <c r="C623" s="971" t="s">
        <v>1999</v>
      </c>
      <c r="D623" s="971" t="s">
        <v>90</v>
      </c>
      <c r="E623" s="217">
        <v>21</v>
      </c>
      <c r="F623" s="971" t="s">
        <v>1978</v>
      </c>
      <c r="G623" s="971" t="s">
        <v>2526</v>
      </c>
      <c r="H623" s="148">
        <v>0.01</v>
      </c>
      <c r="I623" s="146">
        <v>19.04</v>
      </c>
      <c r="J623" s="139">
        <v>0</v>
      </c>
      <c r="K623" s="139">
        <v>0</v>
      </c>
      <c r="L623" s="148">
        <v>0</v>
      </c>
      <c r="M623" s="148">
        <v>0</v>
      </c>
      <c r="N623" s="148">
        <v>0</v>
      </c>
      <c r="O623" s="148">
        <v>0</v>
      </c>
      <c r="P623" s="118"/>
      <c r="Q623" s="372"/>
      <c r="R623" s="376"/>
      <c r="S623" s="376"/>
      <c r="T623" s="374"/>
      <c r="U623" s="374"/>
      <c r="V623" s="374"/>
      <c r="W623" s="374"/>
      <c r="X623" s="375"/>
      <c r="Y623" s="372"/>
      <c r="Z623" s="376"/>
      <c r="AA623" s="376"/>
      <c r="AB623" s="374"/>
      <c r="AC623" s="374"/>
      <c r="AD623" s="374"/>
      <c r="AE623" s="374"/>
      <c r="AF623" s="375"/>
    </row>
    <row r="624" spans="1:32" ht="8.4499999999999993" customHeight="1" x14ac:dyDescent="0.2">
      <c r="A624" s="249" t="s">
        <v>999</v>
      </c>
      <c r="B624" s="704">
        <v>122</v>
      </c>
      <c r="C624" s="971" t="s">
        <v>1086</v>
      </c>
      <c r="D624" s="971" t="s">
        <v>90</v>
      </c>
      <c r="E624" s="704">
        <v>116</v>
      </c>
      <c r="F624" s="971" t="s">
        <v>2528</v>
      </c>
      <c r="G624" s="971" t="s">
        <v>2526</v>
      </c>
      <c r="H624" s="148">
        <v>0.61</v>
      </c>
      <c r="I624" s="142">
        <v>2222.71</v>
      </c>
      <c r="J624" s="139">
        <v>1191.5948000000001</v>
      </c>
      <c r="K624" s="139">
        <v>1480.7693999999999</v>
      </c>
      <c r="L624" s="148">
        <v>53.61</v>
      </c>
      <c r="M624" s="148">
        <v>66.62</v>
      </c>
      <c r="N624" s="148">
        <v>0.33</v>
      </c>
      <c r="O624" s="148">
        <v>0.41</v>
      </c>
      <c r="P624" s="118">
        <v>-13</v>
      </c>
      <c r="Q624" s="372"/>
      <c r="R624" s="376"/>
      <c r="S624" s="376"/>
      <c r="T624" s="374"/>
      <c r="U624" s="374"/>
      <c r="V624" s="374"/>
      <c r="W624" s="374"/>
      <c r="X624" s="375"/>
      <c r="Y624" s="372"/>
      <c r="Z624" s="376"/>
      <c r="AA624" s="376"/>
      <c r="AB624" s="374"/>
      <c r="AC624" s="374"/>
      <c r="AD624" s="374"/>
      <c r="AE624" s="374"/>
      <c r="AF624" s="375"/>
    </row>
    <row r="625" spans="1:32" ht="8.4499999999999993" customHeight="1" x14ac:dyDescent="0.2">
      <c r="A625" s="249" t="s">
        <v>1000</v>
      </c>
      <c r="B625" s="704">
        <v>123</v>
      </c>
      <c r="C625" s="971" t="s">
        <v>2000</v>
      </c>
      <c r="D625" s="971" t="s">
        <v>90</v>
      </c>
      <c r="E625" s="217">
        <v>47</v>
      </c>
      <c r="F625" s="971" t="s">
        <v>2528</v>
      </c>
      <c r="G625" s="971" t="s">
        <v>2529</v>
      </c>
      <c r="H625" s="148">
        <v>0.03</v>
      </c>
      <c r="I625" s="146">
        <v>65.56</v>
      </c>
      <c r="J625" s="139">
        <v>0</v>
      </c>
      <c r="K625" s="139">
        <v>2.7273000000000001</v>
      </c>
      <c r="L625" s="148">
        <v>0</v>
      </c>
      <c r="M625" s="148">
        <v>4.16</v>
      </c>
      <c r="N625" s="148">
        <v>0</v>
      </c>
      <c r="O625" s="148">
        <v>0</v>
      </c>
      <c r="P625" s="118">
        <v>-3</v>
      </c>
      <c r="Q625" s="371"/>
      <c r="R625" s="376"/>
      <c r="S625" s="376"/>
      <c r="T625" s="374"/>
      <c r="U625" s="374"/>
      <c r="V625" s="374"/>
      <c r="W625" s="374"/>
      <c r="X625" s="375"/>
      <c r="Y625" s="371"/>
      <c r="Z625" s="376"/>
      <c r="AA625" s="376"/>
      <c r="AB625" s="374"/>
      <c r="AC625" s="374"/>
      <c r="AD625" s="374"/>
      <c r="AE625" s="374"/>
      <c r="AF625" s="375"/>
    </row>
    <row r="626" spans="1:32" ht="8.4499999999999993" customHeight="1" x14ac:dyDescent="0.2">
      <c r="A626" s="249" t="s">
        <v>122</v>
      </c>
      <c r="B626" s="116">
        <v>124</v>
      </c>
      <c r="C626" s="137" t="s">
        <v>458</v>
      </c>
      <c r="D626" s="137"/>
      <c r="E626" s="116">
        <v>272</v>
      </c>
      <c r="F626" s="137" t="s">
        <v>1975</v>
      </c>
      <c r="G626" s="137" t="s">
        <v>2530</v>
      </c>
      <c r="H626" s="138"/>
      <c r="I626" s="138"/>
      <c r="J626" s="138"/>
      <c r="K626" s="138"/>
      <c r="L626" s="138"/>
      <c r="M626" s="138"/>
      <c r="N626" s="138"/>
      <c r="O626" s="138"/>
      <c r="P626" s="138"/>
      <c r="Q626" s="371"/>
      <c r="R626" s="376"/>
      <c r="S626" s="376"/>
      <c r="T626" s="374"/>
      <c r="U626" s="374"/>
      <c r="V626" s="374"/>
      <c r="W626" s="374"/>
      <c r="X626" s="375"/>
      <c r="Y626" s="371"/>
      <c r="Z626" s="376"/>
      <c r="AA626" s="376"/>
      <c r="AB626" s="374"/>
      <c r="AC626" s="374"/>
      <c r="AD626" s="374"/>
      <c r="AE626" s="374"/>
      <c r="AF626" s="375"/>
    </row>
    <row r="627" spans="1:32" ht="8.4499999999999993" customHeight="1" x14ac:dyDescent="0.2">
      <c r="A627" s="249" t="s">
        <v>123</v>
      </c>
      <c r="B627" s="704">
        <v>125</v>
      </c>
      <c r="C627" s="971" t="s">
        <v>459</v>
      </c>
      <c r="D627" s="971" t="s">
        <v>90</v>
      </c>
      <c r="E627" s="217">
        <v>23</v>
      </c>
      <c r="F627" s="971" t="s">
        <v>2500</v>
      </c>
      <c r="G627" s="971" t="s">
        <v>2530</v>
      </c>
      <c r="H627" s="148">
        <v>7.0000000000000007E-2</v>
      </c>
      <c r="I627" s="144">
        <v>358.84</v>
      </c>
      <c r="J627" s="139">
        <v>0</v>
      </c>
      <c r="K627" s="139">
        <v>158.7867</v>
      </c>
      <c r="L627" s="148">
        <v>0</v>
      </c>
      <c r="M627" s="148">
        <v>44.25</v>
      </c>
      <c r="N627" s="148">
        <v>0</v>
      </c>
      <c r="O627" s="148">
        <v>0.03</v>
      </c>
      <c r="P627" s="118">
        <v>-11</v>
      </c>
      <c r="Q627" s="372"/>
      <c r="R627" s="376"/>
      <c r="S627" s="376"/>
      <c r="T627" s="374"/>
      <c r="U627" s="374"/>
      <c r="V627" s="374"/>
      <c r="W627" s="374"/>
      <c r="X627" s="375"/>
      <c r="Y627" s="372"/>
      <c r="Z627" s="376"/>
      <c r="AA627" s="376"/>
      <c r="AB627" s="374"/>
      <c r="AC627" s="374"/>
      <c r="AD627" s="374"/>
      <c r="AE627" s="374"/>
      <c r="AF627" s="375"/>
    </row>
    <row r="628" spans="1:32" ht="8.4499999999999993" customHeight="1" x14ac:dyDescent="0.2">
      <c r="A628" s="249" t="s">
        <v>124</v>
      </c>
      <c r="B628" s="704">
        <v>126</v>
      </c>
      <c r="C628" s="971" t="s">
        <v>460</v>
      </c>
      <c r="D628" s="971" t="s">
        <v>90</v>
      </c>
      <c r="E628" s="217">
        <v>10</v>
      </c>
      <c r="F628" s="971" t="s">
        <v>1975</v>
      </c>
      <c r="G628" s="971" t="s">
        <v>2516</v>
      </c>
      <c r="H628" s="148">
        <v>0.03</v>
      </c>
      <c r="I628" s="144">
        <v>373.7</v>
      </c>
      <c r="J628" s="139">
        <v>373.7</v>
      </c>
      <c r="K628" s="139">
        <v>0</v>
      </c>
      <c r="L628" s="148">
        <v>100</v>
      </c>
      <c r="M628" s="148">
        <v>0</v>
      </c>
      <c r="N628" s="148">
        <v>0.03</v>
      </c>
      <c r="O628" s="148">
        <v>0</v>
      </c>
      <c r="P628" s="118" t="s">
        <v>2693</v>
      </c>
      <c r="Q628" s="370"/>
      <c r="R628" s="370"/>
      <c r="S628" s="370"/>
      <c r="T628" s="370"/>
      <c r="U628" s="370"/>
      <c r="V628" s="370"/>
      <c r="W628" s="370"/>
      <c r="X628" s="370"/>
      <c r="Y628" s="370"/>
      <c r="Z628" s="370"/>
      <c r="AA628" s="370"/>
      <c r="AB628" s="370"/>
      <c r="AC628" s="370"/>
      <c r="AD628" s="370"/>
      <c r="AE628" s="370"/>
      <c r="AF628" s="370"/>
    </row>
    <row r="629" spans="1:32" ht="8.4499999999999993" customHeight="1" x14ac:dyDescent="0.2">
      <c r="A629" s="249" t="s">
        <v>1726</v>
      </c>
      <c r="B629" s="704">
        <v>127</v>
      </c>
      <c r="C629" s="971" t="s">
        <v>2001</v>
      </c>
      <c r="D629" s="971" t="s">
        <v>90</v>
      </c>
      <c r="E629" s="704">
        <v>132</v>
      </c>
      <c r="F629" s="971" t="s">
        <v>2525</v>
      </c>
      <c r="G629" s="971" t="s">
        <v>2527</v>
      </c>
      <c r="H629" s="148">
        <v>0.26</v>
      </c>
      <c r="I629" s="144">
        <v>540.01</v>
      </c>
      <c r="J629" s="139">
        <v>540.01</v>
      </c>
      <c r="K629" s="139">
        <v>489.57310000000001</v>
      </c>
      <c r="L629" s="148">
        <v>100</v>
      </c>
      <c r="M629" s="148">
        <v>90.66</v>
      </c>
      <c r="N629" s="148">
        <v>0.26</v>
      </c>
      <c r="O629" s="148">
        <v>0.24</v>
      </c>
      <c r="P629" s="118" t="s">
        <v>2723</v>
      </c>
      <c r="Q629" s="370"/>
      <c r="R629" s="370"/>
      <c r="S629" s="370"/>
      <c r="T629" s="370"/>
      <c r="U629" s="370"/>
      <c r="V629" s="370"/>
      <c r="W629" s="370"/>
      <c r="X629" s="370"/>
      <c r="Y629" s="370"/>
      <c r="Z629" s="370"/>
      <c r="AA629" s="370"/>
      <c r="AB629" s="370"/>
      <c r="AC629" s="370"/>
      <c r="AD629" s="370"/>
      <c r="AE629" s="370"/>
      <c r="AF629" s="370"/>
    </row>
    <row r="630" spans="1:32" ht="8.4499999999999993" customHeight="1" x14ac:dyDescent="0.2">
      <c r="A630" s="249" t="s">
        <v>823</v>
      </c>
      <c r="B630" s="116">
        <v>128</v>
      </c>
      <c r="C630" s="137" t="s">
        <v>461</v>
      </c>
      <c r="D630" s="137"/>
      <c r="E630" s="116">
        <v>106</v>
      </c>
      <c r="F630" s="137" t="s">
        <v>2511</v>
      </c>
      <c r="G630" s="137" t="s">
        <v>2531</v>
      </c>
      <c r="H630" s="138"/>
      <c r="I630" s="138"/>
      <c r="J630" s="138"/>
      <c r="K630" s="138"/>
      <c r="L630" s="138"/>
      <c r="M630" s="138"/>
      <c r="N630" s="138"/>
      <c r="O630" s="138"/>
      <c r="P630" s="138"/>
      <c r="Q630" s="371"/>
      <c r="R630" s="376"/>
      <c r="S630" s="376"/>
      <c r="T630" s="374"/>
      <c r="U630" s="374"/>
      <c r="V630" s="374"/>
      <c r="W630" s="374"/>
      <c r="X630" s="375"/>
      <c r="Y630" s="371"/>
      <c r="Z630" s="376"/>
      <c r="AA630" s="376"/>
      <c r="AB630" s="374"/>
      <c r="AC630" s="374"/>
      <c r="AD630" s="374"/>
      <c r="AE630" s="374"/>
      <c r="AF630" s="375"/>
    </row>
    <row r="631" spans="1:32" ht="8.4499999999999993" customHeight="1" x14ac:dyDescent="0.2">
      <c r="A631" s="249" t="s">
        <v>1728</v>
      </c>
      <c r="B631" s="116">
        <v>129</v>
      </c>
      <c r="C631" s="137" t="s">
        <v>2002</v>
      </c>
      <c r="D631" s="137"/>
      <c r="E631" s="116">
        <v>103</v>
      </c>
      <c r="F631" s="137" t="s">
        <v>2511</v>
      </c>
      <c r="G631" s="137" t="s">
        <v>2532</v>
      </c>
      <c r="H631" s="138"/>
      <c r="I631" s="138"/>
      <c r="J631" s="138"/>
      <c r="K631" s="138"/>
      <c r="L631" s="138"/>
      <c r="M631" s="138"/>
      <c r="N631" s="138"/>
      <c r="O631" s="138"/>
      <c r="P631" s="138"/>
      <c r="Q631" s="370"/>
      <c r="R631" s="370"/>
      <c r="S631" s="370"/>
      <c r="T631" s="370"/>
      <c r="U631" s="370"/>
      <c r="V631" s="370"/>
      <c r="W631" s="370"/>
      <c r="X631" s="370"/>
      <c r="Y631" s="370"/>
      <c r="Z631" s="370"/>
      <c r="AA631" s="370"/>
      <c r="AB631" s="370"/>
      <c r="AC631" s="370"/>
      <c r="AD631" s="370"/>
      <c r="AE631" s="370"/>
      <c r="AF631" s="370"/>
    </row>
    <row r="632" spans="1:32" ht="8.4499999999999993" customHeight="1" x14ac:dyDescent="0.2">
      <c r="A632" s="249" t="s">
        <v>1730</v>
      </c>
      <c r="B632" s="704">
        <v>130</v>
      </c>
      <c r="C632" s="971" t="s">
        <v>2533</v>
      </c>
      <c r="D632" s="971" t="s">
        <v>90</v>
      </c>
      <c r="E632" s="217">
        <v>72</v>
      </c>
      <c r="F632" s="971" t="s">
        <v>2534</v>
      </c>
      <c r="G632" s="971" t="s">
        <v>2535</v>
      </c>
      <c r="H632" s="148">
        <v>0.48</v>
      </c>
      <c r="I632" s="144">
        <v>757.58</v>
      </c>
      <c r="J632" s="139">
        <v>0</v>
      </c>
      <c r="K632" s="139">
        <v>0</v>
      </c>
      <c r="L632" s="148">
        <v>0</v>
      </c>
      <c r="M632" s="148">
        <v>0</v>
      </c>
      <c r="N632" s="148">
        <v>0</v>
      </c>
      <c r="O632" s="148">
        <v>0</v>
      </c>
      <c r="P632" s="118"/>
      <c r="Q632" s="371"/>
      <c r="R632" s="376"/>
      <c r="S632" s="376"/>
      <c r="T632" s="374"/>
      <c r="U632" s="374"/>
      <c r="V632" s="374"/>
      <c r="W632" s="374"/>
      <c r="X632" s="375"/>
      <c r="Y632" s="371"/>
      <c r="Z632" s="376"/>
      <c r="AA632" s="376"/>
      <c r="AB632" s="374"/>
      <c r="AC632" s="374"/>
      <c r="AD632" s="374"/>
      <c r="AE632" s="374"/>
      <c r="AF632" s="375"/>
    </row>
    <row r="633" spans="1:32" ht="8.4499999999999993" customHeight="1" x14ac:dyDescent="0.2">
      <c r="A633" s="249" t="s">
        <v>1732</v>
      </c>
      <c r="B633" s="704">
        <v>131</v>
      </c>
      <c r="C633" s="971" t="s">
        <v>2536</v>
      </c>
      <c r="D633" s="971" t="s">
        <v>90</v>
      </c>
      <c r="E633" s="217">
        <v>27</v>
      </c>
      <c r="F633" s="971" t="s">
        <v>2537</v>
      </c>
      <c r="G633" s="971" t="s">
        <v>2532</v>
      </c>
      <c r="H633" s="148">
        <v>0.05</v>
      </c>
      <c r="I633" s="144">
        <v>82.46</v>
      </c>
      <c r="J633" s="139">
        <v>0</v>
      </c>
      <c r="K633" s="139">
        <v>0</v>
      </c>
      <c r="L633" s="148">
        <v>0</v>
      </c>
      <c r="M633" s="148">
        <v>0</v>
      </c>
      <c r="N633" s="148">
        <v>0</v>
      </c>
      <c r="O633" s="148">
        <v>0</v>
      </c>
      <c r="P633" s="118"/>
      <c r="Q633" s="380"/>
      <c r="R633" s="376"/>
      <c r="S633" s="376"/>
      <c r="T633" s="374"/>
      <c r="U633" s="374"/>
      <c r="V633" s="374"/>
      <c r="W633" s="374"/>
      <c r="X633" s="375"/>
      <c r="Y633" s="380"/>
      <c r="Z633" s="376"/>
      <c r="AA633" s="376"/>
      <c r="AB633" s="374"/>
      <c r="AC633" s="374"/>
      <c r="AD633" s="374"/>
      <c r="AE633" s="374"/>
      <c r="AF633" s="375"/>
    </row>
    <row r="634" spans="1:32" ht="8.4499999999999993" customHeight="1" x14ac:dyDescent="0.2">
      <c r="A634" s="249" t="s">
        <v>1734</v>
      </c>
      <c r="B634" s="704">
        <v>132</v>
      </c>
      <c r="C634" s="971" t="s">
        <v>2538</v>
      </c>
      <c r="D634" s="971" t="s">
        <v>90</v>
      </c>
      <c r="E634" s="217">
        <v>43</v>
      </c>
      <c r="F634" s="971" t="s">
        <v>2511</v>
      </c>
      <c r="G634" s="971" t="s">
        <v>2539</v>
      </c>
      <c r="H634" s="148">
        <v>0.05</v>
      </c>
      <c r="I634" s="144">
        <v>164.51</v>
      </c>
      <c r="J634" s="139">
        <v>0</v>
      </c>
      <c r="K634" s="139">
        <v>0</v>
      </c>
      <c r="L634" s="148">
        <v>0</v>
      </c>
      <c r="M634" s="148">
        <v>0</v>
      </c>
      <c r="N634" s="148">
        <v>0</v>
      </c>
      <c r="O634" s="148">
        <v>0</v>
      </c>
      <c r="P634" s="118"/>
      <c r="Q634" s="370"/>
      <c r="R634" s="370"/>
      <c r="S634" s="370"/>
      <c r="T634" s="370"/>
      <c r="U634" s="370"/>
      <c r="V634" s="370"/>
      <c r="W634" s="370"/>
      <c r="X634" s="370"/>
      <c r="Y634" s="370"/>
      <c r="Z634" s="370"/>
      <c r="AA634" s="370"/>
      <c r="AB634" s="370"/>
      <c r="AC634" s="370"/>
      <c r="AD634" s="370"/>
      <c r="AE634" s="370"/>
      <c r="AF634" s="370"/>
    </row>
    <row r="635" spans="1:32" ht="8.4499999999999993" customHeight="1" x14ac:dyDescent="0.2">
      <c r="A635" s="249" t="s">
        <v>1736</v>
      </c>
      <c r="B635" s="704">
        <v>133</v>
      </c>
      <c r="C635" s="971" t="s">
        <v>2540</v>
      </c>
      <c r="D635" s="971" t="s">
        <v>90</v>
      </c>
      <c r="E635" s="217">
        <v>13</v>
      </c>
      <c r="F635" s="971" t="s">
        <v>2541</v>
      </c>
      <c r="G635" s="971" t="s">
        <v>2521</v>
      </c>
      <c r="H635" s="148">
        <v>0.14000000000000001</v>
      </c>
      <c r="I635" s="146">
        <v>183.33</v>
      </c>
      <c r="J635" s="139">
        <v>0</v>
      </c>
      <c r="K635" s="139">
        <v>0</v>
      </c>
      <c r="L635" s="148">
        <v>0</v>
      </c>
      <c r="M635" s="148">
        <v>0</v>
      </c>
      <c r="N635" s="148">
        <v>0</v>
      </c>
      <c r="O635" s="148">
        <v>0</v>
      </c>
      <c r="P635" s="118"/>
      <c r="Q635" s="371"/>
      <c r="R635" s="376"/>
      <c r="S635" s="376"/>
      <c r="T635" s="374"/>
      <c r="U635" s="374"/>
      <c r="V635" s="374"/>
      <c r="W635" s="374"/>
      <c r="X635" s="375"/>
      <c r="Y635" s="371"/>
      <c r="Z635" s="376"/>
      <c r="AA635" s="376"/>
      <c r="AB635" s="374"/>
      <c r="AC635" s="374"/>
      <c r="AD635" s="374"/>
      <c r="AE635" s="374"/>
      <c r="AF635" s="375"/>
    </row>
    <row r="636" spans="1:32" ht="8.4499999999999993" customHeight="1" x14ac:dyDescent="0.2">
      <c r="A636" s="249" t="s">
        <v>1738</v>
      </c>
      <c r="B636" s="704">
        <v>134</v>
      </c>
      <c r="C636" s="971" t="s">
        <v>2542</v>
      </c>
      <c r="D636" s="971" t="s">
        <v>90</v>
      </c>
      <c r="E636" s="217">
        <v>22</v>
      </c>
      <c r="F636" s="971" t="s">
        <v>2543</v>
      </c>
      <c r="G636" s="971" t="s">
        <v>2544</v>
      </c>
      <c r="H636" s="148">
        <v>0.05</v>
      </c>
      <c r="I636" s="146">
        <v>17.88</v>
      </c>
      <c r="J636" s="139">
        <v>0</v>
      </c>
      <c r="K636" s="139">
        <v>0</v>
      </c>
      <c r="L636" s="148">
        <v>0</v>
      </c>
      <c r="M636" s="148">
        <v>0</v>
      </c>
      <c r="N636" s="148">
        <v>0</v>
      </c>
      <c r="O636" s="148">
        <v>0</v>
      </c>
      <c r="P636" s="118"/>
      <c r="Q636" s="370"/>
      <c r="R636" s="370"/>
      <c r="S636" s="370"/>
      <c r="T636" s="370"/>
      <c r="U636" s="370"/>
      <c r="V636" s="370"/>
      <c r="W636" s="370"/>
      <c r="X636" s="370"/>
      <c r="Y636" s="370"/>
      <c r="Z636" s="370"/>
      <c r="AA636" s="370"/>
      <c r="AB636" s="370"/>
      <c r="AC636" s="370"/>
      <c r="AD636" s="370"/>
      <c r="AE636" s="370"/>
      <c r="AF636" s="370"/>
    </row>
    <row r="637" spans="1:32" ht="8.4499999999999993" customHeight="1" x14ac:dyDescent="0.2">
      <c r="A637" s="249" t="s">
        <v>1740</v>
      </c>
      <c r="B637" s="704">
        <v>135</v>
      </c>
      <c r="C637" s="971" t="s">
        <v>2545</v>
      </c>
      <c r="D637" s="971" t="s">
        <v>90</v>
      </c>
      <c r="E637" s="217">
        <v>22</v>
      </c>
      <c r="F637" s="971" t="s">
        <v>2543</v>
      </c>
      <c r="G637" s="971" t="s">
        <v>2544</v>
      </c>
      <c r="H637" s="148">
        <v>0.05</v>
      </c>
      <c r="I637" s="144">
        <v>14.9</v>
      </c>
      <c r="J637" s="139">
        <v>0</v>
      </c>
      <c r="K637" s="139">
        <v>0</v>
      </c>
      <c r="L637" s="148">
        <v>0</v>
      </c>
      <c r="M637" s="148">
        <v>0</v>
      </c>
      <c r="N637" s="148">
        <v>0</v>
      </c>
      <c r="O637" s="148">
        <v>0</v>
      </c>
      <c r="P637" s="118"/>
      <c r="Q637" s="371"/>
      <c r="R637" s="376"/>
      <c r="S637" s="376"/>
      <c r="T637" s="374"/>
      <c r="U637" s="374"/>
      <c r="V637" s="374"/>
      <c r="W637" s="374"/>
      <c r="X637" s="375"/>
      <c r="Y637" s="371"/>
      <c r="Z637" s="376"/>
      <c r="AA637" s="376"/>
      <c r="AB637" s="374"/>
      <c r="AC637" s="374"/>
      <c r="AD637" s="374"/>
      <c r="AE637" s="374"/>
      <c r="AF637" s="375"/>
    </row>
    <row r="638" spans="1:32" ht="8.4499999999999993" customHeight="1" x14ac:dyDescent="0.2">
      <c r="A638" s="249" t="s">
        <v>1742</v>
      </c>
      <c r="B638" s="704">
        <v>136</v>
      </c>
      <c r="C638" s="971" t="s">
        <v>2546</v>
      </c>
      <c r="D638" s="971" t="s">
        <v>90</v>
      </c>
      <c r="E638" s="217">
        <v>12</v>
      </c>
      <c r="F638" s="971" t="s">
        <v>2547</v>
      </c>
      <c r="G638" s="971" t="s">
        <v>2548</v>
      </c>
      <c r="H638" s="148">
        <v>0.54</v>
      </c>
      <c r="I638" s="142">
        <v>171.53</v>
      </c>
      <c r="J638" s="139">
        <v>0</v>
      </c>
      <c r="K638" s="139">
        <v>0</v>
      </c>
      <c r="L638" s="148">
        <v>0</v>
      </c>
      <c r="M638" s="148">
        <v>0</v>
      </c>
      <c r="N638" s="148">
        <v>0</v>
      </c>
      <c r="O638" s="148">
        <v>0</v>
      </c>
      <c r="P638" s="118"/>
      <c r="Q638" s="370"/>
      <c r="R638" s="370"/>
      <c r="S638" s="370"/>
      <c r="T638" s="370"/>
      <c r="U638" s="370"/>
      <c r="V638" s="370"/>
      <c r="W638" s="370"/>
      <c r="X638" s="370"/>
      <c r="Y638" s="370"/>
      <c r="Z638" s="370"/>
      <c r="AA638" s="370"/>
      <c r="AB638" s="370"/>
      <c r="AC638" s="370"/>
      <c r="AD638" s="370"/>
      <c r="AE638" s="370"/>
      <c r="AF638" s="370"/>
    </row>
    <row r="639" spans="1:32" ht="8.4499999999999993" customHeight="1" x14ac:dyDescent="0.2">
      <c r="A639" s="249" t="s">
        <v>2642</v>
      </c>
      <c r="B639" s="704">
        <v>137</v>
      </c>
      <c r="C639" s="971" t="s">
        <v>2003</v>
      </c>
      <c r="D639" s="971" t="s">
        <v>90</v>
      </c>
      <c r="E639" s="217">
        <v>85</v>
      </c>
      <c r="F639" s="971" t="s">
        <v>2534</v>
      </c>
      <c r="G639" s="971" t="s">
        <v>2532</v>
      </c>
      <c r="H639" s="148">
        <v>0.34</v>
      </c>
      <c r="I639" s="138">
        <v>1392.19</v>
      </c>
      <c r="J639" s="138">
        <v>0</v>
      </c>
      <c r="K639" s="138">
        <v>0</v>
      </c>
      <c r="L639" s="138">
        <v>0</v>
      </c>
      <c r="M639" s="138">
        <v>0</v>
      </c>
      <c r="N639" s="138">
        <v>0</v>
      </c>
      <c r="O639" s="138">
        <v>0</v>
      </c>
      <c r="P639" s="138"/>
      <c r="Q639" s="370"/>
      <c r="R639" s="370"/>
      <c r="S639" s="370"/>
      <c r="T639" s="370"/>
      <c r="U639" s="370"/>
      <c r="V639" s="370"/>
      <c r="W639" s="370"/>
      <c r="X639" s="370"/>
      <c r="Y639" s="370"/>
      <c r="Z639" s="370"/>
      <c r="AA639" s="370"/>
      <c r="AB639" s="370"/>
      <c r="AC639" s="370"/>
      <c r="AD639" s="370"/>
      <c r="AE639" s="370"/>
      <c r="AF639" s="370"/>
    </row>
    <row r="640" spans="1:32" ht="8.4499999999999993" customHeight="1" x14ac:dyDescent="0.2">
      <c r="A640" s="249" t="s">
        <v>1744</v>
      </c>
      <c r="B640" s="116">
        <v>138</v>
      </c>
      <c r="C640" s="137" t="s">
        <v>2004</v>
      </c>
      <c r="D640" s="137"/>
      <c r="E640" s="115">
        <v>85</v>
      </c>
      <c r="F640" s="137" t="s">
        <v>2534</v>
      </c>
      <c r="G640" s="137" t="s">
        <v>2532</v>
      </c>
      <c r="H640" s="138"/>
      <c r="I640" s="144"/>
      <c r="J640" s="139"/>
      <c r="K640" s="139"/>
      <c r="L640" s="148"/>
      <c r="M640" s="148"/>
      <c r="N640" s="148"/>
      <c r="O640" s="148"/>
      <c r="P640" s="118"/>
      <c r="Q640" s="371"/>
      <c r="R640" s="376"/>
      <c r="S640" s="376"/>
      <c r="T640" s="374"/>
      <c r="U640" s="374"/>
      <c r="V640" s="374"/>
      <c r="W640" s="374"/>
      <c r="X640" s="375"/>
      <c r="Y640" s="371"/>
      <c r="Z640" s="376"/>
      <c r="AA640" s="376"/>
      <c r="AB640" s="374"/>
      <c r="AC640" s="374"/>
      <c r="AD640" s="374"/>
      <c r="AE640" s="374"/>
      <c r="AF640" s="375"/>
    </row>
    <row r="641" spans="1:32" ht="8.4499999999999993" customHeight="1" x14ac:dyDescent="0.2">
      <c r="A641" s="249" t="s">
        <v>1746</v>
      </c>
      <c r="B641" s="704">
        <v>139</v>
      </c>
      <c r="C641" s="971" t="s">
        <v>2549</v>
      </c>
      <c r="D641" s="971" t="s">
        <v>15</v>
      </c>
      <c r="E641" s="217">
        <v>72</v>
      </c>
      <c r="F641" s="971" t="s">
        <v>2534</v>
      </c>
      <c r="G641" s="971" t="s">
        <v>2535</v>
      </c>
      <c r="H641" s="148">
        <v>0.05</v>
      </c>
      <c r="I641" s="146">
        <v>513.26</v>
      </c>
      <c r="J641" s="139">
        <v>0</v>
      </c>
      <c r="K641" s="139">
        <v>0</v>
      </c>
      <c r="L641" s="148">
        <v>0</v>
      </c>
      <c r="M641" s="148">
        <v>0</v>
      </c>
      <c r="N641" s="148">
        <v>0</v>
      </c>
      <c r="O641" s="148">
        <v>0</v>
      </c>
      <c r="P641" s="118"/>
      <c r="Q641" s="371"/>
      <c r="R641" s="376"/>
      <c r="S641" s="376"/>
      <c r="T641" s="374"/>
      <c r="U641" s="374"/>
      <c r="V641" s="374"/>
      <c r="W641" s="374"/>
      <c r="X641" s="375"/>
      <c r="Y641" s="371"/>
      <c r="Z641" s="376"/>
      <c r="AA641" s="376"/>
      <c r="AB641" s="374"/>
      <c r="AC641" s="374"/>
      <c r="AD641" s="374"/>
      <c r="AE641" s="374"/>
      <c r="AF641" s="375"/>
    </row>
    <row r="642" spans="1:32" ht="8.4499999999999993" customHeight="1" x14ac:dyDescent="0.2">
      <c r="A642" s="249" t="s">
        <v>1747</v>
      </c>
      <c r="B642" s="704">
        <v>140</v>
      </c>
      <c r="C642" s="971" t="s">
        <v>2550</v>
      </c>
      <c r="D642" s="971" t="s">
        <v>15</v>
      </c>
      <c r="E642" s="217">
        <v>27</v>
      </c>
      <c r="F642" s="971" t="s">
        <v>2537</v>
      </c>
      <c r="G642" s="971" t="s">
        <v>2532</v>
      </c>
      <c r="H642" s="148">
        <v>0.01</v>
      </c>
      <c r="I642" s="144">
        <v>102.08</v>
      </c>
      <c r="J642" s="139">
        <v>0</v>
      </c>
      <c r="K642" s="139">
        <v>0</v>
      </c>
      <c r="L642" s="148">
        <v>0</v>
      </c>
      <c r="M642" s="148">
        <v>0</v>
      </c>
      <c r="N642" s="148">
        <v>0</v>
      </c>
      <c r="O642" s="148">
        <v>0</v>
      </c>
      <c r="P642" s="118"/>
      <c r="Q642" s="371"/>
      <c r="R642" s="376"/>
      <c r="S642" s="376"/>
      <c r="T642" s="374"/>
      <c r="U642" s="374"/>
      <c r="V642" s="374"/>
      <c r="W642" s="374"/>
      <c r="X642" s="375"/>
      <c r="Y642" s="371"/>
      <c r="Z642" s="376"/>
      <c r="AA642" s="376"/>
      <c r="AB642" s="374"/>
      <c r="AC642" s="374"/>
      <c r="AD642" s="374"/>
      <c r="AE642" s="374"/>
      <c r="AF642" s="375"/>
    </row>
    <row r="643" spans="1:32" ht="8.4499999999999993" customHeight="1" x14ac:dyDescent="0.2">
      <c r="A643" s="249" t="s">
        <v>1748</v>
      </c>
      <c r="B643" s="704">
        <v>141</v>
      </c>
      <c r="C643" s="971" t="s">
        <v>2551</v>
      </c>
      <c r="D643" s="971" t="s">
        <v>15</v>
      </c>
      <c r="E643" s="217">
        <v>13</v>
      </c>
      <c r="F643" s="971" t="s">
        <v>2541</v>
      </c>
      <c r="G643" s="971" t="s">
        <v>2521</v>
      </c>
      <c r="H643" s="148">
        <v>0.01</v>
      </c>
      <c r="I643" s="139">
        <v>145.99</v>
      </c>
      <c r="J643" s="139">
        <v>0</v>
      </c>
      <c r="K643" s="139">
        <v>0</v>
      </c>
      <c r="L643" s="148">
        <v>0</v>
      </c>
      <c r="M643" s="148">
        <v>0</v>
      </c>
      <c r="N643" s="148">
        <v>0</v>
      </c>
      <c r="O643" s="148">
        <v>0</v>
      </c>
      <c r="P643" s="118"/>
      <c r="Q643" s="370"/>
      <c r="R643" s="370"/>
      <c r="S643" s="370"/>
      <c r="T643" s="370"/>
      <c r="U643" s="370"/>
      <c r="V643" s="370"/>
      <c r="W643" s="370"/>
      <c r="X643" s="370"/>
      <c r="Y643" s="370"/>
      <c r="Z643" s="370"/>
      <c r="AA643" s="370"/>
      <c r="AB643" s="370"/>
      <c r="AC643" s="370"/>
      <c r="AD643" s="370"/>
      <c r="AE643" s="370"/>
      <c r="AF643" s="370"/>
    </row>
    <row r="644" spans="1:32" ht="8.4499999999999993" customHeight="1" x14ac:dyDescent="0.2">
      <c r="A644" s="249" t="s">
        <v>1749</v>
      </c>
      <c r="B644" s="704">
        <v>142</v>
      </c>
      <c r="C644" s="971" t="s">
        <v>2552</v>
      </c>
      <c r="D644" s="971" t="s">
        <v>15</v>
      </c>
      <c r="E644" s="217">
        <v>22</v>
      </c>
      <c r="F644" s="971" t="s">
        <v>2543</v>
      </c>
      <c r="G644" s="971" t="s">
        <v>2544</v>
      </c>
      <c r="H644" s="148">
        <v>0.02</v>
      </c>
      <c r="I644" s="144">
        <v>34.93</v>
      </c>
      <c r="J644" s="139">
        <v>0</v>
      </c>
      <c r="K644" s="139">
        <v>0</v>
      </c>
      <c r="L644" s="148">
        <v>0</v>
      </c>
      <c r="M644" s="148">
        <v>0</v>
      </c>
      <c r="N644" s="148">
        <v>0</v>
      </c>
      <c r="O644" s="148">
        <v>0</v>
      </c>
      <c r="P644" s="118"/>
      <c r="Q644" s="372"/>
      <c r="R644" s="376"/>
      <c r="S644" s="376"/>
      <c r="T644" s="374"/>
      <c r="U644" s="374"/>
      <c r="V644" s="374"/>
      <c r="W644" s="374"/>
      <c r="X644" s="375"/>
      <c r="Y644" s="372"/>
      <c r="Z644" s="376"/>
      <c r="AA644" s="376"/>
      <c r="AB644" s="374"/>
      <c r="AC644" s="374"/>
      <c r="AD644" s="374"/>
      <c r="AE644" s="374"/>
      <c r="AF644" s="375"/>
    </row>
    <row r="645" spans="1:32" ht="8.4499999999999993" customHeight="1" x14ac:dyDescent="0.2">
      <c r="A645" s="249" t="s">
        <v>1750</v>
      </c>
      <c r="B645" s="704">
        <v>143</v>
      </c>
      <c r="C645" s="971" t="s">
        <v>2005</v>
      </c>
      <c r="D645" s="971" t="s">
        <v>15</v>
      </c>
      <c r="E645" s="217">
        <v>85</v>
      </c>
      <c r="F645" s="971" t="s">
        <v>2534</v>
      </c>
      <c r="G645" s="971" t="s">
        <v>2532</v>
      </c>
      <c r="H645" s="148">
        <v>0.1</v>
      </c>
      <c r="I645" s="138">
        <v>796.26</v>
      </c>
      <c r="J645" s="138">
        <v>0</v>
      </c>
      <c r="K645" s="138">
        <v>0</v>
      </c>
      <c r="L645" s="138">
        <v>0</v>
      </c>
      <c r="M645" s="138">
        <v>0</v>
      </c>
      <c r="N645" s="138">
        <v>0</v>
      </c>
      <c r="O645" s="138">
        <v>0</v>
      </c>
      <c r="P645" s="138"/>
      <c r="Q645" s="371"/>
      <c r="R645" s="376"/>
      <c r="S645" s="376"/>
      <c r="T645" s="374"/>
      <c r="U645" s="374"/>
      <c r="V645" s="374"/>
      <c r="W645" s="374"/>
      <c r="X645" s="375"/>
      <c r="Y645" s="371"/>
      <c r="Z645" s="376"/>
      <c r="AA645" s="376"/>
      <c r="AB645" s="374"/>
      <c r="AC645" s="374"/>
      <c r="AD645" s="374"/>
      <c r="AE645" s="374"/>
      <c r="AF645" s="375"/>
    </row>
    <row r="646" spans="1:32" ht="8.4499999999999993" customHeight="1" x14ac:dyDescent="0.2">
      <c r="A646" s="249" t="s">
        <v>1752</v>
      </c>
      <c r="B646" s="116">
        <v>144</v>
      </c>
      <c r="C646" s="137" t="s">
        <v>2006</v>
      </c>
      <c r="D646" s="137"/>
      <c r="E646" s="115">
        <v>70</v>
      </c>
      <c r="F646" s="137" t="s">
        <v>2553</v>
      </c>
      <c r="G646" s="137" t="s">
        <v>2531</v>
      </c>
      <c r="H646" s="138"/>
      <c r="I646" s="144"/>
      <c r="J646" s="139"/>
      <c r="K646" s="139"/>
      <c r="L646" s="148"/>
      <c r="M646" s="148"/>
      <c r="N646" s="148"/>
      <c r="O646" s="148"/>
      <c r="P646" s="118"/>
      <c r="Q646" s="371"/>
      <c r="R646" s="376"/>
      <c r="S646" s="376"/>
      <c r="T646" s="374"/>
      <c r="U646" s="374"/>
      <c r="V646" s="374"/>
      <c r="W646" s="374"/>
      <c r="X646" s="375"/>
      <c r="Y646" s="371"/>
      <c r="Z646" s="376"/>
      <c r="AA646" s="376"/>
      <c r="AB646" s="374"/>
      <c r="AC646" s="374"/>
      <c r="AD646" s="374"/>
      <c r="AE646" s="374"/>
      <c r="AF646" s="375"/>
    </row>
    <row r="647" spans="1:32" ht="8.4499999999999993" customHeight="1" x14ac:dyDescent="0.2">
      <c r="A647" s="249" t="s">
        <v>1754</v>
      </c>
      <c r="B647" s="704">
        <v>145</v>
      </c>
      <c r="C647" s="971" t="s">
        <v>2554</v>
      </c>
      <c r="D647" s="971" t="s">
        <v>90</v>
      </c>
      <c r="E647" s="217">
        <v>70</v>
      </c>
      <c r="F647" s="971" t="s">
        <v>2553</v>
      </c>
      <c r="G647" s="971" t="s">
        <v>2531</v>
      </c>
      <c r="H647" s="148">
        <v>0.04</v>
      </c>
      <c r="I647" s="144">
        <v>840.04</v>
      </c>
      <c r="J647" s="139">
        <v>0</v>
      </c>
      <c r="K647" s="139">
        <v>0</v>
      </c>
      <c r="L647" s="148">
        <v>0</v>
      </c>
      <c r="M647" s="148">
        <v>0</v>
      </c>
      <c r="N647" s="148">
        <v>0</v>
      </c>
      <c r="O647" s="148">
        <v>0</v>
      </c>
      <c r="P647" s="118"/>
      <c r="Q647" s="380"/>
      <c r="R647" s="376"/>
      <c r="S647" s="376"/>
      <c r="T647" s="374"/>
      <c r="U647" s="374"/>
      <c r="V647" s="374"/>
      <c r="W647" s="374"/>
      <c r="X647" s="375"/>
      <c r="Y647" s="380"/>
      <c r="Z647" s="376"/>
      <c r="AA647" s="376"/>
      <c r="AB647" s="374"/>
      <c r="AC647" s="374"/>
      <c r="AD647" s="374"/>
      <c r="AE647" s="374"/>
      <c r="AF647" s="375"/>
    </row>
    <row r="648" spans="1:32" ht="8.4499999999999993" customHeight="1" x14ac:dyDescent="0.2">
      <c r="A648" s="249" t="s">
        <v>1755</v>
      </c>
      <c r="B648" s="704">
        <v>146</v>
      </c>
      <c r="C648" s="971" t="s">
        <v>2555</v>
      </c>
      <c r="D648" s="971" t="s">
        <v>90</v>
      </c>
      <c r="E648" s="217">
        <v>53</v>
      </c>
      <c r="F648" s="971" t="s">
        <v>2553</v>
      </c>
      <c r="G648" s="971" t="s">
        <v>2556</v>
      </c>
      <c r="H648" s="148">
        <v>0.02</v>
      </c>
      <c r="I648" s="146">
        <v>347.84</v>
      </c>
      <c r="J648" s="139">
        <v>0</v>
      </c>
      <c r="K648" s="139">
        <v>0</v>
      </c>
      <c r="L648" s="148">
        <v>0</v>
      </c>
      <c r="M648" s="148">
        <v>0</v>
      </c>
      <c r="N648" s="148">
        <v>0</v>
      </c>
      <c r="O648" s="148">
        <v>0</v>
      </c>
      <c r="P648" s="118"/>
      <c r="Q648" s="370"/>
      <c r="R648" s="370"/>
      <c r="S648" s="370"/>
      <c r="T648" s="370"/>
      <c r="U648" s="370"/>
      <c r="V648" s="370"/>
      <c r="W648" s="370"/>
      <c r="X648" s="370"/>
      <c r="Y648" s="370"/>
      <c r="Z648" s="370"/>
      <c r="AA648" s="370"/>
      <c r="AB648" s="370"/>
      <c r="AC648" s="370"/>
      <c r="AD648" s="370"/>
      <c r="AE648" s="370"/>
      <c r="AF648" s="370"/>
    </row>
    <row r="649" spans="1:32" ht="8.4499999999999993" customHeight="1" x14ac:dyDescent="0.2">
      <c r="A649" s="249" t="s">
        <v>1756</v>
      </c>
      <c r="B649" s="704">
        <v>147</v>
      </c>
      <c r="C649" s="971" t="s">
        <v>2557</v>
      </c>
      <c r="D649" s="971" t="s">
        <v>90</v>
      </c>
      <c r="E649" s="217">
        <v>11</v>
      </c>
      <c r="F649" s="971" t="s">
        <v>2523</v>
      </c>
      <c r="G649" s="971" t="s">
        <v>2531</v>
      </c>
      <c r="H649" s="148">
        <v>0</v>
      </c>
      <c r="I649" s="146">
        <v>17.88</v>
      </c>
      <c r="J649" s="139">
        <v>0</v>
      </c>
      <c r="K649" s="139">
        <v>0</v>
      </c>
      <c r="L649" s="148">
        <v>0</v>
      </c>
      <c r="M649" s="148">
        <v>0</v>
      </c>
      <c r="N649" s="148">
        <v>0</v>
      </c>
      <c r="O649" s="148">
        <v>0</v>
      </c>
      <c r="P649" s="118"/>
      <c r="Q649" s="376"/>
      <c r="R649" s="376"/>
      <c r="S649" s="376"/>
      <c r="T649" s="374"/>
      <c r="U649" s="374"/>
      <c r="V649" s="374"/>
      <c r="W649" s="374"/>
      <c r="X649" s="375"/>
      <c r="Y649" s="376"/>
      <c r="Z649" s="376"/>
      <c r="AA649" s="376"/>
      <c r="AB649" s="374"/>
      <c r="AC649" s="374"/>
      <c r="AD649" s="374"/>
      <c r="AE649" s="374"/>
      <c r="AF649" s="379"/>
    </row>
    <row r="650" spans="1:32" ht="8.4499999999999993" customHeight="1" x14ac:dyDescent="0.2">
      <c r="A650" s="249" t="s">
        <v>1757</v>
      </c>
      <c r="B650" s="704">
        <v>148</v>
      </c>
      <c r="C650" s="971" t="s">
        <v>2558</v>
      </c>
      <c r="D650" s="971" t="s">
        <v>90</v>
      </c>
      <c r="E650" s="217">
        <v>18</v>
      </c>
      <c r="F650" s="971" t="s">
        <v>2556</v>
      </c>
      <c r="G650" s="971" t="s">
        <v>2531</v>
      </c>
      <c r="H650" s="148">
        <v>0.01</v>
      </c>
      <c r="I650" s="138">
        <v>186.43</v>
      </c>
      <c r="J650" s="138">
        <v>0</v>
      </c>
      <c r="K650" s="138">
        <v>0</v>
      </c>
      <c r="L650" s="138">
        <v>0</v>
      </c>
      <c r="M650" s="138">
        <v>0</v>
      </c>
      <c r="N650" s="138">
        <v>0</v>
      </c>
      <c r="O650" s="138">
        <v>0</v>
      </c>
      <c r="P650" s="138"/>
      <c r="Q650" s="376"/>
      <c r="R650" s="376"/>
      <c r="S650" s="376"/>
      <c r="T650" s="374"/>
      <c r="U650" s="374"/>
      <c r="V650" s="374"/>
      <c r="W650" s="374"/>
      <c r="X650" s="375"/>
      <c r="Y650" s="376"/>
      <c r="Z650" s="376"/>
      <c r="AA650" s="376"/>
      <c r="AB650" s="374"/>
      <c r="AC650" s="374"/>
      <c r="AD650" s="374"/>
      <c r="AE650" s="374"/>
      <c r="AF650" s="375"/>
    </row>
    <row r="651" spans="1:32" ht="8.4499999999999993" customHeight="1" x14ac:dyDescent="0.2">
      <c r="A651" s="249" t="s">
        <v>824</v>
      </c>
      <c r="B651" s="116">
        <v>149</v>
      </c>
      <c r="C651" s="137" t="s">
        <v>462</v>
      </c>
      <c r="D651" s="137"/>
      <c r="E651" s="116">
        <v>177</v>
      </c>
      <c r="F651" s="137" t="s">
        <v>2559</v>
      </c>
      <c r="G651" s="137" t="s">
        <v>2560</v>
      </c>
      <c r="H651" s="138"/>
      <c r="I651" s="138"/>
      <c r="J651" s="138"/>
      <c r="K651" s="138"/>
      <c r="L651" s="138"/>
      <c r="M651" s="138"/>
      <c r="N651" s="138"/>
      <c r="O651" s="138"/>
      <c r="P651" s="138"/>
      <c r="Q651" s="376"/>
      <c r="R651" s="376"/>
      <c r="S651" s="376"/>
      <c r="T651" s="374"/>
      <c r="U651" s="374"/>
      <c r="V651" s="374"/>
      <c r="W651" s="374"/>
      <c r="X651" s="375"/>
      <c r="Y651" s="376"/>
      <c r="Z651" s="376"/>
      <c r="AA651" s="376"/>
      <c r="AB651" s="374"/>
      <c r="AC651" s="374"/>
      <c r="AD651" s="374"/>
      <c r="AE651" s="374"/>
      <c r="AF651" s="375"/>
    </row>
    <row r="652" spans="1:32" ht="8.4499999999999993" customHeight="1" x14ac:dyDescent="0.2">
      <c r="A652" s="249" t="s">
        <v>1758</v>
      </c>
      <c r="B652" s="116">
        <v>150</v>
      </c>
      <c r="C652" s="137" t="s">
        <v>2007</v>
      </c>
      <c r="D652" s="137"/>
      <c r="E652" s="116">
        <v>127</v>
      </c>
      <c r="F652" s="137" t="s">
        <v>2517</v>
      </c>
      <c r="G652" s="137" t="s">
        <v>2524</v>
      </c>
      <c r="H652" s="138"/>
      <c r="I652" s="139"/>
      <c r="J652" s="139"/>
      <c r="K652" s="139"/>
      <c r="L652" s="148"/>
      <c r="M652" s="148"/>
      <c r="N652" s="148"/>
      <c r="O652" s="148"/>
      <c r="P652" s="118"/>
      <c r="Q652" s="370"/>
      <c r="R652" s="370"/>
      <c r="S652" s="370"/>
      <c r="T652" s="370"/>
      <c r="U652" s="370"/>
      <c r="V652" s="370"/>
      <c r="W652" s="370"/>
      <c r="X652" s="370"/>
      <c r="Y652" s="370"/>
      <c r="Z652" s="370"/>
      <c r="AA652" s="370"/>
      <c r="AB652" s="370"/>
      <c r="AC652" s="370"/>
      <c r="AD652" s="370"/>
      <c r="AE652" s="370"/>
      <c r="AF652" s="370"/>
    </row>
    <row r="653" spans="1:32" ht="8.4499999999999993" customHeight="1" x14ac:dyDescent="0.2">
      <c r="A653" s="249" t="s">
        <v>1760</v>
      </c>
      <c r="B653" s="704">
        <v>151</v>
      </c>
      <c r="C653" s="971" t="s">
        <v>2008</v>
      </c>
      <c r="D653" s="971" t="s">
        <v>90</v>
      </c>
      <c r="E653" s="217">
        <v>41</v>
      </c>
      <c r="F653" s="971" t="s">
        <v>2517</v>
      </c>
      <c r="G653" s="971" t="s">
        <v>2518</v>
      </c>
      <c r="H653" s="148">
        <v>0.02</v>
      </c>
      <c r="I653" s="139">
        <v>5.44</v>
      </c>
      <c r="J653" s="139">
        <v>0</v>
      </c>
      <c r="K653" s="139">
        <v>0</v>
      </c>
      <c r="L653" s="148">
        <v>0</v>
      </c>
      <c r="M653" s="148">
        <v>0</v>
      </c>
      <c r="N653" s="148">
        <v>0</v>
      </c>
      <c r="O653" s="148">
        <v>0</v>
      </c>
      <c r="P653" s="118"/>
      <c r="Q653" s="376"/>
      <c r="R653" s="376"/>
      <c r="S653" s="376"/>
      <c r="T653" s="374"/>
      <c r="U653" s="374"/>
      <c r="V653" s="374"/>
      <c r="W653" s="374"/>
      <c r="X653" s="375"/>
      <c r="Y653" s="376"/>
      <c r="Z653" s="376"/>
      <c r="AA653" s="376"/>
      <c r="AB653" s="373"/>
      <c r="AC653" s="374"/>
      <c r="AD653" s="374"/>
      <c r="AE653" s="374"/>
      <c r="AF653" s="375"/>
    </row>
    <row r="654" spans="1:32" ht="8.4499999999999993" customHeight="1" x14ac:dyDescent="0.2">
      <c r="A654" s="249" t="s">
        <v>1761</v>
      </c>
      <c r="B654" s="704">
        <v>152</v>
      </c>
      <c r="C654" s="971" t="s">
        <v>2009</v>
      </c>
      <c r="D654" s="971" t="s">
        <v>90</v>
      </c>
      <c r="E654" s="217">
        <v>23</v>
      </c>
      <c r="F654" s="971" t="s">
        <v>2523</v>
      </c>
      <c r="G654" s="971" t="s">
        <v>2524</v>
      </c>
      <c r="H654" s="148">
        <v>0.04</v>
      </c>
      <c r="I654" s="146">
        <v>9.98</v>
      </c>
      <c r="J654" s="139">
        <v>0</v>
      </c>
      <c r="K654" s="139">
        <v>0</v>
      </c>
      <c r="L654" s="148">
        <v>0</v>
      </c>
      <c r="M654" s="148">
        <v>0</v>
      </c>
      <c r="N654" s="148">
        <v>0</v>
      </c>
      <c r="O654" s="148">
        <v>0</v>
      </c>
      <c r="P654" s="118"/>
      <c r="Q654" s="372"/>
      <c r="R654" s="376"/>
      <c r="S654" s="376"/>
      <c r="T654" s="373"/>
      <c r="U654" s="374"/>
      <c r="V654" s="374"/>
      <c r="W654" s="374"/>
      <c r="X654" s="375"/>
      <c r="Y654" s="372"/>
      <c r="Z654" s="372"/>
      <c r="AA654" s="376"/>
      <c r="AB654" s="373"/>
      <c r="AC654" s="374"/>
      <c r="AD654" s="374"/>
      <c r="AE654" s="374"/>
      <c r="AF654" s="375"/>
    </row>
    <row r="655" spans="1:32" ht="8.4499999999999993" customHeight="1" x14ac:dyDescent="0.2">
      <c r="A655" s="249" t="s">
        <v>1763</v>
      </c>
      <c r="B655" s="704">
        <v>153</v>
      </c>
      <c r="C655" s="971" t="s">
        <v>2010</v>
      </c>
      <c r="D655" s="971" t="s">
        <v>90</v>
      </c>
      <c r="E655" s="703">
        <v>5</v>
      </c>
      <c r="F655" s="971" t="s">
        <v>2561</v>
      </c>
      <c r="G655" s="971" t="s">
        <v>2562</v>
      </c>
      <c r="H655" s="148">
        <v>7.0000000000000007E-2</v>
      </c>
      <c r="I655" s="138">
        <v>11.8</v>
      </c>
      <c r="J655" s="138">
        <v>0</v>
      </c>
      <c r="K655" s="138">
        <v>0</v>
      </c>
      <c r="L655" s="138">
        <v>0</v>
      </c>
      <c r="M655" s="138">
        <v>0</v>
      </c>
      <c r="N655" s="138">
        <v>0</v>
      </c>
      <c r="O655" s="138">
        <v>0</v>
      </c>
      <c r="P655" s="138"/>
      <c r="Q655" s="376"/>
      <c r="R655" s="376"/>
      <c r="S655" s="376"/>
      <c r="T655" s="374"/>
      <c r="U655" s="374"/>
      <c r="V655" s="374"/>
      <c r="W655" s="374"/>
      <c r="X655" s="375"/>
      <c r="Y655" s="376"/>
      <c r="Z655" s="376"/>
      <c r="AA655" s="376"/>
      <c r="AB655" s="373"/>
      <c r="AC655" s="374"/>
      <c r="AD655" s="374"/>
      <c r="AE655" s="374"/>
      <c r="AF655" s="375"/>
    </row>
    <row r="656" spans="1:32" ht="8.4499999999999993" customHeight="1" x14ac:dyDescent="0.2">
      <c r="A656" s="249" t="s">
        <v>1764</v>
      </c>
      <c r="B656" s="116">
        <v>154</v>
      </c>
      <c r="C656" s="137" t="s">
        <v>2011</v>
      </c>
      <c r="D656" s="137"/>
      <c r="E656" s="115">
        <v>99</v>
      </c>
      <c r="F656" s="137" t="s">
        <v>2534</v>
      </c>
      <c r="G656" s="137" t="s">
        <v>2562</v>
      </c>
      <c r="H656" s="138"/>
      <c r="I656" s="146"/>
      <c r="J656" s="139"/>
      <c r="K656" s="139"/>
      <c r="L656" s="148"/>
      <c r="M656" s="148"/>
      <c r="N656" s="148"/>
      <c r="O656" s="148"/>
      <c r="P656" s="118"/>
      <c r="Q656" s="370"/>
      <c r="R656" s="370"/>
      <c r="S656" s="370"/>
      <c r="T656" s="370"/>
      <c r="U656" s="370"/>
      <c r="V656" s="370"/>
      <c r="W656" s="370"/>
      <c r="X656" s="370"/>
      <c r="Y656" s="370"/>
      <c r="Z656" s="370"/>
      <c r="AA656" s="370"/>
      <c r="AB656" s="370"/>
      <c r="AC656" s="370"/>
      <c r="AD656" s="370"/>
      <c r="AE656" s="370"/>
      <c r="AF656" s="370"/>
    </row>
    <row r="657" spans="1:32" ht="8.4499999999999993" customHeight="1" x14ac:dyDescent="0.2">
      <c r="A657" s="249" t="s">
        <v>1766</v>
      </c>
      <c r="B657" s="704">
        <v>155</v>
      </c>
      <c r="C657" s="971" t="s">
        <v>2012</v>
      </c>
      <c r="D657" s="971" t="s">
        <v>15</v>
      </c>
      <c r="E657" s="703">
        <v>5</v>
      </c>
      <c r="F657" s="971" t="s">
        <v>2561</v>
      </c>
      <c r="G657" s="971" t="s">
        <v>2562</v>
      </c>
      <c r="H657" s="148">
        <v>0.02</v>
      </c>
      <c r="I657" s="144">
        <v>31.66</v>
      </c>
      <c r="J657" s="139">
        <v>0</v>
      </c>
      <c r="K657" s="139">
        <v>0</v>
      </c>
      <c r="L657" s="148">
        <v>0</v>
      </c>
      <c r="M657" s="148">
        <v>0</v>
      </c>
      <c r="N657" s="148">
        <v>0</v>
      </c>
      <c r="O657" s="148">
        <v>0</v>
      </c>
      <c r="P657" s="118"/>
      <c r="Q657" s="370"/>
      <c r="R657" s="370"/>
      <c r="S657" s="370"/>
      <c r="T657" s="370"/>
      <c r="U657" s="370"/>
      <c r="V657" s="370"/>
      <c r="W657" s="370"/>
      <c r="X657" s="370"/>
      <c r="Y657" s="370"/>
      <c r="Z657" s="370"/>
      <c r="AA657" s="370"/>
      <c r="AB657" s="370"/>
      <c r="AC657" s="370"/>
      <c r="AD657" s="370"/>
      <c r="AE657" s="370"/>
      <c r="AF657" s="370"/>
    </row>
    <row r="658" spans="1:32" ht="8.4499999999999993" customHeight="1" x14ac:dyDescent="0.2">
      <c r="A658" s="249" t="s">
        <v>1768</v>
      </c>
      <c r="B658" s="704">
        <v>156</v>
      </c>
      <c r="C658" s="971" t="s">
        <v>2013</v>
      </c>
      <c r="D658" s="971" t="s">
        <v>90</v>
      </c>
      <c r="E658" s="217">
        <v>56</v>
      </c>
      <c r="F658" s="971" t="s">
        <v>2534</v>
      </c>
      <c r="G658" s="971" t="s">
        <v>2563</v>
      </c>
      <c r="H658" s="148">
        <v>7.0000000000000007E-2</v>
      </c>
      <c r="I658" s="144">
        <v>141.1</v>
      </c>
      <c r="J658" s="139">
        <v>0</v>
      </c>
      <c r="K658" s="139">
        <v>0</v>
      </c>
      <c r="L658" s="148">
        <v>0</v>
      </c>
      <c r="M658" s="148">
        <v>0</v>
      </c>
      <c r="N658" s="148">
        <v>0</v>
      </c>
      <c r="O658" s="148">
        <v>0</v>
      </c>
      <c r="P658" s="118"/>
      <c r="Q658" s="371"/>
      <c r="R658" s="376"/>
      <c r="S658" s="376"/>
      <c r="T658" s="374"/>
      <c r="U658" s="374"/>
      <c r="V658" s="374"/>
      <c r="W658" s="374"/>
      <c r="X658" s="375"/>
      <c r="Y658" s="371"/>
      <c r="Z658" s="376"/>
      <c r="AA658" s="376"/>
      <c r="AB658" s="374"/>
      <c r="AC658" s="374"/>
      <c r="AD658" s="374"/>
      <c r="AE658" s="374"/>
      <c r="AF658" s="375"/>
    </row>
    <row r="659" spans="1:32" ht="8.4499999999999993" customHeight="1" x14ac:dyDescent="0.2">
      <c r="A659" s="249" t="s">
        <v>1769</v>
      </c>
      <c r="B659" s="704">
        <v>157</v>
      </c>
      <c r="C659" s="971" t="s">
        <v>2014</v>
      </c>
      <c r="D659" s="971" t="s">
        <v>15</v>
      </c>
      <c r="E659" s="217">
        <v>56</v>
      </c>
      <c r="F659" s="971" t="s">
        <v>2534</v>
      </c>
      <c r="G659" s="971" t="s">
        <v>2563</v>
      </c>
      <c r="H659" s="148">
        <v>0.02</v>
      </c>
      <c r="I659" s="138">
        <v>172.76</v>
      </c>
      <c r="J659" s="138">
        <v>0</v>
      </c>
      <c r="K659" s="138">
        <v>0</v>
      </c>
      <c r="L659" s="138">
        <v>0</v>
      </c>
      <c r="M659" s="138">
        <v>0</v>
      </c>
      <c r="N659" s="138">
        <v>0</v>
      </c>
      <c r="O659" s="138">
        <v>0</v>
      </c>
      <c r="P659" s="138"/>
      <c r="Q659" s="376"/>
      <c r="R659" s="376"/>
      <c r="S659" s="376"/>
      <c r="T659" s="374"/>
      <c r="U659" s="374"/>
      <c r="V659" s="374"/>
      <c r="W659" s="374"/>
      <c r="X659" s="375"/>
      <c r="Y659" s="376"/>
      <c r="Z659" s="376"/>
      <c r="AA659" s="376"/>
      <c r="AB659" s="374"/>
      <c r="AC659" s="374"/>
      <c r="AD659" s="374"/>
      <c r="AE659" s="374"/>
      <c r="AF659" s="375"/>
    </row>
    <row r="660" spans="1:32" ht="8.4499999999999993" customHeight="1" x14ac:dyDescent="0.2">
      <c r="A660" s="249" t="s">
        <v>1771</v>
      </c>
      <c r="B660" s="116">
        <v>158</v>
      </c>
      <c r="C660" s="137" t="s">
        <v>2015</v>
      </c>
      <c r="D660" s="137"/>
      <c r="E660" s="114">
        <v>5</v>
      </c>
      <c r="F660" s="137" t="s">
        <v>2561</v>
      </c>
      <c r="G660" s="137" t="s">
        <v>2562</v>
      </c>
      <c r="H660" s="138"/>
      <c r="I660" s="146"/>
      <c r="J660" s="139"/>
      <c r="K660" s="139"/>
      <c r="L660" s="148"/>
      <c r="M660" s="148"/>
      <c r="N660" s="148"/>
      <c r="O660" s="148"/>
      <c r="P660" s="118"/>
      <c r="Q660" s="370"/>
      <c r="R660" s="370"/>
      <c r="S660" s="370"/>
      <c r="T660" s="370"/>
      <c r="U660" s="370"/>
      <c r="V660" s="370"/>
      <c r="W660" s="370"/>
      <c r="X660" s="370"/>
      <c r="Y660" s="370"/>
      <c r="Z660" s="370"/>
      <c r="AA660" s="370"/>
      <c r="AB660" s="370"/>
      <c r="AC660" s="370"/>
      <c r="AD660" s="370"/>
      <c r="AE660" s="370"/>
      <c r="AF660" s="370"/>
    </row>
    <row r="661" spans="1:32" ht="8.4499999999999993" customHeight="1" x14ac:dyDescent="0.2">
      <c r="A661" s="249" t="s">
        <v>1773</v>
      </c>
      <c r="B661" s="704">
        <v>159</v>
      </c>
      <c r="C661" s="971" t="s">
        <v>2016</v>
      </c>
      <c r="D661" s="971" t="s">
        <v>90</v>
      </c>
      <c r="E661" s="703">
        <v>5</v>
      </c>
      <c r="F661" s="971" t="s">
        <v>2561</v>
      </c>
      <c r="G661" s="971" t="s">
        <v>2562</v>
      </c>
      <c r="H661" s="148">
        <v>0</v>
      </c>
      <c r="I661" s="138">
        <v>15.42</v>
      </c>
      <c r="J661" s="138">
        <v>0</v>
      </c>
      <c r="K661" s="138">
        <v>0</v>
      </c>
      <c r="L661" s="138">
        <v>0</v>
      </c>
      <c r="M661" s="138">
        <v>0</v>
      </c>
      <c r="N661" s="138">
        <v>0</v>
      </c>
      <c r="O661" s="138">
        <v>0</v>
      </c>
      <c r="P661" s="138"/>
      <c r="Q661" s="376"/>
      <c r="R661" s="376"/>
      <c r="S661" s="376"/>
      <c r="T661" s="374"/>
      <c r="U661" s="374"/>
      <c r="V661" s="374"/>
      <c r="W661" s="374"/>
      <c r="X661" s="375"/>
      <c r="Y661" s="376"/>
      <c r="Z661" s="376"/>
      <c r="AA661" s="376"/>
      <c r="AB661" s="374"/>
      <c r="AC661" s="374"/>
      <c r="AD661" s="374"/>
      <c r="AE661" s="374"/>
      <c r="AF661" s="375"/>
    </row>
    <row r="662" spans="1:32" ht="8.4499999999999993" customHeight="1" x14ac:dyDescent="0.2">
      <c r="A662" s="249" t="s">
        <v>1774</v>
      </c>
      <c r="B662" s="116">
        <v>160</v>
      </c>
      <c r="C662" s="137" t="s">
        <v>2017</v>
      </c>
      <c r="D662" s="137"/>
      <c r="E662" s="116">
        <v>177</v>
      </c>
      <c r="F662" s="137" t="s">
        <v>2559</v>
      </c>
      <c r="G662" s="137" t="s">
        <v>2560</v>
      </c>
      <c r="H662" s="138"/>
      <c r="I662" s="144"/>
      <c r="J662" s="139"/>
      <c r="K662" s="139"/>
      <c r="L662" s="148"/>
      <c r="M662" s="148"/>
      <c r="N662" s="148"/>
      <c r="O662" s="148"/>
      <c r="P662" s="118"/>
      <c r="Q662" s="372"/>
      <c r="R662" s="376"/>
      <c r="S662" s="376"/>
      <c r="T662" s="374"/>
      <c r="U662" s="374"/>
      <c r="V662" s="374"/>
      <c r="W662" s="374"/>
      <c r="X662" s="375"/>
      <c r="Y662" s="372"/>
      <c r="Z662" s="376"/>
      <c r="AA662" s="376"/>
      <c r="AB662" s="374"/>
      <c r="AC662" s="374"/>
      <c r="AD662" s="374"/>
      <c r="AE662" s="374"/>
      <c r="AF662" s="375"/>
    </row>
    <row r="663" spans="1:32" ht="8.4499999999999993" customHeight="1" x14ac:dyDescent="0.2">
      <c r="A663" s="249" t="s">
        <v>1776</v>
      </c>
      <c r="B663" s="704">
        <v>161</v>
      </c>
      <c r="C663" s="971" t="s">
        <v>2018</v>
      </c>
      <c r="D663" s="971" t="s">
        <v>15</v>
      </c>
      <c r="E663" s="217">
        <v>85</v>
      </c>
      <c r="F663" s="971" t="s">
        <v>2564</v>
      </c>
      <c r="G663" s="971" t="s">
        <v>2531</v>
      </c>
      <c r="H663" s="148">
        <v>0.12</v>
      </c>
      <c r="I663" s="144">
        <v>165.55</v>
      </c>
      <c r="J663" s="139">
        <v>0</v>
      </c>
      <c r="K663" s="139">
        <v>0</v>
      </c>
      <c r="L663" s="148">
        <v>0</v>
      </c>
      <c r="M663" s="148">
        <v>0</v>
      </c>
      <c r="N663" s="148">
        <v>0</v>
      </c>
      <c r="O663" s="148">
        <v>0</v>
      </c>
      <c r="P663" s="118"/>
      <c r="Q663" s="370"/>
      <c r="R663" s="370"/>
      <c r="S663" s="370"/>
      <c r="T663" s="370"/>
      <c r="U663" s="370"/>
      <c r="V663" s="370"/>
      <c r="W663" s="370"/>
      <c r="X663" s="370"/>
      <c r="Y663" s="370"/>
      <c r="Z663" s="370"/>
      <c r="AA663" s="370"/>
      <c r="AB663" s="370"/>
      <c r="AC663" s="370"/>
      <c r="AD663" s="370"/>
      <c r="AE663" s="370"/>
      <c r="AF663" s="370"/>
    </row>
    <row r="664" spans="1:32" ht="8.4499999999999993" customHeight="1" x14ac:dyDescent="0.2">
      <c r="A664" s="249" t="s">
        <v>1778</v>
      </c>
      <c r="B664" s="704">
        <v>162</v>
      </c>
      <c r="C664" s="971" t="s">
        <v>2019</v>
      </c>
      <c r="D664" s="971" t="s">
        <v>15</v>
      </c>
      <c r="E664" s="217">
        <v>24</v>
      </c>
      <c r="F664" s="971" t="s">
        <v>2565</v>
      </c>
      <c r="G664" s="971" t="s">
        <v>2560</v>
      </c>
      <c r="H664" s="148">
        <v>0.09</v>
      </c>
      <c r="I664" s="144">
        <v>147.6</v>
      </c>
      <c r="J664" s="139">
        <v>0</v>
      </c>
      <c r="K664" s="139">
        <v>0</v>
      </c>
      <c r="L664" s="148">
        <v>0</v>
      </c>
      <c r="M664" s="148">
        <v>0</v>
      </c>
      <c r="N664" s="148">
        <v>0</v>
      </c>
      <c r="O664" s="148">
        <v>0</v>
      </c>
      <c r="P664" s="118"/>
      <c r="Q664" s="371"/>
      <c r="R664" s="376"/>
      <c r="S664" s="376"/>
      <c r="T664" s="374"/>
      <c r="U664" s="374"/>
      <c r="V664" s="374"/>
      <c r="W664" s="374"/>
      <c r="X664" s="375"/>
      <c r="Y664" s="371"/>
      <c r="Z664" s="376"/>
      <c r="AA664" s="376"/>
      <c r="AB664" s="374"/>
      <c r="AC664" s="374"/>
      <c r="AD664" s="374"/>
      <c r="AE664" s="374"/>
      <c r="AF664" s="375"/>
    </row>
    <row r="665" spans="1:32" ht="8.4499999999999993" customHeight="1" x14ac:dyDescent="0.2">
      <c r="A665" s="249" t="s">
        <v>1780</v>
      </c>
      <c r="B665" s="704">
        <v>163</v>
      </c>
      <c r="C665" s="971" t="s">
        <v>2020</v>
      </c>
      <c r="D665" s="971" t="s">
        <v>15</v>
      </c>
      <c r="E665" s="704">
        <v>121</v>
      </c>
      <c r="F665" s="971" t="s">
        <v>2559</v>
      </c>
      <c r="G665" s="971" t="s">
        <v>2544</v>
      </c>
      <c r="H665" s="148">
        <v>0.28999999999999998</v>
      </c>
      <c r="I665" s="144">
        <v>454.59</v>
      </c>
      <c r="J665" s="139">
        <v>142.01390000000001</v>
      </c>
      <c r="K665" s="139">
        <v>79.098699999999994</v>
      </c>
      <c r="L665" s="148">
        <v>31.24</v>
      </c>
      <c r="M665" s="148">
        <v>17.399999999999999</v>
      </c>
      <c r="N665" s="148">
        <v>0.09</v>
      </c>
      <c r="O665" s="148">
        <v>0.05</v>
      </c>
      <c r="P665" s="118" t="s">
        <v>2724</v>
      </c>
      <c r="Q665" s="376"/>
      <c r="R665" s="376"/>
      <c r="S665" s="376"/>
      <c r="T665" s="374"/>
      <c r="U665" s="374"/>
      <c r="V665" s="374"/>
      <c r="W665" s="374"/>
      <c r="X665" s="375"/>
      <c r="Y665" s="376"/>
      <c r="Z665" s="376"/>
      <c r="AA665" s="376"/>
      <c r="AB665" s="374"/>
      <c r="AC665" s="374"/>
      <c r="AD665" s="374"/>
      <c r="AE665" s="374"/>
      <c r="AF665" s="375"/>
    </row>
    <row r="666" spans="1:32" ht="8.4499999999999993" customHeight="1" x14ac:dyDescent="0.2">
      <c r="A666" s="249" t="s">
        <v>1781</v>
      </c>
      <c r="B666" s="704">
        <v>164</v>
      </c>
      <c r="C666" s="971" t="s">
        <v>2021</v>
      </c>
      <c r="D666" s="971" t="s">
        <v>15</v>
      </c>
      <c r="E666" s="217">
        <v>13</v>
      </c>
      <c r="F666" s="971" t="s">
        <v>2541</v>
      </c>
      <c r="G666" s="971" t="s">
        <v>2521</v>
      </c>
      <c r="H666" s="148">
        <v>0.15</v>
      </c>
      <c r="I666" s="139">
        <v>183.97</v>
      </c>
      <c r="J666" s="139">
        <v>0</v>
      </c>
      <c r="K666" s="139">
        <v>0</v>
      </c>
      <c r="L666" s="148">
        <v>0</v>
      </c>
      <c r="M666" s="148">
        <v>0</v>
      </c>
      <c r="N666" s="148">
        <v>0</v>
      </c>
      <c r="O666" s="148">
        <v>0</v>
      </c>
      <c r="P666" s="118"/>
      <c r="Q666" s="370"/>
      <c r="R666" s="370"/>
      <c r="S666" s="370"/>
      <c r="T666" s="370"/>
      <c r="U666" s="370"/>
      <c r="V666" s="370"/>
      <c r="W666" s="370"/>
      <c r="X666" s="370"/>
      <c r="Y666" s="370"/>
      <c r="Z666" s="370"/>
      <c r="AA666" s="370"/>
      <c r="AB666" s="370"/>
      <c r="AC666" s="370"/>
      <c r="AD666" s="370"/>
      <c r="AE666" s="370"/>
      <c r="AF666" s="370"/>
    </row>
    <row r="667" spans="1:32" ht="8.4499999999999993" customHeight="1" x14ac:dyDescent="0.2">
      <c r="A667" s="249" t="s">
        <v>1782</v>
      </c>
      <c r="B667" s="704">
        <v>165</v>
      </c>
      <c r="C667" s="971" t="s">
        <v>2022</v>
      </c>
      <c r="D667" s="971" t="s">
        <v>15</v>
      </c>
      <c r="E667" s="217">
        <v>23</v>
      </c>
      <c r="F667" s="971" t="s">
        <v>2523</v>
      </c>
      <c r="G667" s="971" t="s">
        <v>2524</v>
      </c>
      <c r="H667" s="148">
        <v>0</v>
      </c>
      <c r="I667" s="138">
        <v>2.8</v>
      </c>
      <c r="J667" s="138">
        <v>0</v>
      </c>
      <c r="K667" s="138">
        <v>0</v>
      </c>
      <c r="L667" s="138">
        <v>0</v>
      </c>
      <c r="M667" s="138">
        <v>0</v>
      </c>
      <c r="N667" s="138">
        <v>0</v>
      </c>
      <c r="O667" s="138">
        <v>0</v>
      </c>
      <c r="P667" s="138"/>
      <c r="Q667" s="371"/>
      <c r="R667" s="376"/>
      <c r="S667" s="376"/>
      <c r="T667" s="374"/>
      <c r="U667" s="374"/>
      <c r="V667" s="374"/>
      <c r="W667" s="374"/>
      <c r="X667" s="375"/>
      <c r="Y667" s="371"/>
      <c r="Z667" s="376"/>
      <c r="AA667" s="376"/>
      <c r="AB667" s="374"/>
      <c r="AC667" s="374"/>
      <c r="AD667" s="374"/>
      <c r="AE667" s="374"/>
      <c r="AF667" s="375"/>
    </row>
    <row r="668" spans="1:32" ht="8.4499999999999993" customHeight="1" x14ac:dyDescent="0.2">
      <c r="A668" s="249" t="s">
        <v>826</v>
      </c>
      <c r="B668" s="116">
        <v>166</v>
      </c>
      <c r="C668" s="137" t="s">
        <v>270</v>
      </c>
      <c r="D668" s="137"/>
      <c r="E668" s="115">
        <v>40</v>
      </c>
      <c r="F668" s="137" t="s">
        <v>2510</v>
      </c>
      <c r="G668" s="137" t="s">
        <v>2566</v>
      </c>
      <c r="H668" s="138"/>
      <c r="I668" s="144"/>
      <c r="J668" s="139"/>
      <c r="K668" s="139"/>
      <c r="L668" s="148"/>
      <c r="M668" s="148"/>
      <c r="N668" s="148"/>
      <c r="O668" s="148"/>
      <c r="P668" s="118"/>
      <c r="Q668" s="371"/>
      <c r="R668" s="376"/>
      <c r="S668" s="376"/>
      <c r="T668" s="374"/>
      <c r="U668" s="374"/>
      <c r="V668" s="374"/>
      <c r="W668" s="374"/>
      <c r="X668" s="375"/>
      <c r="Y668" s="371"/>
      <c r="Z668" s="376"/>
      <c r="AA668" s="376"/>
      <c r="AB668" s="374"/>
      <c r="AC668" s="374"/>
      <c r="AD668" s="374"/>
      <c r="AE668" s="374"/>
      <c r="AF668" s="375"/>
    </row>
    <row r="669" spans="1:32" ht="8.4499999999999993" customHeight="1" x14ac:dyDescent="0.2">
      <c r="A669" s="249" t="s">
        <v>827</v>
      </c>
      <c r="B669" s="704">
        <v>167</v>
      </c>
      <c r="C669" s="971" t="s">
        <v>2567</v>
      </c>
      <c r="D669" s="971" t="s">
        <v>90</v>
      </c>
      <c r="E669" s="217">
        <v>40</v>
      </c>
      <c r="F669" s="971" t="s">
        <v>2510</v>
      </c>
      <c r="G669" s="971" t="s">
        <v>2566</v>
      </c>
      <c r="H669" s="148">
        <v>0.5</v>
      </c>
      <c r="I669" s="146">
        <v>772.98</v>
      </c>
      <c r="J669" s="139">
        <v>0</v>
      </c>
      <c r="K669" s="139">
        <v>0</v>
      </c>
      <c r="L669" s="148">
        <v>0</v>
      </c>
      <c r="M669" s="148">
        <v>0</v>
      </c>
      <c r="N669" s="148">
        <v>0</v>
      </c>
      <c r="O669" s="148">
        <v>0</v>
      </c>
      <c r="P669" s="118"/>
      <c r="Q669" s="371"/>
      <c r="R669" s="376"/>
      <c r="S669" s="376"/>
      <c r="T669" s="374"/>
      <c r="U669" s="374"/>
      <c r="V669" s="374"/>
      <c r="W669" s="374"/>
      <c r="X669" s="375"/>
      <c r="Y669" s="371"/>
      <c r="Z669" s="376"/>
      <c r="AA669" s="376"/>
      <c r="AB669" s="374"/>
      <c r="AC669" s="374"/>
      <c r="AD669" s="374"/>
      <c r="AE669" s="374"/>
      <c r="AF669" s="375"/>
    </row>
    <row r="670" spans="1:32" ht="8.4499999999999993" customHeight="1" x14ac:dyDescent="0.2">
      <c r="A670" s="249" t="s">
        <v>828</v>
      </c>
      <c r="B670" s="704">
        <v>168</v>
      </c>
      <c r="C670" s="971" t="s">
        <v>2568</v>
      </c>
      <c r="D670" s="971" t="s">
        <v>90</v>
      </c>
      <c r="E670" s="217">
        <v>40</v>
      </c>
      <c r="F670" s="971" t="s">
        <v>2510</v>
      </c>
      <c r="G670" s="971" t="s">
        <v>2566</v>
      </c>
      <c r="H670" s="148">
        <v>0.08</v>
      </c>
      <c r="I670" s="138">
        <v>772.98</v>
      </c>
      <c r="J670" s="138">
        <v>0</v>
      </c>
      <c r="K670" s="138">
        <v>0</v>
      </c>
      <c r="L670" s="138">
        <v>0</v>
      </c>
      <c r="M670" s="138">
        <v>0</v>
      </c>
      <c r="N670" s="138">
        <v>0</v>
      </c>
      <c r="O670" s="138">
        <v>0</v>
      </c>
      <c r="P670" s="138"/>
      <c r="Q670" s="372"/>
      <c r="R670" s="376"/>
      <c r="S670" s="376"/>
      <c r="T670" s="374"/>
      <c r="U670" s="374"/>
      <c r="V670" s="374"/>
      <c r="W670" s="374"/>
      <c r="X670" s="375"/>
      <c r="Y670" s="372"/>
      <c r="Z670" s="376"/>
      <c r="AA670" s="376"/>
      <c r="AB670" s="374"/>
      <c r="AC670" s="374"/>
      <c r="AD670" s="374"/>
      <c r="AE670" s="374"/>
      <c r="AF670" s="375"/>
    </row>
    <row r="671" spans="1:32" ht="8.4499999999999993" customHeight="1" x14ac:dyDescent="0.2">
      <c r="A671" s="249" t="s">
        <v>2653</v>
      </c>
      <c r="B671" s="704">
        <v>169</v>
      </c>
      <c r="C671" s="971" t="s">
        <v>1087</v>
      </c>
      <c r="D671" s="971" t="s">
        <v>90</v>
      </c>
      <c r="E671" s="217">
        <v>23</v>
      </c>
      <c r="F671" s="971" t="s">
        <v>2523</v>
      </c>
      <c r="G671" s="971" t="s">
        <v>2524</v>
      </c>
      <c r="H671" s="148">
        <v>0.1</v>
      </c>
      <c r="I671" s="146">
        <v>22.26</v>
      </c>
      <c r="J671" s="139">
        <v>0</v>
      </c>
      <c r="K671" s="139">
        <v>0</v>
      </c>
      <c r="L671" s="148">
        <v>0</v>
      </c>
      <c r="M671" s="148">
        <v>0</v>
      </c>
      <c r="N671" s="148">
        <v>0</v>
      </c>
      <c r="O671" s="148">
        <v>0</v>
      </c>
      <c r="P671" s="118"/>
      <c r="Q671" s="372"/>
      <c r="R671" s="376"/>
      <c r="S671" s="376"/>
      <c r="T671" s="374"/>
      <c r="U671" s="374"/>
      <c r="V671" s="374"/>
      <c r="W671" s="374"/>
      <c r="X671" s="375"/>
      <c r="Y671" s="372"/>
      <c r="Z671" s="376"/>
      <c r="AA671" s="376"/>
      <c r="AB671" s="374"/>
      <c r="AC671" s="374"/>
      <c r="AD671" s="374"/>
      <c r="AE671" s="374"/>
      <c r="AF671" s="375"/>
    </row>
    <row r="672" spans="1:32" ht="8.4499999999999993" customHeight="1" x14ac:dyDescent="0.2">
      <c r="A672" s="249" t="s">
        <v>829</v>
      </c>
      <c r="B672" s="116">
        <v>170</v>
      </c>
      <c r="C672" s="137" t="s">
        <v>271</v>
      </c>
      <c r="D672" s="137"/>
      <c r="E672" s="115">
        <v>79</v>
      </c>
      <c r="F672" s="137" t="s">
        <v>2569</v>
      </c>
      <c r="G672" s="137" t="s">
        <v>2522</v>
      </c>
      <c r="H672" s="138"/>
      <c r="I672" s="146"/>
      <c r="J672" s="139"/>
      <c r="K672" s="139"/>
      <c r="L672" s="148"/>
      <c r="M672" s="148"/>
      <c r="N672" s="148"/>
      <c r="O672" s="148"/>
      <c r="P672" s="118"/>
      <c r="Q672" s="370"/>
      <c r="R672" s="370"/>
      <c r="S672" s="370"/>
      <c r="T672" s="370"/>
      <c r="U672" s="370"/>
      <c r="V672" s="370"/>
      <c r="W672" s="370"/>
      <c r="X672" s="370"/>
      <c r="Y672" s="370"/>
      <c r="Z672" s="370"/>
      <c r="AA672" s="370"/>
      <c r="AB672" s="370"/>
      <c r="AC672" s="370"/>
      <c r="AD672" s="370"/>
      <c r="AE672" s="370"/>
      <c r="AF672" s="370"/>
    </row>
    <row r="673" spans="1:32" ht="8.4499999999999993" customHeight="1" x14ac:dyDescent="0.2">
      <c r="A673" s="249" t="s">
        <v>830</v>
      </c>
      <c r="B673" s="704">
        <v>171</v>
      </c>
      <c r="C673" s="971" t="s">
        <v>2023</v>
      </c>
      <c r="D673" s="971" t="s">
        <v>90</v>
      </c>
      <c r="E673" s="217">
        <v>19</v>
      </c>
      <c r="F673" s="971" t="s">
        <v>2569</v>
      </c>
      <c r="G673" s="971" t="s">
        <v>2526</v>
      </c>
      <c r="H673" s="148">
        <v>0.02</v>
      </c>
      <c r="I673" s="146">
        <v>20.27</v>
      </c>
      <c r="J673" s="139">
        <v>0</v>
      </c>
      <c r="K673" s="139">
        <v>0</v>
      </c>
      <c r="L673" s="148">
        <v>0</v>
      </c>
      <c r="M673" s="148">
        <v>0</v>
      </c>
      <c r="N673" s="148">
        <v>0</v>
      </c>
      <c r="O673" s="148">
        <v>0</v>
      </c>
      <c r="P673" s="118"/>
      <c r="Q673" s="371"/>
      <c r="R673" s="376"/>
      <c r="S673" s="376"/>
      <c r="T673" s="374"/>
      <c r="U673" s="374"/>
      <c r="V673" s="374"/>
      <c r="W673" s="374"/>
      <c r="X673" s="375"/>
      <c r="Y673" s="371"/>
      <c r="Z673" s="376"/>
      <c r="AA673" s="376"/>
      <c r="AB673" s="374"/>
      <c r="AC673" s="374"/>
      <c r="AD673" s="374"/>
      <c r="AE673" s="374"/>
      <c r="AF673" s="375"/>
    </row>
    <row r="674" spans="1:32" ht="8.4499999999999993" customHeight="1" x14ac:dyDescent="0.2">
      <c r="A674" s="249" t="s">
        <v>831</v>
      </c>
      <c r="B674" s="704">
        <v>172</v>
      </c>
      <c r="C674" s="971" t="s">
        <v>2024</v>
      </c>
      <c r="D674" s="971" t="s">
        <v>90</v>
      </c>
      <c r="E674" s="217">
        <v>19</v>
      </c>
      <c r="F674" s="971" t="s">
        <v>2569</v>
      </c>
      <c r="G674" s="971" t="s">
        <v>2526</v>
      </c>
      <c r="H674" s="148">
        <v>0.01</v>
      </c>
      <c r="I674" s="139">
        <v>20.27</v>
      </c>
      <c r="J674" s="139">
        <v>0</v>
      </c>
      <c r="K674" s="139">
        <v>0</v>
      </c>
      <c r="L674" s="148">
        <v>0</v>
      </c>
      <c r="M674" s="148">
        <v>0</v>
      </c>
      <c r="N674" s="148">
        <v>0</v>
      </c>
      <c r="O674" s="148">
        <v>0</v>
      </c>
      <c r="P674" s="118"/>
      <c r="Q674" s="370"/>
      <c r="R674" s="370"/>
      <c r="S674" s="370"/>
      <c r="T674" s="370"/>
      <c r="U674" s="370"/>
      <c r="V674" s="370"/>
      <c r="W674" s="370"/>
      <c r="X674" s="370"/>
      <c r="Y674" s="370"/>
      <c r="Z674" s="370"/>
      <c r="AA674" s="370"/>
      <c r="AB674" s="370"/>
      <c r="AC674" s="370"/>
      <c r="AD674" s="370"/>
      <c r="AE674" s="370"/>
      <c r="AF674" s="370"/>
    </row>
    <row r="675" spans="1:32" ht="8.4499999999999993" customHeight="1" x14ac:dyDescent="0.2">
      <c r="A675" s="249" t="s">
        <v>832</v>
      </c>
      <c r="B675" s="704">
        <v>173</v>
      </c>
      <c r="C675" s="971" t="s">
        <v>2570</v>
      </c>
      <c r="D675" s="971" t="s">
        <v>90</v>
      </c>
      <c r="E675" s="217">
        <v>23</v>
      </c>
      <c r="F675" s="971" t="s">
        <v>2523</v>
      </c>
      <c r="G675" s="971" t="s">
        <v>2524</v>
      </c>
      <c r="H675" s="148">
        <v>0.04</v>
      </c>
      <c r="I675" s="139">
        <v>29.88</v>
      </c>
      <c r="J675" s="139">
        <v>0</v>
      </c>
      <c r="K675" s="139">
        <v>0</v>
      </c>
      <c r="L675" s="148">
        <v>0</v>
      </c>
      <c r="M675" s="148">
        <v>0</v>
      </c>
      <c r="N675" s="148">
        <v>0</v>
      </c>
      <c r="O675" s="148">
        <v>0</v>
      </c>
      <c r="P675" s="118"/>
      <c r="Q675" s="372"/>
      <c r="R675" s="376"/>
      <c r="S675" s="376"/>
      <c r="T675" s="374"/>
      <c r="U675" s="374"/>
      <c r="V675" s="374"/>
      <c r="W675" s="374"/>
      <c r="X675" s="375"/>
      <c r="Y675" s="372"/>
      <c r="Z675" s="376"/>
      <c r="AA675" s="376"/>
      <c r="AB675" s="374"/>
      <c r="AC675" s="374"/>
      <c r="AD675" s="374"/>
      <c r="AE675" s="374"/>
      <c r="AF675" s="375"/>
    </row>
    <row r="676" spans="1:32" ht="8.4499999999999993" customHeight="1" x14ac:dyDescent="0.2">
      <c r="A676" s="249" t="s">
        <v>1788</v>
      </c>
      <c r="B676" s="704">
        <v>174</v>
      </c>
      <c r="C676" s="971" t="s">
        <v>2025</v>
      </c>
      <c r="D676" s="971" t="s">
        <v>15</v>
      </c>
      <c r="E676" s="217">
        <v>23</v>
      </c>
      <c r="F676" s="971" t="s">
        <v>2523</v>
      </c>
      <c r="G676" s="971" t="s">
        <v>2524</v>
      </c>
      <c r="H676" s="148">
        <v>0</v>
      </c>
      <c r="I676" s="138">
        <v>4.78</v>
      </c>
      <c r="J676" s="138">
        <v>0</v>
      </c>
      <c r="K676" s="138">
        <v>0</v>
      </c>
      <c r="L676" s="138">
        <v>0</v>
      </c>
      <c r="M676" s="138">
        <v>0</v>
      </c>
      <c r="N676" s="138">
        <v>0</v>
      </c>
      <c r="O676" s="138">
        <v>0</v>
      </c>
      <c r="P676" s="138"/>
      <c r="Q676" s="372"/>
      <c r="R676" s="376"/>
      <c r="S676" s="376"/>
      <c r="T676" s="374"/>
      <c r="U676" s="374"/>
      <c r="V676" s="374"/>
      <c r="W676" s="374"/>
      <c r="X676" s="375"/>
      <c r="Y676" s="372"/>
      <c r="Z676" s="376"/>
      <c r="AA676" s="376"/>
      <c r="AB676" s="374"/>
      <c r="AC676" s="374"/>
      <c r="AD676" s="374"/>
      <c r="AE676" s="374"/>
      <c r="AF676" s="375"/>
    </row>
    <row r="677" spans="1:32" ht="8.4499999999999993" customHeight="1" x14ac:dyDescent="0.2">
      <c r="A677" s="249" t="s">
        <v>1790</v>
      </c>
      <c r="B677" s="704">
        <v>175</v>
      </c>
      <c r="C677" s="971" t="s">
        <v>2026</v>
      </c>
      <c r="D677" s="971" t="s">
        <v>94</v>
      </c>
      <c r="E677" s="217">
        <v>17</v>
      </c>
      <c r="F677" s="971" t="s">
        <v>2571</v>
      </c>
      <c r="G677" s="971" t="s">
        <v>2522</v>
      </c>
      <c r="H677" s="148">
        <v>0.01</v>
      </c>
      <c r="I677" s="138">
        <v>1.1000000000000001</v>
      </c>
      <c r="J677" s="138">
        <v>0</v>
      </c>
      <c r="K677" s="138">
        <v>0</v>
      </c>
      <c r="L677" s="138">
        <v>0</v>
      </c>
      <c r="M677" s="138">
        <v>0</v>
      </c>
      <c r="N677" s="138">
        <v>0</v>
      </c>
      <c r="O677" s="138">
        <v>0</v>
      </c>
      <c r="P677" s="138"/>
      <c r="Q677" s="376"/>
      <c r="R677" s="376"/>
      <c r="S677" s="376"/>
      <c r="T677" s="374"/>
      <c r="U677" s="374"/>
      <c r="V677" s="374"/>
      <c r="W677" s="374"/>
      <c r="X677" s="375"/>
      <c r="Y677" s="376"/>
      <c r="Z677" s="376"/>
      <c r="AA677" s="376"/>
      <c r="AB677" s="374"/>
      <c r="AC677" s="374"/>
      <c r="AD677" s="374"/>
      <c r="AE677" s="374"/>
      <c r="AF677" s="375"/>
    </row>
    <row r="678" spans="1:32" ht="8.4499999999999993" customHeight="1" x14ac:dyDescent="0.2">
      <c r="A678" s="249" t="s">
        <v>125</v>
      </c>
      <c r="B678" s="116">
        <v>176</v>
      </c>
      <c r="C678" s="137" t="s">
        <v>463</v>
      </c>
      <c r="D678" s="137"/>
      <c r="E678" s="116">
        <v>304</v>
      </c>
      <c r="F678" s="137" t="s">
        <v>2506</v>
      </c>
      <c r="G678" s="137" t="s">
        <v>1976</v>
      </c>
      <c r="H678" s="138"/>
      <c r="I678" s="142"/>
      <c r="J678" s="139"/>
      <c r="K678" s="139"/>
      <c r="L678" s="148"/>
      <c r="M678" s="148"/>
      <c r="N678" s="148"/>
      <c r="O678" s="148"/>
      <c r="P678" s="118"/>
      <c r="Q678" s="371"/>
      <c r="R678" s="376"/>
      <c r="S678" s="376"/>
      <c r="T678" s="374"/>
      <c r="U678" s="374"/>
      <c r="V678" s="374"/>
      <c r="W678" s="374"/>
      <c r="X678" s="375"/>
      <c r="Y678" s="371"/>
      <c r="Z678" s="376"/>
      <c r="AA678" s="376"/>
      <c r="AB678" s="374"/>
      <c r="AC678" s="374"/>
      <c r="AD678" s="374"/>
      <c r="AE678" s="374"/>
      <c r="AF678" s="375"/>
    </row>
    <row r="679" spans="1:32" ht="8.4499999999999993" customHeight="1" x14ac:dyDescent="0.2">
      <c r="A679" s="249" t="s">
        <v>126</v>
      </c>
      <c r="B679" s="116">
        <v>177</v>
      </c>
      <c r="C679" s="137" t="s">
        <v>464</v>
      </c>
      <c r="D679" s="137"/>
      <c r="E679" s="116">
        <v>229</v>
      </c>
      <c r="F679" s="137" t="s">
        <v>2506</v>
      </c>
      <c r="G679" s="137" t="s">
        <v>2572</v>
      </c>
      <c r="H679" s="138"/>
      <c r="I679" s="142"/>
      <c r="J679" s="139"/>
      <c r="K679" s="139"/>
      <c r="L679" s="148"/>
      <c r="M679" s="148"/>
      <c r="N679" s="148"/>
      <c r="O679" s="148"/>
      <c r="P679" s="118"/>
      <c r="Q679" s="371"/>
      <c r="R679" s="376"/>
      <c r="S679" s="376"/>
      <c r="T679" s="374"/>
      <c r="U679" s="374"/>
      <c r="V679" s="374"/>
      <c r="W679" s="374"/>
      <c r="X679" s="375"/>
      <c r="Y679" s="371"/>
      <c r="Z679" s="376"/>
      <c r="AA679" s="376"/>
      <c r="AB679" s="374"/>
      <c r="AC679" s="374"/>
      <c r="AD679" s="374"/>
      <c r="AE679" s="374"/>
      <c r="AF679" s="375"/>
    </row>
    <row r="680" spans="1:32" ht="8.4499999999999993" customHeight="1" x14ac:dyDescent="0.2">
      <c r="A680" s="249" t="s">
        <v>127</v>
      </c>
      <c r="B680" s="704">
        <v>178</v>
      </c>
      <c r="C680" s="971" t="s">
        <v>1088</v>
      </c>
      <c r="D680" s="971" t="s">
        <v>90</v>
      </c>
      <c r="E680" s="704">
        <v>104</v>
      </c>
      <c r="F680" s="971" t="s">
        <v>2506</v>
      </c>
      <c r="G680" s="971" t="s">
        <v>2573</v>
      </c>
      <c r="H680" s="148">
        <v>0.13</v>
      </c>
      <c r="I680" s="138">
        <v>2510.7399999999998</v>
      </c>
      <c r="J680" s="138">
        <v>2510.7399999999998</v>
      </c>
      <c r="K680" s="138">
        <v>2341.2651000000001</v>
      </c>
      <c r="L680" s="138">
        <v>100</v>
      </c>
      <c r="M680" s="138">
        <v>93.25</v>
      </c>
      <c r="N680" s="138">
        <v>0.13</v>
      </c>
      <c r="O680" s="138">
        <v>0.12</v>
      </c>
      <c r="P680" s="138" t="s">
        <v>2711</v>
      </c>
      <c r="Q680" s="370"/>
      <c r="R680" s="370"/>
      <c r="S680" s="370"/>
      <c r="T680" s="370"/>
      <c r="U680" s="370"/>
      <c r="V680" s="370"/>
      <c r="W680" s="370"/>
      <c r="X680" s="370"/>
      <c r="Y680" s="370"/>
      <c r="Z680" s="370"/>
      <c r="AA680" s="370"/>
      <c r="AB680" s="370"/>
      <c r="AC680" s="370"/>
      <c r="AD680" s="370"/>
      <c r="AE680" s="370"/>
      <c r="AF680" s="370"/>
    </row>
    <row r="681" spans="1:32" ht="8.4499999999999993" customHeight="1" x14ac:dyDescent="0.2">
      <c r="A681" s="249" t="s">
        <v>1792</v>
      </c>
      <c r="B681" s="704">
        <v>179</v>
      </c>
      <c r="C681" s="971" t="s">
        <v>2027</v>
      </c>
      <c r="D681" s="971" t="s">
        <v>90</v>
      </c>
      <c r="E681" s="704">
        <v>133</v>
      </c>
      <c r="F681" s="971" t="s">
        <v>2574</v>
      </c>
      <c r="G681" s="971" t="s">
        <v>2572</v>
      </c>
      <c r="H681" s="148">
        <v>0.09</v>
      </c>
      <c r="I681" s="142">
        <v>1448.69</v>
      </c>
      <c r="J681" s="139">
        <v>1185.6079</v>
      </c>
      <c r="K681" s="139">
        <v>1190.6783</v>
      </c>
      <c r="L681" s="148">
        <v>81.84</v>
      </c>
      <c r="M681" s="148">
        <v>82.19</v>
      </c>
      <c r="N681" s="148">
        <v>7.0000000000000007E-2</v>
      </c>
      <c r="O681" s="148">
        <v>7.0000000000000007E-2</v>
      </c>
      <c r="P681" s="118">
        <v>-1</v>
      </c>
      <c r="Q681" s="372"/>
      <c r="R681" s="376"/>
      <c r="S681" s="376"/>
      <c r="T681" s="374"/>
      <c r="U681" s="374"/>
      <c r="V681" s="374"/>
      <c r="W681" s="374"/>
      <c r="X681" s="375"/>
      <c r="Y681" s="372"/>
      <c r="Z681" s="376"/>
      <c r="AA681" s="376"/>
      <c r="AB681" s="374"/>
      <c r="AC681" s="374"/>
      <c r="AD681" s="374"/>
      <c r="AE681" s="374"/>
      <c r="AF681" s="375"/>
    </row>
    <row r="682" spans="1:32" ht="8.4499999999999993" customHeight="1" x14ac:dyDescent="0.2">
      <c r="A682" s="249" t="s">
        <v>128</v>
      </c>
      <c r="B682" s="116">
        <v>180</v>
      </c>
      <c r="C682" s="137" t="s">
        <v>465</v>
      </c>
      <c r="D682" s="137"/>
      <c r="E682" s="116">
        <v>109</v>
      </c>
      <c r="F682" s="137" t="s">
        <v>2575</v>
      </c>
      <c r="G682" s="137" t="s">
        <v>2576</v>
      </c>
      <c r="H682" s="138"/>
      <c r="I682" s="142"/>
      <c r="J682" s="139"/>
      <c r="K682" s="139"/>
      <c r="L682" s="148"/>
      <c r="M682" s="148"/>
      <c r="N682" s="148"/>
      <c r="O682" s="148"/>
      <c r="P682" s="118"/>
      <c r="Q682" s="376"/>
      <c r="R682" s="376"/>
      <c r="S682" s="376"/>
      <c r="T682" s="374"/>
      <c r="U682" s="374"/>
      <c r="V682" s="374"/>
      <c r="W682" s="374"/>
      <c r="X682" s="375"/>
      <c r="Y682" s="376"/>
      <c r="Z682" s="376"/>
      <c r="AA682" s="376"/>
      <c r="AB682" s="374"/>
      <c r="AC682" s="374"/>
      <c r="AD682" s="374"/>
      <c r="AE682" s="374"/>
      <c r="AF682" s="375"/>
    </row>
    <row r="683" spans="1:32" ht="8.4499999999999993" customHeight="1" x14ac:dyDescent="0.2">
      <c r="A683" s="249" t="s">
        <v>129</v>
      </c>
      <c r="B683" s="704">
        <v>181</v>
      </c>
      <c r="C683" s="971" t="s">
        <v>2577</v>
      </c>
      <c r="D683" s="971" t="s">
        <v>90</v>
      </c>
      <c r="E683" s="704">
        <v>109</v>
      </c>
      <c r="F683" s="971" t="s">
        <v>2575</v>
      </c>
      <c r="G683" s="971" t="s">
        <v>2576</v>
      </c>
      <c r="H683" s="148">
        <v>0.1</v>
      </c>
      <c r="I683" s="144">
        <v>1482.58</v>
      </c>
      <c r="J683" s="139">
        <v>1395.2560000000001</v>
      </c>
      <c r="K683" s="139">
        <v>1465.9751000000001</v>
      </c>
      <c r="L683" s="148">
        <v>94.11</v>
      </c>
      <c r="M683" s="148">
        <v>98.88</v>
      </c>
      <c r="N683" s="148">
        <v>0.09</v>
      </c>
      <c r="O683" s="148">
        <v>0.1</v>
      </c>
      <c r="P683" s="118">
        <v>-6</v>
      </c>
      <c r="Q683" s="370"/>
      <c r="R683" s="370"/>
      <c r="S683" s="370"/>
      <c r="T683" s="370"/>
      <c r="U683" s="370"/>
      <c r="V683" s="370"/>
      <c r="W683" s="370"/>
      <c r="X683" s="370"/>
      <c r="Y683" s="370"/>
      <c r="Z683" s="370"/>
      <c r="AA683" s="370"/>
      <c r="AB683" s="370"/>
      <c r="AC683" s="370"/>
      <c r="AD683" s="370"/>
      <c r="AE683" s="370"/>
      <c r="AF683" s="370"/>
    </row>
    <row r="684" spans="1:32" ht="8.4499999999999993" customHeight="1" x14ac:dyDescent="0.2">
      <c r="A684" s="249" t="s">
        <v>130</v>
      </c>
      <c r="B684" s="704">
        <v>182</v>
      </c>
      <c r="C684" s="971" t="s">
        <v>2028</v>
      </c>
      <c r="D684" s="971" t="s">
        <v>90</v>
      </c>
      <c r="E684" s="704">
        <v>109</v>
      </c>
      <c r="F684" s="971" t="s">
        <v>2575</v>
      </c>
      <c r="G684" s="971" t="s">
        <v>2576</v>
      </c>
      <c r="H684" s="148">
        <v>0.22</v>
      </c>
      <c r="I684" s="138">
        <v>1624.11</v>
      </c>
      <c r="J684" s="138">
        <v>1527.9627</v>
      </c>
      <c r="K684" s="138">
        <v>1607.5441000000001</v>
      </c>
      <c r="L684" s="138">
        <v>94.08</v>
      </c>
      <c r="M684" s="138">
        <v>98.98</v>
      </c>
      <c r="N684" s="138">
        <v>0.21</v>
      </c>
      <c r="O684" s="138">
        <v>0.22</v>
      </c>
      <c r="P684" s="138">
        <v>-6</v>
      </c>
      <c r="Q684" s="372"/>
      <c r="R684" s="376"/>
      <c r="S684" s="376"/>
      <c r="T684" s="374"/>
      <c r="U684" s="374"/>
      <c r="V684" s="374"/>
      <c r="W684" s="374"/>
      <c r="X684" s="375"/>
      <c r="Y684" s="372"/>
      <c r="Z684" s="376"/>
      <c r="AA684" s="376"/>
      <c r="AB684" s="374"/>
      <c r="AC684" s="374"/>
      <c r="AD684" s="374"/>
      <c r="AE684" s="374"/>
      <c r="AF684" s="375"/>
    </row>
    <row r="685" spans="1:32" ht="8.4499999999999993" customHeight="1" x14ac:dyDescent="0.2">
      <c r="A685" s="249" t="s">
        <v>131</v>
      </c>
      <c r="B685" s="704">
        <v>183</v>
      </c>
      <c r="C685" s="971" t="s">
        <v>2029</v>
      </c>
      <c r="D685" s="971" t="s">
        <v>15</v>
      </c>
      <c r="E685" s="704">
        <v>109</v>
      </c>
      <c r="F685" s="971" t="s">
        <v>2575</v>
      </c>
      <c r="G685" s="971" t="s">
        <v>2576</v>
      </c>
      <c r="H685" s="148">
        <v>0.02</v>
      </c>
      <c r="I685" s="144">
        <v>191.4</v>
      </c>
      <c r="J685" s="139">
        <v>177.3895</v>
      </c>
      <c r="K685" s="139">
        <v>183.8014</v>
      </c>
      <c r="L685" s="148">
        <v>92.68</v>
      </c>
      <c r="M685" s="148">
        <v>96.03</v>
      </c>
      <c r="N685" s="148">
        <v>0.02</v>
      </c>
      <c r="O685" s="148">
        <v>0.02</v>
      </c>
      <c r="P685" s="118">
        <v>-4</v>
      </c>
      <c r="Q685" s="370"/>
      <c r="R685" s="370"/>
      <c r="S685" s="370"/>
      <c r="T685" s="370"/>
      <c r="U685" s="370"/>
      <c r="V685" s="370"/>
      <c r="W685" s="370"/>
      <c r="X685" s="370"/>
      <c r="Y685" s="370"/>
      <c r="Z685" s="370"/>
      <c r="AA685" s="370"/>
      <c r="AB685" s="370"/>
      <c r="AC685" s="370"/>
      <c r="AD685" s="370"/>
      <c r="AE685" s="370"/>
      <c r="AF685" s="370"/>
    </row>
    <row r="686" spans="1:32" ht="8.4499999999999993" customHeight="1" x14ac:dyDescent="0.2">
      <c r="A686" s="249" t="s">
        <v>132</v>
      </c>
      <c r="B686" s="116">
        <v>184</v>
      </c>
      <c r="C686" s="137" t="s">
        <v>466</v>
      </c>
      <c r="D686" s="137"/>
      <c r="E686" s="116">
        <v>136</v>
      </c>
      <c r="F686" s="137" t="s">
        <v>2506</v>
      </c>
      <c r="G686" s="137" t="s">
        <v>2576</v>
      </c>
      <c r="H686" s="138"/>
      <c r="I686" s="144"/>
      <c r="J686" s="139"/>
      <c r="K686" s="139"/>
      <c r="L686" s="148"/>
      <c r="M686" s="148"/>
      <c r="N686" s="148"/>
      <c r="O686" s="148"/>
      <c r="P686" s="118"/>
      <c r="Q686" s="372"/>
      <c r="R686" s="376"/>
      <c r="S686" s="376"/>
      <c r="T686" s="374"/>
      <c r="U686" s="374"/>
      <c r="V686" s="374"/>
      <c r="W686" s="374"/>
      <c r="X686" s="375"/>
      <c r="Y686" s="372"/>
      <c r="Z686" s="376"/>
      <c r="AA686" s="376"/>
      <c r="AB686" s="374"/>
      <c r="AC686" s="374"/>
      <c r="AD686" s="374"/>
      <c r="AE686" s="374"/>
      <c r="AF686" s="375"/>
    </row>
    <row r="687" spans="1:32" ht="8.4499999999999993" customHeight="1" x14ac:dyDescent="0.2">
      <c r="A687" s="249" t="s">
        <v>133</v>
      </c>
      <c r="B687" s="704">
        <v>185</v>
      </c>
      <c r="C687" s="971" t="s">
        <v>1089</v>
      </c>
      <c r="D687" s="971" t="s">
        <v>90</v>
      </c>
      <c r="E687" s="704">
        <v>136</v>
      </c>
      <c r="F687" s="971" t="s">
        <v>2506</v>
      </c>
      <c r="G687" s="971" t="s">
        <v>2576</v>
      </c>
      <c r="H687" s="148">
        <v>7.0000000000000007E-2</v>
      </c>
      <c r="I687" s="144">
        <v>919.29</v>
      </c>
      <c r="J687" s="139">
        <v>369.6465</v>
      </c>
      <c r="K687" s="139">
        <v>798.67920000000004</v>
      </c>
      <c r="L687" s="148">
        <v>40.21</v>
      </c>
      <c r="M687" s="148">
        <v>86.88</v>
      </c>
      <c r="N687" s="148">
        <v>0.03</v>
      </c>
      <c r="O687" s="148">
        <v>0.06</v>
      </c>
      <c r="P687" s="118">
        <v>-102</v>
      </c>
      <c r="Q687" s="376"/>
      <c r="R687" s="376"/>
      <c r="S687" s="376"/>
      <c r="T687" s="374"/>
      <c r="U687" s="374"/>
      <c r="V687" s="374"/>
      <c r="W687" s="374"/>
      <c r="X687" s="375"/>
      <c r="Y687" s="376"/>
      <c r="Z687" s="376"/>
      <c r="AA687" s="376"/>
      <c r="AB687" s="374"/>
      <c r="AC687" s="374"/>
      <c r="AD687" s="374"/>
      <c r="AE687" s="374"/>
      <c r="AF687" s="375"/>
    </row>
    <row r="688" spans="1:32" ht="8.4499999999999993" customHeight="1" x14ac:dyDescent="0.2">
      <c r="A688" s="249" t="s">
        <v>837</v>
      </c>
      <c r="B688" s="704">
        <v>186</v>
      </c>
      <c r="C688" s="971" t="s">
        <v>2030</v>
      </c>
      <c r="D688" s="971" t="s">
        <v>90</v>
      </c>
      <c r="E688" s="704">
        <v>136</v>
      </c>
      <c r="F688" s="971" t="s">
        <v>2506</v>
      </c>
      <c r="G688" s="971" t="s">
        <v>2576</v>
      </c>
      <c r="H688" s="148">
        <v>0.13</v>
      </c>
      <c r="I688" s="138">
        <v>926.01</v>
      </c>
      <c r="J688" s="138">
        <v>369.66320000000002</v>
      </c>
      <c r="K688" s="138">
        <v>805.35090000000002</v>
      </c>
      <c r="L688" s="138">
        <v>39.92</v>
      </c>
      <c r="M688" s="138">
        <v>86.97</v>
      </c>
      <c r="N688" s="138">
        <v>0.05</v>
      </c>
      <c r="O688" s="138">
        <v>0.11</v>
      </c>
      <c r="P688" s="138">
        <v>-103</v>
      </c>
      <c r="Q688" s="370"/>
      <c r="R688" s="370"/>
      <c r="S688" s="370"/>
      <c r="T688" s="370"/>
      <c r="U688" s="370"/>
      <c r="V688" s="370"/>
      <c r="W688" s="370"/>
      <c r="X688" s="370"/>
      <c r="Y688" s="370"/>
      <c r="Z688" s="370"/>
      <c r="AA688" s="370"/>
      <c r="AB688" s="370"/>
      <c r="AC688" s="370"/>
      <c r="AD688" s="370"/>
      <c r="AE688" s="370"/>
      <c r="AF688" s="370"/>
    </row>
    <row r="689" spans="1:32" ht="8.4499999999999993" customHeight="1" x14ac:dyDescent="0.2">
      <c r="A689" s="249" t="s">
        <v>933</v>
      </c>
      <c r="B689" s="704">
        <v>187</v>
      </c>
      <c r="C689" s="971" t="s">
        <v>2031</v>
      </c>
      <c r="D689" s="971" t="s">
        <v>15</v>
      </c>
      <c r="E689" s="217">
        <v>73</v>
      </c>
      <c r="F689" s="971" t="s">
        <v>2506</v>
      </c>
      <c r="G689" s="971" t="s">
        <v>2578</v>
      </c>
      <c r="H689" s="148">
        <v>0.01</v>
      </c>
      <c r="I689" s="142">
        <v>100.54</v>
      </c>
      <c r="J689" s="139">
        <v>11.2605</v>
      </c>
      <c r="K689" s="139">
        <v>99.313400000000001</v>
      </c>
      <c r="L689" s="148">
        <v>11.2</v>
      </c>
      <c r="M689" s="148">
        <v>98.78</v>
      </c>
      <c r="N689" s="148">
        <v>0</v>
      </c>
      <c r="O689" s="148">
        <v>0.01</v>
      </c>
      <c r="P689" s="118">
        <v>-191</v>
      </c>
      <c r="Q689" s="370"/>
      <c r="R689" s="370"/>
      <c r="S689" s="370"/>
      <c r="T689" s="370"/>
      <c r="U689" s="370"/>
      <c r="V689" s="370"/>
      <c r="W689" s="370"/>
      <c r="X689" s="370"/>
      <c r="Y689" s="370"/>
      <c r="Z689" s="370"/>
      <c r="AA689" s="370"/>
      <c r="AB689" s="370"/>
      <c r="AC689" s="370"/>
      <c r="AD689" s="370"/>
      <c r="AE689" s="370"/>
      <c r="AF689" s="370"/>
    </row>
    <row r="690" spans="1:32" ht="8.4499999999999993" customHeight="1" x14ac:dyDescent="0.2">
      <c r="A690" s="249" t="s">
        <v>134</v>
      </c>
      <c r="B690" s="116">
        <v>188</v>
      </c>
      <c r="C690" s="137" t="s">
        <v>467</v>
      </c>
      <c r="D690" s="137"/>
      <c r="E690" s="116">
        <v>133</v>
      </c>
      <c r="F690" s="137" t="s">
        <v>2574</v>
      </c>
      <c r="G690" s="137" t="s">
        <v>2572</v>
      </c>
      <c r="H690" s="138"/>
      <c r="I690" s="138"/>
      <c r="J690" s="138"/>
      <c r="K690" s="138"/>
      <c r="L690" s="138"/>
      <c r="M690" s="138"/>
      <c r="N690" s="138"/>
      <c r="O690" s="138"/>
      <c r="P690" s="138"/>
      <c r="Q690" s="381"/>
      <c r="R690" s="376"/>
      <c r="S690" s="376"/>
      <c r="T690" s="374"/>
      <c r="U690" s="374"/>
      <c r="V690" s="374"/>
      <c r="W690" s="374"/>
      <c r="X690" s="375"/>
      <c r="Y690" s="381"/>
      <c r="Z690" s="376"/>
      <c r="AA690" s="376"/>
      <c r="AB690" s="374"/>
      <c r="AC690" s="374"/>
      <c r="AD690" s="374"/>
      <c r="AE690" s="374"/>
      <c r="AF690" s="375"/>
    </row>
    <row r="691" spans="1:32" ht="8.4499999999999993" customHeight="1" x14ac:dyDescent="0.2">
      <c r="A691" s="249" t="s">
        <v>135</v>
      </c>
      <c r="B691" s="704">
        <v>189</v>
      </c>
      <c r="C691" s="971" t="s">
        <v>468</v>
      </c>
      <c r="D691" s="971" t="s">
        <v>90</v>
      </c>
      <c r="E691" s="704">
        <v>133</v>
      </c>
      <c r="F691" s="971" t="s">
        <v>2574</v>
      </c>
      <c r="G691" s="971" t="s">
        <v>2572</v>
      </c>
      <c r="H691" s="148">
        <v>1.05</v>
      </c>
      <c r="I691" s="138">
        <v>4800.34</v>
      </c>
      <c r="J691" s="138">
        <v>3690.5014000000001</v>
      </c>
      <c r="K691" s="138">
        <v>3914.6772999999998</v>
      </c>
      <c r="L691" s="138">
        <v>76.88</v>
      </c>
      <c r="M691" s="138">
        <v>81.55</v>
      </c>
      <c r="N691" s="138">
        <v>0.8</v>
      </c>
      <c r="O691" s="138">
        <v>0.85</v>
      </c>
      <c r="P691" s="138">
        <v>-7</v>
      </c>
      <c r="Q691" s="380"/>
      <c r="R691" s="376"/>
      <c r="S691" s="376"/>
      <c r="T691" s="374"/>
      <c r="U691" s="374"/>
      <c r="V691" s="374"/>
      <c r="W691" s="374"/>
      <c r="X691" s="375"/>
      <c r="Y691" s="380"/>
      <c r="Z691" s="376"/>
      <c r="AA691" s="376"/>
      <c r="AB691" s="374"/>
      <c r="AC691" s="374"/>
      <c r="AD691" s="374"/>
      <c r="AE691" s="374"/>
      <c r="AF691" s="375"/>
    </row>
    <row r="692" spans="1:32" ht="8.4499999999999993" customHeight="1" x14ac:dyDescent="0.2">
      <c r="A692" s="249" t="s">
        <v>839</v>
      </c>
      <c r="B692" s="116">
        <v>190</v>
      </c>
      <c r="C692" s="137" t="s">
        <v>469</v>
      </c>
      <c r="D692" s="137"/>
      <c r="E692" s="115">
        <v>91</v>
      </c>
      <c r="F692" s="137" t="s">
        <v>2579</v>
      </c>
      <c r="G692" s="137" t="s">
        <v>2556</v>
      </c>
      <c r="H692" s="138"/>
      <c r="I692" s="142"/>
      <c r="J692" s="139"/>
      <c r="K692" s="139"/>
      <c r="L692" s="148"/>
      <c r="M692" s="148"/>
      <c r="N692" s="148"/>
      <c r="O692" s="148"/>
      <c r="P692" s="118"/>
      <c r="Q692" s="372"/>
      <c r="R692" s="376"/>
      <c r="S692" s="376"/>
      <c r="T692" s="374"/>
      <c r="U692" s="374"/>
      <c r="V692" s="374"/>
      <c r="W692" s="374"/>
      <c r="X692" s="375"/>
      <c r="Y692" s="372"/>
      <c r="Z692" s="376"/>
      <c r="AA692" s="376"/>
      <c r="AB692" s="374"/>
      <c r="AC692" s="374"/>
      <c r="AD692" s="374"/>
      <c r="AE692" s="374"/>
      <c r="AF692" s="375"/>
    </row>
    <row r="693" spans="1:32" ht="8.4499999999999993" customHeight="1" x14ac:dyDescent="0.2">
      <c r="A693" s="249" t="s">
        <v>1798</v>
      </c>
      <c r="B693" s="116">
        <v>191</v>
      </c>
      <c r="C693" s="137" t="s">
        <v>2032</v>
      </c>
      <c r="D693" s="137"/>
      <c r="E693" s="115">
        <v>73</v>
      </c>
      <c r="F693" s="137" t="s">
        <v>2579</v>
      </c>
      <c r="G693" s="137" t="s">
        <v>2544</v>
      </c>
      <c r="H693" s="138"/>
      <c r="I693" s="146"/>
      <c r="J693" s="139"/>
      <c r="K693" s="139"/>
      <c r="L693" s="148"/>
      <c r="M693" s="148"/>
      <c r="N693" s="148"/>
      <c r="O693" s="148"/>
      <c r="P693" s="118"/>
      <c r="Q693" s="370"/>
      <c r="R693" s="370"/>
      <c r="S693" s="370"/>
      <c r="T693" s="370"/>
      <c r="U693" s="370"/>
      <c r="V693" s="370"/>
      <c r="W693" s="370"/>
      <c r="X693" s="370"/>
      <c r="Y693" s="370"/>
      <c r="Z693" s="370"/>
      <c r="AA693" s="370"/>
      <c r="AB693" s="370"/>
      <c r="AC693" s="370"/>
      <c r="AD693" s="370"/>
      <c r="AE693" s="370"/>
      <c r="AF693" s="370"/>
    </row>
    <row r="694" spans="1:32" ht="8.4499999999999993" customHeight="1" x14ac:dyDescent="0.2">
      <c r="A694" s="249" t="s">
        <v>1800</v>
      </c>
      <c r="B694" s="704">
        <v>192</v>
      </c>
      <c r="C694" s="971" t="s">
        <v>2580</v>
      </c>
      <c r="D694" s="971" t="s">
        <v>90</v>
      </c>
      <c r="E694" s="217">
        <v>44</v>
      </c>
      <c r="F694" s="971" t="s">
        <v>2579</v>
      </c>
      <c r="G694" s="971" t="s">
        <v>2581</v>
      </c>
      <c r="H694" s="148">
        <v>0.45</v>
      </c>
      <c r="I694" s="146">
        <v>1567.33</v>
      </c>
      <c r="J694" s="139">
        <v>0</v>
      </c>
      <c r="K694" s="139">
        <v>0</v>
      </c>
      <c r="L694" s="148">
        <v>0</v>
      </c>
      <c r="M694" s="148">
        <v>0</v>
      </c>
      <c r="N694" s="148">
        <v>0</v>
      </c>
      <c r="O694" s="148">
        <v>0</v>
      </c>
      <c r="P694" s="118"/>
      <c r="Q694" s="381"/>
      <c r="R694" s="376"/>
      <c r="S694" s="376"/>
      <c r="T694" s="374"/>
      <c r="U694" s="374"/>
      <c r="V694" s="374"/>
      <c r="W694" s="374"/>
      <c r="X694" s="375"/>
      <c r="Y694" s="381"/>
      <c r="Z694" s="376"/>
      <c r="AA694" s="376"/>
      <c r="AB694" s="374"/>
      <c r="AC694" s="374"/>
      <c r="AD694" s="374"/>
      <c r="AE694" s="374"/>
      <c r="AF694" s="375"/>
    </row>
    <row r="695" spans="1:32" ht="8.4499999999999993" customHeight="1" x14ac:dyDescent="0.2">
      <c r="A695" s="249" t="s">
        <v>1802</v>
      </c>
      <c r="B695" s="704">
        <v>193</v>
      </c>
      <c r="C695" s="971" t="s">
        <v>2582</v>
      </c>
      <c r="D695" s="971" t="s">
        <v>90</v>
      </c>
      <c r="E695" s="217">
        <v>22</v>
      </c>
      <c r="F695" s="971" t="s">
        <v>2543</v>
      </c>
      <c r="G695" s="971" t="s">
        <v>2544</v>
      </c>
      <c r="H695" s="148">
        <v>0.03</v>
      </c>
      <c r="I695" s="146">
        <v>12.68</v>
      </c>
      <c r="J695" s="139">
        <v>0</v>
      </c>
      <c r="K695" s="139">
        <v>0</v>
      </c>
      <c r="L695" s="148">
        <v>0</v>
      </c>
      <c r="M695" s="148">
        <v>0</v>
      </c>
      <c r="N695" s="148">
        <v>0</v>
      </c>
      <c r="O695" s="148">
        <v>0</v>
      </c>
      <c r="P695" s="118"/>
      <c r="Q695" s="380"/>
      <c r="R695" s="376"/>
      <c r="S695" s="376"/>
      <c r="T695" s="374"/>
      <c r="U695" s="374"/>
      <c r="V695" s="374"/>
      <c r="W695" s="374"/>
      <c r="X695" s="375"/>
      <c r="Y695" s="380"/>
      <c r="Z695" s="376"/>
      <c r="AA695" s="376"/>
      <c r="AB695" s="374"/>
      <c r="AC695" s="374"/>
      <c r="AD695" s="374"/>
      <c r="AE695" s="374"/>
      <c r="AF695" s="375"/>
    </row>
    <row r="696" spans="1:32" ht="8.4499999999999993" customHeight="1" x14ac:dyDescent="0.2">
      <c r="A696" s="249" t="s">
        <v>1803</v>
      </c>
      <c r="B696" s="704">
        <v>194</v>
      </c>
      <c r="C696" s="971" t="s">
        <v>2033</v>
      </c>
      <c r="D696" s="971" t="s">
        <v>90</v>
      </c>
      <c r="E696" s="217">
        <v>73</v>
      </c>
      <c r="F696" s="971" t="s">
        <v>2579</v>
      </c>
      <c r="G696" s="971" t="s">
        <v>2544</v>
      </c>
      <c r="H696" s="148">
        <v>0.42</v>
      </c>
      <c r="I696" s="142">
        <v>1711.79</v>
      </c>
      <c r="J696" s="139">
        <v>0</v>
      </c>
      <c r="K696" s="139">
        <v>0</v>
      </c>
      <c r="L696" s="148">
        <v>0</v>
      </c>
      <c r="M696" s="148">
        <v>0</v>
      </c>
      <c r="N696" s="148">
        <v>0</v>
      </c>
      <c r="O696" s="148">
        <v>0</v>
      </c>
      <c r="P696" s="118"/>
      <c r="Q696" s="370"/>
      <c r="R696" s="370"/>
      <c r="S696" s="370"/>
      <c r="T696" s="370"/>
      <c r="U696" s="370"/>
      <c r="V696" s="370"/>
      <c r="W696" s="370"/>
      <c r="X696" s="370"/>
      <c r="Y696" s="370"/>
      <c r="Z696" s="370"/>
      <c r="AA696" s="370"/>
      <c r="AB696" s="370"/>
      <c r="AC696" s="370"/>
      <c r="AD696" s="370"/>
      <c r="AE696" s="370"/>
      <c r="AF696" s="370"/>
    </row>
    <row r="697" spans="1:32" ht="8.4499999999999993" customHeight="1" x14ac:dyDescent="0.2">
      <c r="A697" s="249" t="s">
        <v>1804</v>
      </c>
      <c r="B697" s="116">
        <v>195</v>
      </c>
      <c r="C697" s="137" t="s">
        <v>2034</v>
      </c>
      <c r="D697" s="137"/>
      <c r="E697" s="115">
        <v>44</v>
      </c>
      <c r="F697" s="137" t="s">
        <v>2579</v>
      </c>
      <c r="G697" s="137" t="s">
        <v>2581</v>
      </c>
      <c r="H697" s="138"/>
      <c r="I697" s="138"/>
      <c r="J697" s="138"/>
      <c r="K697" s="138"/>
      <c r="L697" s="138"/>
      <c r="M697" s="138"/>
      <c r="N697" s="138"/>
      <c r="O697" s="138"/>
      <c r="P697" s="138"/>
      <c r="Q697" s="371"/>
      <c r="R697" s="376"/>
      <c r="S697" s="376"/>
      <c r="T697" s="374"/>
      <c r="U697" s="374"/>
      <c r="V697" s="374"/>
      <c r="W697" s="374"/>
      <c r="X697" s="375"/>
      <c r="Y697" s="371"/>
      <c r="Z697" s="376"/>
      <c r="AA697" s="376"/>
      <c r="AB697" s="374"/>
      <c r="AC697" s="374"/>
      <c r="AD697" s="374"/>
      <c r="AE697" s="374"/>
      <c r="AF697" s="375"/>
    </row>
    <row r="698" spans="1:32" ht="8.4499999999999993" customHeight="1" x14ac:dyDescent="0.2">
      <c r="A698" s="249" t="s">
        <v>1806</v>
      </c>
      <c r="B698" s="704">
        <v>196</v>
      </c>
      <c r="C698" s="971" t="s">
        <v>2583</v>
      </c>
      <c r="D698" s="971" t="s">
        <v>90</v>
      </c>
      <c r="E698" s="217">
        <v>44</v>
      </c>
      <c r="F698" s="971" t="s">
        <v>2579</v>
      </c>
      <c r="G698" s="971" t="s">
        <v>2581</v>
      </c>
      <c r="H698" s="148">
        <v>0.06</v>
      </c>
      <c r="I698" s="144">
        <v>273.7</v>
      </c>
      <c r="J698" s="139">
        <v>0</v>
      </c>
      <c r="K698" s="139">
        <v>0</v>
      </c>
      <c r="L698" s="148">
        <v>0</v>
      </c>
      <c r="M698" s="148">
        <v>0</v>
      </c>
      <c r="N698" s="148">
        <v>0</v>
      </c>
      <c r="O698" s="148">
        <v>0</v>
      </c>
      <c r="P698" s="118"/>
      <c r="Q698" s="371"/>
      <c r="R698" s="376"/>
      <c r="S698" s="376"/>
      <c r="T698" s="374"/>
      <c r="U698" s="374"/>
      <c r="V698" s="374"/>
      <c r="W698" s="374"/>
      <c r="X698" s="375"/>
      <c r="Y698" s="371"/>
      <c r="Z698" s="376"/>
      <c r="AA698" s="376"/>
      <c r="AB698" s="374"/>
      <c r="AC698" s="374"/>
      <c r="AD698" s="374"/>
      <c r="AE698" s="374"/>
      <c r="AF698" s="375"/>
    </row>
    <row r="699" spans="1:32" ht="8.4499999999999993" customHeight="1" x14ac:dyDescent="0.2">
      <c r="A699" s="249" t="s">
        <v>1808</v>
      </c>
      <c r="B699" s="116">
        <v>197</v>
      </c>
      <c r="C699" s="137" t="s">
        <v>2035</v>
      </c>
      <c r="D699" s="137"/>
      <c r="E699" s="115">
        <v>53</v>
      </c>
      <c r="F699" s="137" t="s">
        <v>2553</v>
      </c>
      <c r="G699" s="137" t="s">
        <v>2556</v>
      </c>
      <c r="H699" s="138"/>
      <c r="I699" s="138"/>
      <c r="J699" s="138"/>
      <c r="K699" s="138"/>
      <c r="L699" s="138"/>
      <c r="M699" s="138"/>
      <c r="N699" s="138"/>
      <c r="O699" s="138"/>
      <c r="P699" s="138"/>
      <c r="Q699" s="371"/>
      <c r="R699" s="376"/>
      <c r="S699" s="376"/>
      <c r="T699" s="374"/>
      <c r="U699" s="374"/>
      <c r="V699" s="374"/>
      <c r="W699" s="374"/>
      <c r="X699" s="375"/>
      <c r="Y699" s="371"/>
      <c r="Z699" s="376"/>
      <c r="AA699" s="376"/>
      <c r="AB699" s="374"/>
      <c r="AC699" s="374"/>
      <c r="AD699" s="374"/>
      <c r="AE699" s="374"/>
      <c r="AF699" s="375"/>
    </row>
    <row r="700" spans="1:32" ht="8.4499999999999993" customHeight="1" x14ac:dyDescent="0.2">
      <c r="A700" s="249" t="s">
        <v>1810</v>
      </c>
      <c r="B700" s="704">
        <v>198</v>
      </c>
      <c r="C700" s="971" t="s">
        <v>2584</v>
      </c>
      <c r="D700" s="971" t="s">
        <v>90</v>
      </c>
      <c r="E700" s="217">
        <v>53</v>
      </c>
      <c r="F700" s="971" t="s">
        <v>2553</v>
      </c>
      <c r="G700" s="971" t="s">
        <v>2556</v>
      </c>
      <c r="H700" s="148">
        <v>0.09</v>
      </c>
      <c r="I700" s="142">
        <v>1567.09</v>
      </c>
      <c r="J700" s="139">
        <v>0</v>
      </c>
      <c r="K700" s="139">
        <v>0</v>
      </c>
      <c r="L700" s="148">
        <v>0</v>
      </c>
      <c r="M700" s="148">
        <v>0</v>
      </c>
      <c r="N700" s="148">
        <v>0</v>
      </c>
      <c r="O700" s="148">
        <v>0</v>
      </c>
      <c r="P700" s="118"/>
      <c r="Q700" s="370"/>
      <c r="R700" s="370"/>
      <c r="S700" s="370"/>
      <c r="T700" s="370"/>
      <c r="U700" s="370"/>
      <c r="V700" s="370"/>
      <c r="W700" s="370"/>
      <c r="X700" s="370"/>
      <c r="Y700" s="370"/>
      <c r="Z700" s="370"/>
      <c r="AA700" s="370"/>
      <c r="AB700" s="370"/>
      <c r="AC700" s="370"/>
      <c r="AD700" s="370"/>
      <c r="AE700" s="370"/>
      <c r="AF700" s="370"/>
    </row>
    <row r="701" spans="1:32" ht="8.4499999999999993" customHeight="1" x14ac:dyDescent="0.2">
      <c r="A701" s="249" t="s">
        <v>1811</v>
      </c>
      <c r="B701" s="704">
        <v>199</v>
      </c>
      <c r="C701" s="971" t="s">
        <v>2585</v>
      </c>
      <c r="D701" s="971" t="s">
        <v>90</v>
      </c>
      <c r="E701" s="217">
        <v>22</v>
      </c>
      <c r="F701" s="971" t="s">
        <v>2543</v>
      </c>
      <c r="G701" s="971" t="s">
        <v>2544</v>
      </c>
      <c r="H701" s="148">
        <v>0</v>
      </c>
      <c r="I701" s="146">
        <v>12.68</v>
      </c>
      <c r="J701" s="139">
        <v>0</v>
      </c>
      <c r="K701" s="139">
        <v>0</v>
      </c>
      <c r="L701" s="148">
        <v>0</v>
      </c>
      <c r="M701" s="148">
        <v>0</v>
      </c>
      <c r="N701" s="148">
        <v>0</v>
      </c>
      <c r="O701" s="148">
        <v>0</v>
      </c>
      <c r="P701" s="118"/>
      <c r="Q701" s="380"/>
      <c r="R701" s="376"/>
      <c r="S701" s="376"/>
      <c r="T701" s="374"/>
      <c r="U701" s="374"/>
      <c r="V701" s="374"/>
      <c r="W701" s="374"/>
      <c r="X701" s="375"/>
      <c r="Y701" s="380"/>
      <c r="Z701" s="376"/>
      <c r="AA701" s="376"/>
      <c r="AB701" s="374"/>
      <c r="AC701" s="374"/>
      <c r="AD701" s="374"/>
      <c r="AE701" s="374"/>
      <c r="AF701" s="375"/>
    </row>
    <row r="702" spans="1:32" ht="8.4499999999999993" customHeight="1" x14ac:dyDescent="0.2">
      <c r="A702" s="249" t="s">
        <v>1812</v>
      </c>
      <c r="B702" s="116">
        <v>200</v>
      </c>
      <c r="C702" s="137" t="s">
        <v>2036</v>
      </c>
      <c r="D702" s="137"/>
      <c r="E702" s="115">
        <v>44</v>
      </c>
      <c r="F702" s="137" t="s">
        <v>2579</v>
      </c>
      <c r="G702" s="137" t="s">
        <v>2581</v>
      </c>
      <c r="H702" s="138"/>
      <c r="I702" s="146"/>
      <c r="J702" s="139"/>
      <c r="K702" s="139"/>
      <c r="L702" s="148"/>
      <c r="M702" s="148"/>
      <c r="N702" s="148"/>
      <c r="O702" s="148"/>
      <c r="P702" s="118"/>
      <c r="Q702" s="371"/>
      <c r="R702" s="376"/>
      <c r="S702" s="376"/>
      <c r="T702" s="374"/>
      <c r="U702" s="374"/>
      <c r="V702" s="374"/>
      <c r="W702" s="374"/>
      <c r="X702" s="375"/>
      <c r="Y702" s="371"/>
      <c r="Z702" s="376"/>
      <c r="AA702" s="376"/>
      <c r="AB702" s="374"/>
      <c r="AC702" s="374"/>
      <c r="AD702" s="374"/>
      <c r="AE702" s="374"/>
      <c r="AF702" s="375"/>
    </row>
    <row r="703" spans="1:32" ht="8.4499999999999993" customHeight="1" x14ac:dyDescent="0.2">
      <c r="A703" s="249" t="s">
        <v>1814</v>
      </c>
      <c r="B703" s="704">
        <v>201</v>
      </c>
      <c r="C703" s="971" t="s">
        <v>2037</v>
      </c>
      <c r="D703" s="971" t="s">
        <v>15</v>
      </c>
      <c r="E703" s="217">
        <v>44</v>
      </c>
      <c r="F703" s="971" t="s">
        <v>2579</v>
      </c>
      <c r="G703" s="971" t="s">
        <v>2581</v>
      </c>
      <c r="H703" s="148">
        <v>0.03</v>
      </c>
      <c r="I703" s="146">
        <v>441</v>
      </c>
      <c r="J703" s="139">
        <v>0</v>
      </c>
      <c r="K703" s="139">
        <v>0</v>
      </c>
      <c r="L703" s="148">
        <v>0</v>
      </c>
      <c r="M703" s="148">
        <v>0</v>
      </c>
      <c r="N703" s="148">
        <v>0</v>
      </c>
      <c r="O703" s="148">
        <v>0</v>
      </c>
      <c r="P703" s="118"/>
      <c r="Q703" s="370"/>
      <c r="R703" s="370"/>
      <c r="S703" s="370"/>
      <c r="T703" s="370"/>
      <c r="U703" s="370"/>
      <c r="V703" s="370"/>
      <c r="W703" s="370"/>
      <c r="X703" s="370"/>
      <c r="Y703" s="370"/>
      <c r="Z703" s="370"/>
      <c r="AA703" s="370"/>
      <c r="AB703" s="370"/>
      <c r="AC703" s="370"/>
      <c r="AD703" s="370"/>
      <c r="AE703" s="370"/>
      <c r="AF703" s="370"/>
    </row>
    <row r="704" spans="1:32" ht="8.4499999999999993" customHeight="1" x14ac:dyDescent="0.2">
      <c r="A704" s="249" t="s">
        <v>841</v>
      </c>
      <c r="B704" s="116">
        <v>202</v>
      </c>
      <c r="C704" s="137" t="s">
        <v>470</v>
      </c>
      <c r="D704" s="137"/>
      <c r="E704" s="115">
        <v>23</v>
      </c>
      <c r="F704" s="137" t="s">
        <v>2500</v>
      </c>
      <c r="G704" s="137" t="s">
        <v>2530</v>
      </c>
      <c r="H704" s="138"/>
      <c r="I704" s="138"/>
      <c r="J704" s="138"/>
      <c r="K704" s="138"/>
      <c r="L704" s="138"/>
      <c r="M704" s="138"/>
      <c r="N704" s="138"/>
      <c r="O704" s="138"/>
      <c r="P704" s="138"/>
      <c r="Q704" s="370"/>
      <c r="R704" s="370"/>
      <c r="S704" s="370"/>
      <c r="T704" s="370"/>
      <c r="U704" s="370"/>
      <c r="V704" s="370"/>
      <c r="W704" s="370"/>
      <c r="X704" s="370"/>
      <c r="Y704" s="370"/>
      <c r="Z704" s="370"/>
      <c r="AA704" s="370"/>
      <c r="AB704" s="370"/>
      <c r="AC704" s="370"/>
      <c r="AD704" s="370"/>
      <c r="AE704" s="370"/>
      <c r="AF704" s="370"/>
    </row>
    <row r="705" spans="1:32" ht="8.4499999999999993" customHeight="1" x14ac:dyDescent="0.2">
      <c r="A705" s="249" t="s">
        <v>843</v>
      </c>
      <c r="B705" s="704">
        <v>203</v>
      </c>
      <c r="C705" s="971" t="s">
        <v>2038</v>
      </c>
      <c r="D705" s="971" t="s">
        <v>15</v>
      </c>
      <c r="E705" s="217">
        <v>23</v>
      </c>
      <c r="F705" s="971" t="s">
        <v>2500</v>
      </c>
      <c r="G705" s="971" t="s">
        <v>2530</v>
      </c>
      <c r="H705" s="148">
        <v>0.16</v>
      </c>
      <c r="I705" s="144">
        <v>119.9</v>
      </c>
      <c r="J705" s="139">
        <v>0</v>
      </c>
      <c r="K705" s="139">
        <v>0</v>
      </c>
      <c r="L705" s="148">
        <v>0</v>
      </c>
      <c r="M705" s="148">
        <v>0</v>
      </c>
      <c r="N705" s="148">
        <v>0</v>
      </c>
      <c r="O705" s="148">
        <v>0</v>
      </c>
      <c r="P705" s="118"/>
      <c r="Q705" s="371"/>
      <c r="R705" s="376"/>
      <c r="S705" s="376"/>
      <c r="T705" s="374"/>
      <c r="U705" s="374"/>
      <c r="V705" s="374"/>
      <c r="W705" s="374"/>
      <c r="X705" s="375"/>
      <c r="Y705" s="371"/>
      <c r="Z705" s="376"/>
      <c r="AA705" s="376"/>
      <c r="AB705" s="374"/>
      <c r="AC705" s="374"/>
      <c r="AD705" s="374"/>
      <c r="AE705" s="374"/>
      <c r="AF705" s="375"/>
    </row>
    <row r="706" spans="1:32" ht="8.4499999999999993" customHeight="1" x14ac:dyDescent="0.2">
      <c r="A706" s="249" t="s">
        <v>844</v>
      </c>
      <c r="B706" s="704">
        <v>204</v>
      </c>
      <c r="C706" s="971" t="s">
        <v>2039</v>
      </c>
      <c r="D706" s="971" t="s">
        <v>15</v>
      </c>
      <c r="E706" s="217">
        <v>23</v>
      </c>
      <c r="F706" s="971" t="s">
        <v>2500</v>
      </c>
      <c r="G706" s="971" t="s">
        <v>2530</v>
      </c>
      <c r="H706" s="148">
        <v>0.17</v>
      </c>
      <c r="I706" s="138">
        <v>123.2</v>
      </c>
      <c r="J706" s="138">
        <v>0</v>
      </c>
      <c r="K706" s="138">
        <v>0</v>
      </c>
      <c r="L706" s="138">
        <v>0</v>
      </c>
      <c r="M706" s="138">
        <v>0</v>
      </c>
      <c r="N706" s="138">
        <v>0</v>
      </c>
      <c r="O706" s="138">
        <v>0</v>
      </c>
      <c r="P706" s="138"/>
      <c r="Q706" s="371"/>
      <c r="R706" s="376"/>
      <c r="S706" s="376"/>
      <c r="T706" s="374"/>
      <c r="U706" s="374"/>
      <c r="V706" s="374"/>
      <c r="W706" s="374"/>
      <c r="X706" s="375"/>
      <c r="Y706" s="371"/>
      <c r="Z706" s="376"/>
      <c r="AA706" s="376"/>
      <c r="AB706" s="374"/>
      <c r="AC706" s="374"/>
      <c r="AD706" s="374"/>
      <c r="AE706" s="374"/>
      <c r="AF706" s="375"/>
    </row>
    <row r="707" spans="1:32" ht="8.4499999999999993" customHeight="1" x14ac:dyDescent="0.2">
      <c r="A707" s="249" t="s">
        <v>1818</v>
      </c>
      <c r="B707" s="116">
        <v>205</v>
      </c>
      <c r="C707" s="137" t="s">
        <v>2040</v>
      </c>
      <c r="D707" s="137"/>
      <c r="E707" s="115">
        <v>19</v>
      </c>
      <c r="F707" s="137" t="s">
        <v>2569</v>
      </c>
      <c r="G707" s="137" t="s">
        <v>2526</v>
      </c>
      <c r="H707" s="138"/>
      <c r="I707" s="144"/>
      <c r="J707" s="139"/>
      <c r="K707" s="139"/>
      <c r="L707" s="148"/>
      <c r="M707" s="148"/>
      <c r="N707" s="148"/>
      <c r="O707" s="148"/>
      <c r="P707" s="118"/>
      <c r="Q707" s="376"/>
      <c r="R707" s="376"/>
      <c r="S707" s="376"/>
      <c r="T707" s="374"/>
      <c r="U707" s="374"/>
      <c r="V707" s="374"/>
      <c r="W707" s="374"/>
      <c r="X707" s="375"/>
      <c r="Y707" s="376"/>
      <c r="Z707" s="376"/>
      <c r="AA707" s="376"/>
      <c r="AB707" s="374"/>
      <c r="AC707" s="374"/>
      <c r="AD707" s="374"/>
      <c r="AE707" s="374"/>
      <c r="AF707" s="375"/>
    </row>
    <row r="708" spans="1:32" ht="8.4499999999999993" customHeight="1" x14ac:dyDescent="0.2">
      <c r="A708" s="249" t="s">
        <v>1820</v>
      </c>
      <c r="B708" s="704">
        <v>206</v>
      </c>
      <c r="C708" s="971" t="s">
        <v>2041</v>
      </c>
      <c r="D708" s="971" t="s">
        <v>90</v>
      </c>
      <c r="E708" s="217">
        <v>19</v>
      </c>
      <c r="F708" s="971" t="s">
        <v>2569</v>
      </c>
      <c r="G708" s="971" t="s">
        <v>2526</v>
      </c>
      <c r="H708" s="148">
        <v>0.03</v>
      </c>
      <c r="I708" s="144">
        <v>36.6</v>
      </c>
      <c r="J708" s="139">
        <v>0</v>
      </c>
      <c r="K708" s="139">
        <v>0</v>
      </c>
      <c r="L708" s="148">
        <v>0</v>
      </c>
      <c r="M708" s="148">
        <v>0</v>
      </c>
      <c r="N708" s="148">
        <v>0</v>
      </c>
      <c r="O708" s="148">
        <v>0</v>
      </c>
      <c r="P708" s="118"/>
      <c r="Q708" s="372"/>
      <c r="R708" s="376"/>
      <c r="S708" s="376"/>
      <c r="T708" s="374"/>
      <c r="U708" s="374"/>
      <c r="V708" s="374"/>
      <c r="W708" s="374"/>
      <c r="X708" s="375"/>
      <c r="Y708" s="372"/>
      <c r="Z708" s="376"/>
      <c r="AA708" s="376"/>
      <c r="AB708" s="374"/>
      <c r="AC708" s="374"/>
      <c r="AD708" s="374"/>
      <c r="AE708" s="374"/>
      <c r="AF708" s="375"/>
    </row>
    <row r="709" spans="1:32" ht="8.4499999999999993" customHeight="1" x14ac:dyDescent="0.2">
      <c r="A709" s="249" t="s">
        <v>1822</v>
      </c>
      <c r="B709" s="704">
        <v>207</v>
      </c>
      <c r="C709" s="971" t="s">
        <v>2024</v>
      </c>
      <c r="D709" s="971" t="s">
        <v>90</v>
      </c>
      <c r="E709" s="217">
        <v>19</v>
      </c>
      <c r="F709" s="971" t="s">
        <v>2569</v>
      </c>
      <c r="G709" s="971" t="s">
        <v>2526</v>
      </c>
      <c r="H709" s="148">
        <v>0.01</v>
      </c>
      <c r="I709" s="138">
        <v>36.6</v>
      </c>
      <c r="J709" s="138">
        <v>0</v>
      </c>
      <c r="K709" s="138">
        <v>0</v>
      </c>
      <c r="L709" s="138">
        <v>0</v>
      </c>
      <c r="M709" s="138">
        <v>0</v>
      </c>
      <c r="N709" s="138">
        <v>0</v>
      </c>
      <c r="O709" s="138">
        <v>0</v>
      </c>
      <c r="P709" s="138"/>
      <c r="Q709" s="376"/>
      <c r="R709" s="376"/>
      <c r="S709" s="376"/>
      <c r="T709" s="374"/>
      <c r="U709" s="374"/>
      <c r="V709" s="374"/>
      <c r="W709" s="374"/>
      <c r="X709" s="375"/>
      <c r="Y709" s="376"/>
      <c r="Z709" s="376"/>
      <c r="AA709" s="376"/>
      <c r="AB709" s="374"/>
      <c r="AC709" s="374"/>
      <c r="AD709" s="374"/>
      <c r="AE709" s="374"/>
      <c r="AF709" s="375"/>
    </row>
    <row r="710" spans="1:32" ht="8.4499999999999993" customHeight="1" x14ac:dyDescent="0.2">
      <c r="A710" s="249" t="s">
        <v>1823</v>
      </c>
      <c r="B710" s="116">
        <v>208</v>
      </c>
      <c r="C710" s="137" t="s">
        <v>2042</v>
      </c>
      <c r="D710" s="137"/>
      <c r="E710" s="115">
        <v>45</v>
      </c>
      <c r="F710" s="137" t="s">
        <v>2523</v>
      </c>
      <c r="G710" s="137" t="s">
        <v>1976</v>
      </c>
      <c r="H710" s="138"/>
      <c r="I710" s="146"/>
      <c r="J710" s="139"/>
      <c r="K710" s="139"/>
      <c r="L710" s="148"/>
      <c r="M710" s="148"/>
      <c r="N710" s="148"/>
      <c r="O710" s="148"/>
      <c r="P710" s="118"/>
      <c r="Q710" s="370"/>
      <c r="R710" s="370"/>
      <c r="S710" s="370"/>
      <c r="T710" s="370"/>
      <c r="U710" s="370"/>
      <c r="V710" s="370"/>
      <c r="W710" s="370"/>
      <c r="X710" s="370"/>
      <c r="Y710" s="370"/>
      <c r="Z710" s="370"/>
      <c r="AA710" s="370"/>
      <c r="AB710" s="370"/>
      <c r="AC710" s="370"/>
      <c r="AD710" s="370"/>
      <c r="AE710" s="370"/>
      <c r="AF710" s="370"/>
    </row>
    <row r="711" spans="1:32" ht="8.4499999999999993" customHeight="1" x14ac:dyDescent="0.2">
      <c r="A711" s="249" t="s">
        <v>1825</v>
      </c>
      <c r="B711" s="704">
        <v>209</v>
      </c>
      <c r="C711" s="971" t="s">
        <v>2586</v>
      </c>
      <c r="D711" s="971" t="s">
        <v>90</v>
      </c>
      <c r="E711" s="217">
        <v>23</v>
      </c>
      <c r="F711" s="971" t="s">
        <v>2523</v>
      </c>
      <c r="G711" s="971" t="s">
        <v>2524</v>
      </c>
      <c r="H711" s="148">
        <v>0.53</v>
      </c>
      <c r="I711" s="146">
        <v>130.08000000000001</v>
      </c>
      <c r="J711" s="139">
        <v>0</v>
      </c>
      <c r="K711" s="139">
        <v>0</v>
      </c>
      <c r="L711" s="148">
        <v>0</v>
      </c>
      <c r="M711" s="148">
        <v>0</v>
      </c>
      <c r="N711" s="148">
        <v>0</v>
      </c>
      <c r="O711" s="148">
        <v>0</v>
      </c>
      <c r="P711" s="118"/>
      <c r="Q711" s="372"/>
      <c r="R711" s="376"/>
      <c r="S711" s="376"/>
      <c r="T711" s="374"/>
      <c r="U711" s="374"/>
      <c r="V711" s="374"/>
      <c r="W711" s="374"/>
      <c r="X711" s="375"/>
      <c r="Y711" s="372"/>
      <c r="Z711" s="376"/>
      <c r="AA711" s="376"/>
      <c r="AB711" s="374"/>
      <c r="AC711" s="374"/>
      <c r="AD711" s="374"/>
      <c r="AE711" s="374"/>
      <c r="AF711" s="375"/>
    </row>
    <row r="712" spans="1:32" ht="8.4499999999999993" customHeight="1" x14ac:dyDescent="0.2">
      <c r="A712" s="249" t="s">
        <v>1826</v>
      </c>
      <c r="B712" s="704">
        <v>210</v>
      </c>
      <c r="C712" s="971" t="s">
        <v>2043</v>
      </c>
      <c r="D712" s="971" t="s">
        <v>8</v>
      </c>
      <c r="E712" s="217">
        <v>13</v>
      </c>
      <c r="F712" s="971" t="s">
        <v>2587</v>
      </c>
      <c r="G712" s="971" t="s">
        <v>1976</v>
      </c>
      <c r="H712" s="148">
        <v>0.05</v>
      </c>
      <c r="I712" s="138">
        <v>1</v>
      </c>
      <c r="J712" s="138">
        <v>0</v>
      </c>
      <c r="K712" s="138">
        <v>0</v>
      </c>
      <c r="L712" s="138">
        <v>0</v>
      </c>
      <c r="M712" s="138">
        <v>0</v>
      </c>
      <c r="N712" s="138">
        <v>0</v>
      </c>
      <c r="O712" s="138">
        <v>0</v>
      </c>
      <c r="P712" s="138"/>
      <c r="Q712" s="371"/>
      <c r="R712" s="376"/>
      <c r="S712" s="376"/>
      <c r="T712" s="374"/>
      <c r="U712" s="374"/>
      <c r="V712" s="374"/>
      <c r="W712" s="374"/>
      <c r="X712" s="375"/>
      <c r="Y712" s="371"/>
      <c r="Z712" s="376"/>
      <c r="AA712" s="376"/>
      <c r="AB712" s="374"/>
      <c r="AC712" s="374"/>
      <c r="AD712" s="374"/>
      <c r="AE712" s="374"/>
      <c r="AF712" s="375"/>
    </row>
    <row r="713" spans="1:32" ht="8.4499999999999993" customHeight="1" x14ac:dyDescent="0.2">
      <c r="A713" s="249" t="s">
        <v>136</v>
      </c>
      <c r="B713" s="116">
        <v>211</v>
      </c>
      <c r="C713" s="137" t="s">
        <v>471</v>
      </c>
      <c r="D713" s="137"/>
      <c r="E713" s="116">
        <v>185</v>
      </c>
      <c r="F713" s="137" t="s">
        <v>2574</v>
      </c>
      <c r="G713" s="137" t="s">
        <v>2562</v>
      </c>
      <c r="H713" s="138"/>
      <c r="I713" s="144"/>
      <c r="J713" s="139"/>
      <c r="K713" s="139"/>
      <c r="L713" s="148"/>
      <c r="M713" s="148"/>
      <c r="N713" s="148"/>
      <c r="O713" s="148"/>
      <c r="P713" s="118"/>
      <c r="Q713" s="371"/>
      <c r="R713" s="376"/>
      <c r="S713" s="376"/>
      <c r="T713" s="374"/>
      <c r="U713" s="374"/>
      <c r="V713" s="374"/>
      <c r="W713" s="374"/>
      <c r="X713" s="375"/>
      <c r="Y713" s="371"/>
      <c r="Z713" s="376"/>
      <c r="AA713" s="376"/>
      <c r="AB713" s="374"/>
      <c r="AC713" s="374"/>
      <c r="AD713" s="374"/>
      <c r="AE713" s="374"/>
      <c r="AF713" s="375"/>
    </row>
    <row r="714" spans="1:32" ht="8.4499999999999993" customHeight="1" x14ac:dyDescent="0.2">
      <c r="A714" s="249" t="s">
        <v>243</v>
      </c>
      <c r="B714" s="116">
        <v>212</v>
      </c>
      <c r="C714" s="137" t="s">
        <v>472</v>
      </c>
      <c r="D714" s="137"/>
      <c r="E714" s="116">
        <v>185</v>
      </c>
      <c r="F714" s="137" t="s">
        <v>2574</v>
      </c>
      <c r="G714" s="137" t="s">
        <v>2562</v>
      </c>
      <c r="H714" s="138"/>
      <c r="I714" s="139"/>
      <c r="J714" s="139"/>
      <c r="K714" s="139"/>
      <c r="L714" s="148"/>
      <c r="M714" s="148"/>
      <c r="N714" s="148"/>
      <c r="O714" s="148"/>
      <c r="P714" s="118"/>
      <c r="Q714" s="370"/>
      <c r="R714" s="370"/>
      <c r="S714" s="370"/>
      <c r="T714" s="370"/>
      <c r="U714" s="370"/>
      <c r="V714" s="370"/>
      <c r="W714" s="370"/>
      <c r="X714" s="370"/>
      <c r="Y714" s="370"/>
      <c r="Z714" s="370"/>
      <c r="AA714" s="370"/>
      <c r="AB714" s="370"/>
      <c r="AC714" s="370"/>
      <c r="AD714" s="370"/>
      <c r="AE714" s="370"/>
      <c r="AF714" s="370"/>
    </row>
    <row r="715" spans="1:32" ht="8.4499999999999993" customHeight="1" x14ac:dyDescent="0.2">
      <c r="A715" s="249" t="s">
        <v>244</v>
      </c>
      <c r="B715" s="704">
        <v>213</v>
      </c>
      <c r="C715" s="971" t="s">
        <v>473</v>
      </c>
      <c r="D715" s="971" t="s">
        <v>90</v>
      </c>
      <c r="E715" s="704">
        <v>110</v>
      </c>
      <c r="F715" s="971" t="s">
        <v>2588</v>
      </c>
      <c r="G715" s="971" t="s">
        <v>2562</v>
      </c>
      <c r="H715" s="148">
        <v>0.76</v>
      </c>
      <c r="I715" s="138">
        <v>1972.86</v>
      </c>
      <c r="J715" s="138">
        <v>0</v>
      </c>
      <c r="K715" s="138">
        <v>0</v>
      </c>
      <c r="L715" s="138">
        <v>0</v>
      </c>
      <c r="M715" s="138">
        <v>0</v>
      </c>
      <c r="N715" s="138">
        <v>0</v>
      </c>
      <c r="O715" s="138">
        <v>0</v>
      </c>
      <c r="P715" s="138"/>
      <c r="Q715" s="376"/>
      <c r="R715" s="376"/>
      <c r="S715" s="376"/>
      <c r="T715" s="374"/>
      <c r="U715" s="374"/>
      <c r="V715" s="374"/>
      <c r="W715" s="374"/>
      <c r="X715" s="375"/>
      <c r="Y715" s="376"/>
      <c r="Z715" s="376"/>
      <c r="AA715" s="376"/>
      <c r="AB715" s="374"/>
      <c r="AC715" s="374"/>
      <c r="AD715" s="374"/>
      <c r="AE715" s="374"/>
      <c r="AF715" s="375"/>
    </row>
    <row r="716" spans="1:32" ht="8.4499999999999993" customHeight="1" x14ac:dyDescent="0.2">
      <c r="A716" s="249" t="s">
        <v>245</v>
      </c>
      <c r="B716" s="704">
        <v>214</v>
      </c>
      <c r="C716" s="971" t="s">
        <v>474</v>
      </c>
      <c r="D716" s="971" t="s">
        <v>15</v>
      </c>
      <c r="E716" s="704">
        <v>110</v>
      </c>
      <c r="F716" s="971" t="s">
        <v>2588</v>
      </c>
      <c r="G716" s="971" t="s">
        <v>2562</v>
      </c>
      <c r="H716" s="148">
        <v>0.3</v>
      </c>
      <c r="I716" s="138">
        <v>2861.7</v>
      </c>
      <c r="J716" s="138">
        <v>0</v>
      </c>
      <c r="K716" s="138">
        <v>0</v>
      </c>
      <c r="L716" s="138">
        <v>0</v>
      </c>
      <c r="M716" s="138">
        <v>0</v>
      </c>
      <c r="N716" s="138">
        <v>0</v>
      </c>
      <c r="O716" s="138">
        <v>0</v>
      </c>
      <c r="P716" s="138"/>
      <c r="Q716" s="370"/>
      <c r="R716" s="370"/>
      <c r="S716" s="370"/>
      <c r="T716" s="370"/>
      <c r="U716" s="370"/>
      <c r="V716" s="370"/>
      <c r="W716" s="370"/>
      <c r="X716" s="370"/>
      <c r="Y716" s="370"/>
      <c r="Z716" s="370"/>
      <c r="AA716" s="370"/>
      <c r="AB716" s="370"/>
      <c r="AC716" s="370"/>
      <c r="AD716" s="370"/>
      <c r="AE716" s="370"/>
      <c r="AF716" s="370"/>
    </row>
    <row r="717" spans="1:32" ht="8.4499999999999993" customHeight="1" x14ac:dyDescent="0.2">
      <c r="A717" s="249" t="s">
        <v>847</v>
      </c>
      <c r="B717" s="704">
        <v>215</v>
      </c>
      <c r="C717" s="971" t="s">
        <v>475</v>
      </c>
      <c r="D717" s="971" t="s">
        <v>90</v>
      </c>
      <c r="E717" s="217">
        <v>24</v>
      </c>
      <c r="F717" s="971" t="s">
        <v>2589</v>
      </c>
      <c r="G717" s="971" t="s">
        <v>2590</v>
      </c>
      <c r="H717" s="148">
        <v>0.03</v>
      </c>
      <c r="I717" s="142">
        <v>115.18</v>
      </c>
      <c r="J717" s="139">
        <v>11.805999999999999</v>
      </c>
      <c r="K717" s="139">
        <v>0</v>
      </c>
      <c r="L717" s="148">
        <v>10.25</v>
      </c>
      <c r="M717" s="148">
        <v>0</v>
      </c>
      <c r="N717" s="148">
        <v>0</v>
      </c>
      <c r="O717" s="148">
        <v>0</v>
      </c>
      <c r="P717" s="118" t="s">
        <v>2725</v>
      </c>
      <c r="Q717" s="380"/>
      <c r="R717" s="376"/>
      <c r="S717" s="376"/>
      <c r="T717" s="374"/>
      <c r="U717" s="374"/>
      <c r="V717" s="374"/>
      <c r="W717" s="374"/>
      <c r="X717" s="375"/>
      <c r="Y717" s="380"/>
      <c r="Z717" s="376"/>
      <c r="AA717" s="376"/>
      <c r="AB717" s="374"/>
      <c r="AC717" s="374"/>
      <c r="AD717" s="374"/>
      <c r="AE717" s="374"/>
      <c r="AF717" s="375"/>
    </row>
    <row r="718" spans="1:32" ht="8.4499999999999993" customHeight="1" x14ac:dyDescent="0.2">
      <c r="A718" s="249" t="s">
        <v>848</v>
      </c>
      <c r="B718" s="704">
        <v>216</v>
      </c>
      <c r="C718" s="971" t="s">
        <v>476</v>
      </c>
      <c r="D718" s="971" t="s">
        <v>90</v>
      </c>
      <c r="E718" s="217">
        <v>61</v>
      </c>
      <c r="F718" s="971" t="s">
        <v>2574</v>
      </c>
      <c r="G718" s="971" t="s">
        <v>2591</v>
      </c>
      <c r="H718" s="148">
        <v>0.02</v>
      </c>
      <c r="I718" s="142">
        <v>90.91</v>
      </c>
      <c r="J718" s="139">
        <v>89.619100000000003</v>
      </c>
      <c r="K718" s="139">
        <v>0</v>
      </c>
      <c r="L718" s="148">
        <v>98.58</v>
      </c>
      <c r="M718" s="148">
        <v>0</v>
      </c>
      <c r="N718" s="148">
        <v>0.02</v>
      </c>
      <c r="O718" s="148">
        <v>0</v>
      </c>
      <c r="P718" s="118" t="s">
        <v>2726</v>
      </c>
      <c r="Q718" s="371"/>
      <c r="R718" s="376"/>
      <c r="S718" s="376"/>
      <c r="T718" s="374"/>
      <c r="U718" s="374"/>
      <c r="V718" s="374"/>
      <c r="W718" s="374"/>
      <c r="X718" s="375"/>
      <c r="Y718" s="371"/>
      <c r="Z718" s="376"/>
      <c r="AA718" s="376"/>
      <c r="AB718" s="374"/>
      <c r="AC718" s="374"/>
      <c r="AD718" s="374"/>
      <c r="AE718" s="374"/>
      <c r="AF718" s="375"/>
    </row>
    <row r="719" spans="1:32" ht="8.4499999999999993" customHeight="1" x14ac:dyDescent="0.2">
      <c r="A719" s="249" t="s">
        <v>1828</v>
      </c>
      <c r="B719" s="704">
        <v>217</v>
      </c>
      <c r="C719" s="971" t="s">
        <v>2044</v>
      </c>
      <c r="D719" s="971" t="s">
        <v>15</v>
      </c>
      <c r="E719" s="217">
        <v>70</v>
      </c>
      <c r="F719" s="971" t="s">
        <v>2588</v>
      </c>
      <c r="G719" s="971" t="s">
        <v>2537</v>
      </c>
      <c r="H719" s="148">
        <v>0.04</v>
      </c>
      <c r="I719" s="144">
        <v>108.1</v>
      </c>
      <c r="J719" s="139">
        <v>0</v>
      </c>
      <c r="K719" s="139">
        <v>0</v>
      </c>
      <c r="L719" s="148">
        <v>0</v>
      </c>
      <c r="M719" s="148">
        <v>0</v>
      </c>
      <c r="N719" s="148">
        <v>0</v>
      </c>
      <c r="O719" s="148">
        <v>0</v>
      </c>
      <c r="P719" s="118"/>
      <c r="Q719" s="376"/>
      <c r="R719" s="376"/>
      <c r="S719" s="376"/>
      <c r="T719" s="374"/>
      <c r="U719" s="374"/>
      <c r="V719" s="374"/>
      <c r="W719" s="374"/>
      <c r="X719" s="375"/>
      <c r="Y719" s="376"/>
      <c r="Z719" s="376"/>
      <c r="AA719" s="376"/>
      <c r="AB719" s="374"/>
      <c r="AC719" s="374"/>
      <c r="AD719" s="374"/>
      <c r="AE719" s="374"/>
      <c r="AF719" s="375"/>
    </row>
    <row r="720" spans="1:32" ht="8.4499999999999993" customHeight="1" x14ac:dyDescent="0.2">
      <c r="A720" s="249" t="s">
        <v>1830</v>
      </c>
      <c r="B720" s="704">
        <v>218</v>
      </c>
      <c r="C720" s="971" t="s">
        <v>2045</v>
      </c>
      <c r="D720" s="971" t="s">
        <v>90</v>
      </c>
      <c r="E720" s="217">
        <v>22</v>
      </c>
      <c r="F720" s="971" t="s">
        <v>2543</v>
      </c>
      <c r="G720" s="971" t="s">
        <v>2544</v>
      </c>
      <c r="H720" s="148">
        <v>0.03</v>
      </c>
      <c r="I720" s="146">
        <v>32.61</v>
      </c>
      <c r="J720" s="139">
        <v>0</v>
      </c>
      <c r="K720" s="139">
        <v>0</v>
      </c>
      <c r="L720" s="148">
        <v>0</v>
      </c>
      <c r="M720" s="148">
        <v>0</v>
      </c>
      <c r="N720" s="148">
        <v>0</v>
      </c>
      <c r="O720" s="148">
        <v>0</v>
      </c>
      <c r="P720" s="118"/>
      <c r="Q720" s="370"/>
      <c r="R720" s="370"/>
      <c r="S720" s="370"/>
      <c r="T720" s="370"/>
      <c r="U720" s="370"/>
      <c r="V720" s="370"/>
      <c r="W720" s="370"/>
      <c r="X720" s="370"/>
      <c r="Y720" s="370"/>
      <c r="Z720" s="370"/>
      <c r="AA720" s="370"/>
      <c r="AB720" s="370"/>
      <c r="AC720" s="370"/>
      <c r="AD720" s="370"/>
      <c r="AE720" s="370"/>
      <c r="AF720" s="370"/>
    </row>
    <row r="721" spans="1:32" ht="8.4499999999999993" customHeight="1" x14ac:dyDescent="0.2">
      <c r="A721" s="249" t="s">
        <v>137</v>
      </c>
      <c r="B721" s="116">
        <v>219</v>
      </c>
      <c r="C721" s="137" t="s">
        <v>59</v>
      </c>
      <c r="D721" s="137"/>
      <c r="E721" s="116">
        <v>191</v>
      </c>
      <c r="F721" s="137" t="s">
        <v>1982</v>
      </c>
      <c r="G721" s="137" t="s">
        <v>2562</v>
      </c>
      <c r="H721" s="138"/>
      <c r="I721" s="144"/>
      <c r="J721" s="139"/>
      <c r="K721" s="139"/>
      <c r="L721" s="148"/>
      <c r="M721" s="148"/>
      <c r="N721" s="148"/>
      <c r="O721" s="148"/>
      <c r="P721" s="118"/>
      <c r="Q721" s="376"/>
      <c r="R721" s="376"/>
      <c r="S721" s="376"/>
      <c r="T721" s="374"/>
      <c r="U721" s="374"/>
      <c r="V721" s="374"/>
      <c r="W721" s="374"/>
      <c r="X721" s="375"/>
      <c r="Y721" s="376"/>
      <c r="Z721" s="376"/>
      <c r="AA721" s="376"/>
      <c r="AB721" s="374"/>
      <c r="AC721" s="374"/>
      <c r="AD721" s="374"/>
      <c r="AE721" s="374"/>
      <c r="AF721" s="375"/>
    </row>
    <row r="722" spans="1:32" ht="8.4499999999999993" customHeight="1" x14ac:dyDescent="0.2">
      <c r="A722" s="249" t="s">
        <v>138</v>
      </c>
      <c r="B722" s="116">
        <v>220</v>
      </c>
      <c r="C722" s="137" t="s">
        <v>2046</v>
      </c>
      <c r="D722" s="137"/>
      <c r="E722" s="116">
        <v>191</v>
      </c>
      <c r="F722" s="137" t="s">
        <v>1982</v>
      </c>
      <c r="G722" s="137" t="s">
        <v>2562</v>
      </c>
      <c r="H722" s="138"/>
      <c r="I722" s="146"/>
      <c r="J722" s="139"/>
      <c r="K722" s="139"/>
      <c r="L722" s="148"/>
      <c r="M722" s="148"/>
      <c r="N722" s="148"/>
      <c r="O722" s="148"/>
      <c r="P722" s="118"/>
      <c r="Q722" s="370"/>
      <c r="R722" s="370"/>
      <c r="S722" s="370"/>
      <c r="T722" s="370"/>
      <c r="U722" s="370"/>
      <c r="V722" s="370"/>
      <c r="W722" s="370"/>
      <c r="X722" s="370"/>
      <c r="Y722" s="370"/>
      <c r="Z722" s="370"/>
      <c r="AA722" s="370"/>
      <c r="AB722" s="370"/>
      <c r="AC722" s="370"/>
      <c r="AD722" s="370"/>
      <c r="AE722" s="370"/>
      <c r="AF722" s="370"/>
    </row>
    <row r="723" spans="1:32" ht="8.4499999999999993" customHeight="1" x14ac:dyDescent="0.2">
      <c r="A723" s="249" t="s">
        <v>139</v>
      </c>
      <c r="B723" s="704">
        <v>221</v>
      </c>
      <c r="C723" s="971" t="s">
        <v>2047</v>
      </c>
      <c r="D723" s="971" t="s">
        <v>90</v>
      </c>
      <c r="E723" s="704">
        <v>191</v>
      </c>
      <c r="F723" s="971" t="s">
        <v>1982</v>
      </c>
      <c r="G723" s="971" t="s">
        <v>2562</v>
      </c>
      <c r="H723" s="148">
        <v>0.1</v>
      </c>
      <c r="I723" s="138">
        <v>1326.31</v>
      </c>
      <c r="J723" s="138">
        <v>399.88249999999999</v>
      </c>
      <c r="K723" s="138">
        <v>1179.7527</v>
      </c>
      <c r="L723" s="138">
        <v>30.15</v>
      </c>
      <c r="M723" s="138">
        <v>88.95</v>
      </c>
      <c r="N723" s="138">
        <v>0.03</v>
      </c>
      <c r="O723" s="138">
        <v>0.09</v>
      </c>
      <c r="P723" s="138">
        <v>-113</v>
      </c>
      <c r="Q723" s="376"/>
      <c r="R723" s="376"/>
      <c r="S723" s="376"/>
      <c r="T723" s="374"/>
      <c r="U723" s="374"/>
      <c r="V723" s="374"/>
      <c r="W723" s="374"/>
      <c r="X723" s="375"/>
      <c r="Y723" s="376"/>
      <c r="Z723" s="376"/>
      <c r="AA723" s="376"/>
      <c r="AB723" s="374"/>
      <c r="AC723" s="374"/>
      <c r="AD723" s="374"/>
      <c r="AE723" s="374"/>
      <c r="AF723" s="375"/>
    </row>
    <row r="724" spans="1:32" ht="8.4499999999999993" customHeight="1" x14ac:dyDescent="0.2">
      <c r="A724" s="249" t="s">
        <v>140</v>
      </c>
      <c r="B724" s="116">
        <v>222</v>
      </c>
      <c r="C724" s="137" t="s">
        <v>477</v>
      </c>
      <c r="D724" s="137"/>
      <c r="E724" s="116">
        <v>147</v>
      </c>
      <c r="F724" s="137" t="s">
        <v>2514</v>
      </c>
      <c r="G724" s="137" t="s">
        <v>2562</v>
      </c>
      <c r="H724" s="138"/>
      <c r="I724" s="138"/>
      <c r="J724" s="138"/>
      <c r="K724" s="138"/>
      <c r="L724" s="138"/>
      <c r="M724" s="138"/>
      <c r="N724" s="138"/>
      <c r="O724" s="138"/>
      <c r="P724" s="138"/>
      <c r="Q724" s="376"/>
      <c r="R724" s="376"/>
      <c r="S724" s="376"/>
      <c r="T724" s="374"/>
      <c r="U724" s="374"/>
      <c r="V724" s="374"/>
      <c r="W724" s="374"/>
      <c r="X724" s="375"/>
      <c r="Y724" s="376"/>
      <c r="Z724" s="376"/>
      <c r="AA724" s="376"/>
      <c r="AB724" s="374"/>
      <c r="AC724" s="374"/>
      <c r="AD724" s="374"/>
      <c r="AE724" s="374"/>
      <c r="AF724" s="375"/>
    </row>
    <row r="725" spans="1:32" ht="8.4499999999999993" customHeight="1" x14ac:dyDescent="0.2">
      <c r="A725" s="249" t="s">
        <v>141</v>
      </c>
      <c r="B725" s="704">
        <v>223</v>
      </c>
      <c r="C725" s="971" t="s">
        <v>2592</v>
      </c>
      <c r="D725" s="971" t="s">
        <v>90</v>
      </c>
      <c r="E725" s="704">
        <v>147</v>
      </c>
      <c r="F725" s="971" t="s">
        <v>2514</v>
      </c>
      <c r="G725" s="971" t="s">
        <v>2562</v>
      </c>
      <c r="H725" s="148">
        <v>0.06</v>
      </c>
      <c r="I725" s="144">
        <v>786.05</v>
      </c>
      <c r="J725" s="139">
        <v>33.800199999999997</v>
      </c>
      <c r="K725" s="139">
        <v>378.32589999999999</v>
      </c>
      <c r="L725" s="148">
        <v>4.3</v>
      </c>
      <c r="M725" s="148">
        <v>48.13</v>
      </c>
      <c r="N725" s="148">
        <v>0</v>
      </c>
      <c r="O725" s="148">
        <v>0.03</v>
      </c>
      <c r="P725" s="118">
        <v>-65</v>
      </c>
      <c r="Q725" s="376"/>
      <c r="R725" s="376"/>
      <c r="S725" s="376"/>
      <c r="T725" s="374"/>
      <c r="U725" s="374"/>
      <c r="V725" s="374"/>
      <c r="W725" s="374"/>
      <c r="X725" s="375"/>
      <c r="Y725" s="376"/>
      <c r="Z725" s="376"/>
      <c r="AA725" s="376"/>
      <c r="AB725" s="374"/>
      <c r="AC725" s="374"/>
      <c r="AD725" s="374"/>
      <c r="AE725" s="374"/>
      <c r="AF725" s="375"/>
    </row>
    <row r="726" spans="1:32" ht="8.4499999999999993" customHeight="1" x14ac:dyDescent="0.2">
      <c r="A726" s="249" t="s">
        <v>142</v>
      </c>
      <c r="B726" s="704">
        <v>224</v>
      </c>
      <c r="C726" s="971" t="s">
        <v>478</v>
      </c>
      <c r="D726" s="971" t="s">
        <v>90</v>
      </c>
      <c r="E726" s="704">
        <v>105</v>
      </c>
      <c r="F726" s="971" t="s">
        <v>2514</v>
      </c>
      <c r="G726" s="971" t="s">
        <v>2526</v>
      </c>
      <c r="H726" s="148">
        <v>0.14000000000000001</v>
      </c>
      <c r="I726" s="138">
        <v>779.65</v>
      </c>
      <c r="J726" s="138">
        <v>33.758800000000001</v>
      </c>
      <c r="K726" s="138">
        <v>375.24549999999999</v>
      </c>
      <c r="L726" s="138">
        <v>4.33</v>
      </c>
      <c r="M726" s="138">
        <v>48.13</v>
      </c>
      <c r="N726" s="138">
        <v>0.01</v>
      </c>
      <c r="O726" s="138">
        <v>7.0000000000000007E-2</v>
      </c>
      <c r="P726" s="138">
        <v>-46</v>
      </c>
      <c r="Q726" s="370"/>
      <c r="R726" s="370"/>
      <c r="S726" s="370"/>
      <c r="T726" s="370"/>
      <c r="U726" s="370"/>
      <c r="V726" s="370"/>
      <c r="W726" s="370"/>
      <c r="X726" s="370"/>
      <c r="Y726" s="370"/>
      <c r="Z726" s="370"/>
      <c r="AA726" s="370"/>
      <c r="AB726" s="370"/>
      <c r="AC726" s="370"/>
      <c r="AD726" s="370"/>
      <c r="AE726" s="370"/>
      <c r="AF726" s="370"/>
    </row>
    <row r="727" spans="1:32" ht="8.4499999999999993" customHeight="1" x14ac:dyDescent="0.2">
      <c r="A727" s="249" t="s">
        <v>247</v>
      </c>
      <c r="B727" s="704">
        <v>225</v>
      </c>
      <c r="C727" s="971" t="s">
        <v>2048</v>
      </c>
      <c r="D727" s="971" t="s">
        <v>15</v>
      </c>
      <c r="E727" s="217">
        <v>23</v>
      </c>
      <c r="F727" s="971" t="s">
        <v>2539</v>
      </c>
      <c r="G727" s="971" t="s">
        <v>2572</v>
      </c>
      <c r="H727" s="148">
        <v>0.01</v>
      </c>
      <c r="I727" s="144">
        <v>97.16</v>
      </c>
      <c r="J727" s="139">
        <v>0</v>
      </c>
      <c r="K727" s="139">
        <v>6.1211000000000002</v>
      </c>
      <c r="L727" s="148">
        <v>0</v>
      </c>
      <c r="M727" s="148">
        <v>6.3</v>
      </c>
      <c r="N727" s="148">
        <v>0</v>
      </c>
      <c r="O727" s="148">
        <v>0</v>
      </c>
      <c r="P727" s="118">
        <v>-2</v>
      </c>
      <c r="Q727" s="372"/>
      <c r="R727" s="376"/>
      <c r="S727" s="376"/>
      <c r="T727" s="374"/>
      <c r="U727" s="374"/>
      <c r="V727" s="374"/>
      <c r="W727" s="374"/>
      <c r="X727" s="375"/>
      <c r="Y727" s="372"/>
      <c r="Z727" s="376"/>
      <c r="AA727" s="376"/>
      <c r="AB727" s="374"/>
      <c r="AC727" s="374"/>
      <c r="AD727" s="374"/>
      <c r="AE727" s="374"/>
      <c r="AF727" s="375"/>
    </row>
    <row r="728" spans="1:32" ht="8.4499999999999993" customHeight="1" x14ac:dyDescent="0.2">
      <c r="A728" s="249" t="s">
        <v>1833</v>
      </c>
      <c r="B728" s="704">
        <v>226</v>
      </c>
      <c r="C728" s="971" t="s">
        <v>2049</v>
      </c>
      <c r="D728" s="971" t="s">
        <v>15</v>
      </c>
      <c r="E728" s="217">
        <v>11</v>
      </c>
      <c r="F728" s="971" t="s">
        <v>1978</v>
      </c>
      <c r="G728" s="971" t="s">
        <v>2572</v>
      </c>
      <c r="H728" s="148">
        <v>0</v>
      </c>
      <c r="I728" s="144">
        <v>13.1</v>
      </c>
      <c r="J728" s="139">
        <v>0</v>
      </c>
      <c r="K728" s="139">
        <v>13.1</v>
      </c>
      <c r="L728" s="148">
        <v>0</v>
      </c>
      <c r="M728" s="148">
        <v>100</v>
      </c>
      <c r="N728" s="148">
        <v>0</v>
      </c>
      <c r="O728" s="148">
        <v>0</v>
      </c>
      <c r="P728" s="118">
        <v>-11</v>
      </c>
      <c r="Q728" s="376"/>
      <c r="R728" s="376"/>
      <c r="S728" s="376"/>
      <c r="T728" s="374"/>
      <c r="U728" s="374"/>
      <c r="V728" s="374"/>
      <c r="W728" s="374"/>
      <c r="X728" s="375"/>
      <c r="Y728" s="376"/>
      <c r="Z728" s="376"/>
      <c r="AA728" s="376"/>
      <c r="AB728" s="374"/>
      <c r="AC728" s="374"/>
      <c r="AD728" s="374"/>
      <c r="AE728" s="374"/>
      <c r="AF728" s="375"/>
    </row>
    <row r="729" spans="1:32" ht="8.4499999999999993" customHeight="1" x14ac:dyDescent="0.2">
      <c r="A729" s="249" t="s">
        <v>849</v>
      </c>
      <c r="B729" s="116">
        <v>227</v>
      </c>
      <c r="C729" s="137" t="s">
        <v>479</v>
      </c>
      <c r="D729" s="137"/>
      <c r="E729" s="116">
        <v>139</v>
      </c>
      <c r="F729" s="137" t="s">
        <v>1982</v>
      </c>
      <c r="G729" s="137" t="s">
        <v>2572</v>
      </c>
      <c r="H729" s="138"/>
      <c r="I729" s="146"/>
      <c r="J729" s="139"/>
      <c r="K729" s="139"/>
      <c r="L729" s="148"/>
      <c r="M729" s="148"/>
      <c r="N729" s="148"/>
      <c r="O729" s="148"/>
      <c r="P729" s="118"/>
      <c r="Q729" s="372"/>
      <c r="R729" s="376"/>
      <c r="S729" s="376"/>
      <c r="T729" s="374"/>
      <c r="U729" s="374"/>
      <c r="V729" s="374"/>
      <c r="W729" s="374"/>
      <c r="X729" s="375"/>
      <c r="Y729" s="372"/>
      <c r="Z729" s="376"/>
      <c r="AA729" s="376"/>
      <c r="AB729" s="374"/>
      <c r="AC729" s="374"/>
      <c r="AD729" s="374"/>
      <c r="AE729" s="374"/>
      <c r="AF729" s="375"/>
    </row>
    <row r="730" spans="1:32" ht="8.4499999999999993" customHeight="1" x14ac:dyDescent="0.2">
      <c r="A730" s="249" t="s">
        <v>850</v>
      </c>
      <c r="B730" s="704">
        <v>228</v>
      </c>
      <c r="C730" s="971" t="s">
        <v>2593</v>
      </c>
      <c r="D730" s="971" t="s">
        <v>90</v>
      </c>
      <c r="E730" s="704">
        <v>139</v>
      </c>
      <c r="F730" s="971" t="s">
        <v>1982</v>
      </c>
      <c r="G730" s="971" t="s">
        <v>2572</v>
      </c>
      <c r="H730" s="148">
        <v>0.04</v>
      </c>
      <c r="I730" s="146">
        <v>548.14</v>
      </c>
      <c r="J730" s="139">
        <v>365.88350000000003</v>
      </c>
      <c r="K730" s="139">
        <v>475.95</v>
      </c>
      <c r="L730" s="148">
        <v>66.75</v>
      </c>
      <c r="M730" s="148">
        <v>86.83</v>
      </c>
      <c r="N730" s="148">
        <v>0.03</v>
      </c>
      <c r="O730" s="148">
        <v>0.04</v>
      </c>
      <c r="P730" s="118">
        <v>-28</v>
      </c>
      <c r="Q730" s="376"/>
      <c r="R730" s="376"/>
      <c r="S730" s="376"/>
      <c r="T730" s="374"/>
      <c r="U730" s="374"/>
      <c r="V730" s="374"/>
      <c r="W730" s="374"/>
      <c r="X730" s="375"/>
      <c r="Y730" s="376"/>
      <c r="Z730" s="376"/>
      <c r="AA730" s="376"/>
      <c r="AB730" s="374"/>
      <c r="AC730" s="374"/>
      <c r="AD730" s="374"/>
      <c r="AE730" s="374"/>
      <c r="AF730" s="375"/>
    </row>
    <row r="731" spans="1:32" ht="8.4499999999999993" customHeight="1" x14ac:dyDescent="0.2">
      <c r="A731" s="249" t="s">
        <v>851</v>
      </c>
      <c r="B731" s="704">
        <v>229</v>
      </c>
      <c r="C731" s="971" t="s">
        <v>1090</v>
      </c>
      <c r="D731" s="971" t="s">
        <v>90</v>
      </c>
      <c r="E731" s="704">
        <v>139</v>
      </c>
      <c r="F731" s="971" t="s">
        <v>1982</v>
      </c>
      <c r="G731" s="971" t="s">
        <v>2572</v>
      </c>
      <c r="H731" s="148">
        <v>0.1</v>
      </c>
      <c r="I731" s="138">
        <v>550.03</v>
      </c>
      <c r="J731" s="138">
        <v>366.92500000000001</v>
      </c>
      <c r="K731" s="138">
        <v>477.86610000000002</v>
      </c>
      <c r="L731" s="138">
        <v>66.709999999999994</v>
      </c>
      <c r="M731" s="138">
        <v>86.88</v>
      </c>
      <c r="N731" s="138">
        <v>7.0000000000000007E-2</v>
      </c>
      <c r="O731" s="138">
        <v>0.09</v>
      </c>
      <c r="P731" s="138">
        <v>-29</v>
      </c>
      <c r="Q731" s="376"/>
      <c r="R731" s="376"/>
      <c r="S731" s="376"/>
      <c r="T731" s="374"/>
      <c r="U731" s="374"/>
      <c r="V731" s="374"/>
      <c r="W731" s="374"/>
      <c r="X731" s="375"/>
      <c r="Y731" s="376"/>
      <c r="Z731" s="376"/>
      <c r="AA731" s="376"/>
      <c r="AB731" s="374"/>
      <c r="AC731" s="374"/>
      <c r="AD731" s="374"/>
      <c r="AE731" s="374"/>
      <c r="AF731" s="375"/>
    </row>
    <row r="732" spans="1:32" ht="8.4499999999999993" customHeight="1" x14ac:dyDescent="0.2">
      <c r="A732" s="249" t="s">
        <v>852</v>
      </c>
      <c r="B732" s="704">
        <v>230</v>
      </c>
      <c r="C732" s="971" t="s">
        <v>2050</v>
      </c>
      <c r="D732" s="971" t="s">
        <v>15</v>
      </c>
      <c r="E732" s="704">
        <v>116</v>
      </c>
      <c r="F732" s="971" t="s">
        <v>2594</v>
      </c>
      <c r="G732" s="971" t="s">
        <v>2572</v>
      </c>
      <c r="H732" s="148">
        <v>0.02</v>
      </c>
      <c r="I732" s="144">
        <v>153.05000000000001</v>
      </c>
      <c r="J732" s="139">
        <v>63.531100000000002</v>
      </c>
      <c r="K732" s="139">
        <v>153.05000000000001</v>
      </c>
      <c r="L732" s="148">
        <v>41.51</v>
      </c>
      <c r="M732" s="148">
        <v>100</v>
      </c>
      <c r="N732" s="148">
        <v>0.01</v>
      </c>
      <c r="O732" s="148">
        <v>0.02</v>
      </c>
      <c r="P732" s="118">
        <v>-68</v>
      </c>
      <c r="Q732" s="376"/>
      <c r="R732" s="376"/>
      <c r="S732" s="376"/>
      <c r="T732" s="374"/>
      <c r="U732" s="374"/>
      <c r="V732" s="374"/>
      <c r="W732" s="374"/>
      <c r="X732" s="375"/>
      <c r="Y732" s="376"/>
      <c r="Z732" s="376"/>
      <c r="AA732" s="376"/>
      <c r="AB732" s="374"/>
      <c r="AC732" s="374"/>
      <c r="AD732" s="374"/>
      <c r="AE732" s="374"/>
      <c r="AF732" s="375"/>
    </row>
    <row r="733" spans="1:32" ht="9.75" customHeight="1" x14ac:dyDescent="0.2">
      <c r="A733" s="249" t="s">
        <v>853</v>
      </c>
      <c r="B733" s="704">
        <v>231</v>
      </c>
      <c r="C733" s="971" t="s">
        <v>2051</v>
      </c>
      <c r="D733" s="971" t="s">
        <v>15</v>
      </c>
      <c r="E733" s="704">
        <v>139</v>
      </c>
      <c r="F733" s="971" t="s">
        <v>1982</v>
      </c>
      <c r="G733" s="971" t="s">
        <v>2572</v>
      </c>
      <c r="H733" s="148">
        <v>0.01</v>
      </c>
      <c r="I733" s="144">
        <v>103.44</v>
      </c>
      <c r="J733" s="139">
        <v>66.098200000000006</v>
      </c>
      <c r="K733" s="139">
        <v>102.33320000000001</v>
      </c>
      <c r="L733" s="148">
        <v>63.9</v>
      </c>
      <c r="M733" s="148">
        <v>98.93</v>
      </c>
      <c r="N733" s="148">
        <v>0.01</v>
      </c>
      <c r="O733" s="148">
        <v>0.01</v>
      </c>
      <c r="P733" s="118">
        <v>-49</v>
      </c>
      <c r="Q733" s="376"/>
      <c r="R733" s="376"/>
      <c r="S733" s="376"/>
      <c r="T733" s="374"/>
      <c r="U733" s="374"/>
      <c r="V733" s="374"/>
      <c r="W733" s="374"/>
      <c r="X733" s="375"/>
      <c r="Y733" s="376"/>
      <c r="Z733" s="376"/>
      <c r="AA733" s="376"/>
      <c r="AB733" s="374"/>
      <c r="AC733" s="374"/>
      <c r="AD733" s="374"/>
      <c r="AE733" s="374"/>
      <c r="AF733" s="375"/>
    </row>
    <row r="734" spans="1:32" ht="8.4499999999999993" customHeight="1" x14ac:dyDescent="0.2">
      <c r="A734" s="249" t="s">
        <v>854</v>
      </c>
      <c r="B734" s="116">
        <v>232</v>
      </c>
      <c r="C734" s="137" t="s">
        <v>1091</v>
      </c>
      <c r="D734" s="137"/>
      <c r="E734" s="116">
        <v>139</v>
      </c>
      <c r="F734" s="137" t="s">
        <v>1982</v>
      </c>
      <c r="G734" s="137" t="s">
        <v>2572</v>
      </c>
      <c r="H734" s="138"/>
      <c r="I734" s="146"/>
      <c r="J734" s="139"/>
      <c r="K734" s="139"/>
      <c r="L734" s="148"/>
      <c r="M734" s="148"/>
      <c r="N734" s="148"/>
      <c r="O734" s="148"/>
      <c r="P734" s="118"/>
      <c r="Q734" s="382"/>
      <c r="R734" s="382"/>
      <c r="S734" s="382"/>
      <c r="T734" s="382"/>
      <c r="U734" s="382"/>
      <c r="V734" s="382"/>
      <c r="W734" s="382"/>
      <c r="X734" s="382"/>
      <c r="Y734" s="382"/>
      <c r="Z734" s="382"/>
      <c r="AA734" s="382"/>
      <c r="AB734" s="382"/>
      <c r="AC734" s="382"/>
      <c r="AD734" s="382"/>
      <c r="AE734" s="382"/>
      <c r="AF734" s="382"/>
    </row>
    <row r="735" spans="1:32" ht="8.4499999999999993" customHeight="1" x14ac:dyDescent="0.2">
      <c r="A735" s="249" t="s">
        <v>855</v>
      </c>
      <c r="B735" s="704">
        <v>233</v>
      </c>
      <c r="C735" s="971" t="s">
        <v>2052</v>
      </c>
      <c r="D735" s="971" t="s">
        <v>90</v>
      </c>
      <c r="E735" s="704">
        <v>139</v>
      </c>
      <c r="F735" s="971" t="s">
        <v>1982</v>
      </c>
      <c r="G735" s="971" t="s">
        <v>2572</v>
      </c>
      <c r="H735" s="148">
        <v>0.4</v>
      </c>
      <c r="I735" s="146">
        <v>604.19000000000005</v>
      </c>
      <c r="J735" s="139">
        <v>370.00599999999997</v>
      </c>
      <c r="K735" s="139">
        <v>597.72519999999997</v>
      </c>
      <c r="L735" s="148">
        <v>61.24</v>
      </c>
      <c r="M735" s="148">
        <v>98.93</v>
      </c>
      <c r="N735" s="148">
        <v>0.25</v>
      </c>
      <c r="O735" s="148">
        <v>0.4</v>
      </c>
      <c r="P735" s="118">
        <v>-53</v>
      </c>
      <c r="Q735" s="370"/>
      <c r="R735" s="370"/>
      <c r="S735" s="370"/>
      <c r="T735" s="370"/>
      <c r="U735" s="370"/>
      <c r="V735" s="370"/>
      <c r="W735" s="370"/>
      <c r="X735" s="370"/>
      <c r="Y735" s="370"/>
      <c r="Z735" s="370"/>
      <c r="AA735" s="370"/>
      <c r="AB735" s="370"/>
      <c r="AC735" s="370"/>
      <c r="AD735" s="370"/>
      <c r="AE735" s="370"/>
      <c r="AF735" s="370"/>
    </row>
    <row r="736" spans="1:32" ht="8.4499999999999993" customHeight="1" x14ac:dyDescent="0.2">
      <c r="A736" s="249" t="s">
        <v>856</v>
      </c>
      <c r="B736" s="704">
        <v>234</v>
      </c>
      <c r="C736" s="971" t="s">
        <v>2595</v>
      </c>
      <c r="D736" s="971" t="s">
        <v>90</v>
      </c>
      <c r="E736" s="704">
        <v>116</v>
      </c>
      <c r="F736" s="971" t="s">
        <v>2594</v>
      </c>
      <c r="G736" s="971" t="s">
        <v>2572</v>
      </c>
      <c r="H736" s="148">
        <v>0.53</v>
      </c>
      <c r="I736" s="138">
        <v>631.13</v>
      </c>
      <c r="J736" s="138">
        <v>204.54920000000001</v>
      </c>
      <c r="K736" s="138">
        <v>631.13</v>
      </c>
      <c r="L736" s="138">
        <v>32.409999999999997</v>
      </c>
      <c r="M736" s="138">
        <v>100</v>
      </c>
      <c r="N736" s="138">
        <v>0.17</v>
      </c>
      <c r="O736" s="138">
        <v>0.53</v>
      </c>
      <c r="P736" s="138">
        <v>-79</v>
      </c>
      <c r="Q736" s="376"/>
      <c r="R736" s="376"/>
      <c r="S736" s="376"/>
      <c r="T736" s="374"/>
      <c r="U736" s="374"/>
      <c r="V736" s="374"/>
      <c r="W736" s="374"/>
      <c r="X736" s="375"/>
      <c r="Y736" s="376"/>
      <c r="Z736" s="376"/>
      <c r="AA736" s="376"/>
      <c r="AB736" s="374"/>
      <c r="AC736" s="374"/>
      <c r="AD736" s="374"/>
      <c r="AE736" s="374"/>
      <c r="AF736" s="375"/>
    </row>
    <row r="737" spans="1:32" ht="8.4499999999999993" customHeight="1" x14ac:dyDescent="0.2">
      <c r="A737" s="249" t="s">
        <v>1839</v>
      </c>
      <c r="B737" s="704">
        <v>235</v>
      </c>
      <c r="C737" s="971" t="s">
        <v>2053</v>
      </c>
      <c r="D737" s="971" t="s">
        <v>90</v>
      </c>
      <c r="E737" s="704">
        <v>139</v>
      </c>
      <c r="F737" s="971" t="s">
        <v>1982</v>
      </c>
      <c r="G737" s="971" t="s">
        <v>2572</v>
      </c>
      <c r="H737" s="148">
        <v>1</v>
      </c>
      <c r="I737" s="144">
        <v>1235.31</v>
      </c>
      <c r="J737" s="139">
        <v>574.41920000000005</v>
      </c>
      <c r="K737" s="139">
        <v>1235.31</v>
      </c>
      <c r="L737" s="148">
        <v>46.5</v>
      </c>
      <c r="M737" s="148">
        <v>100</v>
      </c>
      <c r="N737" s="148">
        <v>0.47</v>
      </c>
      <c r="O737" s="148">
        <v>1</v>
      </c>
      <c r="P737" s="118">
        <v>-75</v>
      </c>
      <c r="Q737" s="376"/>
      <c r="R737" s="376"/>
      <c r="S737" s="376"/>
      <c r="T737" s="374"/>
      <c r="U737" s="374"/>
      <c r="V737" s="374"/>
      <c r="W737" s="374"/>
      <c r="X737" s="375"/>
      <c r="Y737" s="376"/>
      <c r="Z737" s="376"/>
      <c r="AA737" s="376"/>
      <c r="AB737" s="374"/>
      <c r="AC737" s="374"/>
      <c r="AD737" s="374"/>
      <c r="AE737" s="374"/>
      <c r="AF737" s="375"/>
    </row>
    <row r="738" spans="1:32" ht="8.4499999999999993" customHeight="1" x14ac:dyDescent="0.2">
      <c r="A738" s="249" t="s">
        <v>1841</v>
      </c>
      <c r="B738" s="704">
        <v>236</v>
      </c>
      <c r="C738" s="971" t="s">
        <v>2054</v>
      </c>
      <c r="D738" s="971" t="s">
        <v>15</v>
      </c>
      <c r="E738" s="704">
        <v>139</v>
      </c>
      <c r="F738" s="971" t="s">
        <v>1982</v>
      </c>
      <c r="G738" s="971" t="s">
        <v>2572</v>
      </c>
      <c r="H738" s="148">
        <v>7.0000000000000007E-2</v>
      </c>
      <c r="I738" s="144">
        <v>218.13</v>
      </c>
      <c r="J738" s="139">
        <v>78.090500000000006</v>
      </c>
      <c r="K738" s="139">
        <v>218.13</v>
      </c>
      <c r="L738" s="148">
        <v>35.799999999999997</v>
      </c>
      <c r="M738" s="148">
        <v>100</v>
      </c>
      <c r="N738" s="148">
        <v>0.03</v>
      </c>
      <c r="O738" s="148">
        <v>7.0000000000000007E-2</v>
      </c>
      <c r="P738" s="118">
        <v>-90</v>
      </c>
      <c r="Q738" s="376"/>
      <c r="R738" s="376"/>
      <c r="S738" s="376"/>
      <c r="T738" s="373"/>
      <c r="U738" s="374"/>
      <c r="V738" s="374"/>
      <c r="W738" s="374"/>
      <c r="X738" s="375"/>
      <c r="Y738" s="376"/>
      <c r="Z738" s="376"/>
      <c r="AA738" s="376"/>
      <c r="AB738" s="373"/>
      <c r="AC738" s="374"/>
      <c r="AD738" s="374"/>
      <c r="AE738" s="374"/>
      <c r="AF738" s="375"/>
    </row>
    <row r="739" spans="1:32" ht="8.4499999999999993" customHeight="1" x14ac:dyDescent="0.2">
      <c r="A739" s="249" t="s">
        <v>1843</v>
      </c>
      <c r="B739" s="704">
        <v>237</v>
      </c>
      <c r="C739" s="971" t="s">
        <v>2596</v>
      </c>
      <c r="D739" s="971" t="s">
        <v>15</v>
      </c>
      <c r="E739" s="704">
        <v>116</v>
      </c>
      <c r="F739" s="971" t="s">
        <v>2594</v>
      </c>
      <c r="G739" s="971" t="s">
        <v>2572</v>
      </c>
      <c r="H739" s="148">
        <v>7.0000000000000007E-2</v>
      </c>
      <c r="I739" s="144">
        <v>182.4</v>
      </c>
      <c r="J739" s="139">
        <v>131.6746</v>
      </c>
      <c r="K739" s="139">
        <v>182.4</v>
      </c>
      <c r="L739" s="148">
        <v>72.19</v>
      </c>
      <c r="M739" s="148">
        <v>100</v>
      </c>
      <c r="N739" s="148">
        <v>0.05</v>
      </c>
      <c r="O739" s="148">
        <v>7.0000000000000007E-2</v>
      </c>
      <c r="P739" s="118">
        <v>-33</v>
      </c>
      <c r="Q739" s="376"/>
      <c r="R739" s="376"/>
      <c r="S739" s="376"/>
      <c r="T739" s="373"/>
      <c r="U739" s="374"/>
      <c r="V739" s="374"/>
      <c r="W739" s="374"/>
      <c r="X739" s="375"/>
      <c r="Y739" s="376"/>
      <c r="Z739" s="376"/>
      <c r="AA739" s="376"/>
      <c r="AB739" s="373"/>
      <c r="AC739" s="374"/>
      <c r="AD739" s="374"/>
      <c r="AE739" s="374"/>
      <c r="AF739" s="375"/>
    </row>
    <row r="740" spans="1:32" ht="8.4499999999999993" customHeight="1" x14ac:dyDescent="0.2">
      <c r="A740" s="249" t="s">
        <v>1845</v>
      </c>
      <c r="B740" s="704">
        <v>238</v>
      </c>
      <c r="C740" s="971" t="s">
        <v>2055</v>
      </c>
      <c r="D740" s="971" t="s">
        <v>15</v>
      </c>
      <c r="E740" s="704">
        <v>139</v>
      </c>
      <c r="F740" s="971" t="s">
        <v>1982</v>
      </c>
      <c r="G740" s="971" t="s">
        <v>2572</v>
      </c>
      <c r="H740" s="148">
        <v>0.16</v>
      </c>
      <c r="I740" s="142">
        <v>400.53</v>
      </c>
      <c r="J740" s="139">
        <v>264.30970000000002</v>
      </c>
      <c r="K740" s="139">
        <v>400.53</v>
      </c>
      <c r="L740" s="148">
        <v>65.989999999999995</v>
      </c>
      <c r="M740" s="148">
        <v>100</v>
      </c>
      <c r="N740" s="148">
        <v>0.11</v>
      </c>
      <c r="O740" s="148">
        <v>0.16</v>
      </c>
      <c r="P740" s="118">
        <v>-48</v>
      </c>
      <c r="Q740" s="372"/>
      <c r="R740" s="376"/>
      <c r="S740" s="376"/>
      <c r="T740" s="373"/>
      <c r="U740" s="374"/>
      <c r="V740" s="374"/>
      <c r="W740" s="374"/>
      <c r="X740" s="375"/>
      <c r="Y740" s="372"/>
      <c r="Z740" s="376"/>
      <c r="AA740" s="376"/>
      <c r="AB740" s="373"/>
      <c r="AC740" s="374"/>
      <c r="AD740" s="374"/>
      <c r="AE740" s="374"/>
      <c r="AF740" s="375"/>
    </row>
    <row r="741" spans="1:32" ht="8.4499999999999993" customHeight="1" x14ac:dyDescent="0.2">
      <c r="A741" s="249" t="s">
        <v>1847</v>
      </c>
      <c r="B741" s="116">
        <v>239</v>
      </c>
      <c r="C741" s="137" t="s">
        <v>2056</v>
      </c>
      <c r="D741" s="137"/>
      <c r="E741" s="116">
        <v>149</v>
      </c>
      <c r="F741" s="137" t="s">
        <v>1982</v>
      </c>
      <c r="G741" s="137" t="s">
        <v>2526</v>
      </c>
      <c r="H741" s="138"/>
      <c r="I741" s="144"/>
      <c r="J741" s="139"/>
      <c r="K741" s="139"/>
      <c r="L741" s="148"/>
      <c r="M741" s="148"/>
      <c r="N741" s="148"/>
      <c r="O741" s="148"/>
      <c r="P741" s="118"/>
      <c r="Q741" s="371"/>
      <c r="R741" s="372"/>
      <c r="S741" s="376"/>
      <c r="T741" s="373"/>
      <c r="U741" s="374"/>
      <c r="V741" s="374"/>
      <c r="W741" s="374"/>
      <c r="X741" s="375"/>
      <c r="Y741" s="371"/>
      <c r="Z741" s="372"/>
      <c r="AA741" s="376"/>
      <c r="AB741" s="373"/>
      <c r="AC741" s="374"/>
      <c r="AD741" s="374"/>
      <c r="AE741" s="374"/>
      <c r="AF741" s="375"/>
    </row>
    <row r="742" spans="1:32" ht="8.4499999999999993" customHeight="1" x14ac:dyDescent="0.2">
      <c r="A742" s="249" t="s">
        <v>1849</v>
      </c>
      <c r="B742" s="704">
        <v>240</v>
      </c>
      <c r="C742" s="971" t="s">
        <v>2597</v>
      </c>
      <c r="D742" s="971" t="s">
        <v>90</v>
      </c>
      <c r="E742" s="704">
        <v>139</v>
      </c>
      <c r="F742" s="971" t="s">
        <v>1982</v>
      </c>
      <c r="G742" s="971" t="s">
        <v>2572</v>
      </c>
      <c r="H742" s="148">
        <v>0.25</v>
      </c>
      <c r="I742" s="144">
        <v>357.8</v>
      </c>
      <c r="J742" s="139">
        <v>257.86649999999997</v>
      </c>
      <c r="K742" s="139">
        <v>290.81979999999999</v>
      </c>
      <c r="L742" s="148">
        <v>72.069999999999993</v>
      </c>
      <c r="M742" s="148">
        <v>81.28</v>
      </c>
      <c r="N742" s="148">
        <v>0.18</v>
      </c>
      <c r="O742" s="148">
        <v>0.2</v>
      </c>
      <c r="P742" s="118">
        <v>-13</v>
      </c>
      <c r="Q742" s="376"/>
      <c r="R742" s="376"/>
      <c r="S742" s="376"/>
      <c r="T742" s="373"/>
      <c r="U742" s="374"/>
      <c r="V742" s="374"/>
      <c r="W742" s="374"/>
      <c r="X742" s="375"/>
      <c r="Y742" s="376"/>
      <c r="Z742" s="376"/>
      <c r="AA742" s="376"/>
      <c r="AB742" s="373"/>
      <c r="AC742" s="374"/>
      <c r="AD742" s="374"/>
      <c r="AE742" s="374"/>
      <c r="AF742" s="375"/>
    </row>
    <row r="743" spans="1:32" ht="8.4499999999999993" customHeight="1" x14ac:dyDescent="0.2">
      <c r="A743" s="249" t="s">
        <v>1851</v>
      </c>
      <c r="B743" s="704">
        <v>241</v>
      </c>
      <c r="C743" s="971" t="s">
        <v>2598</v>
      </c>
      <c r="D743" s="971" t="s">
        <v>15</v>
      </c>
      <c r="E743" s="704">
        <v>126</v>
      </c>
      <c r="F743" s="971" t="s">
        <v>2594</v>
      </c>
      <c r="G743" s="971" t="s">
        <v>2526</v>
      </c>
      <c r="H743" s="148">
        <v>0.04</v>
      </c>
      <c r="I743" s="144">
        <v>132.46</v>
      </c>
      <c r="J743" s="139">
        <v>90.986800000000002</v>
      </c>
      <c r="K743" s="139">
        <v>128.8306</v>
      </c>
      <c r="L743" s="148">
        <v>68.69</v>
      </c>
      <c r="M743" s="148">
        <v>97.26</v>
      </c>
      <c r="N743" s="148">
        <v>0.03</v>
      </c>
      <c r="O743" s="148">
        <v>0.04</v>
      </c>
      <c r="P743" s="118">
        <v>-36</v>
      </c>
      <c r="Q743" s="376"/>
      <c r="R743" s="376"/>
      <c r="S743" s="376"/>
      <c r="T743" s="373"/>
      <c r="U743" s="374"/>
      <c r="V743" s="374"/>
      <c r="W743" s="374"/>
      <c r="X743" s="375"/>
      <c r="Y743" s="376"/>
      <c r="Z743" s="376"/>
      <c r="AA743" s="376"/>
      <c r="AB743" s="373"/>
      <c r="AC743" s="374"/>
      <c r="AD743" s="374"/>
      <c r="AE743" s="374"/>
      <c r="AF743" s="375"/>
    </row>
    <row r="744" spans="1:32" ht="8.4499999999999993" customHeight="1" x14ac:dyDescent="0.2">
      <c r="A744" s="249" t="s">
        <v>1853</v>
      </c>
      <c r="B744" s="704">
        <v>242</v>
      </c>
      <c r="C744" s="971" t="s">
        <v>2599</v>
      </c>
      <c r="D744" s="971" t="s">
        <v>90</v>
      </c>
      <c r="E744" s="704">
        <v>139</v>
      </c>
      <c r="F744" s="971" t="s">
        <v>1982</v>
      </c>
      <c r="G744" s="971" t="s">
        <v>2572</v>
      </c>
      <c r="H744" s="148">
        <v>0.02</v>
      </c>
      <c r="I744" s="144">
        <v>357.8</v>
      </c>
      <c r="J744" s="139">
        <v>273.39499999999998</v>
      </c>
      <c r="K744" s="139">
        <v>357.8</v>
      </c>
      <c r="L744" s="148">
        <v>76.41</v>
      </c>
      <c r="M744" s="148">
        <v>100</v>
      </c>
      <c r="N744" s="148">
        <v>0.01</v>
      </c>
      <c r="O744" s="148">
        <v>0.02</v>
      </c>
      <c r="P744" s="118">
        <v>-33</v>
      </c>
      <c r="Q744" s="376"/>
      <c r="R744" s="376"/>
      <c r="S744" s="376"/>
      <c r="T744" s="377"/>
      <c r="U744" s="374"/>
      <c r="V744" s="374"/>
      <c r="W744" s="374"/>
      <c r="X744" s="375"/>
      <c r="Y744" s="376"/>
      <c r="Z744" s="376"/>
      <c r="AA744" s="376"/>
      <c r="AB744" s="377"/>
      <c r="AC744" s="374"/>
      <c r="AD744" s="374"/>
      <c r="AE744" s="374"/>
      <c r="AF744" s="375"/>
    </row>
    <row r="745" spans="1:32" ht="8.4499999999999993" customHeight="1" x14ac:dyDescent="0.2">
      <c r="A745" s="249" t="s">
        <v>1855</v>
      </c>
      <c r="B745" s="704">
        <v>243</v>
      </c>
      <c r="C745" s="971" t="s">
        <v>2057</v>
      </c>
      <c r="D745" s="971" t="s">
        <v>90</v>
      </c>
      <c r="E745" s="217">
        <v>53</v>
      </c>
      <c r="F745" s="971" t="s">
        <v>2600</v>
      </c>
      <c r="G745" s="971" t="s">
        <v>2572</v>
      </c>
      <c r="H745" s="148">
        <v>0.03</v>
      </c>
      <c r="I745" s="142">
        <v>116.8</v>
      </c>
      <c r="J745" s="139">
        <v>0</v>
      </c>
      <c r="K745" s="139">
        <v>16.7608</v>
      </c>
      <c r="L745" s="148">
        <v>0</v>
      </c>
      <c r="M745" s="148">
        <v>14.35</v>
      </c>
      <c r="N745" s="148">
        <v>0</v>
      </c>
      <c r="O745" s="148">
        <v>0</v>
      </c>
      <c r="P745" s="118">
        <v>-8</v>
      </c>
      <c r="Q745" s="376"/>
      <c r="R745" s="376"/>
      <c r="S745" s="376"/>
      <c r="T745" s="373"/>
      <c r="U745" s="374"/>
      <c r="V745" s="374"/>
      <c r="W745" s="374"/>
      <c r="X745" s="375"/>
      <c r="Y745" s="376"/>
      <c r="Z745" s="376"/>
      <c r="AA745" s="376"/>
      <c r="AB745" s="373"/>
      <c r="AC745" s="374"/>
      <c r="AD745" s="374"/>
      <c r="AE745" s="374"/>
      <c r="AF745" s="375"/>
    </row>
    <row r="746" spans="1:32" ht="8.4499999999999993" customHeight="1" x14ac:dyDescent="0.2">
      <c r="A746" s="249" t="s">
        <v>1857</v>
      </c>
      <c r="B746" s="704">
        <v>244</v>
      </c>
      <c r="C746" s="971" t="s">
        <v>2058</v>
      </c>
      <c r="D746" s="971" t="s">
        <v>90</v>
      </c>
      <c r="E746" s="217">
        <v>53</v>
      </c>
      <c r="F746" s="971" t="s">
        <v>2600</v>
      </c>
      <c r="G746" s="971" t="s">
        <v>2572</v>
      </c>
      <c r="H746" s="148">
        <v>0.02</v>
      </c>
      <c r="I746" s="144">
        <v>51.54</v>
      </c>
      <c r="J746" s="139">
        <v>0</v>
      </c>
      <c r="K746" s="139">
        <v>48.339399999999998</v>
      </c>
      <c r="L746" s="148">
        <v>0</v>
      </c>
      <c r="M746" s="148">
        <v>93.79</v>
      </c>
      <c r="N746" s="148">
        <v>0</v>
      </c>
      <c r="O746" s="148">
        <v>0.01</v>
      </c>
      <c r="P746" s="118">
        <v>-50</v>
      </c>
      <c r="Q746" s="370"/>
      <c r="R746" s="370"/>
      <c r="S746" s="370"/>
      <c r="T746" s="370"/>
      <c r="U746" s="370"/>
      <c r="V746" s="370"/>
      <c r="W746" s="370"/>
      <c r="X746" s="370"/>
      <c r="Y746" s="370"/>
      <c r="Z746" s="370"/>
      <c r="AA746" s="370"/>
      <c r="AB746" s="370"/>
      <c r="AC746" s="370"/>
      <c r="AD746" s="370"/>
      <c r="AE746" s="370"/>
      <c r="AF746" s="370"/>
    </row>
    <row r="747" spans="1:32" ht="8.4499999999999993" customHeight="1" x14ac:dyDescent="0.2">
      <c r="A747" s="249" t="s">
        <v>1859</v>
      </c>
      <c r="B747" s="704">
        <v>245</v>
      </c>
      <c r="C747" s="971" t="s">
        <v>2601</v>
      </c>
      <c r="D747" s="971" t="s">
        <v>90</v>
      </c>
      <c r="E747" s="217">
        <v>33</v>
      </c>
      <c r="F747" s="971" t="s">
        <v>2520</v>
      </c>
      <c r="G747" s="971" t="s">
        <v>2572</v>
      </c>
      <c r="H747" s="148">
        <v>0.01</v>
      </c>
      <c r="I747" s="138">
        <v>212.11</v>
      </c>
      <c r="J747" s="138">
        <v>0</v>
      </c>
      <c r="K747" s="138">
        <v>103.46729999999999</v>
      </c>
      <c r="L747" s="138">
        <v>0</v>
      </c>
      <c r="M747" s="138">
        <v>48.78</v>
      </c>
      <c r="N747" s="138">
        <v>0</v>
      </c>
      <c r="O747" s="138">
        <v>0.01</v>
      </c>
      <c r="P747" s="138">
        <v>-17</v>
      </c>
      <c r="Q747" s="376"/>
      <c r="R747" s="376"/>
      <c r="S747" s="376"/>
      <c r="T747" s="374"/>
      <c r="U747" s="374"/>
      <c r="V747" s="374"/>
      <c r="W747" s="374"/>
      <c r="X747" s="375"/>
      <c r="Y747" s="376"/>
      <c r="Z747" s="376"/>
      <c r="AA747" s="376"/>
      <c r="AB747" s="374"/>
      <c r="AC747" s="374"/>
      <c r="AD747" s="374"/>
      <c r="AE747" s="374"/>
      <c r="AF747" s="375"/>
    </row>
    <row r="748" spans="1:32" ht="8.4499999999999993" customHeight="1" x14ac:dyDescent="0.2">
      <c r="A748" s="249" t="s">
        <v>1861</v>
      </c>
      <c r="B748" s="704">
        <v>246</v>
      </c>
      <c r="C748" s="971" t="s">
        <v>2059</v>
      </c>
      <c r="D748" s="971" t="s">
        <v>90</v>
      </c>
      <c r="E748" s="704">
        <v>139</v>
      </c>
      <c r="F748" s="971" t="s">
        <v>1982</v>
      </c>
      <c r="G748" s="971" t="s">
        <v>2572</v>
      </c>
      <c r="H748" s="148">
        <v>0.22</v>
      </c>
      <c r="I748" s="144">
        <v>526.13</v>
      </c>
      <c r="J748" s="139">
        <v>273.4298</v>
      </c>
      <c r="K748" s="139">
        <v>305.5763</v>
      </c>
      <c r="L748" s="148">
        <v>51.97</v>
      </c>
      <c r="M748" s="148">
        <v>58.08</v>
      </c>
      <c r="N748" s="148">
        <v>0.11</v>
      </c>
      <c r="O748" s="148">
        <v>0.13</v>
      </c>
      <c r="P748" s="118">
        <v>-9</v>
      </c>
      <c r="Q748" s="376"/>
      <c r="R748" s="376"/>
      <c r="S748" s="376"/>
      <c r="T748" s="374"/>
      <c r="U748" s="374"/>
      <c r="V748" s="374"/>
      <c r="W748" s="374"/>
      <c r="X748" s="375"/>
      <c r="Y748" s="376"/>
      <c r="Z748" s="376"/>
      <c r="AA748" s="376"/>
      <c r="AB748" s="374"/>
      <c r="AC748" s="374"/>
      <c r="AD748" s="374"/>
      <c r="AE748" s="374"/>
      <c r="AF748" s="375"/>
    </row>
    <row r="749" spans="1:32" ht="8.4499999999999993" customHeight="1" x14ac:dyDescent="0.2">
      <c r="A749" s="249" t="s">
        <v>1863</v>
      </c>
      <c r="B749" s="704">
        <v>247</v>
      </c>
      <c r="C749" s="971" t="s">
        <v>2060</v>
      </c>
      <c r="D749" s="971" t="s">
        <v>15</v>
      </c>
      <c r="E749" s="704">
        <v>116</v>
      </c>
      <c r="F749" s="971" t="s">
        <v>2594</v>
      </c>
      <c r="G749" s="971" t="s">
        <v>2572</v>
      </c>
      <c r="H749" s="148">
        <v>0</v>
      </c>
      <c r="I749" s="146">
        <v>34.85</v>
      </c>
      <c r="J749" s="139">
        <v>5.9001000000000001</v>
      </c>
      <c r="K749" s="139">
        <v>22.5549</v>
      </c>
      <c r="L749" s="148">
        <v>16.93</v>
      </c>
      <c r="M749" s="148">
        <v>64.72</v>
      </c>
      <c r="N749" s="148">
        <v>0</v>
      </c>
      <c r="O749" s="148">
        <v>0</v>
      </c>
      <c r="P749" s="118">
        <v>-56</v>
      </c>
      <c r="Q749" s="371"/>
      <c r="R749" s="376"/>
      <c r="S749" s="376"/>
      <c r="T749" s="374"/>
      <c r="U749" s="374"/>
      <c r="V749" s="374"/>
      <c r="W749" s="374"/>
      <c r="X749" s="375"/>
      <c r="Y749" s="371"/>
      <c r="Z749" s="372"/>
      <c r="AA749" s="376"/>
      <c r="AB749" s="374"/>
      <c r="AC749" s="374"/>
      <c r="AD749" s="374"/>
      <c r="AE749" s="374"/>
      <c r="AF749" s="375"/>
    </row>
    <row r="750" spans="1:32" ht="8.4499999999999993" customHeight="1" x14ac:dyDescent="0.2">
      <c r="A750" s="249" t="s">
        <v>1865</v>
      </c>
      <c r="B750" s="704">
        <v>248</v>
      </c>
      <c r="C750" s="971" t="s">
        <v>2061</v>
      </c>
      <c r="D750" s="971" t="s">
        <v>15</v>
      </c>
      <c r="E750" s="217">
        <v>21</v>
      </c>
      <c r="F750" s="971" t="s">
        <v>1978</v>
      </c>
      <c r="G750" s="971" t="s">
        <v>2526</v>
      </c>
      <c r="H750" s="148">
        <v>0.01</v>
      </c>
      <c r="I750" s="144">
        <v>59.1</v>
      </c>
      <c r="J750" s="139">
        <v>0</v>
      </c>
      <c r="K750" s="139">
        <v>28.4803</v>
      </c>
      <c r="L750" s="148">
        <v>0</v>
      </c>
      <c r="M750" s="148">
        <v>48.19</v>
      </c>
      <c r="N750" s="148">
        <v>0</v>
      </c>
      <c r="O750" s="148">
        <v>0</v>
      </c>
      <c r="P750" s="118">
        <v>-11</v>
      </c>
      <c r="Q750" s="380"/>
      <c r="R750" s="376"/>
      <c r="S750" s="376"/>
      <c r="T750" s="374"/>
      <c r="U750" s="374"/>
      <c r="V750" s="374"/>
      <c r="W750" s="374"/>
      <c r="X750" s="375"/>
      <c r="Y750" s="380"/>
      <c r="Z750" s="371"/>
      <c r="AA750" s="376"/>
      <c r="AB750" s="373"/>
      <c r="AC750" s="374"/>
      <c r="AD750" s="374"/>
      <c r="AE750" s="374"/>
      <c r="AF750" s="375"/>
    </row>
    <row r="751" spans="1:32" ht="8.4499999999999993" customHeight="1" x14ac:dyDescent="0.2">
      <c r="A751" s="249" t="s">
        <v>2671</v>
      </c>
      <c r="B751" s="704">
        <v>249</v>
      </c>
      <c r="C751" s="971" t="s">
        <v>2062</v>
      </c>
      <c r="D751" s="971" t="s">
        <v>15</v>
      </c>
      <c r="E751" s="704">
        <v>139</v>
      </c>
      <c r="F751" s="971" t="s">
        <v>1982</v>
      </c>
      <c r="G751" s="971" t="s">
        <v>2572</v>
      </c>
      <c r="H751" s="148">
        <v>0.05</v>
      </c>
      <c r="I751" s="146">
        <v>226.41</v>
      </c>
      <c r="J751" s="139">
        <v>90.971500000000006</v>
      </c>
      <c r="K751" s="139">
        <v>167.70189999999999</v>
      </c>
      <c r="L751" s="148">
        <v>40.18</v>
      </c>
      <c r="M751" s="148">
        <v>74.069999999999993</v>
      </c>
      <c r="N751" s="148">
        <v>0.02</v>
      </c>
      <c r="O751" s="148">
        <v>0.03</v>
      </c>
      <c r="P751" s="118">
        <v>-48</v>
      </c>
      <c r="Q751" s="380"/>
      <c r="R751" s="376"/>
      <c r="S751" s="376"/>
      <c r="T751" s="374"/>
      <c r="U751" s="374"/>
      <c r="V751" s="374"/>
      <c r="W751" s="374"/>
      <c r="X751" s="375"/>
      <c r="Y751" s="380"/>
      <c r="Z751" s="371"/>
      <c r="AA751" s="376"/>
      <c r="AB751" s="373"/>
      <c r="AC751" s="374"/>
      <c r="AD751" s="374"/>
      <c r="AE751" s="374"/>
      <c r="AF751" s="375"/>
    </row>
    <row r="752" spans="1:32" ht="8.4499999999999993" customHeight="1" x14ac:dyDescent="0.2">
      <c r="A752" s="249" t="s">
        <v>2672</v>
      </c>
      <c r="B752" s="704">
        <v>250</v>
      </c>
      <c r="C752" s="971" t="s">
        <v>2063</v>
      </c>
      <c r="D752" s="971" t="s">
        <v>90</v>
      </c>
      <c r="E752" s="704">
        <v>116</v>
      </c>
      <c r="F752" s="971" t="s">
        <v>2594</v>
      </c>
      <c r="G752" s="971" t="s">
        <v>2572</v>
      </c>
      <c r="H752" s="148">
        <v>0.14000000000000001</v>
      </c>
      <c r="I752" s="146">
        <v>98.47</v>
      </c>
      <c r="J752" s="139">
        <v>92.660300000000007</v>
      </c>
      <c r="K752" s="139">
        <v>0</v>
      </c>
      <c r="L752" s="148">
        <v>94.1</v>
      </c>
      <c r="M752" s="148">
        <v>0</v>
      </c>
      <c r="N752" s="148">
        <v>0.13</v>
      </c>
      <c r="O752" s="148">
        <v>0</v>
      </c>
      <c r="P752" s="118" t="s">
        <v>2727</v>
      </c>
      <c r="Q752" s="376"/>
      <c r="R752" s="376"/>
      <c r="S752" s="376"/>
      <c r="T752" s="373"/>
      <c r="U752" s="374"/>
      <c r="V752" s="374"/>
      <c r="W752" s="374"/>
      <c r="X752" s="375"/>
      <c r="Y752" s="376"/>
      <c r="Z752" s="376"/>
      <c r="AA752" s="376"/>
      <c r="AB752" s="373"/>
      <c r="AC752" s="374"/>
      <c r="AD752" s="374"/>
      <c r="AE752" s="374"/>
      <c r="AF752" s="375"/>
    </row>
    <row r="753" spans="1:32" ht="8.4499999999999993" customHeight="1" x14ac:dyDescent="0.2">
      <c r="A753" s="249" t="s">
        <v>2673</v>
      </c>
      <c r="B753" s="704">
        <v>251</v>
      </c>
      <c r="C753" s="971" t="s">
        <v>2064</v>
      </c>
      <c r="D753" s="971" t="s">
        <v>15</v>
      </c>
      <c r="E753" s="217">
        <v>21</v>
      </c>
      <c r="F753" s="971" t="s">
        <v>2514</v>
      </c>
      <c r="G753" s="971" t="s">
        <v>2527</v>
      </c>
      <c r="H753" s="148">
        <v>0.01</v>
      </c>
      <c r="I753" s="146">
        <v>8.6</v>
      </c>
      <c r="J753" s="139">
        <v>8.6</v>
      </c>
      <c r="K753" s="139">
        <v>0</v>
      </c>
      <c r="L753" s="148">
        <v>100</v>
      </c>
      <c r="M753" s="148">
        <v>0</v>
      </c>
      <c r="N753" s="148">
        <v>0.01</v>
      </c>
      <c r="O753" s="148">
        <v>0</v>
      </c>
      <c r="P753" s="118" t="s">
        <v>2722</v>
      </c>
      <c r="Q753" s="370"/>
      <c r="R753" s="370"/>
      <c r="S753" s="370"/>
      <c r="T753" s="370"/>
      <c r="U753" s="370"/>
      <c r="V753" s="370"/>
      <c r="W753" s="370"/>
      <c r="X753" s="370"/>
      <c r="Y753" s="370"/>
      <c r="Z753" s="370"/>
      <c r="AA753" s="370"/>
      <c r="AB753" s="370"/>
      <c r="AC753" s="370"/>
      <c r="AD753" s="370"/>
      <c r="AE753" s="370"/>
      <c r="AF753" s="370"/>
    </row>
    <row r="754" spans="1:32" ht="8.4499999999999993" customHeight="1" x14ac:dyDescent="0.2">
      <c r="A754" s="249" t="s">
        <v>2674</v>
      </c>
      <c r="B754" s="704">
        <v>252</v>
      </c>
      <c r="C754" s="971" t="s">
        <v>2065</v>
      </c>
      <c r="D754" s="971" t="s">
        <v>90</v>
      </c>
      <c r="E754" s="704">
        <v>116</v>
      </c>
      <c r="F754" s="971" t="s">
        <v>2594</v>
      </c>
      <c r="G754" s="971" t="s">
        <v>2572</v>
      </c>
      <c r="H754" s="148">
        <v>0.03</v>
      </c>
      <c r="I754" s="146">
        <v>98.47</v>
      </c>
      <c r="J754" s="139">
        <v>92.660300000000007</v>
      </c>
      <c r="K754" s="139">
        <v>0</v>
      </c>
      <c r="L754" s="148">
        <v>94.1</v>
      </c>
      <c r="M754" s="148">
        <v>0</v>
      </c>
      <c r="N754" s="148">
        <v>0.03</v>
      </c>
      <c r="O754" s="148">
        <v>0</v>
      </c>
      <c r="P754" s="118" t="s">
        <v>2727</v>
      </c>
      <c r="Q754" s="372"/>
      <c r="R754" s="376"/>
      <c r="S754" s="376"/>
      <c r="T754" s="373"/>
      <c r="U754" s="374"/>
      <c r="V754" s="374"/>
      <c r="W754" s="374"/>
      <c r="X754" s="375"/>
      <c r="Y754" s="372"/>
      <c r="Z754" s="376"/>
      <c r="AA754" s="376"/>
      <c r="AB754" s="373"/>
      <c r="AC754" s="374"/>
      <c r="AD754" s="374"/>
      <c r="AE754" s="374"/>
      <c r="AF754" s="375"/>
    </row>
    <row r="755" spans="1:32" ht="8.4499999999999993" customHeight="1" x14ac:dyDescent="0.2">
      <c r="A755" s="249" t="s">
        <v>143</v>
      </c>
      <c r="B755" s="116">
        <v>253</v>
      </c>
      <c r="C755" s="137" t="s">
        <v>480</v>
      </c>
      <c r="D755" s="137"/>
      <c r="E755" s="116">
        <v>224</v>
      </c>
      <c r="F755" s="137" t="s">
        <v>2602</v>
      </c>
      <c r="G755" s="137" t="s">
        <v>2524</v>
      </c>
      <c r="H755" s="138"/>
      <c r="I755" s="139"/>
      <c r="J755" s="139"/>
      <c r="K755" s="139"/>
      <c r="L755" s="148"/>
      <c r="M755" s="148"/>
      <c r="N755" s="148"/>
      <c r="O755" s="148"/>
      <c r="P755" s="118"/>
      <c r="Q755" s="372"/>
      <c r="R755" s="376"/>
      <c r="S755" s="376"/>
      <c r="T755" s="373"/>
      <c r="U755" s="374"/>
      <c r="V755" s="374"/>
      <c r="W755" s="374"/>
      <c r="X755" s="375"/>
      <c r="Y755" s="372"/>
      <c r="Z755" s="376"/>
      <c r="AA755" s="376"/>
      <c r="AB755" s="373"/>
      <c r="AC755" s="374"/>
      <c r="AD755" s="374"/>
      <c r="AE755" s="374"/>
      <c r="AF755" s="375"/>
    </row>
    <row r="756" spans="1:32" ht="8.4499999999999993" customHeight="1" x14ac:dyDescent="0.2">
      <c r="A756" s="249" t="s">
        <v>248</v>
      </c>
      <c r="B756" s="704">
        <v>254</v>
      </c>
      <c r="C756" s="971" t="s">
        <v>2066</v>
      </c>
      <c r="D756" s="971" t="s">
        <v>7</v>
      </c>
      <c r="E756" s="704">
        <v>153</v>
      </c>
      <c r="F756" s="971" t="s">
        <v>2507</v>
      </c>
      <c r="G756" s="971" t="s">
        <v>2524</v>
      </c>
      <c r="H756" s="148">
        <v>7.47</v>
      </c>
      <c r="I756" s="146">
        <v>1</v>
      </c>
      <c r="J756" s="139">
        <v>2.2000000000000001E-3</v>
      </c>
      <c r="K756" s="139">
        <v>2.3E-3</v>
      </c>
      <c r="L756" s="148">
        <v>0.22</v>
      </c>
      <c r="M756" s="148">
        <v>0.23</v>
      </c>
      <c r="N756" s="148">
        <v>0.02</v>
      </c>
      <c r="O756" s="148">
        <v>0.02</v>
      </c>
      <c r="P756" s="118">
        <v>-1</v>
      </c>
      <c r="Q756" s="372"/>
      <c r="R756" s="376"/>
      <c r="S756" s="376"/>
      <c r="T756" s="373"/>
      <c r="U756" s="374"/>
      <c r="V756" s="374"/>
      <c r="W756" s="374"/>
      <c r="X756" s="375"/>
      <c r="Y756" s="372"/>
      <c r="Z756" s="376"/>
      <c r="AA756" s="376"/>
      <c r="AB756" s="373"/>
      <c r="AC756" s="374"/>
      <c r="AD756" s="374"/>
      <c r="AE756" s="374"/>
      <c r="AF756" s="375"/>
    </row>
    <row r="757" spans="1:32" ht="8.4499999999999993" customHeight="1" x14ac:dyDescent="0.2">
      <c r="A757" s="249" t="s">
        <v>249</v>
      </c>
      <c r="B757" s="704">
        <v>255</v>
      </c>
      <c r="C757" s="971" t="s">
        <v>1092</v>
      </c>
      <c r="D757" s="971" t="s">
        <v>90</v>
      </c>
      <c r="E757" s="704">
        <v>151</v>
      </c>
      <c r="F757" s="971" t="s">
        <v>2602</v>
      </c>
      <c r="G757" s="971" t="s">
        <v>2603</v>
      </c>
      <c r="H757" s="148">
        <v>0.16</v>
      </c>
      <c r="I757" s="138">
        <v>366.31</v>
      </c>
      <c r="J757" s="138">
        <v>363.15969999999999</v>
      </c>
      <c r="K757" s="138">
        <v>265.6114</v>
      </c>
      <c r="L757" s="138">
        <v>99.14</v>
      </c>
      <c r="M757" s="138">
        <v>72.510000000000005</v>
      </c>
      <c r="N757" s="138">
        <v>0.16</v>
      </c>
      <c r="O757" s="138">
        <v>0.11</v>
      </c>
      <c r="P757" s="138" t="s">
        <v>2714</v>
      </c>
      <c r="Q757" s="372"/>
      <c r="R757" s="376"/>
      <c r="S757" s="376"/>
      <c r="T757" s="373"/>
      <c r="U757" s="374"/>
      <c r="V757" s="374"/>
      <c r="W757" s="374"/>
      <c r="X757" s="375"/>
      <c r="Y757" s="372"/>
      <c r="Z757" s="376"/>
      <c r="AA757" s="376"/>
      <c r="AB757" s="373"/>
      <c r="AC757" s="374"/>
      <c r="AD757" s="374"/>
      <c r="AE757" s="374"/>
      <c r="AF757" s="375"/>
    </row>
    <row r="758" spans="1:32" ht="8.4499999999999993" customHeight="1" x14ac:dyDescent="0.2">
      <c r="A758" s="249" t="s">
        <v>144</v>
      </c>
      <c r="B758" s="116">
        <v>256</v>
      </c>
      <c r="C758" s="137" t="s">
        <v>481</v>
      </c>
      <c r="D758" s="137"/>
      <c r="E758" s="116">
        <v>196</v>
      </c>
      <c r="F758" s="137" t="s">
        <v>1982</v>
      </c>
      <c r="G758" s="137" t="s">
        <v>2604</v>
      </c>
      <c r="H758" s="138"/>
      <c r="I758" s="139"/>
      <c r="J758" s="139"/>
      <c r="K758" s="139"/>
      <c r="L758" s="148"/>
      <c r="M758" s="148"/>
      <c r="N758" s="148"/>
      <c r="O758" s="148"/>
      <c r="P758" s="118"/>
      <c r="Q758" s="372"/>
      <c r="R758" s="376"/>
      <c r="S758" s="376"/>
      <c r="T758" s="373"/>
      <c r="U758" s="374"/>
      <c r="V758" s="374"/>
      <c r="W758" s="374"/>
      <c r="X758" s="375"/>
      <c r="Y758" s="372"/>
      <c r="Z758" s="376"/>
      <c r="AA758" s="376"/>
      <c r="AB758" s="373"/>
      <c r="AC758" s="374"/>
      <c r="AD758" s="374"/>
      <c r="AE758" s="374"/>
      <c r="AF758" s="375"/>
    </row>
    <row r="759" spans="1:32" ht="8.4499999999999993" customHeight="1" x14ac:dyDescent="0.2">
      <c r="A759" s="249" t="s">
        <v>145</v>
      </c>
      <c r="B759" s="704">
        <v>257</v>
      </c>
      <c r="C759" s="971" t="s">
        <v>482</v>
      </c>
      <c r="D759" s="971" t="s">
        <v>15</v>
      </c>
      <c r="E759" s="217">
        <v>14</v>
      </c>
      <c r="F759" s="971" t="s">
        <v>2605</v>
      </c>
      <c r="G759" s="971" t="s">
        <v>2503</v>
      </c>
      <c r="H759" s="148">
        <v>0.16</v>
      </c>
      <c r="I759" s="144">
        <v>169.77</v>
      </c>
      <c r="J759" s="139">
        <v>0</v>
      </c>
      <c r="K759" s="139">
        <v>0</v>
      </c>
      <c r="L759" s="148">
        <v>0</v>
      </c>
      <c r="M759" s="148">
        <v>0</v>
      </c>
      <c r="N759" s="148">
        <v>0</v>
      </c>
      <c r="O759" s="148">
        <v>0</v>
      </c>
      <c r="P759" s="118"/>
      <c r="Q759" s="372"/>
      <c r="R759" s="376"/>
      <c r="S759" s="376"/>
      <c r="T759" s="373"/>
      <c r="U759" s="374"/>
      <c r="V759" s="374"/>
      <c r="W759" s="374"/>
      <c r="X759" s="375"/>
      <c r="Y759" s="372"/>
      <c r="Z759" s="376"/>
      <c r="AA759" s="376"/>
      <c r="AB759" s="373"/>
      <c r="AC759" s="374"/>
      <c r="AD759" s="374"/>
      <c r="AE759" s="374"/>
      <c r="AF759" s="375"/>
    </row>
    <row r="760" spans="1:32" ht="8.4499999999999993" customHeight="1" x14ac:dyDescent="0.2">
      <c r="A760" s="249" t="s">
        <v>146</v>
      </c>
      <c r="B760" s="704">
        <v>258</v>
      </c>
      <c r="C760" s="971" t="s">
        <v>483</v>
      </c>
      <c r="D760" s="971" t="s">
        <v>15</v>
      </c>
      <c r="E760" s="217">
        <v>41</v>
      </c>
      <c r="F760" s="971" t="s">
        <v>2517</v>
      </c>
      <c r="G760" s="971" t="s">
        <v>2518</v>
      </c>
      <c r="H760" s="148">
        <v>0.01</v>
      </c>
      <c r="I760" s="138">
        <v>7.96</v>
      </c>
      <c r="J760" s="138">
        <v>0</v>
      </c>
      <c r="K760" s="138">
        <v>0</v>
      </c>
      <c r="L760" s="138">
        <v>0</v>
      </c>
      <c r="M760" s="138">
        <v>0</v>
      </c>
      <c r="N760" s="138">
        <v>0</v>
      </c>
      <c r="O760" s="138">
        <v>0</v>
      </c>
      <c r="P760" s="138"/>
      <c r="Q760" s="372"/>
      <c r="R760" s="376"/>
      <c r="S760" s="376"/>
      <c r="T760" s="373"/>
      <c r="U760" s="374"/>
      <c r="V760" s="374"/>
      <c r="W760" s="374"/>
      <c r="X760" s="375"/>
      <c r="Y760" s="372"/>
      <c r="Z760" s="376"/>
      <c r="AA760" s="376"/>
      <c r="AB760" s="373"/>
      <c r="AC760" s="374"/>
      <c r="AD760" s="374"/>
      <c r="AE760" s="374"/>
      <c r="AF760" s="375"/>
    </row>
    <row r="761" spans="1:32" ht="8.4499999999999993" customHeight="1" x14ac:dyDescent="0.2">
      <c r="A761" s="249" t="s">
        <v>147</v>
      </c>
      <c r="B761" s="704">
        <v>259</v>
      </c>
      <c r="C761" s="971" t="s">
        <v>1093</v>
      </c>
      <c r="D761" s="971" t="s">
        <v>8</v>
      </c>
      <c r="E761" s="217">
        <v>12</v>
      </c>
      <c r="F761" s="971" t="s">
        <v>2581</v>
      </c>
      <c r="G761" s="971" t="s">
        <v>2504</v>
      </c>
      <c r="H761" s="148">
        <v>0.01</v>
      </c>
      <c r="I761" s="144">
        <v>3</v>
      </c>
      <c r="J761" s="139">
        <v>0</v>
      </c>
      <c r="K761" s="139">
        <v>0</v>
      </c>
      <c r="L761" s="148">
        <v>0</v>
      </c>
      <c r="M761" s="148">
        <v>0</v>
      </c>
      <c r="N761" s="148">
        <v>0</v>
      </c>
      <c r="O761" s="148">
        <v>0</v>
      </c>
      <c r="P761" s="118"/>
      <c r="Q761" s="372"/>
      <c r="R761" s="376"/>
      <c r="S761" s="376"/>
      <c r="T761" s="373"/>
      <c r="U761" s="374"/>
      <c r="V761" s="374"/>
      <c r="W761" s="374"/>
      <c r="X761" s="375"/>
      <c r="Y761" s="372"/>
      <c r="Z761" s="376"/>
      <c r="AA761" s="376"/>
      <c r="AB761" s="373"/>
      <c r="AC761" s="374"/>
      <c r="AD761" s="374"/>
      <c r="AE761" s="374"/>
      <c r="AF761" s="375"/>
    </row>
    <row r="762" spans="1:32" ht="8.4499999999999993" customHeight="1" x14ac:dyDescent="0.2">
      <c r="A762" s="249" t="s">
        <v>859</v>
      </c>
      <c r="B762" s="704">
        <v>260</v>
      </c>
      <c r="C762" s="971" t="s">
        <v>2067</v>
      </c>
      <c r="D762" s="971" t="s">
        <v>8</v>
      </c>
      <c r="E762" s="704">
        <v>196</v>
      </c>
      <c r="F762" s="971" t="s">
        <v>1982</v>
      </c>
      <c r="G762" s="971" t="s">
        <v>2604</v>
      </c>
      <c r="H762" s="148">
        <v>0.11</v>
      </c>
      <c r="I762" s="139">
        <v>14</v>
      </c>
      <c r="J762" s="139">
        <v>5.18</v>
      </c>
      <c r="K762" s="139">
        <v>4.0697999999999999</v>
      </c>
      <c r="L762" s="148">
        <v>37</v>
      </c>
      <c r="M762" s="148">
        <v>29.07</v>
      </c>
      <c r="N762" s="148">
        <v>0.04</v>
      </c>
      <c r="O762" s="148">
        <v>0.03</v>
      </c>
      <c r="P762" s="118" t="s">
        <v>2712</v>
      </c>
      <c r="Q762" s="372"/>
      <c r="R762" s="376"/>
      <c r="S762" s="376"/>
      <c r="T762" s="373"/>
      <c r="U762" s="374"/>
      <c r="V762" s="374"/>
      <c r="W762" s="374"/>
      <c r="X762" s="375"/>
      <c r="Y762" s="372"/>
      <c r="Z762" s="376"/>
      <c r="AA762" s="376"/>
      <c r="AB762" s="373"/>
      <c r="AC762" s="374"/>
      <c r="AD762" s="374"/>
      <c r="AE762" s="374"/>
      <c r="AF762" s="375"/>
    </row>
    <row r="763" spans="1:32" ht="8.4499999999999993" customHeight="1" x14ac:dyDescent="0.2">
      <c r="A763" s="249" t="s">
        <v>860</v>
      </c>
      <c r="B763" s="704">
        <v>261</v>
      </c>
      <c r="C763" s="971" t="s">
        <v>2068</v>
      </c>
      <c r="D763" s="971" t="s">
        <v>90</v>
      </c>
      <c r="E763" s="217">
        <v>15</v>
      </c>
      <c r="F763" s="971" t="s">
        <v>2530</v>
      </c>
      <c r="G763" s="971" t="s">
        <v>2606</v>
      </c>
      <c r="H763" s="148">
        <v>0.08</v>
      </c>
      <c r="I763" s="139">
        <v>22.57</v>
      </c>
      <c r="J763" s="139">
        <v>0</v>
      </c>
      <c r="K763" s="139">
        <v>0</v>
      </c>
      <c r="L763" s="148">
        <v>0</v>
      </c>
      <c r="M763" s="148">
        <v>0</v>
      </c>
      <c r="N763" s="148">
        <v>0</v>
      </c>
      <c r="O763" s="148">
        <v>0</v>
      </c>
      <c r="P763" s="118"/>
      <c r="Q763" s="372"/>
      <c r="R763" s="376"/>
      <c r="S763" s="376"/>
      <c r="T763" s="373"/>
      <c r="U763" s="374"/>
      <c r="V763" s="374"/>
      <c r="W763" s="374"/>
      <c r="X763" s="375"/>
      <c r="Y763" s="372"/>
      <c r="Z763" s="376"/>
      <c r="AA763" s="376"/>
      <c r="AB763" s="373"/>
      <c r="AC763" s="374"/>
      <c r="AD763" s="374"/>
      <c r="AE763" s="374"/>
      <c r="AF763" s="375"/>
    </row>
    <row r="764" spans="1:32" ht="8.4499999999999993" customHeight="1" x14ac:dyDescent="0.2">
      <c r="A764" s="249" t="s">
        <v>861</v>
      </c>
      <c r="B764" s="704">
        <v>262</v>
      </c>
      <c r="C764" s="971" t="s">
        <v>2069</v>
      </c>
      <c r="D764" s="971" t="s">
        <v>90</v>
      </c>
      <c r="E764" s="217">
        <v>23</v>
      </c>
      <c r="F764" s="971" t="s">
        <v>2523</v>
      </c>
      <c r="G764" s="971" t="s">
        <v>2524</v>
      </c>
      <c r="H764" s="148">
        <v>0.23</v>
      </c>
      <c r="I764" s="146">
        <v>29.8</v>
      </c>
      <c r="J764" s="139">
        <v>0</v>
      </c>
      <c r="K764" s="139">
        <v>0</v>
      </c>
      <c r="L764" s="148">
        <v>0</v>
      </c>
      <c r="M764" s="148">
        <v>0</v>
      </c>
      <c r="N764" s="148">
        <v>0</v>
      </c>
      <c r="O764" s="148">
        <v>0</v>
      </c>
      <c r="P764" s="118"/>
      <c r="Q764" s="372"/>
      <c r="R764" s="376"/>
      <c r="S764" s="376"/>
      <c r="T764" s="373"/>
      <c r="U764" s="374"/>
      <c r="V764" s="374"/>
      <c r="W764" s="374"/>
      <c r="X764" s="375"/>
      <c r="Y764" s="372"/>
      <c r="Z764" s="376"/>
      <c r="AA764" s="376"/>
      <c r="AB764" s="373"/>
      <c r="AC764" s="374"/>
      <c r="AD764" s="374"/>
      <c r="AE764" s="374"/>
      <c r="AF764" s="375"/>
    </row>
    <row r="765" spans="1:32" ht="8.4499999999999993" customHeight="1" x14ac:dyDescent="0.2">
      <c r="A765" s="249" t="s">
        <v>862</v>
      </c>
      <c r="B765" s="704">
        <v>263</v>
      </c>
      <c r="C765" s="971" t="s">
        <v>2070</v>
      </c>
      <c r="D765" s="971" t="s">
        <v>90</v>
      </c>
      <c r="E765" s="217">
        <v>10</v>
      </c>
      <c r="F765" s="971" t="s">
        <v>2530</v>
      </c>
      <c r="G765" s="971" t="s">
        <v>2607</v>
      </c>
      <c r="H765" s="148">
        <v>0.04</v>
      </c>
      <c r="I765" s="146">
        <v>6.93</v>
      </c>
      <c r="J765" s="139">
        <v>0</v>
      </c>
      <c r="K765" s="139">
        <v>0</v>
      </c>
      <c r="L765" s="148">
        <v>0</v>
      </c>
      <c r="M765" s="148">
        <v>0</v>
      </c>
      <c r="N765" s="148">
        <v>0</v>
      </c>
      <c r="O765" s="148">
        <v>0</v>
      </c>
      <c r="P765" s="118"/>
      <c r="Q765" s="372"/>
      <c r="R765" s="376"/>
      <c r="S765" s="376"/>
      <c r="T765" s="373"/>
      <c r="U765" s="374"/>
      <c r="V765" s="374"/>
      <c r="W765" s="374"/>
      <c r="X765" s="375"/>
      <c r="Y765" s="372"/>
      <c r="Z765" s="376"/>
      <c r="AA765" s="376"/>
      <c r="AB765" s="373"/>
      <c r="AC765" s="374"/>
      <c r="AD765" s="374"/>
      <c r="AE765" s="374"/>
      <c r="AF765" s="375"/>
    </row>
    <row r="766" spans="1:32" ht="8.4499999999999993" customHeight="1" x14ac:dyDescent="0.2">
      <c r="A766" s="249" t="s">
        <v>148</v>
      </c>
      <c r="B766" s="116">
        <v>264</v>
      </c>
      <c r="C766" s="137" t="s">
        <v>484</v>
      </c>
      <c r="D766" s="137"/>
      <c r="E766" s="115">
        <v>42</v>
      </c>
      <c r="F766" s="137" t="s">
        <v>2608</v>
      </c>
      <c r="G766" s="137" t="s">
        <v>2607</v>
      </c>
      <c r="H766" s="138"/>
      <c r="I766" s="146"/>
      <c r="J766" s="139"/>
      <c r="K766" s="139"/>
      <c r="L766" s="148"/>
      <c r="M766" s="148"/>
      <c r="N766" s="148"/>
      <c r="O766" s="148"/>
      <c r="P766" s="118"/>
      <c r="Q766" s="372"/>
      <c r="R766" s="376"/>
      <c r="S766" s="376"/>
      <c r="T766" s="373"/>
      <c r="U766" s="374"/>
      <c r="V766" s="374"/>
      <c r="W766" s="374"/>
      <c r="X766" s="375"/>
      <c r="Y766" s="372"/>
      <c r="Z766" s="376"/>
      <c r="AA766" s="376"/>
      <c r="AB766" s="373"/>
      <c r="AC766" s="374"/>
      <c r="AD766" s="374"/>
      <c r="AE766" s="374"/>
      <c r="AF766" s="375"/>
    </row>
    <row r="767" spans="1:32" ht="8.4499999999999993" customHeight="1" x14ac:dyDescent="0.2">
      <c r="A767" s="249" t="s">
        <v>250</v>
      </c>
      <c r="B767" s="116">
        <v>265</v>
      </c>
      <c r="C767" s="137" t="s">
        <v>272</v>
      </c>
      <c r="D767" s="137"/>
      <c r="E767" s="115">
        <v>42</v>
      </c>
      <c r="F767" s="137" t="s">
        <v>2608</v>
      </c>
      <c r="G767" s="137" t="s">
        <v>2607</v>
      </c>
      <c r="H767" s="138"/>
      <c r="I767" s="139"/>
      <c r="J767" s="139"/>
      <c r="K767" s="139"/>
      <c r="L767" s="148"/>
      <c r="M767" s="148"/>
      <c r="N767" s="148"/>
      <c r="O767" s="148"/>
      <c r="P767" s="118"/>
      <c r="Q767" s="376"/>
      <c r="R767" s="376"/>
      <c r="S767" s="376"/>
      <c r="T767" s="374"/>
      <c r="U767" s="374"/>
      <c r="V767" s="374"/>
      <c r="W767" s="374"/>
      <c r="X767" s="375"/>
      <c r="Y767" s="376"/>
      <c r="Z767" s="376"/>
      <c r="AA767" s="376"/>
      <c r="AB767" s="374"/>
      <c r="AC767" s="374"/>
      <c r="AD767" s="374"/>
      <c r="AE767" s="374"/>
      <c r="AF767" s="375"/>
    </row>
    <row r="768" spans="1:32" ht="8.4499999999999993" customHeight="1" x14ac:dyDescent="0.2">
      <c r="A768" s="249" t="s">
        <v>251</v>
      </c>
      <c r="B768" s="704">
        <v>266</v>
      </c>
      <c r="C768" s="971" t="s">
        <v>2071</v>
      </c>
      <c r="D768" s="971" t="s">
        <v>8</v>
      </c>
      <c r="E768" s="217">
        <v>42</v>
      </c>
      <c r="F768" s="971" t="s">
        <v>2608</v>
      </c>
      <c r="G768" s="971" t="s">
        <v>2607</v>
      </c>
      <c r="H768" s="148">
        <v>0.14000000000000001</v>
      </c>
      <c r="I768" s="138">
        <v>26</v>
      </c>
      <c r="J768" s="138">
        <v>0</v>
      </c>
      <c r="K768" s="138">
        <v>0</v>
      </c>
      <c r="L768" s="138">
        <v>0</v>
      </c>
      <c r="M768" s="138">
        <v>0</v>
      </c>
      <c r="N768" s="138">
        <v>0</v>
      </c>
      <c r="O768" s="138">
        <v>0</v>
      </c>
      <c r="P768" s="138"/>
      <c r="Q768" s="372"/>
      <c r="R768" s="376"/>
      <c r="S768" s="376"/>
      <c r="T768" s="373"/>
      <c r="U768" s="374"/>
      <c r="V768" s="374"/>
      <c r="W768" s="374"/>
      <c r="X768" s="375"/>
      <c r="Y768" s="372"/>
      <c r="Z768" s="376"/>
      <c r="AA768" s="376"/>
      <c r="AB768" s="373"/>
      <c r="AC768" s="374"/>
      <c r="AD768" s="374"/>
      <c r="AE768" s="374"/>
      <c r="AF768" s="375"/>
    </row>
    <row r="769" spans="1:32" ht="8.4499999999999993" customHeight="1" x14ac:dyDescent="0.2">
      <c r="A769" s="249" t="s">
        <v>252</v>
      </c>
      <c r="B769" s="704">
        <v>267</v>
      </c>
      <c r="C769" s="971" t="s">
        <v>2072</v>
      </c>
      <c r="D769" s="971" t="s">
        <v>8</v>
      </c>
      <c r="E769" s="217">
        <v>42</v>
      </c>
      <c r="F769" s="971" t="s">
        <v>2608</v>
      </c>
      <c r="G769" s="971" t="s">
        <v>2607</v>
      </c>
      <c r="H769" s="148">
        <v>0.52</v>
      </c>
      <c r="I769" s="138">
        <v>99</v>
      </c>
      <c r="J769" s="138">
        <v>0</v>
      </c>
      <c r="K769" s="138">
        <v>0</v>
      </c>
      <c r="L769" s="138">
        <v>0</v>
      </c>
      <c r="M769" s="138">
        <v>0</v>
      </c>
      <c r="N769" s="138">
        <v>0</v>
      </c>
      <c r="O769" s="138">
        <v>0</v>
      </c>
      <c r="P769" s="138"/>
      <c r="Q769" s="370"/>
      <c r="R769" s="370"/>
      <c r="S769" s="370"/>
      <c r="T769" s="370"/>
      <c r="U769" s="370"/>
      <c r="V769" s="370"/>
      <c r="W769" s="370"/>
      <c r="X769" s="370"/>
      <c r="Y769" s="370"/>
      <c r="Z769" s="370"/>
      <c r="AA769" s="370"/>
      <c r="AB769" s="370"/>
      <c r="AC769" s="370"/>
      <c r="AD769" s="370"/>
      <c r="AE769" s="370"/>
      <c r="AF769" s="370"/>
    </row>
    <row r="770" spans="1:32" ht="8.4499999999999993" customHeight="1" x14ac:dyDescent="0.2">
      <c r="A770" s="249" t="s">
        <v>864</v>
      </c>
      <c r="B770" s="704">
        <v>268</v>
      </c>
      <c r="C770" s="971" t="s">
        <v>2073</v>
      </c>
      <c r="D770" s="971" t="s">
        <v>8</v>
      </c>
      <c r="E770" s="217">
        <v>42</v>
      </c>
      <c r="F770" s="971" t="s">
        <v>2608</v>
      </c>
      <c r="G770" s="971" t="s">
        <v>2607</v>
      </c>
      <c r="H770" s="148">
        <v>0.2</v>
      </c>
      <c r="I770" s="146">
        <v>31</v>
      </c>
      <c r="J770" s="139">
        <v>0</v>
      </c>
      <c r="K770" s="139">
        <v>0</v>
      </c>
      <c r="L770" s="148">
        <v>0</v>
      </c>
      <c r="M770" s="148">
        <v>0</v>
      </c>
      <c r="N770" s="148">
        <v>0</v>
      </c>
      <c r="O770" s="148">
        <v>0</v>
      </c>
      <c r="P770" s="118"/>
      <c r="Q770" s="372"/>
      <c r="R770" s="376"/>
      <c r="S770" s="376"/>
      <c r="T770" s="373"/>
      <c r="U770" s="374"/>
      <c r="V770" s="374"/>
      <c r="W770" s="374"/>
      <c r="X770" s="375"/>
      <c r="Y770" s="372"/>
      <c r="Z770" s="376"/>
      <c r="AA770" s="376"/>
      <c r="AB770" s="373"/>
      <c r="AC770" s="374"/>
      <c r="AD770" s="374"/>
      <c r="AE770" s="374"/>
      <c r="AF770" s="375"/>
    </row>
    <row r="771" spans="1:32" ht="8.4499999999999993" customHeight="1" x14ac:dyDescent="0.2">
      <c r="A771" s="249" t="s">
        <v>865</v>
      </c>
      <c r="B771" s="704">
        <v>269</v>
      </c>
      <c r="C771" s="971" t="s">
        <v>2074</v>
      </c>
      <c r="D771" s="971" t="s">
        <v>8</v>
      </c>
      <c r="E771" s="703">
        <v>6</v>
      </c>
      <c r="F771" s="971" t="s">
        <v>2530</v>
      </c>
      <c r="G771" s="971" t="s">
        <v>2532</v>
      </c>
      <c r="H771" s="148">
        <v>0.01</v>
      </c>
      <c r="I771" s="146">
        <v>2</v>
      </c>
      <c r="J771" s="139">
        <v>0</v>
      </c>
      <c r="K771" s="139">
        <v>0</v>
      </c>
      <c r="L771" s="148">
        <v>0</v>
      </c>
      <c r="M771" s="148">
        <v>0</v>
      </c>
      <c r="N771" s="148">
        <v>0</v>
      </c>
      <c r="O771" s="148">
        <v>0</v>
      </c>
      <c r="P771" s="118"/>
      <c r="Q771" s="372"/>
      <c r="R771" s="376"/>
      <c r="S771" s="376"/>
      <c r="T771" s="373"/>
      <c r="U771" s="374"/>
      <c r="V771" s="374"/>
      <c r="W771" s="374"/>
      <c r="X771" s="375"/>
      <c r="Y771" s="372"/>
      <c r="Z771" s="376"/>
      <c r="AA771" s="376"/>
      <c r="AB771" s="373"/>
      <c r="AC771" s="374"/>
      <c r="AD771" s="374"/>
      <c r="AE771" s="374"/>
      <c r="AF771" s="375"/>
    </row>
    <row r="772" spans="1:32" ht="8.4499999999999993" customHeight="1" x14ac:dyDescent="0.2">
      <c r="A772" s="249" t="s">
        <v>866</v>
      </c>
      <c r="B772" s="704">
        <v>270</v>
      </c>
      <c r="C772" s="971" t="s">
        <v>2075</v>
      </c>
      <c r="D772" s="971" t="s">
        <v>8</v>
      </c>
      <c r="E772" s="217">
        <v>32</v>
      </c>
      <c r="F772" s="971" t="s">
        <v>2608</v>
      </c>
      <c r="G772" s="971" t="s">
        <v>2609</v>
      </c>
      <c r="H772" s="148">
        <v>0.06</v>
      </c>
      <c r="I772" s="146">
        <v>9</v>
      </c>
      <c r="J772" s="139">
        <v>0</v>
      </c>
      <c r="K772" s="139">
        <v>0</v>
      </c>
      <c r="L772" s="148">
        <v>0</v>
      </c>
      <c r="M772" s="148">
        <v>0</v>
      </c>
      <c r="N772" s="148">
        <v>0</v>
      </c>
      <c r="O772" s="148">
        <v>0</v>
      </c>
      <c r="P772" s="118"/>
      <c r="Q772" s="372"/>
      <c r="R772" s="376"/>
      <c r="S772" s="376"/>
      <c r="T772" s="373"/>
      <c r="U772" s="374"/>
      <c r="V772" s="374"/>
      <c r="W772" s="374"/>
      <c r="X772" s="375"/>
      <c r="Y772" s="372"/>
      <c r="Z772" s="376"/>
      <c r="AA772" s="376"/>
      <c r="AB772" s="373"/>
      <c r="AC772" s="374"/>
      <c r="AD772" s="374"/>
      <c r="AE772" s="374"/>
      <c r="AF772" s="375"/>
    </row>
    <row r="773" spans="1:32" ht="8.4499999999999993" customHeight="1" x14ac:dyDescent="0.2">
      <c r="A773" s="249" t="s">
        <v>253</v>
      </c>
      <c r="B773" s="116">
        <v>271</v>
      </c>
      <c r="C773" s="137" t="s">
        <v>273</v>
      </c>
      <c r="D773" s="137"/>
      <c r="E773" s="115">
        <v>42</v>
      </c>
      <c r="F773" s="137" t="s">
        <v>2608</v>
      </c>
      <c r="G773" s="137" t="s">
        <v>2607</v>
      </c>
      <c r="H773" s="138"/>
      <c r="I773" s="139"/>
      <c r="J773" s="139"/>
      <c r="K773" s="139"/>
      <c r="L773" s="148"/>
      <c r="M773" s="148"/>
      <c r="N773" s="148"/>
      <c r="O773" s="148"/>
      <c r="P773" s="118"/>
      <c r="Q773" s="376"/>
      <c r="R773" s="376"/>
      <c r="S773" s="376"/>
      <c r="T773" s="373"/>
      <c r="U773" s="374"/>
      <c r="V773" s="374"/>
      <c r="W773" s="374"/>
      <c r="X773" s="375"/>
      <c r="Y773" s="376"/>
      <c r="Z773" s="376"/>
      <c r="AA773" s="376"/>
      <c r="AB773" s="377"/>
      <c r="AC773" s="374"/>
      <c r="AD773" s="374"/>
      <c r="AE773" s="374"/>
      <c r="AF773" s="375"/>
    </row>
    <row r="774" spans="1:32" ht="8.4499999999999993" customHeight="1" x14ac:dyDescent="0.2">
      <c r="A774" s="249" t="s">
        <v>254</v>
      </c>
      <c r="B774" s="704">
        <v>272</v>
      </c>
      <c r="C774" s="971" t="s">
        <v>485</v>
      </c>
      <c r="D774" s="971" t="s">
        <v>8</v>
      </c>
      <c r="E774" s="217">
        <v>42</v>
      </c>
      <c r="F774" s="971" t="s">
        <v>2608</v>
      </c>
      <c r="G774" s="971" t="s">
        <v>2607</v>
      </c>
      <c r="H774" s="148">
        <v>0.02</v>
      </c>
      <c r="I774" s="139">
        <v>26</v>
      </c>
      <c r="J774" s="139">
        <v>0</v>
      </c>
      <c r="K774" s="139">
        <v>0</v>
      </c>
      <c r="L774" s="148">
        <v>0</v>
      </c>
      <c r="M774" s="148">
        <v>0</v>
      </c>
      <c r="N774" s="148">
        <v>0</v>
      </c>
      <c r="O774" s="148">
        <v>0</v>
      </c>
      <c r="P774" s="118"/>
      <c r="Q774" s="372"/>
      <c r="R774" s="376"/>
      <c r="S774" s="376"/>
      <c r="T774" s="374"/>
      <c r="U774" s="374"/>
      <c r="V774" s="374"/>
      <c r="W774" s="374"/>
      <c r="X774" s="375"/>
      <c r="Y774" s="372"/>
      <c r="Z774" s="376"/>
      <c r="AA774" s="376"/>
      <c r="AB774" s="373"/>
      <c r="AC774" s="374"/>
      <c r="AD774" s="374"/>
      <c r="AE774" s="374"/>
      <c r="AF774" s="375"/>
    </row>
    <row r="775" spans="1:32" ht="8.4499999999999993" customHeight="1" x14ac:dyDescent="0.2">
      <c r="A775" s="249" t="s">
        <v>255</v>
      </c>
      <c r="B775" s="704">
        <v>273</v>
      </c>
      <c r="C775" s="971" t="s">
        <v>486</v>
      </c>
      <c r="D775" s="971" t="s">
        <v>8</v>
      </c>
      <c r="E775" s="217">
        <v>42</v>
      </c>
      <c r="F775" s="971" t="s">
        <v>2608</v>
      </c>
      <c r="G775" s="971" t="s">
        <v>2607</v>
      </c>
      <c r="H775" s="148">
        <v>0.03</v>
      </c>
      <c r="I775" s="138">
        <v>84</v>
      </c>
      <c r="J775" s="138">
        <v>0</v>
      </c>
      <c r="K775" s="138">
        <v>0</v>
      </c>
      <c r="L775" s="138">
        <v>0</v>
      </c>
      <c r="M775" s="138">
        <v>0</v>
      </c>
      <c r="N775" s="138">
        <v>0</v>
      </c>
      <c r="O775" s="138">
        <v>0</v>
      </c>
      <c r="P775" s="138"/>
      <c r="Q775" s="376"/>
      <c r="R775" s="376"/>
      <c r="S775" s="376"/>
      <c r="T775" s="374"/>
      <c r="U775" s="374"/>
      <c r="V775" s="374"/>
      <c r="W775" s="374"/>
      <c r="X775" s="375"/>
      <c r="Y775" s="376"/>
      <c r="Z775" s="376"/>
      <c r="AA775" s="376"/>
      <c r="AB775" s="374"/>
      <c r="AC775" s="374"/>
      <c r="AD775" s="374"/>
      <c r="AE775" s="374"/>
      <c r="AF775" s="375"/>
    </row>
    <row r="776" spans="1:32" ht="8.4499999999999993" customHeight="1" x14ac:dyDescent="0.2">
      <c r="A776" s="249" t="s">
        <v>867</v>
      </c>
      <c r="B776" s="704">
        <v>274</v>
      </c>
      <c r="C776" s="971" t="s">
        <v>487</v>
      </c>
      <c r="D776" s="971" t="s">
        <v>8</v>
      </c>
      <c r="E776" s="217">
        <v>42</v>
      </c>
      <c r="F776" s="971" t="s">
        <v>2608</v>
      </c>
      <c r="G776" s="971" t="s">
        <v>2607</v>
      </c>
      <c r="H776" s="148">
        <v>0.02</v>
      </c>
      <c r="I776" s="146">
        <v>46</v>
      </c>
      <c r="J776" s="139">
        <v>0</v>
      </c>
      <c r="K776" s="139">
        <v>0</v>
      </c>
      <c r="L776" s="148">
        <v>0</v>
      </c>
      <c r="M776" s="148">
        <v>0</v>
      </c>
      <c r="N776" s="148">
        <v>0</v>
      </c>
      <c r="O776" s="148">
        <v>0</v>
      </c>
      <c r="P776" s="118"/>
      <c r="Q776" s="372"/>
      <c r="R776" s="376"/>
      <c r="S776" s="376"/>
      <c r="T776" s="374"/>
      <c r="U776" s="374"/>
      <c r="V776" s="374"/>
      <c r="W776" s="374"/>
      <c r="X776" s="375"/>
      <c r="Y776" s="372"/>
      <c r="Z776" s="376"/>
      <c r="AA776" s="376"/>
      <c r="AB776" s="373"/>
      <c r="AC776" s="374"/>
      <c r="AD776" s="374"/>
      <c r="AE776" s="374"/>
      <c r="AF776" s="375"/>
    </row>
    <row r="777" spans="1:32" ht="8.4499999999999993" customHeight="1" x14ac:dyDescent="0.2">
      <c r="A777" s="249" t="s">
        <v>868</v>
      </c>
      <c r="B777" s="704">
        <v>275</v>
      </c>
      <c r="C777" s="971" t="s">
        <v>2076</v>
      </c>
      <c r="D777" s="971" t="s">
        <v>8</v>
      </c>
      <c r="E777" s="217">
        <v>38</v>
      </c>
      <c r="F777" s="971" t="s">
        <v>2608</v>
      </c>
      <c r="G777" s="971" t="s">
        <v>2532</v>
      </c>
      <c r="H777" s="148">
        <v>0.01</v>
      </c>
      <c r="I777" s="146">
        <v>11</v>
      </c>
      <c r="J777" s="139">
        <v>0</v>
      </c>
      <c r="K777" s="139">
        <v>0</v>
      </c>
      <c r="L777" s="148">
        <v>0</v>
      </c>
      <c r="M777" s="148">
        <v>0</v>
      </c>
      <c r="N777" s="148">
        <v>0</v>
      </c>
      <c r="O777" s="148">
        <v>0</v>
      </c>
      <c r="P777" s="118"/>
      <c r="Q777" s="372"/>
      <c r="R777" s="376"/>
      <c r="S777" s="376"/>
      <c r="T777" s="373"/>
      <c r="U777" s="374"/>
      <c r="V777" s="374"/>
      <c r="W777" s="374"/>
      <c r="X777" s="375"/>
      <c r="Y777" s="372"/>
      <c r="Z777" s="376"/>
      <c r="AA777" s="376"/>
      <c r="AB777" s="373"/>
      <c r="AC777" s="374"/>
      <c r="AD777" s="374"/>
      <c r="AE777" s="374"/>
      <c r="AF777" s="375"/>
    </row>
    <row r="778" spans="1:32" ht="8.4499999999999993" customHeight="1" x14ac:dyDescent="0.2">
      <c r="A778" s="249" t="s">
        <v>869</v>
      </c>
      <c r="B778" s="704">
        <v>276</v>
      </c>
      <c r="C778" s="971" t="s">
        <v>488</v>
      </c>
      <c r="D778" s="971" t="s">
        <v>8</v>
      </c>
      <c r="E778" s="217">
        <v>42</v>
      </c>
      <c r="F778" s="971" t="s">
        <v>2608</v>
      </c>
      <c r="G778" s="971" t="s">
        <v>2607</v>
      </c>
      <c r="H778" s="148">
        <v>0.04</v>
      </c>
      <c r="I778" s="146">
        <v>24</v>
      </c>
      <c r="J778" s="139">
        <v>0</v>
      </c>
      <c r="K778" s="139">
        <v>0</v>
      </c>
      <c r="L778" s="148">
        <v>0</v>
      </c>
      <c r="M778" s="148">
        <v>0</v>
      </c>
      <c r="N778" s="148">
        <v>0</v>
      </c>
      <c r="O778" s="148">
        <v>0</v>
      </c>
      <c r="P778" s="118"/>
      <c r="Q778" s="371"/>
      <c r="R778" s="376"/>
      <c r="S778" s="376"/>
      <c r="T778" s="374"/>
      <c r="U778" s="374"/>
      <c r="V778" s="374"/>
      <c r="W778" s="374"/>
      <c r="X778" s="375"/>
      <c r="Y778" s="371"/>
      <c r="Z778" s="372"/>
      <c r="AA778" s="376"/>
      <c r="AB778" s="373"/>
      <c r="AC778" s="374"/>
      <c r="AD778" s="374"/>
      <c r="AE778" s="374"/>
      <c r="AF778" s="375"/>
    </row>
    <row r="779" spans="1:32" ht="8.4499999999999993" customHeight="1" x14ac:dyDescent="0.2">
      <c r="A779" s="249" t="s">
        <v>149</v>
      </c>
      <c r="B779" s="116">
        <v>277</v>
      </c>
      <c r="C779" s="137" t="s">
        <v>489</v>
      </c>
      <c r="D779" s="137"/>
      <c r="E779" s="116">
        <v>387</v>
      </c>
      <c r="F779" s="137" t="s">
        <v>1961</v>
      </c>
      <c r="G779" s="137" t="s">
        <v>1976</v>
      </c>
      <c r="H779" s="138"/>
      <c r="I779" s="146"/>
      <c r="J779" s="139"/>
      <c r="K779" s="139"/>
      <c r="L779" s="148"/>
      <c r="M779" s="148"/>
      <c r="N779" s="148"/>
      <c r="O779" s="148"/>
      <c r="P779" s="118"/>
      <c r="Q779" s="371"/>
      <c r="R779" s="376"/>
      <c r="S779" s="376"/>
      <c r="T779" s="374"/>
      <c r="U779" s="374"/>
      <c r="V779" s="374"/>
      <c r="W779" s="374"/>
      <c r="X779" s="375"/>
      <c r="Y779" s="371"/>
      <c r="Z779" s="372"/>
      <c r="AA779" s="376"/>
      <c r="AB779" s="373"/>
      <c r="AC779" s="374"/>
      <c r="AD779" s="374"/>
      <c r="AE779" s="374"/>
      <c r="AF779" s="375"/>
    </row>
    <row r="780" spans="1:32" ht="8.4499999999999993" customHeight="1" x14ac:dyDescent="0.2">
      <c r="A780" s="249" t="s">
        <v>870</v>
      </c>
      <c r="B780" s="704">
        <v>278</v>
      </c>
      <c r="C780" s="971" t="s">
        <v>490</v>
      </c>
      <c r="D780" s="971" t="s">
        <v>7</v>
      </c>
      <c r="E780" s="704">
        <v>362</v>
      </c>
      <c r="F780" s="971" t="s">
        <v>2610</v>
      </c>
      <c r="G780" s="971" t="s">
        <v>1976</v>
      </c>
      <c r="H780" s="148">
        <v>1.75</v>
      </c>
      <c r="I780" s="146">
        <v>1</v>
      </c>
      <c r="J780" s="139">
        <v>0.28010000000000002</v>
      </c>
      <c r="K780" s="139">
        <v>0.60460000000000003</v>
      </c>
      <c r="L780" s="148">
        <v>28.01</v>
      </c>
      <c r="M780" s="148">
        <v>60.46</v>
      </c>
      <c r="N780" s="148">
        <v>0.49</v>
      </c>
      <c r="O780" s="148">
        <v>1.06</v>
      </c>
      <c r="P780" s="118">
        <v>-118</v>
      </c>
      <c r="Q780" s="376"/>
      <c r="R780" s="376"/>
      <c r="S780" s="376"/>
      <c r="T780" s="374"/>
      <c r="U780" s="374"/>
      <c r="V780" s="374"/>
      <c r="W780" s="374"/>
      <c r="X780" s="375"/>
      <c r="Y780" s="376"/>
      <c r="Z780" s="376"/>
      <c r="AA780" s="376"/>
      <c r="AB780" s="374"/>
      <c r="AC780" s="374"/>
      <c r="AD780" s="374"/>
      <c r="AE780" s="374"/>
      <c r="AF780" s="375"/>
    </row>
    <row r="781" spans="1:32" ht="8.4499999999999993" customHeight="1" x14ac:dyDescent="0.2">
      <c r="A781" s="249" t="s">
        <v>871</v>
      </c>
      <c r="B781" s="704">
        <v>279</v>
      </c>
      <c r="C781" s="971" t="s">
        <v>2611</v>
      </c>
      <c r="D781" s="971" t="s">
        <v>7</v>
      </c>
      <c r="E781" s="704">
        <v>362</v>
      </c>
      <c r="F781" s="971" t="s">
        <v>2610</v>
      </c>
      <c r="G781" s="971" t="s">
        <v>1976</v>
      </c>
      <c r="H781" s="148">
        <v>0.99</v>
      </c>
      <c r="I781" s="138">
        <v>1</v>
      </c>
      <c r="J781" s="138">
        <v>0.28010000000000002</v>
      </c>
      <c r="K781" s="138">
        <v>0.60460000000000003</v>
      </c>
      <c r="L781" s="138">
        <v>28.01</v>
      </c>
      <c r="M781" s="138">
        <v>60.46</v>
      </c>
      <c r="N781" s="138">
        <v>0.28000000000000003</v>
      </c>
      <c r="O781" s="138">
        <v>0.6</v>
      </c>
      <c r="P781" s="138">
        <v>-118</v>
      </c>
      <c r="Q781" s="372"/>
      <c r="R781" s="376"/>
      <c r="S781" s="376"/>
      <c r="T781" s="374"/>
      <c r="U781" s="374"/>
      <c r="V781" s="374"/>
      <c r="W781" s="374"/>
      <c r="X781" s="375"/>
      <c r="Y781" s="372"/>
      <c r="Z781" s="376"/>
      <c r="AA781" s="376"/>
      <c r="AB781" s="373"/>
      <c r="AC781" s="374"/>
      <c r="AD781" s="374"/>
      <c r="AE781" s="374"/>
      <c r="AF781" s="375"/>
    </row>
    <row r="782" spans="1:32" ht="8.4499999999999993" customHeight="1" x14ac:dyDescent="0.2">
      <c r="A782" s="249" t="s">
        <v>872</v>
      </c>
      <c r="B782" s="704">
        <v>280</v>
      </c>
      <c r="C782" s="971" t="s">
        <v>491</v>
      </c>
      <c r="D782" s="971" t="s">
        <v>7</v>
      </c>
      <c r="E782" s="704">
        <v>295</v>
      </c>
      <c r="F782" s="971" t="s">
        <v>2612</v>
      </c>
      <c r="G782" s="971" t="s">
        <v>1976</v>
      </c>
      <c r="H782" s="148">
        <v>2.08</v>
      </c>
      <c r="I782" s="139">
        <v>1</v>
      </c>
      <c r="J782" s="139">
        <v>0.48089999999999999</v>
      </c>
      <c r="K782" s="139">
        <v>0.77669999999999995</v>
      </c>
      <c r="L782" s="148">
        <v>48.09</v>
      </c>
      <c r="M782" s="148">
        <v>77.67</v>
      </c>
      <c r="N782" s="148">
        <v>1</v>
      </c>
      <c r="O782" s="148">
        <v>1.61</v>
      </c>
      <c r="P782" s="118">
        <v>-88</v>
      </c>
      <c r="Q782" s="372"/>
      <c r="R782" s="376"/>
      <c r="S782" s="376"/>
      <c r="T782" s="373"/>
      <c r="U782" s="374"/>
      <c r="V782" s="374"/>
      <c r="W782" s="374"/>
      <c r="X782" s="375"/>
      <c r="Y782" s="372"/>
      <c r="Z782" s="376"/>
      <c r="AA782" s="376"/>
      <c r="AB782" s="373"/>
      <c r="AC782" s="374"/>
      <c r="AD782" s="374"/>
      <c r="AE782" s="374"/>
      <c r="AF782" s="375"/>
    </row>
    <row r="783" spans="1:32" ht="8.4499999999999993" customHeight="1" x14ac:dyDescent="0.2">
      <c r="A783" s="249" t="s">
        <v>873</v>
      </c>
      <c r="B783" s="704">
        <v>281</v>
      </c>
      <c r="C783" s="971" t="s">
        <v>2613</v>
      </c>
      <c r="D783" s="971" t="s">
        <v>7</v>
      </c>
      <c r="E783" s="704">
        <v>295</v>
      </c>
      <c r="F783" s="971" t="s">
        <v>2612</v>
      </c>
      <c r="G783" s="971" t="s">
        <v>1976</v>
      </c>
      <c r="H783" s="148">
        <v>0.83</v>
      </c>
      <c r="I783" s="139">
        <v>1</v>
      </c>
      <c r="J783" s="139">
        <v>0.48089999999999999</v>
      </c>
      <c r="K783" s="139">
        <v>0.77669999999999995</v>
      </c>
      <c r="L783" s="148">
        <v>48.09</v>
      </c>
      <c r="M783" s="148">
        <v>77.67</v>
      </c>
      <c r="N783" s="148">
        <v>0.4</v>
      </c>
      <c r="O783" s="148">
        <v>0.65</v>
      </c>
      <c r="P783" s="118">
        <v>-88</v>
      </c>
      <c r="Q783" s="376"/>
      <c r="R783" s="376"/>
      <c r="S783" s="376"/>
      <c r="T783" s="373"/>
      <c r="U783" s="374"/>
      <c r="V783" s="374"/>
      <c r="W783" s="374"/>
      <c r="X783" s="375"/>
      <c r="Y783" s="376"/>
      <c r="Z783" s="376"/>
      <c r="AA783" s="376"/>
      <c r="AB783" s="373"/>
      <c r="AC783" s="374"/>
      <c r="AD783" s="374"/>
      <c r="AE783" s="374"/>
      <c r="AF783" s="375"/>
    </row>
    <row r="784" spans="1:32" ht="8.4499999999999993" customHeight="1" x14ac:dyDescent="0.2">
      <c r="A784" s="249" t="s">
        <v>874</v>
      </c>
      <c r="B784" s="704">
        <v>282</v>
      </c>
      <c r="C784" s="971" t="s">
        <v>492</v>
      </c>
      <c r="D784" s="971" t="s">
        <v>7</v>
      </c>
      <c r="E784" s="217">
        <v>71</v>
      </c>
      <c r="F784" s="971" t="s">
        <v>2575</v>
      </c>
      <c r="G784" s="971" t="s">
        <v>2614</v>
      </c>
      <c r="H784" s="148">
        <v>0.11</v>
      </c>
      <c r="I784" s="139">
        <v>1</v>
      </c>
      <c r="J784" s="139">
        <v>1</v>
      </c>
      <c r="K784" s="139">
        <v>1</v>
      </c>
      <c r="L784" s="148">
        <v>100</v>
      </c>
      <c r="M784" s="148">
        <v>100</v>
      </c>
      <c r="N784" s="148">
        <v>0.11</v>
      </c>
      <c r="O784" s="148">
        <v>0.11</v>
      </c>
      <c r="P784" s="118"/>
      <c r="Q784" s="370"/>
      <c r="R784" s="370"/>
      <c r="S784" s="370"/>
      <c r="T784" s="370"/>
      <c r="U784" s="370"/>
      <c r="V784" s="370"/>
      <c r="W784" s="370"/>
      <c r="X784" s="370"/>
      <c r="Y784" s="370"/>
      <c r="Z784" s="370"/>
      <c r="AA784" s="370"/>
      <c r="AB784" s="370"/>
      <c r="AC784" s="370"/>
      <c r="AD784" s="370"/>
      <c r="AE784" s="370"/>
      <c r="AF784" s="370"/>
    </row>
    <row r="785" spans="1:32" ht="8.4499999999999993" customHeight="1" x14ac:dyDescent="0.2">
      <c r="A785" s="249" t="s">
        <v>875</v>
      </c>
      <c r="B785" s="704">
        <v>283</v>
      </c>
      <c r="C785" s="971" t="s">
        <v>1094</v>
      </c>
      <c r="D785" s="971" t="s">
        <v>8</v>
      </c>
      <c r="E785" s="704">
        <v>167</v>
      </c>
      <c r="F785" s="971" t="s">
        <v>2615</v>
      </c>
      <c r="G785" s="971" t="s">
        <v>2524</v>
      </c>
      <c r="H785" s="148">
        <v>0.2</v>
      </c>
      <c r="I785" s="146">
        <v>22</v>
      </c>
      <c r="J785" s="139">
        <v>15.4</v>
      </c>
      <c r="K785" s="139">
        <v>18.000399999999999</v>
      </c>
      <c r="L785" s="148">
        <v>70</v>
      </c>
      <c r="M785" s="148">
        <v>81.819999999999993</v>
      </c>
      <c r="N785" s="148">
        <v>0.14000000000000001</v>
      </c>
      <c r="O785" s="148">
        <v>0.16</v>
      </c>
      <c r="P785" s="118">
        <v>-20</v>
      </c>
      <c r="Q785" s="371"/>
      <c r="R785" s="376"/>
      <c r="S785" s="376"/>
      <c r="T785" s="374"/>
      <c r="U785" s="374"/>
      <c r="V785" s="374"/>
      <c r="W785" s="374"/>
      <c r="X785" s="375"/>
      <c r="Y785" s="371"/>
      <c r="Z785" s="372"/>
      <c r="AA785" s="376"/>
      <c r="AB785" s="374"/>
      <c r="AC785" s="374"/>
      <c r="AD785" s="374"/>
      <c r="AE785" s="374"/>
      <c r="AF785" s="375"/>
    </row>
    <row r="786" spans="1:32" ht="8.4499999999999993" customHeight="1" x14ac:dyDescent="0.2">
      <c r="A786" s="249" t="s">
        <v>876</v>
      </c>
      <c r="B786" s="704">
        <v>284</v>
      </c>
      <c r="C786" s="971" t="s">
        <v>493</v>
      </c>
      <c r="D786" s="971" t="s">
        <v>7</v>
      </c>
      <c r="E786" s="704">
        <v>153</v>
      </c>
      <c r="F786" s="971" t="s">
        <v>2616</v>
      </c>
      <c r="G786" s="971" t="s">
        <v>1976</v>
      </c>
      <c r="H786" s="148">
        <v>0.73</v>
      </c>
      <c r="I786" s="139">
        <v>1</v>
      </c>
      <c r="J786" s="139">
        <v>5.96E-2</v>
      </c>
      <c r="K786" s="139">
        <v>0</v>
      </c>
      <c r="L786" s="148">
        <v>5.96</v>
      </c>
      <c r="M786" s="148">
        <v>0</v>
      </c>
      <c r="N786" s="148">
        <v>0.04</v>
      </c>
      <c r="O786" s="148">
        <v>0</v>
      </c>
      <c r="P786" s="118" t="s">
        <v>2693</v>
      </c>
      <c r="Q786" s="381"/>
      <c r="R786" s="371"/>
      <c r="S786" s="376"/>
      <c r="T786" s="374"/>
      <c r="U786" s="374"/>
      <c r="V786" s="374"/>
      <c r="W786" s="374"/>
      <c r="X786" s="375"/>
      <c r="Y786" s="381"/>
      <c r="Z786" s="380"/>
      <c r="AA786" s="376"/>
      <c r="AB786" s="374"/>
      <c r="AC786" s="374"/>
      <c r="AD786" s="374"/>
      <c r="AE786" s="374"/>
      <c r="AF786" s="375"/>
    </row>
    <row r="787" spans="1:32" ht="8.4499999999999993" customHeight="1" x14ac:dyDescent="0.2">
      <c r="A787" s="249" t="s">
        <v>877</v>
      </c>
      <c r="B787" s="704">
        <v>285</v>
      </c>
      <c r="C787" s="971" t="s">
        <v>494</v>
      </c>
      <c r="D787" s="971" t="s">
        <v>7</v>
      </c>
      <c r="E787" s="217">
        <v>13</v>
      </c>
      <c r="F787" s="971" t="s">
        <v>2531</v>
      </c>
      <c r="G787" s="971" t="s">
        <v>2524</v>
      </c>
      <c r="H787" s="148">
        <v>0.06</v>
      </c>
      <c r="I787" s="139">
        <v>1</v>
      </c>
      <c r="J787" s="139">
        <v>0</v>
      </c>
      <c r="K787" s="139">
        <v>0</v>
      </c>
      <c r="L787" s="148">
        <v>0</v>
      </c>
      <c r="M787" s="148">
        <v>0</v>
      </c>
      <c r="N787" s="148">
        <v>0</v>
      </c>
      <c r="O787" s="148">
        <v>0</v>
      </c>
      <c r="P787" s="118"/>
      <c r="Q787" s="380"/>
      <c r="R787" s="371"/>
      <c r="S787" s="376"/>
      <c r="T787" s="374"/>
      <c r="U787" s="374"/>
      <c r="V787" s="374"/>
      <c r="W787" s="374"/>
      <c r="X787" s="375"/>
      <c r="Y787" s="380"/>
      <c r="Z787" s="371"/>
      <c r="AA787" s="376"/>
      <c r="AB787" s="374"/>
      <c r="AC787" s="374"/>
      <c r="AD787" s="374"/>
      <c r="AE787" s="374"/>
      <c r="AF787" s="375"/>
    </row>
    <row r="788" spans="1:32" ht="8.4499999999999993" customHeight="1" x14ac:dyDescent="0.2">
      <c r="A788" s="249" t="s">
        <v>878</v>
      </c>
      <c r="B788" s="704">
        <v>286</v>
      </c>
      <c r="C788" s="971" t="s">
        <v>1095</v>
      </c>
      <c r="D788" s="971" t="s">
        <v>8</v>
      </c>
      <c r="E788" s="217">
        <v>22</v>
      </c>
      <c r="F788" s="971" t="s">
        <v>2571</v>
      </c>
      <c r="G788" s="971" t="s">
        <v>1976</v>
      </c>
      <c r="H788" s="148">
        <v>0.09</v>
      </c>
      <c r="I788" s="146">
        <v>22</v>
      </c>
      <c r="J788" s="139">
        <v>0</v>
      </c>
      <c r="K788" s="139">
        <v>0</v>
      </c>
      <c r="L788" s="148">
        <v>0</v>
      </c>
      <c r="M788" s="148">
        <v>0</v>
      </c>
      <c r="N788" s="148">
        <v>0</v>
      </c>
      <c r="O788" s="148">
        <v>0</v>
      </c>
      <c r="P788" s="118"/>
      <c r="Q788" s="376"/>
      <c r="R788" s="376"/>
      <c r="S788" s="376"/>
      <c r="T788" s="374"/>
      <c r="U788" s="374"/>
      <c r="V788" s="374"/>
      <c r="W788" s="374"/>
      <c r="X788" s="375"/>
      <c r="Y788" s="376"/>
      <c r="Z788" s="376"/>
      <c r="AA788" s="376"/>
      <c r="AB788" s="374"/>
      <c r="AC788" s="374"/>
      <c r="AD788" s="374"/>
      <c r="AE788" s="374"/>
      <c r="AF788" s="375"/>
    </row>
    <row r="789" spans="1:32" ht="8.4499999999999993" customHeight="1" x14ac:dyDescent="0.2">
      <c r="A789" s="249" t="s">
        <v>879</v>
      </c>
      <c r="B789" s="704">
        <v>287</v>
      </c>
      <c r="C789" s="971" t="s">
        <v>2077</v>
      </c>
      <c r="D789" s="971" t="s">
        <v>8</v>
      </c>
      <c r="E789" s="217">
        <v>41</v>
      </c>
      <c r="F789" s="971" t="s">
        <v>2517</v>
      </c>
      <c r="G789" s="971" t="s">
        <v>2518</v>
      </c>
      <c r="H789" s="148">
        <v>2.75</v>
      </c>
      <c r="I789" s="139">
        <v>2</v>
      </c>
      <c r="J789" s="139">
        <v>0</v>
      </c>
      <c r="K789" s="139">
        <v>2</v>
      </c>
      <c r="L789" s="148">
        <v>0</v>
      </c>
      <c r="M789" s="148">
        <v>100</v>
      </c>
      <c r="N789" s="148">
        <v>0</v>
      </c>
      <c r="O789" s="148">
        <v>2.75</v>
      </c>
      <c r="P789" s="118">
        <v>-41</v>
      </c>
      <c r="Q789" s="372"/>
      <c r="R789" s="376"/>
      <c r="S789" s="376"/>
      <c r="T789" s="374"/>
      <c r="U789" s="374"/>
      <c r="V789" s="374"/>
      <c r="W789" s="374"/>
      <c r="X789" s="375"/>
      <c r="Y789" s="372"/>
      <c r="Z789" s="376"/>
      <c r="AA789" s="376"/>
      <c r="AB789" s="374"/>
      <c r="AC789" s="374"/>
      <c r="AD789" s="374"/>
      <c r="AE789" s="374"/>
      <c r="AF789" s="375"/>
    </row>
    <row r="790" spans="1:32" ht="8.4499999999999993" customHeight="1" x14ac:dyDescent="0.2">
      <c r="A790" s="249" t="s">
        <v>880</v>
      </c>
      <c r="B790" s="704">
        <v>288</v>
      </c>
      <c r="C790" s="971" t="s">
        <v>495</v>
      </c>
      <c r="D790" s="971" t="s">
        <v>7</v>
      </c>
      <c r="E790" s="704">
        <v>387</v>
      </c>
      <c r="F790" s="971" t="s">
        <v>1961</v>
      </c>
      <c r="G790" s="971" t="s">
        <v>1976</v>
      </c>
      <c r="H790" s="148">
        <v>0.14000000000000001</v>
      </c>
      <c r="I790" s="139">
        <v>1</v>
      </c>
      <c r="J790" s="139">
        <v>0.70009999999999994</v>
      </c>
      <c r="K790" s="139">
        <v>0.7</v>
      </c>
      <c r="L790" s="147">
        <v>70.010000000000005</v>
      </c>
      <c r="M790" s="148">
        <v>70</v>
      </c>
      <c r="N790" s="148">
        <v>0.1</v>
      </c>
      <c r="O790" s="148">
        <v>0.1</v>
      </c>
      <c r="P790" s="118" t="s">
        <v>1650</v>
      </c>
      <c r="Q790" s="376"/>
      <c r="R790" s="376"/>
      <c r="S790" s="376"/>
      <c r="T790" s="374"/>
      <c r="U790" s="374"/>
      <c r="V790" s="374"/>
      <c r="W790" s="374"/>
      <c r="X790" s="375"/>
      <c r="Y790" s="376"/>
      <c r="Z790" s="376"/>
      <c r="AA790" s="376"/>
      <c r="AB790" s="374"/>
      <c r="AC790" s="374"/>
      <c r="AD790" s="374"/>
      <c r="AE790" s="374"/>
      <c r="AF790" s="375"/>
    </row>
    <row r="791" spans="1:32" ht="8.4499999999999993" customHeight="1" x14ac:dyDescent="0.2">
      <c r="A791" s="249" t="s">
        <v>881</v>
      </c>
      <c r="B791" s="704">
        <v>289</v>
      </c>
      <c r="C791" s="971" t="s">
        <v>496</v>
      </c>
      <c r="D791" s="971" t="s">
        <v>8</v>
      </c>
      <c r="E791" s="217">
        <v>37</v>
      </c>
      <c r="F791" s="971" t="s">
        <v>2617</v>
      </c>
      <c r="G791" s="971" t="s">
        <v>2618</v>
      </c>
      <c r="H791" s="148">
        <v>0.06</v>
      </c>
      <c r="I791" s="146">
        <v>22</v>
      </c>
      <c r="J791" s="139">
        <v>0</v>
      </c>
      <c r="K791" s="139">
        <v>0</v>
      </c>
      <c r="L791" s="148">
        <v>0</v>
      </c>
      <c r="M791" s="148">
        <v>0</v>
      </c>
      <c r="N791" s="148">
        <v>0</v>
      </c>
      <c r="O791" s="148">
        <v>0</v>
      </c>
      <c r="P791" s="118"/>
      <c r="Q791" s="372"/>
      <c r="R791" s="376"/>
      <c r="S791" s="376"/>
      <c r="T791" s="374"/>
      <c r="U791" s="374"/>
      <c r="V791" s="374"/>
      <c r="W791" s="374"/>
      <c r="X791" s="375"/>
      <c r="Y791" s="372"/>
      <c r="Z791" s="376"/>
      <c r="AA791" s="376"/>
      <c r="AB791" s="374"/>
      <c r="AC791" s="374"/>
      <c r="AD791" s="374"/>
      <c r="AE791" s="374"/>
      <c r="AF791" s="375"/>
    </row>
    <row r="792" spans="1:32" ht="8.4499999999999993" customHeight="1" x14ac:dyDescent="0.2">
      <c r="A792" s="249" t="s">
        <v>882</v>
      </c>
      <c r="B792" s="704">
        <v>290</v>
      </c>
      <c r="C792" s="971" t="s">
        <v>1096</v>
      </c>
      <c r="D792" s="971" t="s">
        <v>7</v>
      </c>
      <c r="E792" s="217">
        <v>13</v>
      </c>
      <c r="F792" s="971" t="s">
        <v>2587</v>
      </c>
      <c r="G792" s="971" t="s">
        <v>1976</v>
      </c>
      <c r="H792" s="148">
        <v>0.31</v>
      </c>
      <c r="I792" s="139">
        <v>1</v>
      </c>
      <c r="J792" s="139">
        <v>0</v>
      </c>
      <c r="K792" s="139">
        <v>0</v>
      </c>
      <c r="L792" s="148">
        <v>0</v>
      </c>
      <c r="M792" s="148">
        <v>0</v>
      </c>
      <c r="N792" s="148">
        <v>0</v>
      </c>
      <c r="O792" s="148">
        <v>0</v>
      </c>
      <c r="P792" s="118"/>
      <c r="Q792" s="376"/>
      <c r="R792" s="376"/>
      <c r="S792" s="376"/>
      <c r="T792" s="374"/>
      <c r="U792" s="374"/>
      <c r="V792" s="374"/>
      <c r="W792" s="374"/>
      <c r="X792" s="375"/>
      <c r="Y792" s="376"/>
      <c r="Z792" s="376"/>
      <c r="AA792" s="376"/>
      <c r="AB792" s="374"/>
      <c r="AC792" s="374"/>
      <c r="AD792" s="374"/>
      <c r="AE792" s="374"/>
      <c r="AF792" s="375"/>
    </row>
    <row r="793" spans="1:32" ht="8.4499999999999993" customHeight="1" x14ac:dyDescent="0.2">
      <c r="A793" s="249" t="s">
        <v>883</v>
      </c>
      <c r="B793" s="704">
        <v>291</v>
      </c>
      <c r="C793" s="971" t="s">
        <v>2078</v>
      </c>
      <c r="D793" s="971" t="s">
        <v>7</v>
      </c>
      <c r="E793" s="704">
        <v>104</v>
      </c>
      <c r="F793" s="971" t="s">
        <v>2594</v>
      </c>
      <c r="G793" s="971" t="s">
        <v>2504</v>
      </c>
      <c r="H793" s="148">
        <v>1.25</v>
      </c>
      <c r="I793" s="139">
        <v>1</v>
      </c>
      <c r="J793" s="139">
        <v>0.58330000000000004</v>
      </c>
      <c r="K793" s="139">
        <v>0.19489999999999999</v>
      </c>
      <c r="L793" s="148">
        <v>58.33</v>
      </c>
      <c r="M793" s="148">
        <v>19.489999999999998</v>
      </c>
      <c r="N793" s="148">
        <v>0.73</v>
      </c>
      <c r="O793" s="148">
        <v>0.24</v>
      </c>
      <c r="P793" s="118" t="s">
        <v>2714</v>
      </c>
      <c r="Q793" s="372"/>
      <c r="R793" s="376"/>
      <c r="S793" s="376"/>
      <c r="T793" s="374"/>
      <c r="U793" s="374"/>
      <c r="V793" s="374"/>
      <c r="W793" s="374"/>
      <c r="X793" s="375"/>
      <c r="Y793" s="372"/>
      <c r="Z793" s="376"/>
      <c r="AA793" s="376"/>
      <c r="AB793" s="374"/>
      <c r="AC793" s="374"/>
      <c r="AD793" s="374"/>
      <c r="AE793" s="374"/>
      <c r="AF793" s="375"/>
    </row>
    <row r="794" spans="1:32" ht="8.4499999999999993" customHeight="1" x14ac:dyDescent="0.2">
      <c r="A794" s="249" t="s">
        <v>1655</v>
      </c>
      <c r="B794" s="704">
        <v>292</v>
      </c>
      <c r="C794" s="971" t="s">
        <v>2079</v>
      </c>
      <c r="D794" s="971" t="s">
        <v>8</v>
      </c>
      <c r="E794" s="217">
        <v>24</v>
      </c>
      <c r="F794" s="971" t="s">
        <v>2531</v>
      </c>
      <c r="G794" s="971" t="s">
        <v>2619</v>
      </c>
      <c r="H794" s="148">
        <v>0.04</v>
      </c>
      <c r="I794" s="146">
        <v>12</v>
      </c>
      <c r="J794" s="139">
        <v>0</v>
      </c>
      <c r="K794" s="139">
        <v>0</v>
      </c>
      <c r="L794" s="148">
        <v>0</v>
      </c>
      <c r="M794" s="148">
        <v>0</v>
      </c>
      <c r="N794" s="148">
        <v>0</v>
      </c>
      <c r="O794" s="148">
        <v>0</v>
      </c>
      <c r="P794" s="118"/>
      <c r="Q794" s="376"/>
      <c r="R794" s="376"/>
      <c r="S794" s="376"/>
      <c r="T794" s="374"/>
      <c r="U794" s="374"/>
      <c r="V794" s="374"/>
      <c r="W794" s="374"/>
      <c r="X794" s="375"/>
      <c r="Y794" s="376"/>
      <c r="Z794" s="376"/>
      <c r="AA794" s="376"/>
      <c r="AB794" s="374"/>
      <c r="AC794" s="374"/>
      <c r="AD794" s="374"/>
      <c r="AE794" s="374"/>
      <c r="AF794" s="375"/>
    </row>
    <row r="795" spans="1:32" ht="8.4499999999999993" customHeight="1" x14ac:dyDescent="0.2">
      <c r="A795" s="249" t="s">
        <v>2677</v>
      </c>
      <c r="B795" s="704">
        <v>293</v>
      </c>
      <c r="C795" s="971" t="s">
        <v>2080</v>
      </c>
      <c r="D795" s="971" t="s">
        <v>7</v>
      </c>
      <c r="E795" s="217">
        <v>13</v>
      </c>
      <c r="F795" s="971" t="s">
        <v>2531</v>
      </c>
      <c r="G795" s="971" t="s">
        <v>2524</v>
      </c>
      <c r="H795" s="148">
        <v>0.26</v>
      </c>
      <c r="I795" s="139">
        <v>1</v>
      </c>
      <c r="J795" s="139">
        <v>0</v>
      </c>
      <c r="K795" s="139">
        <v>0</v>
      </c>
      <c r="L795" s="148">
        <v>0</v>
      </c>
      <c r="M795" s="148">
        <v>0</v>
      </c>
      <c r="N795" s="148">
        <v>0</v>
      </c>
      <c r="O795" s="148">
        <v>0</v>
      </c>
      <c r="P795" s="118"/>
      <c r="Q795" s="376"/>
      <c r="R795" s="376"/>
      <c r="S795" s="376"/>
      <c r="T795" s="374"/>
      <c r="U795" s="374"/>
      <c r="V795" s="374"/>
      <c r="W795" s="374"/>
      <c r="X795" s="375"/>
      <c r="Y795" s="376"/>
      <c r="Z795" s="376"/>
      <c r="AA795" s="376"/>
      <c r="AB795" s="374"/>
      <c r="AC795" s="374"/>
      <c r="AD795" s="374"/>
      <c r="AE795" s="374"/>
      <c r="AF795" s="375"/>
    </row>
    <row r="796" spans="1:32" ht="8.4499999999999993" customHeight="1" x14ac:dyDescent="0.2">
      <c r="A796" s="249" t="s">
        <v>2678</v>
      </c>
      <c r="B796" s="704">
        <v>294</v>
      </c>
      <c r="C796" s="971" t="s">
        <v>2081</v>
      </c>
      <c r="D796" s="971" t="s">
        <v>8</v>
      </c>
      <c r="E796" s="217">
        <v>13</v>
      </c>
      <c r="F796" s="971" t="s">
        <v>2531</v>
      </c>
      <c r="G796" s="971" t="s">
        <v>2524</v>
      </c>
      <c r="H796" s="148">
        <v>0.1</v>
      </c>
      <c r="I796" s="139">
        <v>1</v>
      </c>
      <c r="J796" s="139">
        <v>0</v>
      </c>
      <c r="K796" s="139">
        <v>0</v>
      </c>
      <c r="L796" s="148">
        <v>0</v>
      </c>
      <c r="M796" s="148">
        <v>0</v>
      </c>
      <c r="N796" s="148">
        <v>0</v>
      </c>
      <c r="O796" s="148">
        <v>0</v>
      </c>
      <c r="P796" s="118"/>
      <c r="Q796" s="376"/>
      <c r="R796" s="376"/>
      <c r="S796" s="376"/>
      <c r="T796" s="374"/>
      <c r="U796" s="374"/>
      <c r="V796" s="374"/>
      <c r="W796" s="374"/>
      <c r="X796" s="375"/>
      <c r="Y796" s="376"/>
      <c r="Z796" s="376"/>
      <c r="AA796" s="376"/>
      <c r="AB796" s="374"/>
      <c r="AC796" s="374"/>
      <c r="AD796" s="374"/>
      <c r="AE796" s="374"/>
      <c r="AF796" s="375"/>
    </row>
    <row r="797" spans="1:32" ht="8.4499999999999993" customHeight="1" x14ac:dyDescent="0.2">
      <c r="A797" s="249" t="s">
        <v>150</v>
      </c>
      <c r="B797" s="116">
        <v>295</v>
      </c>
      <c r="C797" s="137" t="s">
        <v>497</v>
      </c>
      <c r="D797" s="137"/>
      <c r="E797" s="115">
        <v>66</v>
      </c>
      <c r="F797" s="137" t="s">
        <v>2620</v>
      </c>
      <c r="G797" s="137" t="s">
        <v>1979</v>
      </c>
      <c r="H797" s="138"/>
      <c r="I797" s="138"/>
      <c r="J797" s="138"/>
      <c r="K797" s="138"/>
      <c r="L797" s="138"/>
      <c r="M797" s="138"/>
      <c r="N797" s="138"/>
      <c r="O797" s="138"/>
      <c r="P797" s="138"/>
      <c r="Q797" s="376"/>
      <c r="R797" s="376"/>
      <c r="S797" s="376"/>
      <c r="T797" s="374"/>
      <c r="U797" s="374"/>
      <c r="V797" s="374"/>
      <c r="W797" s="374"/>
      <c r="X797" s="375"/>
      <c r="Y797" s="376"/>
      <c r="Z797" s="376"/>
      <c r="AA797" s="376"/>
      <c r="AB797" s="374"/>
      <c r="AC797" s="374"/>
      <c r="AD797" s="374"/>
      <c r="AE797" s="374"/>
      <c r="AF797" s="375"/>
    </row>
    <row r="798" spans="1:32" ht="8.4499999999999993" customHeight="1" x14ac:dyDescent="0.2">
      <c r="A798" s="249" t="s">
        <v>260</v>
      </c>
      <c r="B798" s="704">
        <v>296</v>
      </c>
      <c r="C798" s="971" t="s">
        <v>498</v>
      </c>
      <c r="D798" s="971" t="s">
        <v>90</v>
      </c>
      <c r="E798" s="217">
        <v>51</v>
      </c>
      <c r="F798" s="971" t="s">
        <v>2620</v>
      </c>
      <c r="G798" s="971" t="s">
        <v>2621</v>
      </c>
      <c r="H798" s="148">
        <v>0.43</v>
      </c>
      <c r="I798" s="146">
        <v>68.099999999999994</v>
      </c>
      <c r="J798" s="139">
        <v>0</v>
      </c>
      <c r="K798" s="139">
        <v>0</v>
      </c>
      <c r="L798" s="148">
        <v>0</v>
      </c>
      <c r="M798" s="148">
        <v>0</v>
      </c>
      <c r="N798" s="148">
        <v>0</v>
      </c>
      <c r="O798" s="148">
        <v>0</v>
      </c>
      <c r="P798" s="118"/>
      <c r="Q798" s="376"/>
      <c r="R798" s="376"/>
      <c r="S798" s="376"/>
      <c r="T798" s="374"/>
      <c r="U798" s="374"/>
      <c r="V798" s="374"/>
      <c r="W798" s="374"/>
      <c r="X798" s="375"/>
      <c r="Y798" s="376"/>
      <c r="Z798" s="376"/>
      <c r="AA798" s="376"/>
      <c r="AB798" s="374"/>
      <c r="AC798" s="374"/>
      <c r="AD798" s="374"/>
      <c r="AE798" s="374"/>
      <c r="AF798" s="375"/>
    </row>
    <row r="799" spans="1:32" ht="8.4499999999999993" customHeight="1" x14ac:dyDescent="0.2">
      <c r="A799" s="249" t="s">
        <v>261</v>
      </c>
      <c r="B799" s="704">
        <v>297</v>
      </c>
      <c r="C799" s="971" t="s">
        <v>2082</v>
      </c>
      <c r="D799" s="971" t="s">
        <v>90</v>
      </c>
      <c r="E799" s="217">
        <v>66</v>
      </c>
      <c r="F799" s="971" t="s">
        <v>2620</v>
      </c>
      <c r="G799" s="971" t="s">
        <v>1979</v>
      </c>
      <c r="H799" s="148">
        <v>0.27</v>
      </c>
      <c r="I799" s="146">
        <v>34.700000000000003</v>
      </c>
      <c r="J799" s="139">
        <v>0</v>
      </c>
      <c r="K799" s="139">
        <v>0</v>
      </c>
      <c r="L799" s="148">
        <v>0</v>
      </c>
      <c r="M799" s="148">
        <v>0</v>
      </c>
      <c r="N799" s="148">
        <v>0</v>
      </c>
      <c r="O799" s="148">
        <v>0</v>
      </c>
      <c r="P799" s="118"/>
      <c r="Q799" s="376"/>
      <c r="R799" s="376"/>
      <c r="S799" s="376"/>
      <c r="T799" s="374"/>
      <c r="U799" s="374"/>
      <c r="V799" s="374"/>
      <c r="W799" s="374"/>
      <c r="X799" s="375"/>
      <c r="Y799" s="376"/>
      <c r="Z799" s="376"/>
      <c r="AA799" s="376"/>
      <c r="AB799" s="374"/>
      <c r="AC799" s="374"/>
      <c r="AD799" s="374"/>
      <c r="AE799" s="374"/>
      <c r="AF799" s="375"/>
    </row>
    <row r="800" spans="1:32" ht="8.4499999999999993" customHeight="1" x14ac:dyDescent="0.2">
      <c r="A800" s="249" t="s">
        <v>262</v>
      </c>
      <c r="B800" s="704">
        <v>298</v>
      </c>
      <c r="C800" s="971" t="s">
        <v>499</v>
      </c>
      <c r="D800" s="971" t="s">
        <v>90</v>
      </c>
      <c r="E800" s="217">
        <v>51</v>
      </c>
      <c r="F800" s="971" t="s">
        <v>2620</v>
      </c>
      <c r="G800" s="971" t="s">
        <v>2621</v>
      </c>
      <c r="H800" s="148">
        <v>0.15</v>
      </c>
      <c r="I800" s="146">
        <v>24.14</v>
      </c>
      <c r="J800" s="139">
        <v>0</v>
      </c>
      <c r="K800" s="139">
        <v>0</v>
      </c>
      <c r="L800" s="148">
        <v>0</v>
      </c>
      <c r="M800" s="148">
        <v>0</v>
      </c>
      <c r="N800" s="148">
        <v>0</v>
      </c>
      <c r="O800" s="148">
        <v>0</v>
      </c>
      <c r="P800" s="118"/>
      <c r="Q800" s="376"/>
      <c r="R800" s="376"/>
      <c r="S800" s="376"/>
      <c r="T800" s="374"/>
      <c r="U800" s="374"/>
      <c r="V800" s="374"/>
      <c r="W800" s="374"/>
      <c r="X800" s="375"/>
      <c r="Y800" s="376"/>
      <c r="Z800" s="376"/>
      <c r="AA800" s="376"/>
      <c r="AB800" s="374"/>
      <c r="AC800" s="374"/>
      <c r="AD800" s="374"/>
      <c r="AE800" s="374"/>
      <c r="AF800" s="375"/>
    </row>
    <row r="801" spans="1:32" ht="8.4499999999999993" customHeight="1" x14ac:dyDescent="0.2">
      <c r="A801" s="249" t="s">
        <v>885</v>
      </c>
      <c r="B801" s="704">
        <v>299</v>
      </c>
      <c r="C801" s="971" t="s">
        <v>500</v>
      </c>
      <c r="D801" s="971" t="s">
        <v>8</v>
      </c>
      <c r="E801" s="217">
        <v>66</v>
      </c>
      <c r="F801" s="971" t="s">
        <v>2620</v>
      </c>
      <c r="G801" s="971" t="s">
        <v>1979</v>
      </c>
      <c r="H801" s="148">
        <v>0.16</v>
      </c>
      <c r="I801" s="144">
        <v>147</v>
      </c>
      <c r="J801" s="139">
        <v>0</v>
      </c>
      <c r="K801" s="139">
        <v>0</v>
      </c>
      <c r="L801" s="148">
        <v>0</v>
      </c>
      <c r="M801" s="148">
        <v>0</v>
      </c>
      <c r="N801" s="148">
        <v>0</v>
      </c>
      <c r="O801" s="148">
        <v>0</v>
      </c>
      <c r="P801" s="118"/>
      <c r="Q801" s="376"/>
      <c r="R801" s="376"/>
      <c r="S801" s="376"/>
      <c r="T801" s="374"/>
      <c r="U801" s="374"/>
      <c r="V801" s="374"/>
      <c r="W801" s="374"/>
      <c r="X801" s="375"/>
      <c r="Y801" s="376"/>
      <c r="Z801" s="376"/>
      <c r="AA801" s="376"/>
      <c r="AB801" s="374"/>
      <c r="AC801" s="374"/>
      <c r="AD801" s="374"/>
      <c r="AE801" s="374"/>
      <c r="AF801" s="375"/>
    </row>
    <row r="802" spans="1:32" ht="8.4499999999999993" customHeight="1" x14ac:dyDescent="0.2">
      <c r="A802" s="249" t="s">
        <v>151</v>
      </c>
      <c r="B802" s="116">
        <v>300</v>
      </c>
      <c r="C802" s="137" t="s">
        <v>501</v>
      </c>
      <c r="D802" s="137"/>
      <c r="E802" s="116">
        <v>111</v>
      </c>
      <c r="F802" s="137" t="s">
        <v>2620</v>
      </c>
      <c r="G802" s="137" t="s">
        <v>1976</v>
      </c>
      <c r="H802" s="138"/>
      <c r="I802" s="138"/>
      <c r="J802" s="138"/>
      <c r="K802" s="138"/>
      <c r="L802" s="138"/>
      <c r="M802" s="138"/>
      <c r="N802" s="138"/>
      <c r="O802" s="138"/>
      <c r="P802" s="138"/>
      <c r="Q802" s="376"/>
      <c r="R802" s="376"/>
      <c r="S802" s="376"/>
      <c r="T802" s="374"/>
      <c r="U802" s="374"/>
      <c r="V802" s="374"/>
      <c r="W802" s="374"/>
      <c r="X802" s="375"/>
      <c r="Y802" s="376"/>
      <c r="Z802" s="376"/>
      <c r="AA802" s="376"/>
      <c r="AB802" s="374"/>
      <c r="AC802" s="374"/>
      <c r="AD802" s="374"/>
      <c r="AE802" s="374"/>
      <c r="AF802" s="375"/>
    </row>
    <row r="803" spans="1:32" ht="8.4499999999999993" customHeight="1" x14ac:dyDescent="0.2">
      <c r="A803" s="249" t="s">
        <v>1014</v>
      </c>
      <c r="B803" s="116">
        <v>301</v>
      </c>
      <c r="C803" s="137" t="s">
        <v>502</v>
      </c>
      <c r="D803" s="137"/>
      <c r="E803" s="115">
        <v>44</v>
      </c>
      <c r="F803" s="137" t="s">
        <v>2526</v>
      </c>
      <c r="G803" s="137" t="s">
        <v>2524</v>
      </c>
      <c r="H803" s="138"/>
      <c r="I803" s="138"/>
      <c r="J803" s="138"/>
      <c r="K803" s="138"/>
      <c r="L803" s="138"/>
      <c r="M803" s="138"/>
      <c r="N803" s="138"/>
      <c r="O803" s="138"/>
      <c r="P803" s="138"/>
      <c r="Q803" s="376"/>
      <c r="R803" s="376"/>
      <c r="S803" s="376"/>
      <c r="T803" s="374"/>
      <c r="U803" s="374"/>
      <c r="V803" s="374"/>
      <c r="W803" s="374"/>
      <c r="X803" s="375"/>
      <c r="Y803" s="376"/>
      <c r="Z803" s="376"/>
      <c r="AA803" s="376"/>
      <c r="AB803" s="374"/>
      <c r="AC803" s="374"/>
      <c r="AD803" s="374"/>
      <c r="AE803" s="374"/>
      <c r="AF803" s="375"/>
    </row>
    <row r="804" spans="1:32" ht="8.4499999999999993" customHeight="1" x14ac:dyDescent="0.2">
      <c r="A804" s="249" t="s">
        <v>1015</v>
      </c>
      <c r="B804" s="704">
        <v>302</v>
      </c>
      <c r="C804" s="971" t="s">
        <v>2622</v>
      </c>
      <c r="D804" s="971" t="s">
        <v>8</v>
      </c>
      <c r="E804" s="217">
        <v>43</v>
      </c>
      <c r="F804" s="971" t="s">
        <v>2526</v>
      </c>
      <c r="G804" s="971" t="s">
        <v>2562</v>
      </c>
      <c r="H804" s="148">
        <v>0.25</v>
      </c>
      <c r="I804" s="146">
        <v>74</v>
      </c>
      <c r="J804" s="139">
        <v>0</v>
      </c>
      <c r="K804" s="139">
        <v>0</v>
      </c>
      <c r="L804" s="148">
        <v>0</v>
      </c>
      <c r="M804" s="148">
        <v>0</v>
      </c>
      <c r="N804" s="148">
        <v>0</v>
      </c>
      <c r="O804" s="148">
        <v>0</v>
      </c>
      <c r="P804" s="118"/>
      <c r="Q804" s="376"/>
      <c r="R804" s="376"/>
      <c r="S804" s="376"/>
      <c r="T804" s="374"/>
      <c r="U804" s="374"/>
      <c r="V804" s="374"/>
      <c r="W804" s="374"/>
      <c r="X804" s="375"/>
      <c r="Y804" s="376"/>
      <c r="Z804" s="376"/>
      <c r="AA804" s="376"/>
      <c r="AB804" s="374"/>
      <c r="AC804" s="374"/>
      <c r="AD804" s="374"/>
      <c r="AE804" s="374"/>
      <c r="AF804" s="375"/>
    </row>
    <row r="805" spans="1:32" ht="8.4499999999999993" customHeight="1" x14ac:dyDescent="0.2">
      <c r="A805" s="249" t="s">
        <v>1016</v>
      </c>
      <c r="B805" s="704">
        <v>303</v>
      </c>
      <c r="C805" s="971" t="s">
        <v>2623</v>
      </c>
      <c r="D805" s="971" t="s">
        <v>8</v>
      </c>
      <c r="E805" s="217">
        <v>44</v>
      </c>
      <c r="F805" s="971" t="s">
        <v>2526</v>
      </c>
      <c r="G805" s="971" t="s">
        <v>2524</v>
      </c>
      <c r="H805" s="148">
        <v>0.01</v>
      </c>
      <c r="I805" s="139">
        <v>8</v>
      </c>
      <c r="J805" s="139">
        <v>0</v>
      </c>
      <c r="K805" s="139">
        <v>0</v>
      </c>
      <c r="L805" s="148">
        <v>0</v>
      </c>
      <c r="M805" s="148">
        <v>0</v>
      </c>
      <c r="N805" s="148">
        <v>0</v>
      </c>
      <c r="O805" s="148">
        <v>0</v>
      </c>
      <c r="P805" s="118"/>
      <c r="Q805" s="376"/>
      <c r="R805" s="376"/>
      <c r="S805" s="376"/>
      <c r="T805" s="374"/>
      <c r="U805" s="374"/>
      <c r="V805" s="374"/>
      <c r="W805" s="374"/>
      <c r="X805" s="375"/>
      <c r="Y805" s="376"/>
      <c r="Z805" s="376"/>
      <c r="AA805" s="376"/>
      <c r="AB805" s="374"/>
      <c r="AC805" s="374"/>
      <c r="AD805" s="374"/>
      <c r="AE805" s="374"/>
      <c r="AF805" s="375"/>
    </row>
    <row r="806" spans="1:32" ht="8.4499999999999993" customHeight="1" x14ac:dyDescent="0.2">
      <c r="A806" s="249" t="s">
        <v>1017</v>
      </c>
      <c r="B806" s="704">
        <v>304</v>
      </c>
      <c r="C806" s="971" t="s">
        <v>1097</v>
      </c>
      <c r="D806" s="971" t="s">
        <v>8</v>
      </c>
      <c r="E806" s="217">
        <v>13</v>
      </c>
      <c r="F806" s="971" t="s">
        <v>2531</v>
      </c>
      <c r="G806" s="971" t="s">
        <v>2524</v>
      </c>
      <c r="H806" s="148">
        <v>0.01</v>
      </c>
      <c r="I806" s="139">
        <v>1</v>
      </c>
      <c r="J806" s="139">
        <v>0</v>
      </c>
      <c r="K806" s="139">
        <v>0</v>
      </c>
      <c r="L806" s="148">
        <v>0</v>
      </c>
      <c r="M806" s="148">
        <v>0</v>
      </c>
      <c r="N806" s="148">
        <v>0</v>
      </c>
      <c r="O806" s="148">
        <v>0</v>
      </c>
      <c r="P806" s="118"/>
      <c r="Q806" s="376"/>
      <c r="R806" s="376"/>
      <c r="S806" s="376"/>
      <c r="T806" s="374"/>
      <c r="U806" s="374"/>
      <c r="V806" s="374"/>
      <c r="W806" s="374"/>
      <c r="X806" s="375"/>
      <c r="Y806" s="376"/>
      <c r="Z806" s="376"/>
      <c r="AA806" s="376"/>
      <c r="AB806" s="374"/>
      <c r="AC806" s="374"/>
      <c r="AD806" s="374"/>
      <c r="AE806" s="374"/>
      <c r="AF806" s="375"/>
    </row>
    <row r="807" spans="1:32" ht="8.4499999999999993" customHeight="1" x14ac:dyDescent="0.2">
      <c r="A807" s="249" t="s">
        <v>1019</v>
      </c>
      <c r="B807" s="116">
        <v>305</v>
      </c>
      <c r="C807" s="137" t="s">
        <v>503</v>
      </c>
      <c r="D807" s="137"/>
      <c r="E807" s="115">
        <v>89</v>
      </c>
      <c r="F807" s="137" t="s">
        <v>2620</v>
      </c>
      <c r="G807" s="137" t="s">
        <v>2524</v>
      </c>
      <c r="H807" s="138"/>
      <c r="I807" s="138"/>
      <c r="J807" s="138"/>
      <c r="K807" s="138"/>
      <c r="L807" s="138"/>
      <c r="M807" s="138"/>
      <c r="N807" s="138"/>
      <c r="O807" s="138"/>
      <c r="P807" s="138"/>
      <c r="Q807" s="376"/>
      <c r="R807" s="376"/>
      <c r="S807" s="376"/>
      <c r="T807" s="374"/>
      <c r="U807" s="374"/>
      <c r="V807" s="374"/>
      <c r="W807" s="374"/>
      <c r="X807" s="375"/>
      <c r="Y807" s="376"/>
      <c r="Z807" s="376"/>
      <c r="AA807" s="376"/>
      <c r="AB807" s="374"/>
      <c r="AC807" s="374"/>
      <c r="AD807" s="374"/>
      <c r="AE807" s="374"/>
      <c r="AF807" s="375"/>
    </row>
    <row r="808" spans="1:32" ht="8.4499999999999993" customHeight="1" x14ac:dyDescent="0.2">
      <c r="A808" s="249" t="s">
        <v>1020</v>
      </c>
      <c r="B808" s="704">
        <v>306</v>
      </c>
      <c r="C808" s="971" t="s">
        <v>2083</v>
      </c>
      <c r="D808" s="971" t="s">
        <v>8</v>
      </c>
      <c r="E808" s="217">
        <v>43</v>
      </c>
      <c r="F808" s="971" t="s">
        <v>2526</v>
      </c>
      <c r="G808" s="971" t="s">
        <v>2562</v>
      </c>
      <c r="H808" s="148">
        <v>0.12</v>
      </c>
      <c r="I808" s="146">
        <v>72</v>
      </c>
      <c r="J808" s="139">
        <v>0</v>
      </c>
      <c r="K808" s="139">
        <v>0</v>
      </c>
      <c r="L808" s="148">
        <v>0</v>
      </c>
      <c r="M808" s="148">
        <v>0</v>
      </c>
      <c r="N808" s="148">
        <v>0</v>
      </c>
      <c r="O808" s="148">
        <v>0</v>
      </c>
      <c r="P808" s="118"/>
      <c r="Q808" s="376"/>
      <c r="R808" s="376"/>
      <c r="S808" s="376"/>
      <c r="T808" s="374"/>
      <c r="U808" s="374"/>
      <c r="V808" s="374"/>
      <c r="W808" s="374"/>
      <c r="X808" s="375"/>
      <c r="Y808" s="376"/>
      <c r="Z808" s="376"/>
      <c r="AA808" s="376"/>
      <c r="AB808" s="374"/>
      <c r="AC808" s="374"/>
      <c r="AD808" s="374"/>
      <c r="AE808" s="374"/>
      <c r="AF808" s="375"/>
    </row>
    <row r="809" spans="1:32" ht="8.4499999999999993" customHeight="1" x14ac:dyDescent="0.2">
      <c r="A809" s="249" t="s">
        <v>1021</v>
      </c>
      <c r="B809" s="704">
        <v>307</v>
      </c>
      <c r="C809" s="971" t="s">
        <v>504</v>
      </c>
      <c r="D809" s="971" t="s">
        <v>8</v>
      </c>
      <c r="E809" s="217">
        <v>51</v>
      </c>
      <c r="F809" s="971" t="s">
        <v>2620</v>
      </c>
      <c r="G809" s="971" t="s">
        <v>2621</v>
      </c>
      <c r="H809" s="148">
        <v>0.06</v>
      </c>
      <c r="I809" s="146">
        <v>29</v>
      </c>
      <c r="J809" s="139">
        <v>0</v>
      </c>
      <c r="K809" s="139">
        <v>0</v>
      </c>
      <c r="L809" s="148">
        <v>0</v>
      </c>
      <c r="M809" s="148">
        <v>0</v>
      </c>
      <c r="N809" s="148">
        <v>0</v>
      </c>
      <c r="O809" s="148">
        <v>0</v>
      </c>
      <c r="P809" s="118"/>
      <c r="Q809" s="376"/>
      <c r="R809" s="376"/>
      <c r="S809" s="376"/>
      <c r="T809" s="374"/>
      <c r="U809" s="374"/>
      <c r="V809" s="374"/>
      <c r="W809" s="374"/>
      <c r="X809" s="375"/>
      <c r="Y809" s="376"/>
      <c r="Z809" s="376"/>
      <c r="AA809" s="376"/>
      <c r="AB809" s="374"/>
      <c r="AC809" s="374"/>
      <c r="AD809" s="374"/>
      <c r="AE809" s="374"/>
      <c r="AF809" s="375"/>
    </row>
    <row r="810" spans="1:32" ht="8.4499999999999993" customHeight="1" x14ac:dyDescent="0.2">
      <c r="A810" s="249" t="s">
        <v>1022</v>
      </c>
      <c r="B810" s="704">
        <v>308</v>
      </c>
      <c r="C810" s="971" t="s">
        <v>2084</v>
      </c>
      <c r="D810" s="971" t="s">
        <v>8</v>
      </c>
      <c r="E810" s="217">
        <v>14</v>
      </c>
      <c r="F810" s="971" t="s">
        <v>2624</v>
      </c>
      <c r="G810" s="971" t="s">
        <v>2524</v>
      </c>
      <c r="H810" s="148">
        <v>0.01</v>
      </c>
      <c r="I810" s="139">
        <v>4</v>
      </c>
      <c r="J810" s="139">
        <v>0</v>
      </c>
      <c r="K810" s="139">
        <v>0</v>
      </c>
      <c r="L810" s="148">
        <v>0</v>
      </c>
      <c r="M810" s="148">
        <v>0</v>
      </c>
      <c r="N810" s="148">
        <v>0</v>
      </c>
      <c r="O810" s="148">
        <v>0</v>
      </c>
      <c r="P810" s="118"/>
      <c r="Q810" s="376"/>
      <c r="R810" s="376"/>
      <c r="S810" s="376"/>
      <c r="T810" s="374"/>
      <c r="U810" s="374"/>
      <c r="V810" s="374"/>
      <c r="W810" s="374"/>
      <c r="X810" s="375"/>
      <c r="Y810" s="376"/>
      <c r="Z810" s="376"/>
      <c r="AA810" s="376"/>
      <c r="AB810" s="374"/>
      <c r="AC810" s="374"/>
      <c r="AD810" s="374"/>
      <c r="AE810" s="374"/>
      <c r="AF810" s="375"/>
    </row>
    <row r="811" spans="1:32" ht="8.4499999999999993" customHeight="1" x14ac:dyDescent="0.2">
      <c r="A811" s="249" t="s">
        <v>1023</v>
      </c>
      <c r="B811" s="116">
        <v>309</v>
      </c>
      <c r="C811" s="137" t="s">
        <v>505</v>
      </c>
      <c r="D811" s="137"/>
      <c r="E811" s="115">
        <v>61</v>
      </c>
      <c r="F811" s="137" t="s">
        <v>2526</v>
      </c>
      <c r="G811" s="137" t="s">
        <v>2522</v>
      </c>
      <c r="H811" s="138"/>
      <c r="I811" s="138"/>
      <c r="J811" s="138"/>
      <c r="K811" s="138"/>
      <c r="L811" s="138"/>
      <c r="M811" s="138"/>
      <c r="N811" s="138"/>
      <c r="O811" s="138"/>
      <c r="P811" s="138"/>
      <c r="Q811" s="376"/>
      <c r="R811" s="376"/>
      <c r="S811" s="376"/>
      <c r="T811" s="374"/>
      <c r="U811" s="374"/>
      <c r="V811" s="374"/>
      <c r="W811" s="374"/>
      <c r="X811" s="375"/>
      <c r="Y811" s="376"/>
      <c r="Z811" s="376"/>
      <c r="AA811" s="376"/>
      <c r="AB811" s="374"/>
      <c r="AC811" s="374"/>
      <c r="AD811" s="374"/>
      <c r="AE811" s="374"/>
      <c r="AF811" s="375"/>
    </row>
    <row r="812" spans="1:32" ht="8.4499999999999993" customHeight="1" x14ac:dyDescent="0.2">
      <c r="A812" s="249" t="s">
        <v>1024</v>
      </c>
      <c r="B812" s="704">
        <v>310</v>
      </c>
      <c r="C812" s="971" t="s">
        <v>506</v>
      </c>
      <c r="D812" s="971" t="s">
        <v>8</v>
      </c>
      <c r="E812" s="217">
        <v>61</v>
      </c>
      <c r="F812" s="971" t="s">
        <v>2526</v>
      </c>
      <c r="G812" s="971" t="s">
        <v>2522</v>
      </c>
      <c r="H812" s="148">
        <v>7.0000000000000007E-2</v>
      </c>
      <c r="I812" s="146">
        <v>24</v>
      </c>
      <c r="J812" s="139">
        <v>0</v>
      </c>
      <c r="K812" s="139">
        <v>0</v>
      </c>
      <c r="L812" s="148">
        <v>0</v>
      </c>
      <c r="M812" s="148">
        <v>0</v>
      </c>
      <c r="N812" s="148">
        <v>0</v>
      </c>
      <c r="O812" s="148">
        <v>0</v>
      </c>
      <c r="P812" s="118"/>
      <c r="Q812" s="376"/>
      <c r="R812" s="376"/>
      <c r="S812" s="376"/>
      <c r="T812" s="374"/>
      <c r="U812" s="374"/>
      <c r="V812" s="374"/>
      <c r="W812" s="374"/>
      <c r="X812" s="375"/>
      <c r="Y812" s="376"/>
      <c r="Z812" s="376"/>
      <c r="AA812" s="376"/>
      <c r="AB812" s="374"/>
      <c r="AC812" s="374"/>
      <c r="AD812" s="374"/>
      <c r="AE812" s="374"/>
      <c r="AF812" s="375"/>
    </row>
    <row r="813" spans="1:32" ht="8.4499999999999993" customHeight="1" x14ac:dyDescent="0.2">
      <c r="A813" s="249" t="s">
        <v>1025</v>
      </c>
      <c r="B813" s="116">
        <v>311</v>
      </c>
      <c r="C813" s="137" t="s">
        <v>507</v>
      </c>
      <c r="D813" s="137"/>
      <c r="E813" s="115">
        <v>43</v>
      </c>
      <c r="F813" s="137" t="s">
        <v>2526</v>
      </c>
      <c r="G813" s="137" t="s">
        <v>2562</v>
      </c>
      <c r="H813" s="138"/>
      <c r="I813" s="138"/>
      <c r="J813" s="138"/>
      <c r="K813" s="138"/>
      <c r="L813" s="138"/>
      <c r="M813" s="138"/>
      <c r="N813" s="138"/>
      <c r="O813" s="138"/>
      <c r="P813" s="138"/>
      <c r="Q813" s="376"/>
      <c r="R813" s="376"/>
      <c r="S813" s="376"/>
      <c r="T813" s="374"/>
      <c r="U813" s="374"/>
      <c r="V813" s="374"/>
      <c r="W813" s="374"/>
      <c r="X813" s="375"/>
      <c r="Y813" s="376"/>
      <c r="Z813" s="376"/>
      <c r="AA813" s="376"/>
      <c r="AB813" s="374"/>
      <c r="AC813" s="374"/>
      <c r="AD813" s="374"/>
      <c r="AE813" s="374"/>
      <c r="AF813" s="375"/>
    </row>
    <row r="814" spans="1:32" ht="8.4499999999999993" customHeight="1" x14ac:dyDescent="0.2">
      <c r="A814" s="249" t="s">
        <v>1026</v>
      </c>
      <c r="B814" s="704">
        <v>312</v>
      </c>
      <c r="C814" s="971" t="s">
        <v>2085</v>
      </c>
      <c r="D814" s="971" t="s">
        <v>8</v>
      </c>
      <c r="E814" s="217">
        <v>43</v>
      </c>
      <c r="F814" s="971" t="s">
        <v>2526</v>
      </c>
      <c r="G814" s="971" t="s">
        <v>2562</v>
      </c>
      <c r="H814" s="148">
        <v>0.01</v>
      </c>
      <c r="I814" s="139">
        <v>7</v>
      </c>
      <c r="J814" s="139">
        <v>0</v>
      </c>
      <c r="K814" s="139">
        <v>0</v>
      </c>
      <c r="L814" s="148">
        <v>0</v>
      </c>
      <c r="M814" s="148">
        <v>0</v>
      </c>
      <c r="N814" s="148">
        <v>0</v>
      </c>
      <c r="O814" s="148">
        <v>0</v>
      </c>
      <c r="P814" s="118"/>
      <c r="Q814" s="376"/>
      <c r="R814" s="376"/>
      <c r="S814" s="376"/>
      <c r="T814" s="374"/>
      <c r="U814" s="374"/>
      <c r="V814" s="374"/>
      <c r="W814" s="374"/>
      <c r="X814" s="375"/>
      <c r="Y814" s="376"/>
      <c r="Z814" s="376"/>
      <c r="AA814" s="376"/>
      <c r="AB814" s="374"/>
      <c r="AC814" s="374"/>
      <c r="AD814" s="374"/>
      <c r="AE814" s="374"/>
      <c r="AF814" s="375"/>
    </row>
    <row r="815" spans="1:32" ht="8.4499999999999993" customHeight="1" x14ac:dyDescent="0.2">
      <c r="A815" s="249" t="s">
        <v>1027</v>
      </c>
      <c r="B815" s="116">
        <v>313</v>
      </c>
      <c r="C815" s="137" t="s">
        <v>508</v>
      </c>
      <c r="D815" s="137"/>
      <c r="E815" s="115">
        <v>42</v>
      </c>
      <c r="F815" s="137" t="s">
        <v>2617</v>
      </c>
      <c r="G815" s="137" t="s">
        <v>2522</v>
      </c>
      <c r="H815" s="138"/>
      <c r="I815" s="138"/>
      <c r="J815" s="138"/>
      <c r="K815" s="138"/>
      <c r="L815" s="138"/>
      <c r="M815" s="138"/>
      <c r="N815" s="138"/>
      <c r="O815" s="138"/>
      <c r="P815" s="138"/>
      <c r="Q815" s="376"/>
      <c r="R815" s="376"/>
      <c r="S815" s="376"/>
      <c r="T815" s="374"/>
      <c r="U815" s="374"/>
      <c r="V815" s="374"/>
      <c r="W815" s="374"/>
      <c r="X815" s="375"/>
      <c r="Y815" s="376"/>
      <c r="Z815" s="376"/>
      <c r="AA815" s="376"/>
      <c r="AB815" s="374"/>
      <c r="AC815" s="374"/>
      <c r="AD815" s="374"/>
      <c r="AE815" s="374"/>
      <c r="AF815" s="375"/>
    </row>
    <row r="816" spans="1:32" ht="8.4499999999999993" customHeight="1" x14ac:dyDescent="0.2">
      <c r="A816" s="249" t="s">
        <v>1028</v>
      </c>
      <c r="B816" s="704">
        <v>314</v>
      </c>
      <c r="C816" s="971" t="s">
        <v>2086</v>
      </c>
      <c r="D816" s="971" t="s">
        <v>8</v>
      </c>
      <c r="E816" s="217">
        <v>37</v>
      </c>
      <c r="F816" s="971" t="s">
        <v>2617</v>
      </c>
      <c r="G816" s="971" t="s">
        <v>2618</v>
      </c>
      <c r="H816" s="148">
        <v>0.02</v>
      </c>
      <c r="I816" s="146">
        <v>24</v>
      </c>
      <c r="J816" s="139">
        <v>0</v>
      </c>
      <c r="K816" s="139">
        <v>0</v>
      </c>
      <c r="L816" s="148">
        <v>0</v>
      </c>
      <c r="M816" s="148">
        <v>0</v>
      </c>
      <c r="N816" s="148">
        <v>0</v>
      </c>
      <c r="O816" s="148">
        <v>0</v>
      </c>
      <c r="P816" s="118"/>
      <c r="Q816" s="376"/>
      <c r="R816" s="376"/>
      <c r="S816" s="376"/>
      <c r="T816" s="374"/>
      <c r="U816" s="374"/>
      <c r="V816" s="374"/>
      <c r="W816" s="374"/>
      <c r="X816" s="375"/>
      <c r="Y816" s="376"/>
      <c r="Z816" s="376"/>
      <c r="AA816" s="376"/>
      <c r="AB816" s="374"/>
      <c r="AC816" s="374"/>
      <c r="AD816" s="374"/>
      <c r="AE816" s="374"/>
      <c r="AF816" s="375"/>
    </row>
    <row r="817" spans="1:32" ht="8.4499999999999993" customHeight="1" x14ac:dyDescent="0.2">
      <c r="A817" s="249" t="s">
        <v>1029</v>
      </c>
      <c r="B817" s="704">
        <v>315</v>
      </c>
      <c r="C817" s="971" t="s">
        <v>2087</v>
      </c>
      <c r="D817" s="971" t="s">
        <v>8</v>
      </c>
      <c r="E817" s="217">
        <v>37</v>
      </c>
      <c r="F817" s="971" t="s">
        <v>2617</v>
      </c>
      <c r="G817" s="971" t="s">
        <v>2618</v>
      </c>
      <c r="H817" s="148">
        <v>7.0000000000000007E-2</v>
      </c>
      <c r="I817" s="146">
        <v>29</v>
      </c>
      <c r="J817" s="139">
        <v>0</v>
      </c>
      <c r="K817" s="139">
        <v>0</v>
      </c>
      <c r="L817" s="148">
        <v>0</v>
      </c>
      <c r="M817" s="148">
        <v>0</v>
      </c>
      <c r="N817" s="148">
        <v>0</v>
      </c>
      <c r="O817" s="148">
        <v>0</v>
      </c>
      <c r="P817" s="118"/>
      <c r="Q817" s="376"/>
      <c r="R817" s="376"/>
      <c r="S817" s="376"/>
      <c r="T817" s="374"/>
      <c r="U817" s="374"/>
      <c r="V817" s="374"/>
      <c r="W817" s="374"/>
      <c r="X817" s="375"/>
      <c r="Y817" s="376"/>
      <c r="Z817" s="376"/>
      <c r="AA817" s="376"/>
      <c r="AB817" s="374"/>
      <c r="AC817" s="374"/>
      <c r="AD817" s="374"/>
      <c r="AE817" s="374"/>
      <c r="AF817" s="375"/>
    </row>
    <row r="818" spans="1:32" ht="8.4499999999999993" customHeight="1" x14ac:dyDescent="0.2">
      <c r="A818" s="249" t="s">
        <v>1030</v>
      </c>
      <c r="B818" s="704">
        <v>316</v>
      </c>
      <c r="C818" s="971" t="s">
        <v>509</v>
      </c>
      <c r="D818" s="971" t="s">
        <v>8</v>
      </c>
      <c r="E818" s="217">
        <v>17</v>
      </c>
      <c r="F818" s="971" t="s">
        <v>2571</v>
      </c>
      <c r="G818" s="971" t="s">
        <v>2522</v>
      </c>
      <c r="H818" s="148">
        <v>0</v>
      </c>
      <c r="I818" s="139">
        <v>4</v>
      </c>
      <c r="J818" s="139">
        <v>0</v>
      </c>
      <c r="K818" s="139">
        <v>0</v>
      </c>
      <c r="L818" s="148">
        <v>0</v>
      </c>
      <c r="M818" s="148">
        <v>0</v>
      </c>
      <c r="N818" s="148">
        <v>0</v>
      </c>
      <c r="O818" s="148">
        <v>0</v>
      </c>
      <c r="P818" s="118"/>
      <c r="Q818" s="376"/>
      <c r="R818" s="376"/>
      <c r="S818" s="376"/>
      <c r="T818" s="374"/>
      <c r="U818" s="374"/>
      <c r="V818" s="374"/>
      <c r="W818" s="374"/>
      <c r="X818" s="375"/>
      <c r="Y818" s="376"/>
      <c r="Z818" s="376"/>
      <c r="AA818" s="376"/>
      <c r="AB818" s="374"/>
      <c r="AC818" s="374"/>
      <c r="AD818" s="374"/>
      <c r="AE818" s="374"/>
      <c r="AF818" s="375"/>
    </row>
    <row r="819" spans="1:32" ht="8.4499999999999993" customHeight="1" x14ac:dyDescent="0.2">
      <c r="A819" s="249" t="s">
        <v>1031</v>
      </c>
      <c r="B819" s="704">
        <v>317</v>
      </c>
      <c r="C819" s="971" t="s">
        <v>2088</v>
      </c>
      <c r="D819" s="971" t="s">
        <v>8</v>
      </c>
      <c r="E819" s="217">
        <v>37</v>
      </c>
      <c r="F819" s="971" t="s">
        <v>2617</v>
      </c>
      <c r="G819" s="971" t="s">
        <v>2618</v>
      </c>
      <c r="H819" s="148">
        <v>0.21</v>
      </c>
      <c r="I819" s="146">
        <v>76</v>
      </c>
      <c r="J819" s="139">
        <v>0</v>
      </c>
      <c r="K819" s="139">
        <v>0</v>
      </c>
      <c r="L819" s="148">
        <v>0</v>
      </c>
      <c r="M819" s="148">
        <v>0</v>
      </c>
      <c r="N819" s="148">
        <v>0</v>
      </c>
      <c r="O819" s="148">
        <v>0</v>
      </c>
      <c r="P819" s="118"/>
      <c r="Q819" s="376"/>
      <c r="R819" s="376"/>
      <c r="S819" s="376"/>
      <c r="T819" s="374"/>
      <c r="U819" s="374"/>
      <c r="V819" s="374"/>
      <c r="W819" s="374"/>
      <c r="X819" s="375"/>
      <c r="Y819" s="376"/>
      <c r="Z819" s="376"/>
      <c r="AA819" s="376"/>
      <c r="AB819" s="374"/>
      <c r="AC819" s="374"/>
      <c r="AD819" s="374"/>
      <c r="AE819" s="374"/>
      <c r="AF819" s="375"/>
    </row>
    <row r="820" spans="1:32" ht="8.4499999999999993" customHeight="1" x14ac:dyDescent="0.2">
      <c r="A820" s="249" t="s">
        <v>1032</v>
      </c>
      <c r="B820" s="704">
        <v>318</v>
      </c>
      <c r="C820" s="971" t="s">
        <v>2089</v>
      </c>
      <c r="D820" s="971" t="s">
        <v>8</v>
      </c>
      <c r="E820" s="217">
        <v>37</v>
      </c>
      <c r="F820" s="971" t="s">
        <v>2617</v>
      </c>
      <c r="G820" s="971" t="s">
        <v>2618</v>
      </c>
      <c r="H820" s="148">
        <v>0.01</v>
      </c>
      <c r="I820" s="139">
        <v>7</v>
      </c>
      <c r="J820" s="139">
        <v>0</v>
      </c>
      <c r="K820" s="139">
        <v>0</v>
      </c>
      <c r="L820" s="148">
        <v>0</v>
      </c>
      <c r="M820" s="148">
        <v>0</v>
      </c>
      <c r="N820" s="148">
        <v>0</v>
      </c>
      <c r="O820" s="148">
        <v>0</v>
      </c>
      <c r="P820" s="118"/>
      <c r="Q820" s="376"/>
      <c r="R820" s="376"/>
      <c r="S820" s="376"/>
      <c r="T820" s="374"/>
      <c r="U820" s="374"/>
      <c r="V820" s="374"/>
      <c r="W820" s="374"/>
      <c r="X820" s="375"/>
      <c r="Y820" s="376"/>
      <c r="Z820" s="376"/>
      <c r="AA820" s="376"/>
      <c r="AB820" s="374"/>
      <c r="AC820" s="374"/>
      <c r="AD820" s="374"/>
      <c r="AE820" s="374"/>
      <c r="AF820" s="375"/>
    </row>
    <row r="821" spans="1:32" ht="8.4499999999999993" customHeight="1" x14ac:dyDescent="0.2">
      <c r="A821" s="249" t="s">
        <v>1033</v>
      </c>
      <c r="B821" s="116">
        <v>319</v>
      </c>
      <c r="C821" s="137" t="s">
        <v>510</v>
      </c>
      <c r="D821" s="137"/>
      <c r="E821" s="115">
        <v>37</v>
      </c>
      <c r="F821" s="137" t="s">
        <v>2617</v>
      </c>
      <c r="G821" s="137" t="s">
        <v>2618</v>
      </c>
      <c r="H821" s="138"/>
      <c r="I821" s="138"/>
      <c r="J821" s="138"/>
      <c r="K821" s="138"/>
      <c r="L821" s="138"/>
      <c r="M821" s="138"/>
      <c r="N821" s="138"/>
      <c r="O821" s="138"/>
      <c r="P821" s="138"/>
      <c r="Q821" s="376"/>
      <c r="R821" s="376"/>
      <c r="S821" s="376"/>
      <c r="T821" s="374"/>
      <c r="U821" s="374"/>
      <c r="V821" s="374"/>
      <c r="W821" s="374"/>
      <c r="X821" s="375"/>
      <c r="Y821" s="376"/>
      <c r="Z821" s="376"/>
      <c r="AA821" s="376"/>
      <c r="AB821" s="374"/>
      <c r="AC821" s="374"/>
      <c r="AD821" s="374"/>
      <c r="AE821" s="374"/>
      <c r="AF821" s="375"/>
    </row>
    <row r="822" spans="1:32" ht="8.4499999999999993" customHeight="1" x14ac:dyDescent="0.2">
      <c r="A822" s="249" t="s">
        <v>1034</v>
      </c>
      <c r="B822" s="704">
        <v>320</v>
      </c>
      <c r="C822" s="971" t="s">
        <v>511</v>
      </c>
      <c r="D822" s="971" t="s">
        <v>8</v>
      </c>
      <c r="E822" s="217">
        <v>37</v>
      </c>
      <c r="F822" s="971" t="s">
        <v>2617</v>
      </c>
      <c r="G822" s="971" t="s">
        <v>2618</v>
      </c>
      <c r="H822" s="148">
        <v>0.1</v>
      </c>
      <c r="I822" s="146">
        <v>47</v>
      </c>
      <c r="J822" s="139">
        <v>0</v>
      </c>
      <c r="K822" s="139">
        <v>0</v>
      </c>
      <c r="L822" s="148">
        <v>0</v>
      </c>
      <c r="M822" s="148">
        <v>0</v>
      </c>
      <c r="N822" s="148">
        <v>0</v>
      </c>
      <c r="O822" s="148">
        <v>0</v>
      </c>
      <c r="P822" s="118"/>
      <c r="Q822" s="376"/>
      <c r="R822" s="376"/>
      <c r="S822" s="376"/>
      <c r="T822" s="374"/>
      <c r="U822" s="374"/>
      <c r="V822" s="374"/>
      <c r="W822" s="374"/>
      <c r="X822" s="375"/>
      <c r="Y822" s="376"/>
      <c r="Z822" s="376"/>
      <c r="AA822" s="376"/>
      <c r="AB822" s="374"/>
      <c r="AC822" s="374"/>
      <c r="AD822" s="374"/>
      <c r="AE822" s="374"/>
      <c r="AF822" s="375"/>
    </row>
    <row r="823" spans="1:32" ht="8.4499999999999993" customHeight="1" x14ac:dyDescent="0.2">
      <c r="A823" s="249" t="s">
        <v>1035</v>
      </c>
      <c r="B823" s="704">
        <v>321</v>
      </c>
      <c r="C823" s="971" t="s">
        <v>2090</v>
      </c>
      <c r="D823" s="971" t="s">
        <v>8</v>
      </c>
      <c r="E823" s="217">
        <v>37</v>
      </c>
      <c r="F823" s="971" t="s">
        <v>2617</v>
      </c>
      <c r="G823" s="971" t="s">
        <v>2618</v>
      </c>
      <c r="H823" s="148">
        <v>0.03</v>
      </c>
      <c r="I823" s="144">
        <v>113</v>
      </c>
      <c r="J823" s="139">
        <v>0</v>
      </c>
      <c r="K823" s="139">
        <v>0</v>
      </c>
      <c r="L823" s="148">
        <v>0</v>
      </c>
      <c r="M823" s="148">
        <v>0</v>
      </c>
      <c r="N823" s="148">
        <v>0</v>
      </c>
      <c r="O823" s="148">
        <v>0</v>
      </c>
      <c r="P823" s="118"/>
      <c r="Q823" s="376"/>
      <c r="R823" s="376"/>
      <c r="S823" s="376"/>
      <c r="T823" s="374"/>
      <c r="U823" s="374"/>
      <c r="V823" s="374"/>
      <c r="W823" s="374"/>
      <c r="X823" s="375"/>
      <c r="Y823" s="376"/>
      <c r="Z823" s="376"/>
      <c r="AA823" s="376"/>
      <c r="AB823" s="374"/>
      <c r="AC823" s="374"/>
      <c r="AD823" s="374"/>
      <c r="AE823" s="374"/>
      <c r="AF823" s="375"/>
    </row>
    <row r="824" spans="1:32" ht="8.4499999999999993" customHeight="1" x14ac:dyDescent="0.2">
      <c r="A824" s="249" t="s">
        <v>1894</v>
      </c>
      <c r="B824" s="704">
        <v>322</v>
      </c>
      <c r="C824" s="971" t="s">
        <v>2091</v>
      </c>
      <c r="D824" s="971" t="s">
        <v>8</v>
      </c>
      <c r="E824" s="217">
        <v>37</v>
      </c>
      <c r="F824" s="971" t="s">
        <v>2617</v>
      </c>
      <c r="G824" s="971" t="s">
        <v>2618</v>
      </c>
      <c r="H824" s="148">
        <v>0.01</v>
      </c>
      <c r="I824" s="146">
        <v>48</v>
      </c>
      <c r="J824" s="139">
        <v>0</v>
      </c>
      <c r="K824" s="139">
        <v>0</v>
      </c>
      <c r="L824" s="148">
        <v>0</v>
      </c>
      <c r="M824" s="148">
        <v>0</v>
      </c>
      <c r="N824" s="148">
        <v>0</v>
      </c>
      <c r="O824" s="148">
        <v>0</v>
      </c>
      <c r="P824" s="118"/>
      <c r="Q824" s="376"/>
      <c r="R824" s="376"/>
      <c r="S824" s="376"/>
      <c r="T824" s="374"/>
      <c r="U824" s="374"/>
      <c r="V824" s="374"/>
      <c r="W824" s="374"/>
      <c r="X824" s="375"/>
      <c r="Y824" s="376"/>
      <c r="Z824" s="376"/>
      <c r="AA824" s="376"/>
      <c r="AB824" s="374"/>
      <c r="AC824" s="374"/>
      <c r="AD824" s="374"/>
      <c r="AE824" s="374"/>
      <c r="AF824" s="375"/>
    </row>
    <row r="825" spans="1:32" ht="8.4499999999999993" customHeight="1" x14ac:dyDescent="0.2">
      <c r="A825" s="249" t="s">
        <v>1036</v>
      </c>
      <c r="B825" s="116">
        <v>323</v>
      </c>
      <c r="C825" s="137" t="s">
        <v>512</v>
      </c>
      <c r="D825" s="137"/>
      <c r="E825" s="115">
        <v>13</v>
      </c>
      <c r="F825" s="137" t="s">
        <v>2587</v>
      </c>
      <c r="G825" s="137" t="s">
        <v>1976</v>
      </c>
      <c r="H825" s="138"/>
      <c r="I825" s="138"/>
      <c r="J825" s="138"/>
      <c r="K825" s="138"/>
      <c r="L825" s="138"/>
      <c r="M825" s="138"/>
      <c r="N825" s="138"/>
      <c r="O825" s="138"/>
      <c r="P825" s="138"/>
      <c r="Q825" s="376"/>
      <c r="R825" s="376"/>
      <c r="S825" s="376"/>
      <c r="T825" s="374"/>
      <c r="U825" s="374"/>
      <c r="V825" s="374"/>
      <c r="W825" s="374"/>
      <c r="X825" s="375"/>
      <c r="Y825" s="376"/>
      <c r="Z825" s="376"/>
      <c r="AA825" s="376"/>
      <c r="AB825" s="374"/>
      <c r="AC825" s="374"/>
      <c r="AD825" s="374"/>
      <c r="AE825" s="374"/>
      <c r="AF825" s="375"/>
    </row>
    <row r="826" spans="1:32" ht="8.4499999999999993" customHeight="1" x14ac:dyDescent="0.2">
      <c r="A826" s="249" t="s">
        <v>1037</v>
      </c>
      <c r="B826" s="704">
        <v>324</v>
      </c>
      <c r="C826" s="971" t="s">
        <v>513</v>
      </c>
      <c r="D826" s="971" t="s">
        <v>8</v>
      </c>
      <c r="E826" s="217">
        <v>13</v>
      </c>
      <c r="F826" s="971" t="s">
        <v>2587</v>
      </c>
      <c r="G826" s="971" t="s">
        <v>1976</v>
      </c>
      <c r="H826" s="148">
        <v>0</v>
      </c>
      <c r="I826" s="139">
        <v>1</v>
      </c>
      <c r="J826" s="139">
        <v>0</v>
      </c>
      <c r="K826" s="139">
        <v>0</v>
      </c>
      <c r="L826" s="148">
        <v>0</v>
      </c>
      <c r="M826" s="148">
        <v>0</v>
      </c>
      <c r="N826" s="148">
        <v>0</v>
      </c>
      <c r="O826" s="148">
        <v>0</v>
      </c>
      <c r="P826" s="118"/>
      <c r="Q826" s="376"/>
      <c r="R826" s="376"/>
      <c r="S826" s="376"/>
      <c r="T826" s="374"/>
      <c r="U826" s="374"/>
      <c r="V826" s="374"/>
      <c r="W826" s="374"/>
      <c r="X826" s="375"/>
      <c r="Y826" s="376"/>
      <c r="Z826" s="376"/>
      <c r="AA826" s="376"/>
      <c r="AB826" s="374"/>
      <c r="AC826" s="374"/>
      <c r="AD826" s="374"/>
      <c r="AE826" s="374"/>
      <c r="AF826" s="375"/>
    </row>
    <row r="827" spans="1:32" ht="8.4499999999999993" customHeight="1" x14ac:dyDescent="0.2">
      <c r="A827" s="249" t="s">
        <v>152</v>
      </c>
      <c r="B827" s="116">
        <v>325</v>
      </c>
      <c r="C827" s="137" t="s">
        <v>61</v>
      </c>
      <c r="D827" s="137"/>
      <c r="E827" s="116">
        <v>149</v>
      </c>
      <c r="F827" s="137" t="s">
        <v>2517</v>
      </c>
      <c r="G827" s="137" t="s">
        <v>1976</v>
      </c>
      <c r="H827" s="138"/>
      <c r="I827" s="138"/>
      <c r="J827" s="138"/>
      <c r="K827" s="138"/>
      <c r="L827" s="138"/>
      <c r="M827" s="138"/>
      <c r="N827" s="138"/>
      <c r="O827" s="138"/>
      <c r="P827" s="138"/>
      <c r="Q827" s="376"/>
      <c r="R827" s="376"/>
      <c r="S827" s="376"/>
      <c r="T827" s="374"/>
      <c r="U827" s="374"/>
      <c r="V827" s="374"/>
      <c r="W827" s="374"/>
      <c r="X827" s="375"/>
      <c r="Y827" s="376"/>
      <c r="Z827" s="376"/>
      <c r="AA827" s="376"/>
      <c r="AB827" s="374"/>
      <c r="AC827" s="374"/>
      <c r="AD827" s="374"/>
      <c r="AE827" s="374"/>
      <c r="AF827" s="375"/>
    </row>
    <row r="828" spans="1:32" ht="8.4499999999999993" customHeight="1" x14ac:dyDescent="0.2">
      <c r="A828" s="249" t="s">
        <v>263</v>
      </c>
      <c r="B828" s="116">
        <v>326</v>
      </c>
      <c r="C828" s="137" t="s">
        <v>514</v>
      </c>
      <c r="D828" s="137"/>
      <c r="E828" s="115">
        <v>98</v>
      </c>
      <c r="F828" s="137" t="s">
        <v>2539</v>
      </c>
      <c r="G828" s="137" t="s">
        <v>1976</v>
      </c>
      <c r="H828" s="138"/>
      <c r="I828" s="138"/>
      <c r="J828" s="138"/>
      <c r="K828" s="138"/>
      <c r="L828" s="138"/>
      <c r="M828" s="138"/>
      <c r="N828" s="138"/>
      <c r="O828" s="138"/>
      <c r="P828" s="138"/>
      <c r="Q828" s="376"/>
      <c r="R828" s="376"/>
      <c r="S828" s="376"/>
      <c r="T828" s="374"/>
      <c r="U828" s="374"/>
      <c r="V828" s="374"/>
      <c r="W828" s="374"/>
      <c r="X828" s="375"/>
      <c r="Y828" s="376"/>
      <c r="Z828" s="376"/>
      <c r="AA828" s="376"/>
      <c r="AB828" s="374"/>
      <c r="AC828" s="374"/>
      <c r="AD828" s="374"/>
      <c r="AE828" s="374"/>
      <c r="AF828" s="375"/>
    </row>
    <row r="829" spans="1:32" ht="8.4499999999999993" customHeight="1" x14ac:dyDescent="0.2">
      <c r="A829" s="249" t="s">
        <v>264</v>
      </c>
      <c r="B829" s="704">
        <v>327</v>
      </c>
      <c r="C829" s="971" t="s">
        <v>2092</v>
      </c>
      <c r="D829" s="971" t="s">
        <v>90</v>
      </c>
      <c r="E829" s="217">
        <v>98</v>
      </c>
      <c r="F829" s="971" t="s">
        <v>2539</v>
      </c>
      <c r="G829" s="971" t="s">
        <v>1976</v>
      </c>
      <c r="H829" s="148">
        <v>0.22</v>
      </c>
      <c r="I829" s="142">
        <v>6005.44</v>
      </c>
      <c r="J829" s="139">
        <v>0</v>
      </c>
      <c r="K829" s="139">
        <v>0</v>
      </c>
      <c r="L829" s="148">
        <v>0</v>
      </c>
      <c r="M829" s="148">
        <v>0</v>
      </c>
      <c r="N829" s="148">
        <v>0</v>
      </c>
      <c r="O829" s="148">
        <v>0</v>
      </c>
      <c r="P829" s="118"/>
      <c r="Q829" s="376"/>
      <c r="R829" s="376"/>
      <c r="S829" s="376"/>
      <c r="T829" s="374"/>
      <c r="U829" s="374"/>
      <c r="V829" s="374"/>
      <c r="W829" s="374"/>
      <c r="X829" s="375"/>
      <c r="Y829" s="376"/>
      <c r="Z829" s="376"/>
      <c r="AA829" s="376"/>
      <c r="AB829" s="374"/>
      <c r="AC829" s="374"/>
      <c r="AD829" s="374"/>
      <c r="AE829" s="374"/>
      <c r="AF829" s="375"/>
    </row>
    <row r="830" spans="1:32" ht="8.4499999999999993" customHeight="1" x14ac:dyDescent="0.2">
      <c r="A830" s="249" t="s">
        <v>889</v>
      </c>
      <c r="B830" s="704">
        <v>328</v>
      </c>
      <c r="C830" s="971" t="s">
        <v>2093</v>
      </c>
      <c r="D830" s="971" t="s">
        <v>90</v>
      </c>
      <c r="E830" s="217">
        <v>11</v>
      </c>
      <c r="F830" s="971" t="s">
        <v>2571</v>
      </c>
      <c r="G830" s="971" t="s">
        <v>2619</v>
      </c>
      <c r="H830" s="148">
        <v>0.01</v>
      </c>
      <c r="I830" s="146">
        <v>69.63</v>
      </c>
      <c r="J830" s="139">
        <v>0</v>
      </c>
      <c r="K830" s="139">
        <v>0</v>
      </c>
      <c r="L830" s="148">
        <v>0</v>
      </c>
      <c r="M830" s="148">
        <v>0</v>
      </c>
      <c r="N830" s="148">
        <v>0</v>
      </c>
      <c r="O830" s="148">
        <v>0</v>
      </c>
      <c r="P830" s="118"/>
      <c r="Q830" s="376"/>
      <c r="R830" s="376"/>
      <c r="S830" s="376"/>
      <c r="T830" s="374"/>
      <c r="U830" s="374"/>
      <c r="V830" s="374"/>
      <c r="W830" s="374"/>
      <c r="X830" s="375"/>
      <c r="Y830" s="376"/>
      <c r="Z830" s="376"/>
      <c r="AA830" s="376"/>
      <c r="AB830" s="374"/>
      <c r="AC830" s="374"/>
      <c r="AD830" s="374"/>
      <c r="AE830" s="374"/>
      <c r="AF830" s="375"/>
    </row>
    <row r="831" spans="1:32" ht="8.4499999999999993" customHeight="1" x14ac:dyDescent="0.2">
      <c r="A831" s="249" t="s">
        <v>265</v>
      </c>
      <c r="B831" s="116">
        <v>329</v>
      </c>
      <c r="C831" s="137" t="s">
        <v>274</v>
      </c>
      <c r="D831" s="137"/>
      <c r="E831" s="115">
        <v>75</v>
      </c>
      <c r="F831" s="137" t="s">
        <v>2539</v>
      </c>
      <c r="G831" s="137" t="s">
        <v>2562</v>
      </c>
      <c r="H831" s="138"/>
      <c r="I831" s="138"/>
      <c r="J831" s="138"/>
      <c r="K831" s="138"/>
      <c r="L831" s="138"/>
      <c r="M831" s="138"/>
      <c r="N831" s="138"/>
      <c r="O831" s="138"/>
      <c r="P831" s="138"/>
      <c r="Q831" s="376"/>
      <c r="R831" s="376"/>
      <c r="S831" s="376"/>
      <c r="T831" s="374"/>
      <c r="U831" s="374"/>
      <c r="V831" s="374"/>
      <c r="W831" s="374"/>
      <c r="X831" s="375"/>
      <c r="Y831" s="376"/>
      <c r="Z831" s="376"/>
      <c r="AA831" s="376"/>
      <c r="AB831" s="374"/>
      <c r="AC831" s="374"/>
      <c r="AD831" s="374"/>
      <c r="AE831" s="374"/>
      <c r="AF831" s="375"/>
    </row>
    <row r="832" spans="1:32" ht="8.4499999999999993" customHeight="1" x14ac:dyDescent="0.2">
      <c r="A832" s="249" t="s">
        <v>266</v>
      </c>
      <c r="B832" s="704">
        <v>330</v>
      </c>
      <c r="C832" s="971" t="s">
        <v>2094</v>
      </c>
      <c r="D832" s="971" t="s">
        <v>90</v>
      </c>
      <c r="E832" s="217">
        <v>75</v>
      </c>
      <c r="F832" s="971" t="s">
        <v>2539</v>
      </c>
      <c r="G832" s="971" t="s">
        <v>2562</v>
      </c>
      <c r="H832" s="148">
        <v>0.08</v>
      </c>
      <c r="I832" s="142">
        <v>6097.02</v>
      </c>
      <c r="J832" s="139">
        <v>0</v>
      </c>
      <c r="K832" s="139">
        <v>0</v>
      </c>
      <c r="L832" s="148">
        <v>0</v>
      </c>
      <c r="M832" s="148">
        <v>0</v>
      </c>
      <c r="N832" s="148">
        <v>0</v>
      </c>
      <c r="O832" s="148">
        <v>0</v>
      </c>
      <c r="P832" s="118"/>
      <c r="Q832" s="376"/>
      <c r="R832" s="376"/>
      <c r="S832" s="376"/>
      <c r="T832" s="374"/>
      <c r="U832" s="374"/>
      <c r="V832" s="374"/>
      <c r="W832" s="374"/>
      <c r="X832" s="375"/>
      <c r="Y832" s="376"/>
      <c r="Z832" s="376"/>
      <c r="AA832" s="376"/>
      <c r="AB832" s="374"/>
      <c r="AC832" s="374"/>
      <c r="AD832" s="374"/>
      <c r="AE832" s="374"/>
      <c r="AF832" s="375"/>
    </row>
    <row r="833" spans="1:32" ht="8.4499999999999993" customHeight="1" x14ac:dyDescent="0.2">
      <c r="A833" s="249" t="s">
        <v>891</v>
      </c>
      <c r="B833" s="116">
        <v>331</v>
      </c>
      <c r="C833" s="137" t="s">
        <v>515</v>
      </c>
      <c r="D833" s="137"/>
      <c r="E833" s="115">
        <v>24</v>
      </c>
      <c r="F833" s="137" t="s">
        <v>2565</v>
      </c>
      <c r="G833" s="137" t="s">
        <v>2560</v>
      </c>
      <c r="H833" s="138"/>
      <c r="I833" s="138"/>
      <c r="J833" s="138"/>
      <c r="K833" s="138"/>
      <c r="L833" s="138"/>
      <c r="M833" s="138"/>
      <c r="N833" s="138"/>
      <c r="O833" s="138"/>
      <c r="P833" s="138"/>
      <c r="Q833" s="376"/>
      <c r="R833" s="376"/>
      <c r="S833" s="376"/>
      <c r="T833" s="374"/>
      <c r="U833" s="374"/>
      <c r="V833" s="374"/>
      <c r="W833" s="374"/>
      <c r="X833" s="375"/>
      <c r="Y833" s="376"/>
      <c r="Z833" s="376"/>
      <c r="AA833" s="376"/>
      <c r="AB833" s="374"/>
      <c r="AC833" s="374"/>
      <c r="AD833" s="374"/>
      <c r="AE833" s="374"/>
      <c r="AF833" s="375"/>
    </row>
    <row r="834" spans="1:32" ht="8.4499999999999993" customHeight="1" x14ac:dyDescent="0.2">
      <c r="A834" s="249" t="s">
        <v>893</v>
      </c>
      <c r="B834" s="704">
        <v>332</v>
      </c>
      <c r="C834" s="971" t="s">
        <v>2095</v>
      </c>
      <c r="D834" s="971" t="s">
        <v>90</v>
      </c>
      <c r="E834" s="217">
        <v>24</v>
      </c>
      <c r="F834" s="971" t="s">
        <v>2565</v>
      </c>
      <c r="G834" s="971" t="s">
        <v>2560</v>
      </c>
      <c r="H834" s="148">
        <v>0.02</v>
      </c>
      <c r="I834" s="144">
        <v>201.99</v>
      </c>
      <c r="J834" s="139">
        <v>0</v>
      </c>
      <c r="K834" s="139">
        <v>0</v>
      </c>
      <c r="L834" s="148">
        <v>0</v>
      </c>
      <c r="M834" s="148">
        <v>0</v>
      </c>
      <c r="N834" s="148">
        <v>0</v>
      </c>
      <c r="O834" s="148">
        <v>0</v>
      </c>
      <c r="P834" s="118"/>
      <c r="Q834" s="376"/>
      <c r="R834" s="376"/>
      <c r="S834" s="376"/>
      <c r="T834" s="374"/>
      <c r="U834" s="374"/>
      <c r="V834" s="374"/>
      <c r="W834" s="374"/>
      <c r="X834" s="375"/>
      <c r="Y834" s="376"/>
      <c r="Z834" s="376"/>
      <c r="AA834" s="376"/>
      <c r="AB834" s="374"/>
      <c r="AC834" s="374"/>
      <c r="AD834" s="374"/>
      <c r="AE834" s="374"/>
      <c r="AF834" s="375"/>
    </row>
    <row r="835" spans="1:32" ht="8.4499999999999993" customHeight="1" x14ac:dyDescent="0.2">
      <c r="A835" s="249" t="s">
        <v>894</v>
      </c>
      <c r="B835" s="116">
        <v>333</v>
      </c>
      <c r="C835" s="137" t="s">
        <v>275</v>
      </c>
      <c r="D835" s="137"/>
      <c r="E835" s="115">
        <v>17</v>
      </c>
      <c r="F835" s="137" t="s">
        <v>2571</v>
      </c>
      <c r="G835" s="137" t="s">
        <v>2522</v>
      </c>
      <c r="H835" s="138"/>
      <c r="I835" s="138"/>
      <c r="J835" s="138"/>
      <c r="K835" s="138"/>
      <c r="L835" s="138"/>
      <c r="M835" s="138"/>
      <c r="N835" s="138"/>
      <c r="O835" s="138"/>
      <c r="P835" s="138"/>
      <c r="Q835" s="376"/>
      <c r="R835" s="376"/>
      <c r="S835" s="376"/>
      <c r="T835" s="374"/>
      <c r="U835" s="374"/>
      <c r="V835" s="374"/>
      <c r="W835" s="374"/>
      <c r="X835" s="375"/>
      <c r="Y835" s="376"/>
      <c r="Z835" s="376"/>
      <c r="AA835" s="376"/>
      <c r="AB835" s="374"/>
      <c r="AC835" s="374"/>
      <c r="AD835" s="374"/>
      <c r="AE835" s="374"/>
      <c r="AF835" s="375"/>
    </row>
    <row r="836" spans="1:32" ht="8.4499999999999993" customHeight="1" x14ac:dyDescent="0.2">
      <c r="A836" s="249" t="s">
        <v>896</v>
      </c>
      <c r="B836" s="704">
        <v>334</v>
      </c>
      <c r="C836" s="971" t="s">
        <v>516</v>
      </c>
      <c r="D836" s="971" t="s">
        <v>15</v>
      </c>
      <c r="E836" s="217">
        <v>17</v>
      </c>
      <c r="F836" s="971" t="s">
        <v>2571</v>
      </c>
      <c r="G836" s="971" t="s">
        <v>2522</v>
      </c>
      <c r="H836" s="148">
        <v>0.01</v>
      </c>
      <c r="I836" s="144">
        <v>473.7</v>
      </c>
      <c r="J836" s="139">
        <v>0</v>
      </c>
      <c r="K836" s="139">
        <v>0</v>
      </c>
      <c r="L836" s="148">
        <v>0</v>
      </c>
      <c r="M836" s="148">
        <v>0</v>
      </c>
      <c r="N836" s="148">
        <v>0</v>
      </c>
      <c r="O836" s="148">
        <v>0</v>
      </c>
      <c r="P836" s="118"/>
      <c r="Q836" s="376"/>
      <c r="R836" s="376"/>
      <c r="S836" s="376"/>
      <c r="T836" s="374"/>
      <c r="U836" s="374"/>
      <c r="V836" s="374"/>
      <c r="W836" s="374"/>
      <c r="X836" s="375"/>
      <c r="Y836" s="376"/>
      <c r="Z836" s="376"/>
      <c r="AA836" s="376"/>
      <c r="AB836" s="374"/>
      <c r="AC836" s="374"/>
      <c r="AD836" s="374"/>
      <c r="AE836" s="374"/>
      <c r="AF836" s="375"/>
    </row>
    <row r="837" spans="1:32" ht="8.4499999999999993" customHeight="1" x14ac:dyDescent="0.2">
      <c r="A837" s="249" t="s">
        <v>897</v>
      </c>
      <c r="B837" s="704">
        <v>335</v>
      </c>
      <c r="C837" s="971" t="s">
        <v>517</v>
      </c>
      <c r="D837" s="971" t="s">
        <v>15</v>
      </c>
      <c r="E837" s="217">
        <v>17</v>
      </c>
      <c r="F837" s="971" t="s">
        <v>2571</v>
      </c>
      <c r="G837" s="971" t="s">
        <v>2522</v>
      </c>
      <c r="H837" s="148">
        <v>0</v>
      </c>
      <c r="I837" s="144">
        <v>280.14999999999998</v>
      </c>
      <c r="J837" s="139">
        <v>0</v>
      </c>
      <c r="K837" s="139">
        <v>0</v>
      </c>
      <c r="L837" s="148">
        <v>0</v>
      </c>
      <c r="M837" s="148">
        <v>0</v>
      </c>
      <c r="N837" s="148">
        <v>0</v>
      </c>
      <c r="O837" s="148">
        <v>0</v>
      </c>
      <c r="P837" s="118"/>
      <c r="Q837" s="376"/>
      <c r="R837" s="376"/>
      <c r="S837" s="376"/>
      <c r="T837" s="374"/>
      <c r="U837" s="374"/>
      <c r="V837" s="374"/>
      <c r="W837" s="374"/>
      <c r="X837" s="375"/>
      <c r="Y837" s="376"/>
      <c r="Z837" s="376"/>
      <c r="AA837" s="376"/>
      <c r="AB837" s="374"/>
      <c r="AC837" s="374"/>
      <c r="AD837" s="374"/>
      <c r="AE837" s="374"/>
      <c r="AF837" s="375"/>
    </row>
    <row r="838" spans="1:32" ht="8.4499999999999993" customHeight="1" x14ac:dyDescent="0.2">
      <c r="A838" s="249" t="s">
        <v>1038</v>
      </c>
      <c r="B838" s="704">
        <v>336</v>
      </c>
      <c r="C838" s="971" t="s">
        <v>518</v>
      </c>
      <c r="D838" s="971" t="s">
        <v>7</v>
      </c>
      <c r="E838" s="217">
        <v>17</v>
      </c>
      <c r="F838" s="971" t="s">
        <v>2571</v>
      </c>
      <c r="G838" s="971" t="s">
        <v>2522</v>
      </c>
      <c r="H838" s="148">
        <v>0.01</v>
      </c>
      <c r="I838" s="139">
        <v>1</v>
      </c>
      <c r="J838" s="139">
        <v>0</v>
      </c>
      <c r="K838" s="139">
        <v>0</v>
      </c>
      <c r="L838" s="148">
        <v>0</v>
      </c>
      <c r="M838" s="148">
        <v>0</v>
      </c>
      <c r="N838" s="148">
        <v>0</v>
      </c>
      <c r="O838" s="148">
        <v>0</v>
      </c>
      <c r="P838" s="118"/>
      <c r="Q838" s="376"/>
      <c r="R838" s="376"/>
      <c r="S838" s="376"/>
      <c r="T838" s="374"/>
      <c r="U838" s="374"/>
      <c r="V838" s="374"/>
      <c r="W838" s="374"/>
      <c r="X838" s="375"/>
      <c r="Y838" s="376"/>
      <c r="Z838" s="376"/>
      <c r="AA838" s="376"/>
      <c r="AB838" s="374"/>
      <c r="AC838" s="374"/>
      <c r="AD838" s="374"/>
      <c r="AE838" s="374"/>
      <c r="AF838" s="375"/>
    </row>
    <row r="839" spans="1:32" ht="8.4499999999999993" customHeight="1" x14ac:dyDescent="0.2">
      <c r="A839" s="249" t="s">
        <v>898</v>
      </c>
      <c r="B839" s="116">
        <v>337</v>
      </c>
      <c r="C839" s="137" t="s">
        <v>519</v>
      </c>
      <c r="D839" s="137"/>
      <c r="E839" s="115">
        <v>41</v>
      </c>
      <c r="F839" s="137" t="s">
        <v>2517</v>
      </c>
      <c r="G839" s="137" t="s">
        <v>2518</v>
      </c>
      <c r="H839" s="138"/>
      <c r="I839" s="138"/>
      <c r="J839" s="138"/>
      <c r="K839" s="138"/>
      <c r="L839" s="138"/>
      <c r="M839" s="138"/>
      <c r="N839" s="138"/>
      <c r="O839" s="138"/>
      <c r="P839" s="138"/>
      <c r="Q839" s="376"/>
      <c r="R839" s="376"/>
      <c r="S839" s="376"/>
      <c r="T839" s="374"/>
      <c r="U839" s="374"/>
      <c r="V839" s="374"/>
      <c r="W839" s="374"/>
      <c r="X839" s="375"/>
      <c r="Y839" s="376"/>
      <c r="Z839" s="376"/>
      <c r="AA839" s="376"/>
      <c r="AB839" s="374"/>
      <c r="AC839" s="374"/>
      <c r="AD839" s="374"/>
      <c r="AE839" s="374"/>
      <c r="AF839" s="375"/>
    </row>
    <row r="840" spans="1:32" ht="8.4499999999999993" customHeight="1" x14ac:dyDescent="0.2">
      <c r="A840" s="249" t="s">
        <v>900</v>
      </c>
      <c r="B840" s="704">
        <v>338</v>
      </c>
      <c r="C840" s="971" t="s">
        <v>520</v>
      </c>
      <c r="D840" s="971" t="s">
        <v>90</v>
      </c>
      <c r="E840" s="217">
        <v>41</v>
      </c>
      <c r="F840" s="971" t="s">
        <v>2517</v>
      </c>
      <c r="G840" s="971" t="s">
        <v>2518</v>
      </c>
      <c r="H840" s="148">
        <v>0.02</v>
      </c>
      <c r="I840" s="144">
        <v>429.77</v>
      </c>
      <c r="J840" s="139">
        <v>0</v>
      </c>
      <c r="K840" s="139">
        <v>429.77</v>
      </c>
      <c r="L840" s="148">
        <v>0</v>
      </c>
      <c r="M840" s="148">
        <v>100</v>
      </c>
      <c r="N840" s="148">
        <v>0</v>
      </c>
      <c r="O840" s="148">
        <v>0.02</v>
      </c>
      <c r="P840" s="118">
        <v>-41</v>
      </c>
      <c r="Q840" s="376"/>
      <c r="R840" s="376"/>
      <c r="S840" s="376"/>
      <c r="T840" s="374"/>
      <c r="U840" s="374"/>
      <c r="V840" s="374"/>
      <c r="W840" s="374"/>
      <c r="X840" s="375"/>
      <c r="Y840" s="376"/>
      <c r="Z840" s="376"/>
      <c r="AA840" s="376"/>
      <c r="AB840" s="374"/>
      <c r="AC840" s="374"/>
      <c r="AD840" s="374"/>
      <c r="AE840" s="374"/>
      <c r="AF840" s="375"/>
    </row>
    <row r="841" spans="1:32" ht="8.4499999999999993" customHeight="1" x14ac:dyDescent="0.2">
      <c r="A841" s="249" t="s">
        <v>901</v>
      </c>
      <c r="B841" s="116">
        <v>339</v>
      </c>
      <c r="C841" s="137" t="s">
        <v>2096</v>
      </c>
      <c r="D841" s="137"/>
      <c r="E841" s="115">
        <v>69</v>
      </c>
      <c r="F841" s="137" t="s">
        <v>2547</v>
      </c>
      <c r="G841" s="137" t="s">
        <v>1976</v>
      </c>
      <c r="H841" s="138"/>
      <c r="I841" s="138"/>
      <c r="J841" s="138"/>
      <c r="K841" s="138"/>
      <c r="L841" s="138"/>
      <c r="M841" s="138"/>
      <c r="N841" s="138"/>
      <c r="O841" s="138"/>
      <c r="P841" s="138"/>
      <c r="Q841" s="376"/>
      <c r="R841" s="376"/>
      <c r="S841" s="376"/>
      <c r="T841" s="374"/>
      <c r="U841" s="374"/>
      <c r="V841" s="374"/>
      <c r="W841" s="374"/>
      <c r="X841" s="375"/>
      <c r="Y841" s="376"/>
      <c r="Z841" s="376"/>
      <c r="AA841" s="376"/>
      <c r="AB841" s="374"/>
      <c r="AC841" s="374"/>
      <c r="AD841" s="374"/>
      <c r="AE841" s="374"/>
      <c r="AF841" s="375"/>
    </row>
    <row r="842" spans="1:32" ht="8.4499999999999993" customHeight="1" x14ac:dyDescent="0.2">
      <c r="A842" s="249" t="s">
        <v>903</v>
      </c>
      <c r="B842" s="704">
        <v>340</v>
      </c>
      <c r="C842" s="971" t="s">
        <v>2097</v>
      </c>
      <c r="D842" s="971" t="s">
        <v>90</v>
      </c>
      <c r="E842" s="217">
        <v>64</v>
      </c>
      <c r="F842" s="971" t="s">
        <v>2537</v>
      </c>
      <c r="G842" s="971" t="s">
        <v>1976</v>
      </c>
      <c r="H842" s="148">
        <v>0.05</v>
      </c>
      <c r="I842" s="144">
        <v>307.33</v>
      </c>
      <c r="J842" s="139">
        <v>0</v>
      </c>
      <c r="K842" s="139">
        <v>0</v>
      </c>
      <c r="L842" s="148">
        <v>0</v>
      </c>
      <c r="M842" s="148">
        <v>0</v>
      </c>
      <c r="N842" s="148">
        <v>0</v>
      </c>
      <c r="O842" s="148">
        <v>0</v>
      </c>
      <c r="P842" s="118"/>
      <c r="Q842" s="376"/>
      <c r="R842" s="376"/>
      <c r="S842" s="376"/>
      <c r="T842" s="374"/>
      <c r="U842" s="374"/>
      <c r="V842" s="374"/>
      <c r="W842" s="374"/>
      <c r="X842" s="375"/>
      <c r="Y842" s="376"/>
      <c r="Z842" s="376"/>
      <c r="AA842" s="376"/>
      <c r="AB842" s="374"/>
      <c r="AC842" s="374"/>
      <c r="AD842" s="374"/>
      <c r="AE842" s="374"/>
      <c r="AF842" s="375"/>
    </row>
    <row r="843" spans="1:32" ht="8.4499999999999993" customHeight="1" x14ac:dyDescent="0.2">
      <c r="A843" s="249" t="s">
        <v>904</v>
      </c>
      <c r="B843" s="704">
        <v>341</v>
      </c>
      <c r="C843" s="971" t="s">
        <v>2098</v>
      </c>
      <c r="D843" s="971" t="s">
        <v>90</v>
      </c>
      <c r="E843" s="217">
        <v>24</v>
      </c>
      <c r="F843" s="971" t="s">
        <v>2565</v>
      </c>
      <c r="G843" s="971" t="s">
        <v>2560</v>
      </c>
      <c r="H843" s="148">
        <v>0.01</v>
      </c>
      <c r="I843" s="144">
        <v>523.54999999999995</v>
      </c>
      <c r="J843" s="139">
        <v>0</v>
      </c>
      <c r="K843" s="139">
        <v>0</v>
      </c>
      <c r="L843" s="148">
        <v>0</v>
      </c>
      <c r="M843" s="148">
        <v>0</v>
      </c>
      <c r="N843" s="148">
        <v>0</v>
      </c>
      <c r="O843" s="148">
        <v>0</v>
      </c>
      <c r="P843" s="118"/>
      <c r="Q843" s="376"/>
      <c r="R843" s="376"/>
      <c r="S843" s="376"/>
      <c r="T843" s="374"/>
      <c r="U843" s="374"/>
      <c r="V843" s="374"/>
      <c r="W843" s="374"/>
      <c r="X843" s="375"/>
      <c r="Y843" s="376"/>
      <c r="Z843" s="376"/>
      <c r="AA843" s="376"/>
      <c r="AB843" s="374"/>
      <c r="AC843" s="374"/>
      <c r="AD843" s="374"/>
      <c r="AE843" s="374"/>
      <c r="AF843" s="375"/>
    </row>
    <row r="844" spans="1:32" ht="8.4499999999999993" customHeight="1" x14ac:dyDescent="0.2">
      <c r="A844" s="249" t="s">
        <v>905</v>
      </c>
      <c r="B844" s="704">
        <v>342</v>
      </c>
      <c r="C844" s="971" t="s">
        <v>2099</v>
      </c>
      <c r="D844" s="971" t="s">
        <v>15</v>
      </c>
      <c r="E844" s="217">
        <v>24</v>
      </c>
      <c r="F844" s="971" t="s">
        <v>2565</v>
      </c>
      <c r="G844" s="971" t="s">
        <v>2560</v>
      </c>
      <c r="H844" s="148">
        <v>0</v>
      </c>
      <c r="I844" s="146">
        <v>25.22</v>
      </c>
      <c r="J844" s="139">
        <v>0</v>
      </c>
      <c r="K844" s="139">
        <v>0</v>
      </c>
      <c r="L844" s="148">
        <v>0</v>
      </c>
      <c r="M844" s="148">
        <v>0</v>
      </c>
      <c r="N844" s="148">
        <v>0</v>
      </c>
      <c r="O844" s="148">
        <v>0</v>
      </c>
      <c r="P844" s="118"/>
      <c r="Q844" s="376"/>
      <c r="R844" s="376"/>
      <c r="S844" s="376"/>
      <c r="T844" s="374"/>
      <c r="U844" s="374"/>
      <c r="V844" s="374"/>
      <c r="W844" s="374"/>
      <c r="X844" s="375"/>
      <c r="Y844" s="376"/>
      <c r="Z844" s="376"/>
      <c r="AA844" s="376"/>
      <c r="AB844" s="374"/>
      <c r="AC844" s="374"/>
      <c r="AD844" s="374"/>
      <c r="AE844" s="374"/>
      <c r="AF844" s="375"/>
    </row>
    <row r="845" spans="1:32" ht="8.4499999999999993" customHeight="1" x14ac:dyDescent="0.2">
      <c r="A845" s="249" t="s">
        <v>1040</v>
      </c>
      <c r="B845" s="704">
        <v>343</v>
      </c>
      <c r="C845" s="971" t="s">
        <v>2100</v>
      </c>
      <c r="D845" s="971" t="s">
        <v>90</v>
      </c>
      <c r="E845" s="217">
        <v>24</v>
      </c>
      <c r="F845" s="971" t="s">
        <v>2547</v>
      </c>
      <c r="G845" s="971" t="s">
        <v>1979</v>
      </c>
      <c r="H845" s="148">
        <v>7.0000000000000007E-2</v>
      </c>
      <c r="I845" s="142">
        <v>2687.61</v>
      </c>
      <c r="J845" s="139">
        <v>0</v>
      </c>
      <c r="K845" s="139">
        <v>0</v>
      </c>
      <c r="L845" s="148">
        <v>0</v>
      </c>
      <c r="M845" s="148">
        <v>0</v>
      </c>
      <c r="N845" s="148">
        <v>0</v>
      </c>
      <c r="O845" s="148">
        <v>0</v>
      </c>
      <c r="P845" s="118"/>
      <c r="Q845" s="376"/>
      <c r="R845" s="376"/>
      <c r="S845" s="376"/>
      <c r="T845" s="374"/>
      <c r="U845" s="374"/>
      <c r="V845" s="374"/>
      <c r="W845" s="374"/>
      <c r="X845" s="375"/>
      <c r="Y845" s="376"/>
      <c r="Z845" s="376"/>
      <c r="AA845" s="376"/>
      <c r="AB845" s="374"/>
      <c r="AC845" s="374"/>
      <c r="AD845" s="374"/>
      <c r="AE845" s="374"/>
      <c r="AF845" s="375"/>
    </row>
    <row r="846" spans="1:32" ht="8.4499999999999993" customHeight="1" x14ac:dyDescent="0.2">
      <c r="A846" s="249" t="s">
        <v>1041</v>
      </c>
      <c r="B846" s="704">
        <v>344</v>
      </c>
      <c r="C846" s="971" t="s">
        <v>2101</v>
      </c>
      <c r="D846" s="971" t="s">
        <v>15</v>
      </c>
      <c r="E846" s="217">
        <v>24</v>
      </c>
      <c r="F846" s="971" t="s">
        <v>2547</v>
      </c>
      <c r="G846" s="971" t="s">
        <v>1979</v>
      </c>
      <c r="H846" s="148">
        <v>0</v>
      </c>
      <c r="I846" s="144">
        <v>353.36</v>
      </c>
      <c r="J846" s="139">
        <v>0</v>
      </c>
      <c r="K846" s="139">
        <v>0</v>
      </c>
      <c r="L846" s="148">
        <v>0</v>
      </c>
      <c r="M846" s="148">
        <v>0</v>
      </c>
      <c r="N846" s="148">
        <v>0</v>
      </c>
      <c r="O846" s="148">
        <v>0</v>
      </c>
      <c r="P846" s="118"/>
      <c r="Q846" s="376"/>
      <c r="R846" s="376"/>
      <c r="S846" s="376"/>
      <c r="T846" s="374"/>
      <c r="U846" s="374"/>
      <c r="V846" s="374"/>
      <c r="W846" s="374"/>
      <c r="X846" s="375"/>
      <c r="Y846" s="376"/>
      <c r="Z846" s="376"/>
      <c r="AA846" s="376"/>
      <c r="AB846" s="374"/>
      <c r="AC846" s="374"/>
      <c r="AD846" s="374"/>
      <c r="AE846" s="374"/>
      <c r="AF846" s="375"/>
    </row>
    <row r="847" spans="1:32" ht="8.4499999999999993" customHeight="1" x14ac:dyDescent="0.2">
      <c r="A847" s="249" t="s">
        <v>1906</v>
      </c>
      <c r="B847" s="116">
        <v>345</v>
      </c>
      <c r="C847" s="137" t="s">
        <v>2102</v>
      </c>
      <c r="D847" s="137"/>
      <c r="E847" s="115">
        <v>17</v>
      </c>
      <c r="F847" s="137" t="s">
        <v>2571</v>
      </c>
      <c r="G847" s="137" t="s">
        <v>2522</v>
      </c>
      <c r="H847" s="138"/>
      <c r="I847" s="138"/>
      <c r="J847" s="138"/>
      <c r="K847" s="138"/>
      <c r="L847" s="138"/>
      <c r="M847" s="138"/>
      <c r="N847" s="138"/>
      <c r="O847" s="138"/>
      <c r="P847" s="138"/>
      <c r="Q847" s="376"/>
      <c r="R847" s="376"/>
      <c r="S847" s="376"/>
      <c r="T847" s="374"/>
      <c r="U847" s="374"/>
      <c r="V847" s="374"/>
      <c r="W847" s="374"/>
      <c r="X847" s="375"/>
      <c r="Y847" s="376"/>
      <c r="Z847" s="376"/>
      <c r="AA847" s="376"/>
      <c r="AB847" s="374"/>
      <c r="AC847" s="374"/>
      <c r="AD847" s="374"/>
      <c r="AE847" s="374"/>
      <c r="AF847" s="375"/>
    </row>
    <row r="848" spans="1:32" ht="8.4499999999999993" customHeight="1" x14ac:dyDescent="0.2">
      <c r="A848" s="249" t="s">
        <v>1908</v>
      </c>
      <c r="B848" s="704">
        <v>346</v>
      </c>
      <c r="C848" s="971" t="s">
        <v>2103</v>
      </c>
      <c r="D848" s="971" t="s">
        <v>15</v>
      </c>
      <c r="E848" s="217">
        <v>17</v>
      </c>
      <c r="F848" s="971" t="s">
        <v>2571</v>
      </c>
      <c r="G848" s="971" t="s">
        <v>2522</v>
      </c>
      <c r="H848" s="148">
        <v>0</v>
      </c>
      <c r="I848" s="146">
        <v>18.36</v>
      </c>
      <c r="J848" s="139">
        <v>0</v>
      </c>
      <c r="K848" s="139">
        <v>0</v>
      </c>
      <c r="L848" s="148">
        <v>0</v>
      </c>
      <c r="M848" s="148">
        <v>0</v>
      </c>
      <c r="N848" s="148">
        <v>0</v>
      </c>
      <c r="O848" s="148">
        <v>0</v>
      </c>
      <c r="P848" s="118"/>
      <c r="Q848" s="376"/>
      <c r="R848" s="376"/>
      <c r="S848" s="376"/>
      <c r="T848" s="374"/>
      <c r="U848" s="374"/>
      <c r="V848" s="374"/>
      <c r="W848" s="374"/>
      <c r="X848" s="375"/>
      <c r="Y848" s="376"/>
      <c r="Z848" s="376"/>
      <c r="AA848" s="376"/>
      <c r="AB848" s="374"/>
      <c r="AC848" s="374"/>
      <c r="AD848" s="374"/>
      <c r="AE848" s="374"/>
      <c r="AF848" s="375"/>
    </row>
    <row r="849" spans="1:32" ht="8.4499999999999993" customHeight="1" x14ac:dyDescent="0.2">
      <c r="A849" s="249" t="s">
        <v>1910</v>
      </c>
      <c r="B849" s="704">
        <v>347</v>
      </c>
      <c r="C849" s="971" t="s">
        <v>2104</v>
      </c>
      <c r="D849" s="971" t="s">
        <v>90</v>
      </c>
      <c r="E849" s="217">
        <v>17</v>
      </c>
      <c r="F849" s="971" t="s">
        <v>2571</v>
      </c>
      <c r="G849" s="971" t="s">
        <v>2522</v>
      </c>
      <c r="H849" s="148">
        <v>0.11</v>
      </c>
      <c r="I849" s="144">
        <v>335.56</v>
      </c>
      <c r="J849" s="139">
        <v>0</v>
      </c>
      <c r="K849" s="139">
        <v>0</v>
      </c>
      <c r="L849" s="148">
        <v>0</v>
      </c>
      <c r="M849" s="148">
        <v>0</v>
      </c>
      <c r="N849" s="148">
        <v>0</v>
      </c>
      <c r="O849" s="148">
        <v>0</v>
      </c>
      <c r="P849" s="118"/>
      <c r="Q849" s="376"/>
      <c r="R849" s="376"/>
      <c r="S849" s="376"/>
      <c r="T849" s="374"/>
      <c r="U849" s="374"/>
      <c r="V849" s="374"/>
      <c r="W849" s="374"/>
      <c r="X849" s="375"/>
      <c r="Y849" s="376"/>
      <c r="Z849" s="376"/>
      <c r="AA849" s="376"/>
      <c r="AB849" s="374"/>
      <c r="AC849" s="374"/>
      <c r="AD849" s="374"/>
      <c r="AE849" s="374"/>
      <c r="AF849" s="375"/>
    </row>
    <row r="850" spans="1:32" ht="8.4499999999999993" customHeight="1" x14ac:dyDescent="0.2">
      <c r="A850" s="249" t="s">
        <v>1912</v>
      </c>
      <c r="B850" s="116">
        <v>348</v>
      </c>
      <c r="C850" s="137" t="s">
        <v>521</v>
      </c>
      <c r="D850" s="137"/>
      <c r="E850" s="115">
        <v>99</v>
      </c>
      <c r="F850" s="137" t="s">
        <v>2553</v>
      </c>
      <c r="G850" s="137" t="s">
        <v>2522</v>
      </c>
      <c r="H850" s="138"/>
      <c r="I850" s="138"/>
      <c r="J850" s="138"/>
      <c r="K850" s="138"/>
      <c r="L850" s="138"/>
      <c r="M850" s="138"/>
      <c r="N850" s="138"/>
      <c r="O850" s="138"/>
      <c r="P850" s="138"/>
      <c r="Q850" s="376"/>
      <c r="R850" s="376"/>
      <c r="S850" s="376"/>
      <c r="T850" s="374"/>
      <c r="U850" s="374"/>
      <c r="V850" s="374"/>
      <c r="W850" s="374"/>
      <c r="X850" s="375"/>
      <c r="Y850" s="376"/>
      <c r="Z850" s="376"/>
      <c r="AA850" s="376"/>
      <c r="AB850" s="374"/>
      <c r="AC850" s="374"/>
      <c r="AD850" s="374"/>
      <c r="AE850" s="374"/>
      <c r="AF850" s="375"/>
    </row>
    <row r="851" spans="1:32" ht="8.4499999999999993" customHeight="1" x14ac:dyDescent="0.2">
      <c r="A851" s="249" t="s">
        <v>1913</v>
      </c>
      <c r="B851" s="704">
        <v>349</v>
      </c>
      <c r="C851" s="971" t="s">
        <v>522</v>
      </c>
      <c r="D851" s="971" t="s">
        <v>15</v>
      </c>
      <c r="E851" s="217">
        <v>24</v>
      </c>
      <c r="F851" s="971" t="s">
        <v>2565</v>
      </c>
      <c r="G851" s="971" t="s">
        <v>2560</v>
      </c>
      <c r="H851" s="148">
        <v>0</v>
      </c>
      <c r="I851" s="144">
        <v>218.7</v>
      </c>
      <c r="J851" s="139">
        <v>0</v>
      </c>
      <c r="K851" s="139">
        <v>0</v>
      </c>
      <c r="L851" s="148">
        <v>0</v>
      </c>
      <c r="M851" s="148">
        <v>0</v>
      </c>
      <c r="N851" s="148">
        <v>0</v>
      </c>
      <c r="O851" s="148">
        <v>0</v>
      </c>
      <c r="P851" s="118"/>
      <c r="Q851" s="376"/>
      <c r="R851" s="376"/>
      <c r="S851" s="376"/>
      <c r="T851" s="374"/>
      <c r="U851" s="374"/>
      <c r="V851" s="374"/>
      <c r="W851" s="374"/>
      <c r="X851" s="375"/>
      <c r="Y851" s="376"/>
      <c r="Z851" s="376"/>
      <c r="AA851" s="376"/>
      <c r="AB851" s="374"/>
      <c r="AC851" s="374"/>
      <c r="AD851" s="374"/>
      <c r="AE851" s="374"/>
      <c r="AF851" s="375"/>
    </row>
    <row r="852" spans="1:32" ht="8.4499999999999993" customHeight="1" x14ac:dyDescent="0.2">
      <c r="A852" s="249" t="s">
        <v>1914</v>
      </c>
      <c r="B852" s="704">
        <v>350</v>
      </c>
      <c r="C852" s="971" t="s">
        <v>1098</v>
      </c>
      <c r="D852" s="971" t="s">
        <v>90</v>
      </c>
      <c r="E852" s="217">
        <v>24</v>
      </c>
      <c r="F852" s="971" t="s">
        <v>2565</v>
      </c>
      <c r="G852" s="971" t="s">
        <v>2560</v>
      </c>
      <c r="H852" s="148">
        <v>0</v>
      </c>
      <c r="I852" s="144">
        <v>143.57</v>
      </c>
      <c r="J852" s="139">
        <v>0</v>
      </c>
      <c r="K852" s="139">
        <v>0</v>
      </c>
      <c r="L852" s="148">
        <v>0</v>
      </c>
      <c r="M852" s="148">
        <v>0</v>
      </c>
      <c r="N852" s="148">
        <v>0</v>
      </c>
      <c r="O852" s="148">
        <v>0</v>
      </c>
      <c r="P852" s="118"/>
      <c r="Q852" s="376"/>
      <c r="R852" s="376"/>
      <c r="S852" s="376"/>
      <c r="T852" s="374"/>
      <c r="U852" s="374"/>
      <c r="V852" s="374"/>
      <c r="W852" s="374"/>
      <c r="X852" s="375"/>
      <c r="Y852" s="376"/>
      <c r="Z852" s="376"/>
      <c r="AA852" s="376"/>
      <c r="AB852" s="374"/>
      <c r="AC852" s="374"/>
      <c r="AD852" s="374"/>
      <c r="AE852" s="374"/>
      <c r="AF852" s="375"/>
    </row>
    <row r="853" spans="1:32" ht="8.4499999999999993" customHeight="1" x14ac:dyDescent="0.2">
      <c r="A853" s="249" t="s">
        <v>1915</v>
      </c>
      <c r="B853" s="704">
        <v>351</v>
      </c>
      <c r="C853" s="971" t="s">
        <v>2105</v>
      </c>
      <c r="D853" s="971" t="s">
        <v>90</v>
      </c>
      <c r="E853" s="217">
        <v>20</v>
      </c>
      <c r="F853" s="971" t="s">
        <v>2500</v>
      </c>
      <c r="G853" s="971" t="s">
        <v>1979</v>
      </c>
      <c r="H853" s="148">
        <v>0</v>
      </c>
      <c r="I853" s="144">
        <v>118.8</v>
      </c>
      <c r="J853" s="139">
        <v>0</v>
      </c>
      <c r="K853" s="139">
        <v>0</v>
      </c>
      <c r="L853" s="148">
        <v>0</v>
      </c>
      <c r="M853" s="148">
        <v>0</v>
      </c>
      <c r="N853" s="148">
        <v>0</v>
      </c>
      <c r="O853" s="148">
        <v>0</v>
      </c>
      <c r="P853" s="118"/>
      <c r="Q853" s="376"/>
      <c r="R853" s="376"/>
      <c r="S853" s="376"/>
      <c r="T853" s="374"/>
      <c r="U853" s="374"/>
      <c r="V853" s="374"/>
      <c r="W853" s="374"/>
      <c r="X853" s="375"/>
      <c r="Y853" s="376"/>
      <c r="Z853" s="376"/>
      <c r="AA853" s="376"/>
      <c r="AB853" s="374"/>
      <c r="AC853" s="374"/>
      <c r="AD853" s="374"/>
      <c r="AE853" s="374"/>
      <c r="AF853" s="375"/>
    </row>
    <row r="854" spans="1:32" ht="8.4499999999999993" customHeight="1" x14ac:dyDescent="0.2">
      <c r="A854" s="249" t="s">
        <v>1917</v>
      </c>
      <c r="B854" s="704">
        <v>352</v>
      </c>
      <c r="C854" s="971" t="s">
        <v>2106</v>
      </c>
      <c r="D854" s="971" t="s">
        <v>90</v>
      </c>
      <c r="E854" s="217">
        <v>24</v>
      </c>
      <c r="F854" s="971" t="s">
        <v>2547</v>
      </c>
      <c r="G854" s="971" t="s">
        <v>1979</v>
      </c>
      <c r="H854" s="148">
        <v>0.05</v>
      </c>
      <c r="I854" s="142">
        <v>1249.74</v>
      </c>
      <c r="J854" s="139">
        <v>0</v>
      </c>
      <c r="K854" s="139">
        <v>0</v>
      </c>
      <c r="L854" s="148">
        <v>0</v>
      </c>
      <c r="M854" s="148">
        <v>0</v>
      </c>
      <c r="N854" s="148">
        <v>0</v>
      </c>
      <c r="O854" s="148">
        <v>0</v>
      </c>
      <c r="P854" s="118"/>
      <c r="Q854" s="376"/>
      <c r="R854" s="376"/>
      <c r="S854" s="376"/>
      <c r="T854" s="374"/>
      <c r="U854" s="374"/>
      <c r="V854" s="374"/>
      <c r="W854" s="374"/>
      <c r="X854" s="375"/>
      <c r="Y854" s="376"/>
      <c r="Z854" s="376"/>
      <c r="AA854" s="376"/>
      <c r="AB854" s="374"/>
      <c r="AC854" s="374"/>
      <c r="AD854" s="374"/>
      <c r="AE854" s="374"/>
      <c r="AF854" s="375"/>
    </row>
    <row r="855" spans="1:32" ht="8.4499999999999993" customHeight="1" x14ac:dyDescent="0.2">
      <c r="A855" s="249" t="s">
        <v>1919</v>
      </c>
      <c r="B855" s="704">
        <v>353</v>
      </c>
      <c r="C855" s="971" t="s">
        <v>523</v>
      </c>
      <c r="D855" s="971" t="s">
        <v>7</v>
      </c>
      <c r="E855" s="217">
        <v>99</v>
      </c>
      <c r="F855" s="971" t="s">
        <v>2553</v>
      </c>
      <c r="G855" s="971" t="s">
        <v>2522</v>
      </c>
      <c r="H855" s="148">
        <v>1.55</v>
      </c>
      <c r="I855" s="139">
        <v>1</v>
      </c>
      <c r="J855" s="139">
        <v>0</v>
      </c>
      <c r="K855" s="139">
        <v>0</v>
      </c>
      <c r="L855" s="148">
        <v>0</v>
      </c>
      <c r="M855" s="148">
        <v>0</v>
      </c>
      <c r="N855" s="148">
        <v>0</v>
      </c>
      <c r="O855" s="148">
        <v>0</v>
      </c>
      <c r="P855" s="118"/>
      <c r="Q855" s="376"/>
      <c r="R855" s="376"/>
      <c r="S855" s="376"/>
      <c r="T855" s="374"/>
      <c r="U855" s="374"/>
      <c r="V855" s="374"/>
      <c r="W855" s="374"/>
      <c r="X855" s="375"/>
      <c r="Y855" s="376"/>
      <c r="Z855" s="376"/>
      <c r="AA855" s="376"/>
      <c r="AB855" s="374"/>
      <c r="AC855" s="374"/>
      <c r="AD855" s="374"/>
      <c r="AE855" s="374"/>
      <c r="AF855" s="375"/>
    </row>
    <row r="856" spans="1:32" ht="8.4499999999999993" customHeight="1" x14ac:dyDescent="0.2">
      <c r="A856" s="249" t="s">
        <v>153</v>
      </c>
      <c r="B856" s="116">
        <v>354</v>
      </c>
      <c r="C856" s="137" t="s">
        <v>524</v>
      </c>
      <c r="D856" s="137"/>
      <c r="E856" s="115">
        <v>99</v>
      </c>
      <c r="F856" s="137" t="s">
        <v>2581</v>
      </c>
      <c r="G856" s="137" t="s">
        <v>1976</v>
      </c>
      <c r="H856" s="138"/>
      <c r="I856" s="138"/>
      <c r="J856" s="138"/>
      <c r="K856" s="138"/>
      <c r="L856" s="138"/>
      <c r="M856" s="138"/>
      <c r="N856" s="138"/>
      <c r="O856" s="138"/>
      <c r="P856" s="138"/>
      <c r="Q856" s="376"/>
      <c r="R856" s="376"/>
      <c r="S856" s="376"/>
      <c r="T856" s="374"/>
      <c r="U856" s="374"/>
      <c r="V856" s="374"/>
      <c r="W856" s="374"/>
      <c r="X856" s="375"/>
      <c r="Y856" s="376"/>
      <c r="Z856" s="376"/>
      <c r="AA856" s="376"/>
      <c r="AB856" s="374"/>
      <c r="AC856" s="374"/>
      <c r="AD856" s="374"/>
      <c r="AE856" s="374"/>
      <c r="AF856" s="375"/>
    </row>
    <row r="857" spans="1:32" ht="8.4499999999999993" customHeight="1" x14ac:dyDescent="0.2">
      <c r="A857" s="249" t="s">
        <v>907</v>
      </c>
      <c r="B857" s="116">
        <v>355</v>
      </c>
      <c r="C857" s="137" t="s">
        <v>525</v>
      </c>
      <c r="D857" s="137"/>
      <c r="E857" s="115">
        <v>22</v>
      </c>
      <c r="F857" s="137" t="s">
        <v>2571</v>
      </c>
      <c r="G857" s="137" t="s">
        <v>1976</v>
      </c>
      <c r="H857" s="138"/>
      <c r="I857" s="138"/>
      <c r="J857" s="138"/>
      <c r="K857" s="138"/>
      <c r="L857" s="138"/>
      <c r="M857" s="138"/>
      <c r="N857" s="138"/>
      <c r="O857" s="138"/>
      <c r="P857" s="138"/>
      <c r="Q857" s="376"/>
      <c r="R857" s="376"/>
      <c r="S857" s="376"/>
      <c r="T857" s="374"/>
      <c r="U857" s="374"/>
      <c r="V857" s="374"/>
      <c r="W857" s="374"/>
      <c r="X857" s="375"/>
      <c r="Y857" s="376"/>
      <c r="Z857" s="376"/>
      <c r="AA857" s="376"/>
      <c r="AB857" s="374"/>
      <c r="AC857" s="374"/>
      <c r="AD857" s="374"/>
      <c r="AE857" s="374"/>
      <c r="AF857" s="375"/>
    </row>
    <row r="858" spans="1:32" ht="8.4499999999999993" customHeight="1" x14ac:dyDescent="0.2">
      <c r="A858" s="249" t="s">
        <v>909</v>
      </c>
      <c r="B858" s="704">
        <v>356</v>
      </c>
      <c r="C858" s="971" t="s">
        <v>526</v>
      </c>
      <c r="D858" s="971" t="s">
        <v>90</v>
      </c>
      <c r="E858" s="217">
        <v>22</v>
      </c>
      <c r="F858" s="971" t="s">
        <v>2571</v>
      </c>
      <c r="G858" s="971" t="s">
        <v>1976</v>
      </c>
      <c r="H858" s="148">
        <v>0.02</v>
      </c>
      <c r="I858" s="144">
        <v>126.24</v>
      </c>
      <c r="J858" s="139">
        <v>0</v>
      </c>
      <c r="K858" s="139">
        <v>0</v>
      </c>
      <c r="L858" s="148">
        <v>0</v>
      </c>
      <c r="M858" s="148">
        <v>0</v>
      </c>
      <c r="N858" s="148">
        <v>0</v>
      </c>
      <c r="O858" s="148">
        <v>0</v>
      </c>
      <c r="P858" s="118"/>
      <c r="Q858" s="376"/>
      <c r="R858" s="376"/>
      <c r="S858" s="376"/>
      <c r="T858" s="374"/>
      <c r="U858" s="374"/>
      <c r="V858" s="374"/>
      <c r="W858" s="374"/>
      <c r="X858" s="375"/>
      <c r="Y858" s="376"/>
      <c r="Z858" s="376"/>
      <c r="AA858" s="376"/>
      <c r="AB858" s="374"/>
      <c r="AC858" s="374"/>
      <c r="AD858" s="374"/>
      <c r="AE858" s="374"/>
      <c r="AF858" s="375"/>
    </row>
    <row r="859" spans="1:32" ht="8.4499999999999993" customHeight="1" x14ac:dyDescent="0.2">
      <c r="A859" s="249" t="s">
        <v>910</v>
      </c>
      <c r="B859" s="704">
        <v>357</v>
      </c>
      <c r="C859" s="971" t="s">
        <v>527</v>
      </c>
      <c r="D859" s="971" t="s">
        <v>7</v>
      </c>
      <c r="E859" s="217">
        <v>22</v>
      </c>
      <c r="F859" s="971" t="s">
        <v>2571</v>
      </c>
      <c r="G859" s="971" t="s">
        <v>1976</v>
      </c>
      <c r="H859" s="148">
        <v>0.16</v>
      </c>
      <c r="I859" s="139">
        <v>1</v>
      </c>
      <c r="J859" s="139">
        <v>0</v>
      </c>
      <c r="K859" s="139">
        <v>0</v>
      </c>
      <c r="L859" s="148">
        <v>0</v>
      </c>
      <c r="M859" s="148">
        <v>0</v>
      </c>
      <c r="N859" s="148">
        <v>0</v>
      </c>
      <c r="O859" s="148">
        <v>0</v>
      </c>
      <c r="P859" s="118"/>
      <c r="Q859" s="376"/>
      <c r="R859" s="376"/>
      <c r="S859" s="376"/>
      <c r="T859" s="374"/>
      <c r="U859" s="374"/>
      <c r="V859" s="374"/>
      <c r="W859" s="374"/>
      <c r="X859" s="375"/>
      <c r="Y859" s="376"/>
      <c r="Z859" s="376"/>
      <c r="AA859" s="376"/>
      <c r="AB859" s="374"/>
      <c r="AC859" s="374"/>
      <c r="AD859" s="374"/>
      <c r="AE859" s="374"/>
      <c r="AF859" s="375"/>
    </row>
    <row r="860" spans="1:32" ht="8.4499999999999993" customHeight="1" x14ac:dyDescent="0.2">
      <c r="A860" s="249" t="s">
        <v>911</v>
      </c>
      <c r="B860" s="116">
        <v>358</v>
      </c>
      <c r="C860" s="137" t="s">
        <v>528</v>
      </c>
      <c r="D860" s="137"/>
      <c r="E860" s="115">
        <v>22</v>
      </c>
      <c r="F860" s="137" t="s">
        <v>2571</v>
      </c>
      <c r="G860" s="137" t="s">
        <v>1976</v>
      </c>
      <c r="H860" s="138"/>
      <c r="I860" s="138"/>
      <c r="J860" s="138"/>
      <c r="K860" s="138"/>
      <c r="L860" s="138"/>
      <c r="M860" s="138"/>
      <c r="N860" s="138"/>
      <c r="O860" s="138"/>
      <c r="P860" s="138"/>
      <c r="Q860" s="376"/>
      <c r="R860" s="376"/>
      <c r="S860" s="376"/>
      <c r="T860" s="374"/>
      <c r="U860" s="374"/>
      <c r="V860" s="374"/>
      <c r="W860" s="374"/>
      <c r="X860" s="375"/>
      <c r="Y860" s="376"/>
      <c r="Z860" s="376"/>
      <c r="AA860" s="376"/>
      <c r="AB860" s="374"/>
      <c r="AC860" s="374"/>
      <c r="AD860" s="374"/>
      <c r="AE860" s="374"/>
      <c r="AF860" s="375"/>
    </row>
    <row r="861" spans="1:32" ht="8.4499999999999993" customHeight="1" x14ac:dyDescent="0.2">
      <c r="A861" s="249" t="s">
        <v>912</v>
      </c>
      <c r="B861" s="704">
        <v>359</v>
      </c>
      <c r="C861" s="971" t="s">
        <v>529</v>
      </c>
      <c r="D861" s="971" t="s">
        <v>90</v>
      </c>
      <c r="E861" s="217">
        <v>22</v>
      </c>
      <c r="F861" s="971" t="s">
        <v>2571</v>
      </c>
      <c r="G861" s="971" t="s">
        <v>1976</v>
      </c>
      <c r="H861" s="148">
        <v>0.14000000000000001</v>
      </c>
      <c r="I861" s="142">
        <v>1756.68</v>
      </c>
      <c r="J861" s="139">
        <v>0</v>
      </c>
      <c r="K861" s="139">
        <v>0</v>
      </c>
      <c r="L861" s="148">
        <v>0</v>
      </c>
      <c r="M861" s="148">
        <v>0</v>
      </c>
      <c r="N861" s="148">
        <v>0</v>
      </c>
      <c r="O861" s="148">
        <v>0</v>
      </c>
      <c r="P861" s="118"/>
      <c r="Q861" s="376"/>
      <c r="R861" s="376"/>
      <c r="S861" s="376"/>
      <c r="T861" s="374"/>
      <c r="U861" s="374"/>
      <c r="V861" s="374"/>
      <c r="W861" s="374"/>
      <c r="X861" s="375"/>
      <c r="Y861" s="376"/>
      <c r="Z861" s="376"/>
      <c r="AA861" s="376"/>
      <c r="AB861" s="374"/>
      <c r="AC861" s="374"/>
      <c r="AD861" s="374"/>
      <c r="AE861" s="374"/>
      <c r="AF861" s="375"/>
    </row>
    <row r="862" spans="1:32" ht="8.4499999999999993" customHeight="1" x14ac:dyDescent="0.2">
      <c r="A862" s="249" t="s">
        <v>913</v>
      </c>
      <c r="B862" s="704">
        <v>360</v>
      </c>
      <c r="C862" s="971" t="s">
        <v>530</v>
      </c>
      <c r="D862" s="971" t="s">
        <v>7</v>
      </c>
      <c r="E862" s="217">
        <v>22</v>
      </c>
      <c r="F862" s="971" t="s">
        <v>2571</v>
      </c>
      <c r="G862" s="971" t="s">
        <v>1976</v>
      </c>
      <c r="H862" s="148">
        <v>0.08</v>
      </c>
      <c r="I862" s="139">
        <v>1</v>
      </c>
      <c r="J862" s="139">
        <v>0</v>
      </c>
      <c r="K862" s="139">
        <v>0</v>
      </c>
      <c r="L862" s="148">
        <v>0</v>
      </c>
      <c r="M862" s="148">
        <v>0</v>
      </c>
      <c r="N862" s="148">
        <v>0</v>
      </c>
      <c r="O862" s="148">
        <v>0</v>
      </c>
      <c r="P862" s="118"/>
      <c r="Q862" s="376"/>
      <c r="R862" s="376"/>
      <c r="S862" s="376"/>
      <c r="T862" s="374"/>
      <c r="U862" s="374"/>
      <c r="V862" s="374"/>
      <c r="W862" s="374"/>
      <c r="X862" s="375"/>
      <c r="Y862" s="376"/>
      <c r="Z862" s="376"/>
      <c r="AA862" s="376"/>
      <c r="AB862" s="374"/>
      <c r="AC862" s="374"/>
      <c r="AD862" s="374"/>
      <c r="AE862" s="374"/>
      <c r="AF862" s="375"/>
    </row>
    <row r="863" spans="1:32" ht="8.4499999999999993" customHeight="1" x14ac:dyDescent="0.2">
      <c r="A863" s="249" t="s">
        <v>914</v>
      </c>
      <c r="B863" s="116">
        <v>361</v>
      </c>
      <c r="C863" s="137" t="s">
        <v>2107</v>
      </c>
      <c r="D863" s="137"/>
      <c r="E863" s="115">
        <v>99</v>
      </c>
      <c r="F863" s="137" t="s">
        <v>2581</v>
      </c>
      <c r="G863" s="137" t="s">
        <v>1976</v>
      </c>
      <c r="H863" s="138"/>
      <c r="I863" s="138"/>
      <c r="J863" s="138"/>
      <c r="K863" s="138"/>
      <c r="L863" s="138"/>
      <c r="M863" s="138"/>
      <c r="N863" s="138"/>
      <c r="O863" s="138"/>
      <c r="P863" s="138"/>
      <c r="Q863" s="376"/>
      <c r="R863" s="376"/>
      <c r="S863" s="376"/>
      <c r="T863" s="374"/>
      <c r="U863" s="374"/>
      <c r="V863" s="374"/>
      <c r="W863" s="374"/>
      <c r="X863" s="375"/>
      <c r="Y863" s="376"/>
      <c r="Z863" s="376"/>
      <c r="AA863" s="376"/>
      <c r="AB863" s="374"/>
      <c r="AC863" s="374"/>
      <c r="AD863" s="374"/>
      <c r="AE863" s="374"/>
      <c r="AF863" s="375"/>
    </row>
    <row r="864" spans="1:32" ht="8.4499999999999993" customHeight="1" x14ac:dyDescent="0.2">
      <c r="A864" s="249" t="s">
        <v>916</v>
      </c>
      <c r="B864" s="704">
        <v>362</v>
      </c>
      <c r="C864" s="971" t="s">
        <v>531</v>
      </c>
      <c r="D864" s="971" t="s">
        <v>8</v>
      </c>
      <c r="E864" s="217">
        <v>13</v>
      </c>
      <c r="F864" s="971" t="s">
        <v>2587</v>
      </c>
      <c r="G864" s="971" t="s">
        <v>1976</v>
      </c>
      <c r="H864" s="148">
        <v>0</v>
      </c>
      <c r="I864" s="146">
        <v>22</v>
      </c>
      <c r="J864" s="139">
        <v>0</v>
      </c>
      <c r="K864" s="139">
        <v>0</v>
      </c>
      <c r="L864" s="148">
        <v>0</v>
      </c>
      <c r="M864" s="148">
        <v>0</v>
      </c>
      <c r="N864" s="148">
        <v>0</v>
      </c>
      <c r="O864" s="148">
        <v>0</v>
      </c>
      <c r="P864" s="118"/>
      <c r="Q864" s="376"/>
      <c r="R864" s="376"/>
      <c r="S864" s="376"/>
      <c r="T864" s="374"/>
      <c r="U864" s="374"/>
      <c r="V864" s="374"/>
      <c r="W864" s="374"/>
      <c r="X864" s="375"/>
      <c r="Y864" s="376"/>
      <c r="Z864" s="376"/>
      <c r="AA864" s="376"/>
      <c r="AB864" s="374"/>
      <c r="AC864" s="374"/>
      <c r="AD864" s="374"/>
      <c r="AE864" s="374"/>
      <c r="AF864" s="375"/>
    </row>
    <row r="865" spans="1:32" ht="8.4499999999999993" customHeight="1" x14ac:dyDescent="0.2">
      <c r="A865" s="249" t="s">
        <v>917</v>
      </c>
      <c r="B865" s="704">
        <v>363</v>
      </c>
      <c r="C865" s="971" t="s">
        <v>532</v>
      </c>
      <c r="D865" s="971" t="s">
        <v>8</v>
      </c>
      <c r="E865" s="217">
        <v>13</v>
      </c>
      <c r="F865" s="971" t="s">
        <v>2587</v>
      </c>
      <c r="G865" s="971" t="s">
        <v>1976</v>
      </c>
      <c r="H865" s="148">
        <v>0.06</v>
      </c>
      <c r="I865" s="139">
        <v>1</v>
      </c>
      <c r="J865" s="139">
        <v>0</v>
      </c>
      <c r="K865" s="139">
        <v>0</v>
      </c>
      <c r="L865" s="148">
        <v>0</v>
      </c>
      <c r="M865" s="148">
        <v>0</v>
      </c>
      <c r="N865" s="148">
        <v>0</v>
      </c>
      <c r="O865" s="148">
        <v>0</v>
      </c>
      <c r="P865" s="118"/>
      <c r="Q865" s="376"/>
      <c r="R865" s="376"/>
      <c r="S865" s="376"/>
      <c r="T865" s="374"/>
      <c r="U865" s="374"/>
      <c r="V865" s="374"/>
      <c r="W865" s="374"/>
      <c r="X865" s="375"/>
      <c r="Y865" s="376"/>
      <c r="Z865" s="376"/>
      <c r="AA865" s="376"/>
      <c r="AB865" s="374"/>
      <c r="AC865" s="374"/>
      <c r="AD865" s="374"/>
      <c r="AE865" s="374"/>
      <c r="AF865" s="375"/>
    </row>
    <row r="866" spans="1:32" ht="8.4499999999999993" customHeight="1" x14ac:dyDescent="0.2">
      <c r="A866" s="249" t="s">
        <v>1042</v>
      </c>
      <c r="B866" s="704">
        <v>364</v>
      </c>
      <c r="C866" s="971" t="s">
        <v>2108</v>
      </c>
      <c r="D866" s="971" t="s">
        <v>7</v>
      </c>
      <c r="E866" s="217">
        <v>13</v>
      </c>
      <c r="F866" s="971" t="s">
        <v>2587</v>
      </c>
      <c r="G866" s="971" t="s">
        <v>1976</v>
      </c>
      <c r="H866" s="148">
        <v>0.52</v>
      </c>
      <c r="I866" s="139">
        <v>1</v>
      </c>
      <c r="J866" s="139">
        <v>0</v>
      </c>
      <c r="K866" s="139">
        <v>0</v>
      </c>
      <c r="L866" s="148">
        <v>0</v>
      </c>
      <c r="M866" s="148">
        <v>0</v>
      </c>
      <c r="N866" s="148">
        <v>0</v>
      </c>
      <c r="O866" s="148">
        <v>0</v>
      </c>
      <c r="P866" s="118"/>
      <c r="Q866" s="376"/>
      <c r="R866" s="376"/>
      <c r="S866" s="376"/>
      <c r="T866" s="374"/>
      <c r="U866" s="374"/>
      <c r="V866" s="374"/>
      <c r="W866" s="374"/>
      <c r="X866" s="375"/>
      <c r="Y866" s="376"/>
      <c r="Z866" s="376"/>
      <c r="AA866" s="376"/>
      <c r="AB866" s="374"/>
      <c r="AC866" s="374"/>
      <c r="AD866" s="374"/>
      <c r="AE866" s="374"/>
      <c r="AF866" s="375"/>
    </row>
    <row r="867" spans="1:32" ht="8.4499999999999993" customHeight="1" x14ac:dyDescent="0.2">
      <c r="A867" s="249" t="s">
        <v>1043</v>
      </c>
      <c r="B867" s="704">
        <v>365</v>
      </c>
      <c r="C867" s="971" t="s">
        <v>533</v>
      </c>
      <c r="D867" s="971" t="s">
        <v>8</v>
      </c>
      <c r="E867" s="217">
        <v>13</v>
      </c>
      <c r="F867" s="971" t="s">
        <v>2587</v>
      </c>
      <c r="G867" s="971" t="s">
        <v>1976</v>
      </c>
      <c r="H867" s="148">
        <v>0</v>
      </c>
      <c r="I867" s="139">
        <v>1</v>
      </c>
      <c r="J867" s="139">
        <v>0</v>
      </c>
      <c r="K867" s="139">
        <v>0</v>
      </c>
      <c r="L867" s="148">
        <v>0</v>
      </c>
      <c r="M867" s="148">
        <v>0</v>
      </c>
      <c r="N867" s="148">
        <v>0</v>
      </c>
      <c r="O867" s="148">
        <v>0</v>
      </c>
      <c r="P867" s="118"/>
      <c r="Q867" s="376"/>
      <c r="R867" s="376"/>
      <c r="S867" s="376"/>
      <c r="T867" s="374"/>
      <c r="U867" s="374"/>
      <c r="V867" s="374"/>
      <c r="W867" s="374"/>
      <c r="X867" s="375"/>
      <c r="Y867" s="376"/>
      <c r="Z867" s="376"/>
      <c r="AA867" s="376"/>
      <c r="AB867" s="374"/>
      <c r="AC867" s="374"/>
      <c r="AD867" s="374"/>
      <c r="AE867" s="374"/>
      <c r="AF867" s="375"/>
    </row>
    <row r="868" spans="1:32" ht="8.4499999999999993" customHeight="1" x14ac:dyDescent="0.2">
      <c r="A868" s="249" t="s">
        <v>1044</v>
      </c>
      <c r="B868" s="704">
        <v>366</v>
      </c>
      <c r="C868" s="971" t="s">
        <v>1100</v>
      </c>
      <c r="D868" s="971" t="s">
        <v>8</v>
      </c>
      <c r="E868" s="217">
        <v>12</v>
      </c>
      <c r="F868" s="971" t="s">
        <v>2581</v>
      </c>
      <c r="G868" s="971" t="s">
        <v>2504</v>
      </c>
      <c r="H868" s="148">
        <v>0.09</v>
      </c>
      <c r="I868" s="139">
        <v>5</v>
      </c>
      <c r="J868" s="139">
        <v>0</v>
      </c>
      <c r="K868" s="139">
        <v>0</v>
      </c>
      <c r="L868" s="148">
        <v>0</v>
      </c>
      <c r="M868" s="148">
        <v>0</v>
      </c>
      <c r="N868" s="148">
        <v>0</v>
      </c>
      <c r="O868" s="148">
        <v>0</v>
      </c>
      <c r="P868" s="118"/>
      <c r="Q868" s="376"/>
      <c r="R868" s="376"/>
      <c r="S868" s="376"/>
      <c r="T868" s="374"/>
      <c r="U868" s="374"/>
      <c r="V868" s="374"/>
      <c r="W868" s="374"/>
      <c r="X868" s="375"/>
      <c r="Y868" s="376"/>
      <c r="Z868" s="376"/>
      <c r="AA868" s="376"/>
      <c r="AB868" s="374"/>
      <c r="AC868" s="374"/>
      <c r="AD868" s="374"/>
      <c r="AE868" s="374"/>
      <c r="AF868" s="375"/>
    </row>
    <row r="869" spans="1:32" ht="8.4499999999999993" customHeight="1" x14ac:dyDescent="0.2">
      <c r="A869" s="249" t="s">
        <v>1046</v>
      </c>
      <c r="B869" s="704">
        <v>367</v>
      </c>
      <c r="C869" s="971" t="s">
        <v>2109</v>
      </c>
      <c r="D869" s="971" t="s">
        <v>7</v>
      </c>
      <c r="E869" s="217">
        <v>17</v>
      </c>
      <c r="F869" s="971" t="s">
        <v>2571</v>
      </c>
      <c r="G869" s="971" t="s">
        <v>2522</v>
      </c>
      <c r="H869" s="148">
        <v>0.01</v>
      </c>
      <c r="I869" s="139">
        <v>1</v>
      </c>
      <c r="J869" s="139">
        <v>0</v>
      </c>
      <c r="K869" s="139">
        <v>0</v>
      </c>
      <c r="L869" s="148">
        <v>0</v>
      </c>
      <c r="M869" s="148">
        <v>0</v>
      </c>
      <c r="N869" s="148">
        <v>0</v>
      </c>
      <c r="O869" s="148">
        <v>0</v>
      </c>
      <c r="P869" s="118"/>
      <c r="Q869" s="376"/>
      <c r="R869" s="376"/>
      <c r="S869" s="376"/>
      <c r="T869" s="374"/>
      <c r="U869" s="374"/>
      <c r="V869" s="374"/>
      <c r="W869" s="374"/>
      <c r="X869" s="375"/>
      <c r="Y869" s="376"/>
      <c r="Z869" s="376"/>
      <c r="AA869" s="376"/>
      <c r="AB869" s="374"/>
      <c r="AC869" s="374"/>
      <c r="AD869" s="374"/>
      <c r="AE869" s="374"/>
      <c r="AF869" s="375"/>
    </row>
    <row r="870" spans="1:32" ht="8.4499999999999993" customHeight="1" x14ac:dyDescent="0.2">
      <c r="A870" s="249" t="s">
        <v>1048</v>
      </c>
      <c r="B870" s="704">
        <v>368</v>
      </c>
      <c r="C870" s="971" t="s">
        <v>2110</v>
      </c>
      <c r="D870" s="971" t="s">
        <v>7</v>
      </c>
      <c r="E870" s="217">
        <v>17</v>
      </c>
      <c r="F870" s="971" t="s">
        <v>2571</v>
      </c>
      <c r="G870" s="971" t="s">
        <v>2522</v>
      </c>
      <c r="H870" s="148">
        <v>0.3</v>
      </c>
      <c r="I870" s="139">
        <v>1</v>
      </c>
      <c r="J870" s="139">
        <v>0</v>
      </c>
      <c r="K870" s="139">
        <v>0</v>
      </c>
      <c r="L870" s="148">
        <v>0</v>
      </c>
      <c r="M870" s="148">
        <v>0</v>
      </c>
      <c r="N870" s="148">
        <v>0</v>
      </c>
      <c r="O870" s="148">
        <v>0</v>
      </c>
      <c r="P870" s="118"/>
      <c r="Q870" s="376"/>
      <c r="R870" s="376"/>
      <c r="S870" s="376"/>
      <c r="T870" s="374"/>
      <c r="U870" s="374"/>
      <c r="V870" s="374"/>
      <c r="W870" s="374"/>
      <c r="X870" s="375"/>
      <c r="Y870" s="376"/>
      <c r="Z870" s="376"/>
      <c r="AA870" s="376"/>
      <c r="AB870" s="374"/>
      <c r="AC870" s="374"/>
      <c r="AD870" s="374"/>
      <c r="AE870" s="374"/>
      <c r="AF870" s="375"/>
    </row>
    <row r="871" spans="1:32" ht="8.4499999999999993" customHeight="1" x14ac:dyDescent="0.2">
      <c r="A871" s="249" t="s">
        <v>1049</v>
      </c>
      <c r="B871" s="704">
        <v>369</v>
      </c>
      <c r="C871" s="971" t="s">
        <v>1099</v>
      </c>
      <c r="D871" s="971" t="s">
        <v>8</v>
      </c>
      <c r="E871" s="217">
        <v>17</v>
      </c>
      <c r="F871" s="971" t="s">
        <v>2571</v>
      </c>
      <c r="G871" s="971" t="s">
        <v>2522</v>
      </c>
      <c r="H871" s="148">
        <v>0.06</v>
      </c>
      <c r="I871" s="139">
        <v>3</v>
      </c>
      <c r="J871" s="139">
        <v>0</v>
      </c>
      <c r="K871" s="139">
        <v>0</v>
      </c>
      <c r="L871" s="148">
        <v>0</v>
      </c>
      <c r="M871" s="148">
        <v>0</v>
      </c>
      <c r="N871" s="148">
        <v>0</v>
      </c>
      <c r="O871" s="148">
        <v>0</v>
      </c>
      <c r="P871" s="118"/>
      <c r="Q871" s="376"/>
      <c r="R871" s="376"/>
      <c r="S871" s="376"/>
      <c r="T871" s="374"/>
      <c r="U871" s="374"/>
      <c r="V871" s="374"/>
      <c r="W871" s="374"/>
      <c r="X871" s="375"/>
      <c r="Y871" s="376"/>
      <c r="Z871" s="376"/>
      <c r="AA871" s="376"/>
      <c r="AB871" s="374"/>
      <c r="AC871" s="374"/>
      <c r="AD871" s="374"/>
      <c r="AE871" s="374"/>
      <c r="AF871" s="375"/>
    </row>
    <row r="872" spans="1:32" ht="8.4499999999999993" customHeight="1" x14ac:dyDescent="0.2">
      <c r="A872" s="249" t="s">
        <v>1924</v>
      </c>
      <c r="B872" s="704">
        <v>370</v>
      </c>
      <c r="C872" s="971" t="s">
        <v>2111</v>
      </c>
      <c r="D872" s="971" t="s">
        <v>90</v>
      </c>
      <c r="E872" s="217">
        <v>17</v>
      </c>
      <c r="F872" s="971" t="s">
        <v>2571</v>
      </c>
      <c r="G872" s="971" t="s">
        <v>2522</v>
      </c>
      <c r="H872" s="148">
        <v>0.02</v>
      </c>
      <c r="I872" s="146">
        <v>11.75</v>
      </c>
      <c r="J872" s="139">
        <v>0</v>
      </c>
      <c r="K872" s="139">
        <v>0</v>
      </c>
      <c r="L872" s="148">
        <v>0</v>
      </c>
      <c r="M872" s="148">
        <v>0</v>
      </c>
      <c r="N872" s="148">
        <v>0</v>
      </c>
      <c r="O872" s="148">
        <v>0</v>
      </c>
      <c r="P872" s="118"/>
      <c r="Q872" s="376"/>
      <c r="R872" s="376"/>
      <c r="S872" s="376"/>
      <c r="T872" s="374"/>
      <c r="U872" s="374"/>
      <c r="V872" s="374"/>
      <c r="W872" s="374"/>
      <c r="X872" s="375"/>
      <c r="Y872" s="376"/>
      <c r="Z872" s="376"/>
      <c r="AA872" s="376"/>
      <c r="AB872" s="374"/>
      <c r="AC872" s="374"/>
      <c r="AD872" s="374"/>
      <c r="AE872" s="374"/>
      <c r="AF872" s="375"/>
    </row>
    <row r="873" spans="1:32" ht="8.4499999999999993" customHeight="1" x14ac:dyDescent="0.2">
      <c r="A873" s="249" t="s">
        <v>1926</v>
      </c>
      <c r="B873" s="704">
        <v>371</v>
      </c>
      <c r="C873" s="971" t="s">
        <v>2112</v>
      </c>
      <c r="D873" s="971" t="s">
        <v>15</v>
      </c>
      <c r="E873" s="217">
        <v>23</v>
      </c>
      <c r="F873" s="971" t="s">
        <v>2523</v>
      </c>
      <c r="G873" s="971" t="s">
        <v>2524</v>
      </c>
      <c r="H873" s="148">
        <v>0</v>
      </c>
      <c r="I873" s="139">
        <v>7</v>
      </c>
      <c r="J873" s="139">
        <v>0</v>
      </c>
      <c r="K873" s="139">
        <v>0</v>
      </c>
      <c r="L873" s="148">
        <v>0</v>
      </c>
      <c r="M873" s="148">
        <v>0</v>
      </c>
      <c r="N873" s="148">
        <v>0</v>
      </c>
      <c r="O873" s="148">
        <v>0</v>
      </c>
      <c r="P873" s="118"/>
      <c r="Q873" s="376"/>
      <c r="R873" s="376"/>
      <c r="S873" s="376"/>
      <c r="T873" s="374"/>
      <c r="U873" s="374"/>
      <c r="V873" s="374"/>
      <c r="W873" s="374"/>
      <c r="X873" s="375"/>
      <c r="Y873" s="376"/>
      <c r="Z873" s="376"/>
      <c r="AA873" s="376"/>
      <c r="AB873" s="374"/>
      <c r="AC873" s="374"/>
      <c r="AD873" s="374"/>
      <c r="AE873" s="374"/>
      <c r="AF873" s="375"/>
    </row>
    <row r="874" spans="1:32" ht="8.4499999999999993" customHeight="1" x14ac:dyDescent="0.2">
      <c r="A874" s="249" t="s">
        <v>1928</v>
      </c>
      <c r="B874" s="704">
        <v>372</v>
      </c>
      <c r="C874" s="971" t="s">
        <v>2113</v>
      </c>
      <c r="D874" s="971" t="s">
        <v>15</v>
      </c>
      <c r="E874" s="217">
        <v>23</v>
      </c>
      <c r="F874" s="971" t="s">
        <v>2523</v>
      </c>
      <c r="G874" s="971" t="s">
        <v>2524</v>
      </c>
      <c r="H874" s="148">
        <v>0</v>
      </c>
      <c r="I874" s="139">
        <v>4.3499999999999996</v>
      </c>
      <c r="J874" s="139">
        <v>0</v>
      </c>
      <c r="K874" s="139">
        <v>0</v>
      </c>
      <c r="L874" s="148">
        <v>0</v>
      </c>
      <c r="M874" s="148">
        <v>0</v>
      </c>
      <c r="N874" s="148">
        <v>0</v>
      </c>
      <c r="O874" s="148">
        <v>0</v>
      </c>
      <c r="P874" s="118"/>
      <c r="Q874" s="376"/>
      <c r="R874" s="376"/>
      <c r="S874" s="376"/>
      <c r="T874" s="374"/>
      <c r="U874" s="374"/>
      <c r="V874" s="374"/>
      <c r="W874" s="374"/>
      <c r="X874" s="375"/>
      <c r="Y874" s="376"/>
      <c r="Z874" s="376"/>
      <c r="AA874" s="376"/>
      <c r="AB874" s="374"/>
      <c r="AC874" s="374"/>
      <c r="AD874" s="374"/>
      <c r="AE874" s="374"/>
      <c r="AF874" s="375"/>
    </row>
    <row r="875" spans="1:32" ht="8.4499999999999993" customHeight="1" x14ac:dyDescent="0.2">
      <c r="A875" s="249" t="s">
        <v>1930</v>
      </c>
      <c r="B875" s="704">
        <v>373</v>
      </c>
      <c r="C875" s="971" t="s">
        <v>2114</v>
      </c>
      <c r="D875" s="971" t="s">
        <v>90</v>
      </c>
      <c r="E875" s="217">
        <v>17</v>
      </c>
      <c r="F875" s="971" t="s">
        <v>2571</v>
      </c>
      <c r="G875" s="971" t="s">
        <v>2522</v>
      </c>
      <c r="H875" s="148">
        <v>0.24</v>
      </c>
      <c r="I875" s="144">
        <v>841.6</v>
      </c>
      <c r="J875" s="139">
        <v>0</v>
      </c>
      <c r="K875" s="139">
        <v>0</v>
      </c>
      <c r="L875" s="148">
        <v>0</v>
      </c>
      <c r="M875" s="148">
        <v>0</v>
      </c>
      <c r="N875" s="148">
        <v>0</v>
      </c>
      <c r="O875" s="148">
        <v>0</v>
      </c>
      <c r="P875" s="118"/>
      <c r="Q875" s="376"/>
      <c r="R875" s="376"/>
      <c r="S875" s="376"/>
      <c r="T875" s="374"/>
      <c r="U875" s="374"/>
      <c r="V875" s="374"/>
      <c r="W875" s="374"/>
      <c r="X875" s="375"/>
      <c r="Y875" s="376"/>
      <c r="Z875" s="376"/>
      <c r="AA875" s="376"/>
      <c r="AB875" s="374"/>
      <c r="AC875" s="374"/>
      <c r="AD875" s="374"/>
      <c r="AE875" s="374"/>
      <c r="AF875" s="375"/>
    </row>
    <row r="876" spans="1:32" ht="8.4499999999999993" customHeight="1" x14ac:dyDescent="0.2">
      <c r="A876" s="249" t="s">
        <v>1932</v>
      </c>
      <c r="B876" s="704">
        <v>374</v>
      </c>
      <c r="C876" s="971" t="s">
        <v>400</v>
      </c>
      <c r="D876" s="971" t="s">
        <v>94</v>
      </c>
      <c r="E876" s="217">
        <v>17</v>
      </c>
      <c r="F876" s="971" t="s">
        <v>2571</v>
      </c>
      <c r="G876" s="971" t="s">
        <v>2522</v>
      </c>
      <c r="H876" s="148">
        <v>0.16</v>
      </c>
      <c r="I876" s="144">
        <v>310</v>
      </c>
      <c r="J876" s="139">
        <v>0</v>
      </c>
      <c r="K876" s="139">
        <v>0</v>
      </c>
      <c r="L876" s="148">
        <v>0</v>
      </c>
      <c r="M876" s="148">
        <v>0</v>
      </c>
      <c r="N876" s="148">
        <v>0</v>
      </c>
      <c r="O876" s="148">
        <v>0</v>
      </c>
      <c r="P876" s="118"/>
      <c r="Q876" s="376"/>
      <c r="R876" s="376"/>
      <c r="S876" s="376"/>
      <c r="T876" s="374"/>
      <c r="U876" s="374"/>
      <c r="V876" s="374"/>
      <c r="W876" s="374"/>
      <c r="X876" s="375"/>
      <c r="Y876" s="376"/>
      <c r="Z876" s="376"/>
      <c r="AA876" s="376"/>
      <c r="AB876" s="374"/>
      <c r="AC876" s="374"/>
      <c r="AD876" s="374"/>
      <c r="AE876" s="374"/>
      <c r="AF876" s="375"/>
    </row>
    <row r="877" spans="1:32" ht="8.4499999999999993" customHeight="1" x14ac:dyDescent="0.2">
      <c r="A877" s="249"/>
      <c r="B877" s="124"/>
      <c r="C877" s="124"/>
      <c r="D877" s="124"/>
      <c r="E877" s="124"/>
      <c r="F877" s="124"/>
      <c r="G877" s="124"/>
      <c r="H877" s="124"/>
      <c r="I877" s="124"/>
      <c r="J877" s="124"/>
      <c r="K877" s="124"/>
      <c r="L877" s="124"/>
      <c r="M877" s="124"/>
      <c r="N877" s="124"/>
      <c r="O877" s="124"/>
      <c r="P877" s="124"/>
      <c r="Q877" s="376"/>
      <c r="R877" s="376"/>
      <c r="S877" s="376"/>
      <c r="T877" s="374"/>
      <c r="U877" s="374"/>
      <c r="V877" s="374"/>
      <c r="W877" s="374"/>
      <c r="X877" s="375"/>
      <c r="Y877" s="376"/>
      <c r="Z877" s="376"/>
      <c r="AA877" s="376"/>
      <c r="AB877" s="374"/>
      <c r="AC877" s="374"/>
      <c r="AD877" s="374"/>
      <c r="AE877" s="374"/>
      <c r="AF877" s="375"/>
    </row>
    <row r="878" spans="1:32" ht="8.4499999999999993" customHeight="1" x14ac:dyDescent="0.2">
      <c r="A878" s="249" t="s">
        <v>75</v>
      </c>
      <c r="B878" s="114">
        <v>1</v>
      </c>
      <c r="C878" s="137" t="s">
        <v>64</v>
      </c>
      <c r="D878" s="137"/>
      <c r="E878" s="116">
        <v>447</v>
      </c>
      <c r="F878" s="137" t="s">
        <v>1127</v>
      </c>
      <c r="G878" s="137" t="s">
        <v>1976</v>
      </c>
      <c r="H878" s="138"/>
      <c r="I878" s="138"/>
      <c r="J878" s="138"/>
      <c r="K878" s="138"/>
      <c r="L878" s="138"/>
      <c r="M878" s="138"/>
      <c r="N878" s="138"/>
      <c r="O878" s="138"/>
      <c r="P878" s="138"/>
      <c r="Q878" s="376"/>
      <c r="R878" s="376"/>
      <c r="S878" s="376"/>
      <c r="T878" s="374"/>
      <c r="U878" s="374"/>
      <c r="V878" s="374"/>
      <c r="W878" s="374"/>
      <c r="X878" s="375"/>
      <c r="Y878" s="376"/>
      <c r="Z878" s="376"/>
      <c r="AA878" s="376"/>
      <c r="AB878" s="374"/>
      <c r="AC878" s="374"/>
      <c r="AD878" s="374"/>
      <c r="AE878" s="374"/>
      <c r="AF878" s="375"/>
    </row>
    <row r="879" spans="1:32" ht="8.4499999999999993" customHeight="1" x14ac:dyDescent="0.2">
      <c r="A879" s="249" t="s">
        <v>76</v>
      </c>
      <c r="B879" s="703">
        <v>2</v>
      </c>
      <c r="C879" s="971" t="s">
        <v>333</v>
      </c>
      <c r="D879" s="971" t="s">
        <v>7</v>
      </c>
      <c r="E879" s="704">
        <v>447</v>
      </c>
      <c r="F879" s="971" t="s">
        <v>1127</v>
      </c>
      <c r="G879" s="971" t="s">
        <v>1976</v>
      </c>
      <c r="H879" s="148">
        <v>0.01</v>
      </c>
      <c r="I879" s="139">
        <v>1</v>
      </c>
      <c r="J879" s="139">
        <v>9.4E-2</v>
      </c>
      <c r="K879" s="139">
        <v>0</v>
      </c>
      <c r="L879" s="148">
        <v>9.4</v>
      </c>
      <c r="M879" s="148">
        <v>0</v>
      </c>
      <c r="N879" s="148">
        <v>0</v>
      </c>
      <c r="O879" s="148">
        <v>0</v>
      </c>
      <c r="P879" s="118" t="s">
        <v>1659</v>
      </c>
      <c r="Q879" s="376"/>
      <c r="R879" s="376"/>
      <c r="S879" s="376"/>
      <c r="T879" s="374"/>
      <c r="U879" s="374"/>
      <c r="V879" s="374"/>
      <c r="W879" s="374"/>
      <c r="X879" s="375"/>
      <c r="Y879" s="376"/>
      <c r="Z879" s="376"/>
      <c r="AA879" s="376"/>
      <c r="AB879" s="374"/>
      <c r="AC879" s="374"/>
      <c r="AD879" s="374"/>
      <c r="AE879" s="374"/>
      <c r="AF879" s="375"/>
    </row>
    <row r="880" spans="1:32" ht="8.4499999999999993" customHeight="1" x14ac:dyDescent="0.2">
      <c r="A880" s="249" t="s">
        <v>77</v>
      </c>
      <c r="B880" s="703">
        <v>3</v>
      </c>
      <c r="C880" s="971" t="s">
        <v>1101</v>
      </c>
      <c r="D880" s="971" t="s">
        <v>7</v>
      </c>
      <c r="E880" s="217">
        <v>22</v>
      </c>
      <c r="F880" s="971" t="s">
        <v>2571</v>
      </c>
      <c r="G880" s="971" t="s">
        <v>1976</v>
      </c>
      <c r="H880" s="148">
        <v>0.26</v>
      </c>
      <c r="I880" s="139">
        <v>1</v>
      </c>
      <c r="J880" s="139">
        <v>9.4E-2</v>
      </c>
      <c r="K880" s="139">
        <v>0</v>
      </c>
      <c r="L880" s="148">
        <v>9.4</v>
      </c>
      <c r="M880" s="148">
        <v>0</v>
      </c>
      <c r="N880" s="148">
        <v>0.02</v>
      </c>
      <c r="O880" s="148">
        <v>0</v>
      </c>
      <c r="P880" s="118" t="s">
        <v>1659</v>
      </c>
      <c r="Q880" s="376"/>
      <c r="R880" s="376"/>
      <c r="S880" s="376"/>
      <c r="T880" s="374"/>
      <c r="U880" s="374"/>
      <c r="V880" s="374"/>
      <c r="W880" s="374"/>
      <c r="X880" s="375"/>
      <c r="Y880" s="376"/>
      <c r="Z880" s="376"/>
      <c r="AA880" s="376"/>
      <c r="AB880" s="374"/>
      <c r="AC880" s="374"/>
      <c r="AD880" s="374"/>
      <c r="AE880" s="374"/>
      <c r="AF880" s="375"/>
    </row>
    <row r="881" spans="1:32" ht="8.4499999999999993" customHeight="1" x14ac:dyDescent="0.2">
      <c r="A881" s="249" t="s">
        <v>78</v>
      </c>
      <c r="B881" s="703">
        <v>4</v>
      </c>
      <c r="C881" s="971" t="s">
        <v>1102</v>
      </c>
      <c r="D881" s="971" t="s">
        <v>7</v>
      </c>
      <c r="E881" s="217">
        <v>22</v>
      </c>
      <c r="F881" s="971" t="s">
        <v>2571</v>
      </c>
      <c r="G881" s="971" t="s">
        <v>1976</v>
      </c>
      <c r="H881" s="118"/>
      <c r="I881" s="139">
        <v>1</v>
      </c>
      <c r="J881" s="139">
        <v>9.4E-2</v>
      </c>
      <c r="K881" s="139">
        <v>0</v>
      </c>
      <c r="L881" s="148">
        <v>9.4</v>
      </c>
      <c r="M881" s="148">
        <v>0</v>
      </c>
      <c r="N881" s="148">
        <v>0.12</v>
      </c>
      <c r="O881" s="148">
        <v>0</v>
      </c>
      <c r="P881" s="118" t="s">
        <v>1659</v>
      </c>
      <c r="Q881" s="376"/>
      <c r="R881" s="376"/>
      <c r="S881" s="376"/>
      <c r="T881" s="374"/>
      <c r="U881" s="374"/>
      <c r="V881" s="374"/>
      <c r="W881" s="374"/>
      <c r="X881" s="375"/>
      <c r="Y881" s="376"/>
      <c r="Z881" s="376"/>
      <c r="AA881" s="376"/>
      <c r="AB881" s="374"/>
      <c r="AC881" s="374"/>
      <c r="AD881" s="374"/>
      <c r="AE881" s="374"/>
      <c r="AF881" s="375"/>
    </row>
    <row r="882" spans="1:32" ht="8.4499999999999993" customHeight="1" x14ac:dyDescent="0.2">
      <c r="A882" s="249" t="s">
        <v>79</v>
      </c>
      <c r="B882" s="703">
        <v>5</v>
      </c>
      <c r="C882" s="971" t="s">
        <v>334</v>
      </c>
      <c r="D882" s="971" t="s">
        <v>10</v>
      </c>
      <c r="E882" s="704">
        <v>447</v>
      </c>
      <c r="F882" s="971" t="s">
        <v>1127</v>
      </c>
      <c r="G882" s="971" t="s">
        <v>1976</v>
      </c>
      <c r="H882" s="148">
        <v>0.26</v>
      </c>
      <c r="I882" s="146">
        <v>25</v>
      </c>
      <c r="J882" s="139">
        <v>2.35</v>
      </c>
      <c r="K882" s="139">
        <v>0</v>
      </c>
      <c r="L882" s="148">
        <v>9.4</v>
      </c>
      <c r="M882" s="148">
        <v>0</v>
      </c>
      <c r="N882" s="148">
        <v>0.02</v>
      </c>
      <c r="O882" s="148">
        <v>0</v>
      </c>
      <c r="P882" s="118" t="s">
        <v>1659</v>
      </c>
      <c r="Q882" s="376"/>
      <c r="R882" s="376"/>
      <c r="S882" s="376"/>
      <c r="T882" s="374"/>
      <c r="U882" s="374"/>
      <c r="V882" s="374"/>
      <c r="W882" s="374"/>
      <c r="X882" s="375"/>
      <c r="Y882" s="376"/>
      <c r="Z882" s="376"/>
      <c r="AA882" s="376"/>
      <c r="AB882" s="374"/>
      <c r="AC882" s="374"/>
      <c r="AD882" s="374"/>
      <c r="AE882" s="374"/>
      <c r="AF882" s="375"/>
    </row>
    <row r="883" spans="1:32" ht="8.4499999999999993" customHeight="1" x14ac:dyDescent="0.2">
      <c r="A883" s="249" t="s">
        <v>80</v>
      </c>
      <c r="B883" s="703">
        <v>6</v>
      </c>
      <c r="C883" s="971" t="s">
        <v>335</v>
      </c>
      <c r="D883" s="971" t="s">
        <v>7</v>
      </c>
      <c r="E883" s="704">
        <v>447</v>
      </c>
      <c r="F883" s="971" t="s">
        <v>1127</v>
      </c>
      <c r="G883" s="971" t="s">
        <v>1976</v>
      </c>
      <c r="H883" s="148">
        <v>0.05</v>
      </c>
      <c r="I883" s="139">
        <v>1</v>
      </c>
      <c r="J883" s="139">
        <v>9.4E-2</v>
      </c>
      <c r="K883" s="139">
        <v>0</v>
      </c>
      <c r="L883" s="148">
        <v>9.4</v>
      </c>
      <c r="M883" s="148">
        <v>0</v>
      </c>
      <c r="N883" s="148">
        <v>0</v>
      </c>
      <c r="O883" s="148">
        <v>0</v>
      </c>
      <c r="P883" s="118" t="s">
        <v>1659</v>
      </c>
      <c r="Q883" s="376"/>
      <c r="R883" s="376"/>
      <c r="S883" s="376"/>
      <c r="T883" s="374"/>
      <c r="U883" s="374"/>
      <c r="V883" s="374"/>
      <c r="W883" s="374"/>
      <c r="X883" s="375"/>
      <c r="Y883" s="376"/>
      <c r="Z883" s="376"/>
      <c r="AA883" s="376"/>
      <c r="AB883" s="374"/>
      <c r="AC883" s="374"/>
      <c r="AD883" s="374"/>
      <c r="AE883" s="374"/>
      <c r="AF883" s="375"/>
    </row>
    <row r="884" spans="1:32" ht="8.4499999999999993" customHeight="1" x14ac:dyDescent="0.2">
      <c r="A884" s="249" t="s">
        <v>81</v>
      </c>
      <c r="B884" s="703">
        <v>7</v>
      </c>
      <c r="C884" s="971" t="s">
        <v>2625</v>
      </c>
      <c r="D884" s="971" t="s">
        <v>7</v>
      </c>
      <c r="E884" s="704">
        <v>447</v>
      </c>
      <c r="F884" s="971" t="s">
        <v>1127</v>
      </c>
      <c r="G884" s="971" t="s">
        <v>1976</v>
      </c>
      <c r="H884" s="148">
        <v>0.52</v>
      </c>
      <c r="I884" s="139">
        <v>1</v>
      </c>
      <c r="J884" s="139">
        <v>9.4E-2</v>
      </c>
      <c r="K884" s="139">
        <v>0</v>
      </c>
      <c r="L884" s="148">
        <v>9.4</v>
      </c>
      <c r="M884" s="148">
        <v>0</v>
      </c>
      <c r="N884" s="148">
        <v>0</v>
      </c>
      <c r="O884" s="148">
        <v>0</v>
      </c>
      <c r="P884" s="118" t="s">
        <v>1659</v>
      </c>
      <c r="Q884" s="376"/>
      <c r="R884" s="376"/>
      <c r="S884" s="376"/>
      <c r="T884" s="374"/>
      <c r="U884" s="374"/>
      <c r="V884" s="374"/>
      <c r="W884" s="374"/>
      <c r="X884" s="375"/>
      <c r="Y884" s="376"/>
      <c r="Z884" s="376"/>
      <c r="AA884" s="376"/>
      <c r="AB884" s="374"/>
      <c r="AC884" s="374"/>
      <c r="AD884" s="374"/>
      <c r="AE884" s="374"/>
      <c r="AF884" s="375"/>
    </row>
    <row r="885" spans="1:32" ht="8.4499999999999993" customHeight="1" x14ac:dyDescent="0.2">
      <c r="A885" s="249" t="s">
        <v>156</v>
      </c>
      <c r="B885" s="703">
        <v>8</v>
      </c>
      <c r="C885" s="971" t="s">
        <v>336</v>
      </c>
      <c r="D885" s="971" t="s">
        <v>8</v>
      </c>
      <c r="E885" s="217">
        <v>21</v>
      </c>
      <c r="F885" s="971" t="s">
        <v>1127</v>
      </c>
      <c r="G885" s="971" t="s">
        <v>1126</v>
      </c>
      <c r="H885" s="148">
        <v>0.02</v>
      </c>
      <c r="I885" s="139">
        <v>1</v>
      </c>
      <c r="J885" s="139">
        <v>9.4E-2</v>
      </c>
      <c r="K885" s="139">
        <v>0</v>
      </c>
      <c r="L885" s="148">
        <v>9.4</v>
      </c>
      <c r="M885" s="148">
        <v>0</v>
      </c>
      <c r="N885" s="148">
        <v>0</v>
      </c>
      <c r="O885" s="148">
        <v>0</v>
      </c>
      <c r="P885" s="118" t="s">
        <v>1659</v>
      </c>
      <c r="Q885" s="376"/>
      <c r="R885" s="376"/>
      <c r="S885" s="376"/>
      <c r="T885" s="374"/>
      <c r="U885" s="374"/>
      <c r="V885" s="374"/>
      <c r="W885" s="374"/>
      <c r="X885" s="375"/>
      <c r="Y885" s="376"/>
      <c r="Z885" s="376"/>
      <c r="AA885" s="376"/>
      <c r="AB885" s="374"/>
      <c r="AC885" s="374"/>
      <c r="AD885" s="374"/>
      <c r="AE885" s="374"/>
      <c r="AF885" s="375"/>
    </row>
    <row r="886" spans="1:32" ht="8.4499999999999993" customHeight="1" x14ac:dyDescent="0.2">
      <c r="A886" s="249" t="s">
        <v>267</v>
      </c>
      <c r="B886" s="703">
        <v>9</v>
      </c>
      <c r="C886" s="971" t="s">
        <v>337</v>
      </c>
      <c r="D886" s="971" t="s">
        <v>7</v>
      </c>
      <c r="E886" s="217">
        <v>22</v>
      </c>
      <c r="F886" s="971" t="s">
        <v>2571</v>
      </c>
      <c r="G886" s="971" t="s">
        <v>1976</v>
      </c>
      <c r="H886" s="148">
        <v>0.04</v>
      </c>
      <c r="I886" s="146">
        <v>21</v>
      </c>
      <c r="J886" s="139">
        <v>1.974</v>
      </c>
      <c r="K886" s="139">
        <v>0</v>
      </c>
      <c r="L886" s="148">
        <v>9.4</v>
      </c>
      <c r="M886" s="148">
        <v>0</v>
      </c>
      <c r="N886" s="148">
        <v>0.04</v>
      </c>
      <c r="O886" s="148">
        <v>0</v>
      </c>
      <c r="P886" s="118" t="s">
        <v>1659</v>
      </c>
      <c r="Q886" s="376"/>
      <c r="R886" s="376"/>
      <c r="S886" s="376"/>
      <c r="T886" s="374"/>
      <c r="U886" s="374"/>
      <c r="V886" s="374"/>
      <c r="W886" s="374"/>
      <c r="X886" s="375"/>
      <c r="Y886" s="376"/>
      <c r="Z886" s="376"/>
      <c r="AA886" s="376"/>
      <c r="AB886" s="374"/>
      <c r="AC886" s="374"/>
      <c r="AD886" s="374"/>
      <c r="AE886" s="374"/>
      <c r="AF886" s="375"/>
    </row>
    <row r="887" spans="1:32" ht="8.4499999999999993" customHeight="1" x14ac:dyDescent="0.2">
      <c r="A887" s="249" t="s">
        <v>268</v>
      </c>
      <c r="B887" s="217">
        <v>10</v>
      </c>
      <c r="C887" s="971" t="s">
        <v>338</v>
      </c>
      <c r="D887" s="971" t="s">
        <v>10</v>
      </c>
      <c r="E887" s="704">
        <v>447</v>
      </c>
      <c r="F887" s="971" t="s">
        <v>1127</v>
      </c>
      <c r="G887" s="971" t="s">
        <v>1976</v>
      </c>
      <c r="H887" s="148">
        <v>0.4</v>
      </c>
      <c r="I887" s="138"/>
      <c r="J887" s="138"/>
      <c r="K887" s="138"/>
      <c r="L887" s="138"/>
      <c r="M887" s="138"/>
      <c r="N887" s="138"/>
      <c r="O887" s="138"/>
      <c r="P887" s="138"/>
      <c r="Q887" s="376"/>
      <c r="R887" s="376"/>
      <c r="S887" s="376"/>
      <c r="T887" s="374"/>
      <c r="U887" s="374"/>
      <c r="V887" s="374"/>
      <c r="W887" s="374"/>
      <c r="X887" s="375"/>
      <c r="Y887" s="376"/>
      <c r="Z887" s="376"/>
      <c r="AA887" s="376"/>
      <c r="AB887" s="374"/>
      <c r="AC887" s="374"/>
      <c r="AD887" s="374"/>
      <c r="AE887" s="374"/>
      <c r="AF887" s="375"/>
    </row>
    <row r="888" spans="1:32" ht="8.4499999999999993" customHeight="1" x14ac:dyDescent="0.2">
      <c r="A888" s="249" t="s">
        <v>82</v>
      </c>
      <c r="B888" s="115">
        <v>11</v>
      </c>
      <c r="C888" s="137" t="s">
        <v>65</v>
      </c>
      <c r="D888" s="137"/>
      <c r="E888" s="116">
        <v>447</v>
      </c>
      <c r="F888" s="137" t="s">
        <v>1127</v>
      </c>
      <c r="G888" s="137" t="s">
        <v>1976</v>
      </c>
      <c r="H888" s="138"/>
      <c r="I888" s="139">
        <v>1</v>
      </c>
      <c r="J888" s="139">
        <v>9.4E-2</v>
      </c>
      <c r="K888" s="139">
        <v>0</v>
      </c>
      <c r="L888" s="148">
        <v>9.4</v>
      </c>
      <c r="M888" s="148">
        <v>0</v>
      </c>
      <c r="N888" s="148">
        <v>0</v>
      </c>
      <c r="O888" s="148">
        <v>0</v>
      </c>
      <c r="P888" s="118" t="s">
        <v>1659</v>
      </c>
      <c r="Q888" s="376"/>
      <c r="R888" s="376"/>
      <c r="S888" s="376"/>
      <c r="T888" s="374"/>
      <c r="U888" s="374"/>
      <c r="V888" s="374"/>
      <c r="W888" s="374"/>
      <c r="X888" s="375"/>
      <c r="Y888" s="376"/>
      <c r="Z888" s="376"/>
      <c r="AA888" s="376"/>
      <c r="AB888" s="374"/>
      <c r="AC888" s="374"/>
      <c r="AD888" s="374"/>
      <c r="AE888" s="374"/>
      <c r="AF888" s="375"/>
    </row>
    <row r="889" spans="1:32" ht="8.4499999999999993" customHeight="1" x14ac:dyDescent="0.2">
      <c r="A889" s="249" t="s">
        <v>83</v>
      </c>
      <c r="B889" s="217">
        <v>12</v>
      </c>
      <c r="C889" s="971" t="s">
        <v>339</v>
      </c>
      <c r="D889" s="971" t="s">
        <v>7</v>
      </c>
      <c r="E889" s="704">
        <v>447</v>
      </c>
      <c r="F889" s="971" t="s">
        <v>1127</v>
      </c>
      <c r="G889" s="971" t="s">
        <v>1976</v>
      </c>
      <c r="H889" s="148">
        <v>0.03</v>
      </c>
      <c r="I889" s="144">
        <v>126</v>
      </c>
      <c r="J889" s="146">
        <v>11.843999999999999</v>
      </c>
      <c r="K889" s="139">
        <v>0</v>
      </c>
      <c r="L889" s="148">
        <v>9.4</v>
      </c>
      <c r="M889" s="148">
        <v>0</v>
      </c>
      <c r="N889" s="148">
        <v>0</v>
      </c>
      <c r="O889" s="148">
        <v>0</v>
      </c>
      <c r="P889" s="118" t="s">
        <v>1659</v>
      </c>
      <c r="Q889" s="376"/>
      <c r="R889" s="376"/>
      <c r="S889" s="376"/>
      <c r="T889" s="374"/>
      <c r="U889" s="374"/>
      <c r="V889" s="374"/>
      <c r="W889" s="374"/>
      <c r="X889" s="375"/>
      <c r="Y889" s="376"/>
      <c r="Z889" s="376"/>
      <c r="AA889" s="376"/>
      <c r="AB889" s="374"/>
      <c r="AC889" s="374"/>
      <c r="AD889" s="374"/>
      <c r="AE889" s="374"/>
      <c r="AF889" s="375"/>
    </row>
    <row r="890" spans="1:32" ht="8.4499999999999993" customHeight="1" x14ac:dyDescent="0.2">
      <c r="A890" s="249" t="s">
        <v>84</v>
      </c>
      <c r="B890" s="217">
        <v>13</v>
      </c>
      <c r="C890" s="971" t="s">
        <v>340</v>
      </c>
      <c r="D890" s="971" t="s">
        <v>8</v>
      </c>
      <c r="E890" s="704">
        <v>447</v>
      </c>
      <c r="F890" s="971" t="s">
        <v>1127</v>
      </c>
      <c r="G890" s="971" t="s">
        <v>1976</v>
      </c>
      <c r="H890" s="148">
        <v>0.05</v>
      </c>
      <c r="I890" s="146">
        <v>86.84</v>
      </c>
      <c r="J890" s="139">
        <v>8.1630000000000003</v>
      </c>
      <c r="K890" s="139">
        <v>0</v>
      </c>
      <c r="L890" s="148">
        <v>9.4</v>
      </c>
      <c r="M890" s="148">
        <v>0</v>
      </c>
      <c r="N890" s="148">
        <v>0.02</v>
      </c>
      <c r="O890" s="148">
        <v>0</v>
      </c>
      <c r="P890" s="118" t="s">
        <v>1659</v>
      </c>
      <c r="Q890" s="376"/>
      <c r="R890" s="376"/>
      <c r="S890" s="376"/>
      <c r="T890" s="374"/>
      <c r="U890" s="374"/>
      <c r="V890" s="374"/>
      <c r="W890" s="374"/>
      <c r="X890" s="375"/>
      <c r="Y890" s="376"/>
      <c r="Z890" s="376"/>
      <c r="AA890" s="376"/>
      <c r="AB890" s="374"/>
      <c r="AC890" s="374"/>
      <c r="AD890" s="374"/>
      <c r="AE890" s="374"/>
      <c r="AF890" s="375"/>
    </row>
    <row r="891" spans="1:32" ht="8.4499999999999993" customHeight="1" x14ac:dyDescent="0.2">
      <c r="A891" s="249" t="s">
        <v>85</v>
      </c>
      <c r="B891" s="217">
        <v>14</v>
      </c>
      <c r="C891" s="971" t="s">
        <v>341</v>
      </c>
      <c r="D891" s="971" t="s">
        <v>15</v>
      </c>
      <c r="E891" s="217">
        <v>21</v>
      </c>
      <c r="F891" s="971" t="s">
        <v>1129</v>
      </c>
      <c r="G891" s="971" t="s">
        <v>1128</v>
      </c>
      <c r="H891" s="148">
        <v>0.18</v>
      </c>
      <c r="I891" s="144">
        <v>168.39</v>
      </c>
      <c r="J891" s="146">
        <v>15.8287</v>
      </c>
      <c r="K891" s="139">
        <v>0</v>
      </c>
      <c r="L891" s="148">
        <v>9.4</v>
      </c>
      <c r="M891" s="148">
        <v>0</v>
      </c>
      <c r="N891" s="148">
        <v>0.02</v>
      </c>
      <c r="O891" s="148">
        <v>0</v>
      </c>
      <c r="P891" s="118" t="s">
        <v>1659</v>
      </c>
      <c r="Q891" s="376"/>
      <c r="R891" s="376"/>
      <c r="S891" s="376"/>
      <c r="T891" s="374"/>
      <c r="U891" s="374"/>
      <c r="V891" s="374"/>
      <c r="W891" s="374"/>
      <c r="X891" s="375"/>
      <c r="Y891" s="376"/>
      <c r="Z891" s="376"/>
      <c r="AA891" s="376"/>
      <c r="AB891" s="374"/>
      <c r="AC891" s="374"/>
      <c r="AD891" s="374"/>
      <c r="AE891" s="374"/>
      <c r="AF891" s="375"/>
    </row>
    <row r="892" spans="1:32" ht="8.4499999999999993" customHeight="1" x14ac:dyDescent="0.2">
      <c r="A892" s="249" t="s">
        <v>161</v>
      </c>
      <c r="B892" s="217">
        <v>15</v>
      </c>
      <c r="C892" s="971" t="s">
        <v>342</v>
      </c>
      <c r="D892" s="971" t="s">
        <v>15</v>
      </c>
      <c r="E892" s="704">
        <v>191</v>
      </c>
      <c r="F892" s="971" t="s">
        <v>2626</v>
      </c>
      <c r="G892" s="971" t="s">
        <v>2526</v>
      </c>
      <c r="H892" s="148">
        <v>0.23</v>
      </c>
      <c r="I892" s="142">
        <v>2042.88</v>
      </c>
      <c r="J892" s="144">
        <v>192.0307</v>
      </c>
      <c r="K892" s="139">
        <v>0</v>
      </c>
      <c r="L892" s="148">
        <v>9.4</v>
      </c>
      <c r="M892" s="148">
        <v>0</v>
      </c>
      <c r="N892" s="148">
        <v>0</v>
      </c>
      <c r="O892" s="148">
        <v>0</v>
      </c>
      <c r="P892" s="118" t="s">
        <v>1659</v>
      </c>
      <c r="Q892" s="376"/>
      <c r="R892" s="376"/>
      <c r="S892" s="376"/>
      <c r="T892" s="374"/>
      <c r="U892" s="374"/>
      <c r="V892" s="374"/>
      <c r="W892" s="374"/>
      <c r="X892" s="375"/>
      <c r="Y892" s="376"/>
      <c r="Z892" s="376"/>
      <c r="AA892" s="376"/>
      <c r="AB892" s="374"/>
      <c r="AC892" s="374"/>
      <c r="AD892" s="374"/>
      <c r="AE892" s="374"/>
      <c r="AF892" s="375"/>
    </row>
    <row r="893" spans="1:32" ht="8.4499999999999993" customHeight="1" x14ac:dyDescent="0.2">
      <c r="A893" s="249" t="s">
        <v>162</v>
      </c>
      <c r="B893" s="217">
        <v>16</v>
      </c>
      <c r="C893" s="971" t="s">
        <v>343</v>
      </c>
      <c r="D893" s="971" t="s">
        <v>90</v>
      </c>
      <c r="E893" s="704">
        <v>171</v>
      </c>
      <c r="F893" s="971" t="s">
        <v>2627</v>
      </c>
      <c r="G893" s="971" t="s">
        <v>2526</v>
      </c>
      <c r="H893" s="148">
        <v>0.04</v>
      </c>
      <c r="I893" s="144">
        <v>136.80000000000001</v>
      </c>
      <c r="J893" s="146">
        <v>12.8592</v>
      </c>
      <c r="K893" s="139">
        <v>0</v>
      </c>
      <c r="L893" s="148">
        <v>9.4</v>
      </c>
      <c r="M893" s="148">
        <v>0</v>
      </c>
      <c r="N893" s="148">
        <v>0.01</v>
      </c>
      <c r="O893" s="148">
        <v>0</v>
      </c>
      <c r="P893" s="118" t="s">
        <v>1659</v>
      </c>
      <c r="Q893" s="376"/>
      <c r="R893" s="376"/>
      <c r="S893" s="376"/>
      <c r="T893" s="374"/>
      <c r="U893" s="374"/>
      <c r="V893" s="374"/>
      <c r="W893" s="374"/>
      <c r="X893" s="375"/>
      <c r="Y893" s="376"/>
      <c r="Z893" s="376"/>
      <c r="AA893" s="376"/>
      <c r="AB893" s="374"/>
      <c r="AC893" s="374"/>
      <c r="AD893" s="374"/>
      <c r="AE893" s="374"/>
      <c r="AF893" s="375"/>
    </row>
    <row r="894" spans="1:32" ht="8.4499999999999993" customHeight="1" x14ac:dyDescent="0.2">
      <c r="A894" s="249" t="s">
        <v>687</v>
      </c>
      <c r="B894" s="217">
        <v>17</v>
      </c>
      <c r="C894" s="971" t="s">
        <v>344</v>
      </c>
      <c r="D894" s="971" t="s">
        <v>15</v>
      </c>
      <c r="E894" s="704">
        <v>277</v>
      </c>
      <c r="F894" s="971" t="s">
        <v>2628</v>
      </c>
      <c r="G894" s="971" t="s">
        <v>2590</v>
      </c>
      <c r="H894" s="148">
        <v>0.06</v>
      </c>
      <c r="I894" s="146">
        <v>20</v>
      </c>
      <c r="J894" s="139">
        <v>1.88</v>
      </c>
      <c r="K894" s="139">
        <v>0</v>
      </c>
      <c r="L894" s="148">
        <v>9.4</v>
      </c>
      <c r="M894" s="148">
        <v>0</v>
      </c>
      <c r="N894" s="148">
        <v>0</v>
      </c>
      <c r="O894" s="148">
        <v>0</v>
      </c>
      <c r="P894" s="118" t="s">
        <v>1659</v>
      </c>
      <c r="Q894" s="376"/>
      <c r="R894" s="376"/>
      <c r="S894" s="376"/>
      <c r="T894" s="374"/>
      <c r="U894" s="374"/>
      <c r="V894" s="374"/>
      <c r="W894" s="374"/>
      <c r="X894" s="375"/>
      <c r="Y894" s="376"/>
      <c r="Z894" s="376"/>
      <c r="AA894" s="376"/>
      <c r="AB894" s="374"/>
      <c r="AC894" s="374"/>
      <c r="AD894" s="374"/>
      <c r="AE894" s="374"/>
      <c r="AF894" s="375"/>
    </row>
    <row r="895" spans="1:32" ht="8.4499999999999993" customHeight="1" x14ac:dyDescent="0.2">
      <c r="A895" s="249" t="s">
        <v>688</v>
      </c>
      <c r="B895" s="217">
        <v>18</v>
      </c>
      <c r="C895" s="971" t="s">
        <v>345</v>
      </c>
      <c r="D895" s="971" t="s">
        <v>8</v>
      </c>
      <c r="E895" s="704">
        <v>274</v>
      </c>
      <c r="F895" s="971" t="s">
        <v>2629</v>
      </c>
      <c r="G895" s="971" t="s">
        <v>2518</v>
      </c>
      <c r="H895" s="148">
        <v>0.03</v>
      </c>
      <c r="I895" s="139">
        <v>1</v>
      </c>
      <c r="J895" s="139">
        <v>9.4E-2</v>
      </c>
      <c r="K895" s="139">
        <v>0</v>
      </c>
      <c r="L895" s="148">
        <v>9.4</v>
      </c>
      <c r="M895" s="148">
        <v>0</v>
      </c>
      <c r="N895" s="148">
        <v>0.01</v>
      </c>
      <c r="O895" s="148">
        <v>0</v>
      </c>
      <c r="P895" s="118" t="s">
        <v>1659</v>
      </c>
      <c r="Q895" s="376"/>
      <c r="R895" s="376"/>
      <c r="S895" s="376"/>
      <c r="T895" s="374"/>
      <c r="U895" s="374"/>
      <c r="V895" s="374"/>
      <c r="W895" s="374"/>
      <c r="X895" s="375"/>
      <c r="Y895" s="376"/>
      <c r="Z895" s="376"/>
      <c r="AA895" s="376"/>
      <c r="AB895" s="374"/>
      <c r="AC895" s="374"/>
      <c r="AD895" s="374"/>
      <c r="AE895" s="374"/>
      <c r="AF895" s="375"/>
    </row>
    <row r="896" spans="1:32" ht="8.4499999999999993" customHeight="1" x14ac:dyDescent="0.2">
      <c r="A896" s="249" t="s">
        <v>689</v>
      </c>
      <c r="B896" s="217">
        <v>19</v>
      </c>
      <c r="C896" s="971" t="s">
        <v>346</v>
      </c>
      <c r="D896" s="971" t="s">
        <v>7</v>
      </c>
      <c r="E896" s="704">
        <v>447</v>
      </c>
      <c r="F896" s="971" t="s">
        <v>1127</v>
      </c>
      <c r="G896" s="971" t="s">
        <v>1976</v>
      </c>
      <c r="H896" s="148">
        <v>0.06</v>
      </c>
      <c r="I896" s="144">
        <v>126</v>
      </c>
      <c r="J896" s="146">
        <v>11.843999999999999</v>
      </c>
      <c r="K896" s="139">
        <v>0</v>
      </c>
      <c r="L896" s="148">
        <v>9.4</v>
      </c>
      <c r="M896" s="148">
        <v>0</v>
      </c>
      <c r="N896" s="148">
        <v>0.01</v>
      </c>
      <c r="O896" s="148">
        <v>0</v>
      </c>
      <c r="P896" s="118" t="s">
        <v>1659</v>
      </c>
      <c r="Q896" s="376"/>
      <c r="R896" s="376"/>
      <c r="S896" s="376"/>
      <c r="T896" s="374"/>
      <c r="U896" s="374"/>
      <c r="V896" s="374"/>
      <c r="W896" s="374"/>
      <c r="X896" s="375"/>
      <c r="Y896" s="376"/>
      <c r="Z896" s="376"/>
      <c r="AA896" s="376"/>
      <c r="AB896" s="374"/>
      <c r="AC896" s="374"/>
      <c r="AD896" s="374"/>
      <c r="AE896" s="374"/>
      <c r="AF896" s="375"/>
    </row>
    <row r="897" spans="1:32" ht="8.4499999999999993" customHeight="1" x14ac:dyDescent="0.2">
      <c r="A897" s="249" t="s">
        <v>690</v>
      </c>
      <c r="B897" s="217">
        <v>20</v>
      </c>
      <c r="C897" s="971" t="s">
        <v>347</v>
      </c>
      <c r="D897" s="971" t="s">
        <v>8</v>
      </c>
      <c r="E897" s="704">
        <v>447</v>
      </c>
      <c r="F897" s="971" t="s">
        <v>1127</v>
      </c>
      <c r="G897" s="971" t="s">
        <v>1976</v>
      </c>
      <c r="H897" s="148">
        <v>0.08</v>
      </c>
      <c r="I897" s="139">
        <v>1</v>
      </c>
      <c r="J897" s="139">
        <v>9.4E-2</v>
      </c>
      <c r="K897" s="139">
        <v>0</v>
      </c>
      <c r="L897" s="148">
        <v>9.4</v>
      </c>
      <c r="M897" s="148">
        <v>0</v>
      </c>
      <c r="N897" s="148">
        <v>0</v>
      </c>
      <c r="O897" s="148">
        <v>0</v>
      </c>
      <c r="P897" s="118" t="s">
        <v>1659</v>
      </c>
      <c r="Q897" s="376"/>
      <c r="R897" s="376"/>
      <c r="S897" s="376"/>
      <c r="T897" s="374"/>
      <c r="U897" s="374"/>
      <c r="V897" s="374"/>
      <c r="W897" s="374"/>
      <c r="X897" s="375"/>
      <c r="Y897" s="376"/>
      <c r="Z897" s="376"/>
      <c r="AA897" s="376"/>
      <c r="AB897" s="374"/>
      <c r="AC897" s="374"/>
      <c r="AD897" s="374"/>
      <c r="AE897" s="374"/>
      <c r="AF897" s="375"/>
    </row>
    <row r="898" spans="1:32" ht="8.4499999999999993" customHeight="1" x14ac:dyDescent="0.2">
      <c r="A898" s="249" t="s">
        <v>691</v>
      </c>
      <c r="B898" s="217">
        <v>21</v>
      </c>
      <c r="C898" s="971" t="s">
        <v>1103</v>
      </c>
      <c r="D898" s="971" t="s">
        <v>7</v>
      </c>
      <c r="E898" s="704">
        <v>277</v>
      </c>
      <c r="F898" s="971" t="s">
        <v>2628</v>
      </c>
      <c r="G898" s="971" t="s">
        <v>2590</v>
      </c>
      <c r="H898" s="148">
        <v>0.04</v>
      </c>
      <c r="I898" s="138"/>
      <c r="J898" s="138"/>
      <c r="K898" s="138"/>
      <c r="L898" s="138"/>
      <c r="M898" s="138"/>
      <c r="N898" s="138"/>
      <c r="O898" s="138"/>
      <c r="P898" s="138"/>
      <c r="Q898" s="376"/>
      <c r="R898" s="376"/>
      <c r="S898" s="376"/>
      <c r="T898" s="374"/>
      <c r="U898" s="374"/>
      <c r="V898" s="374"/>
      <c r="W898" s="374"/>
      <c r="X898" s="375"/>
      <c r="Y898" s="376"/>
      <c r="Z898" s="376"/>
      <c r="AA898" s="376"/>
      <c r="AB898" s="374"/>
      <c r="AC898" s="374"/>
      <c r="AD898" s="374"/>
      <c r="AE898" s="374"/>
      <c r="AF898" s="375"/>
    </row>
    <row r="899" spans="1:32" ht="8.4499999999999993" customHeight="1" x14ac:dyDescent="0.2">
      <c r="A899" s="249" t="s">
        <v>86</v>
      </c>
      <c r="B899" s="115">
        <v>22</v>
      </c>
      <c r="C899" s="137" t="s">
        <v>348</v>
      </c>
      <c r="D899" s="137"/>
      <c r="E899" s="116">
        <v>447</v>
      </c>
      <c r="F899" s="137" t="s">
        <v>1127</v>
      </c>
      <c r="G899" s="137" t="s">
        <v>1976</v>
      </c>
      <c r="H899" s="138"/>
      <c r="I899" s="138"/>
      <c r="J899" s="138"/>
      <c r="K899" s="138"/>
      <c r="L899" s="138"/>
      <c r="M899" s="138"/>
      <c r="N899" s="138"/>
      <c r="O899" s="138"/>
      <c r="P899" s="138"/>
      <c r="Q899" s="376"/>
      <c r="R899" s="376"/>
      <c r="S899" s="376"/>
      <c r="T899" s="374"/>
      <c r="U899" s="374"/>
      <c r="V899" s="374"/>
      <c r="W899" s="374"/>
      <c r="X899" s="375"/>
      <c r="Y899" s="376"/>
      <c r="Z899" s="376"/>
      <c r="AA899" s="376"/>
      <c r="AB899" s="374"/>
      <c r="AC899" s="374"/>
      <c r="AD899" s="374"/>
      <c r="AE899" s="374"/>
      <c r="AF899" s="375"/>
    </row>
    <row r="900" spans="1:32" ht="8.4499999999999993" customHeight="1" x14ac:dyDescent="0.2">
      <c r="A900" s="249" t="s">
        <v>694</v>
      </c>
      <c r="B900" s="115">
        <v>23</v>
      </c>
      <c r="C900" s="137" t="s">
        <v>349</v>
      </c>
      <c r="D900" s="137"/>
      <c r="E900" s="116">
        <v>447</v>
      </c>
      <c r="F900" s="137" t="s">
        <v>1127</v>
      </c>
      <c r="G900" s="137" t="s">
        <v>1976</v>
      </c>
      <c r="H900" s="138"/>
      <c r="I900" s="146">
        <v>21</v>
      </c>
      <c r="J900" s="139">
        <v>1.974</v>
      </c>
      <c r="K900" s="139">
        <v>0</v>
      </c>
      <c r="L900" s="148">
        <v>9.4</v>
      </c>
      <c r="M900" s="148">
        <v>0</v>
      </c>
      <c r="N900" s="148">
        <v>0.12</v>
      </c>
      <c r="O900" s="148">
        <v>0</v>
      </c>
      <c r="P900" s="118" t="s">
        <v>1659</v>
      </c>
      <c r="Q900" s="376"/>
      <c r="R900" s="376"/>
      <c r="S900" s="376"/>
      <c r="T900" s="374"/>
      <c r="U900" s="374"/>
      <c r="V900" s="374"/>
      <c r="W900" s="374"/>
      <c r="X900" s="375"/>
      <c r="Y900" s="376"/>
      <c r="Z900" s="376"/>
      <c r="AA900" s="376"/>
      <c r="AB900" s="374"/>
      <c r="AC900" s="374"/>
      <c r="AD900" s="374"/>
      <c r="AE900" s="374"/>
      <c r="AF900" s="375"/>
    </row>
    <row r="901" spans="1:32" ht="8.4499999999999993" customHeight="1" x14ac:dyDescent="0.2">
      <c r="A901" s="249" t="s">
        <v>696</v>
      </c>
      <c r="B901" s="217">
        <v>24</v>
      </c>
      <c r="C901" s="971" t="s">
        <v>350</v>
      </c>
      <c r="D901" s="971" t="s">
        <v>10</v>
      </c>
      <c r="E901" s="704">
        <v>447</v>
      </c>
      <c r="F901" s="971" t="s">
        <v>1127</v>
      </c>
      <c r="G901" s="971" t="s">
        <v>1976</v>
      </c>
      <c r="H901" s="148">
        <v>1.31</v>
      </c>
      <c r="I901" s="146">
        <v>19</v>
      </c>
      <c r="J901" s="139">
        <v>1.786</v>
      </c>
      <c r="K901" s="139">
        <v>0</v>
      </c>
      <c r="L901" s="148">
        <v>9.4</v>
      </c>
      <c r="M901" s="148">
        <v>0</v>
      </c>
      <c r="N901" s="148">
        <v>0.04</v>
      </c>
      <c r="O901" s="148">
        <v>0</v>
      </c>
      <c r="P901" s="118" t="s">
        <v>1659</v>
      </c>
      <c r="Q901" s="376"/>
      <c r="R901" s="376"/>
      <c r="S901" s="376"/>
      <c r="T901" s="374"/>
      <c r="U901" s="374"/>
      <c r="V901" s="374"/>
      <c r="W901" s="374"/>
      <c r="X901" s="375"/>
      <c r="Y901" s="376"/>
      <c r="Z901" s="376"/>
      <c r="AA901" s="376"/>
      <c r="AB901" s="374"/>
      <c r="AC901" s="374"/>
      <c r="AD901" s="374"/>
      <c r="AE901" s="374"/>
      <c r="AF901" s="375"/>
    </row>
    <row r="902" spans="1:32" ht="8.4499999999999993" customHeight="1" x14ac:dyDescent="0.2">
      <c r="A902" s="249" t="s">
        <v>698</v>
      </c>
      <c r="B902" s="217">
        <v>25</v>
      </c>
      <c r="C902" s="971" t="s">
        <v>1104</v>
      </c>
      <c r="D902" s="971" t="s">
        <v>10</v>
      </c>
      <c r="E902" s="704">
        <v>341</v>
      </c>
      <c r="F902" s="971" t="s">
        <v>2630</v>
      </c>
      <c r="G902" s="971" t="s">
        <v>1976</v>
      </c>
      <c r="H902" s="148">
        <v>0.46</v>
      </c>
      <c r="I902" s="146">
        <v>21</v>
      </c>
      <c r="J902" s="139">
        <v>1.974</v>
      </c>
      <c r="K902" s="139">
        <v>0</v>
      </c>
      <c r="L902" s="148">
        <v>9.4</v>
      </c>
      <c r="M902" s="148">
        <v>0</v>
      </c>
      <c r="N902" s="148">
        <v>0.05</v>
      </c>
      <c r="O902" s="148">
        <v>0</v>
      </c>
      <c r="P902" s="118" t="s">
        <v>1659</v>
      </c>
      <c r="Q902" s="376"/>
      <c r="R902" s="376"/>
      <c r="S902" s="376"/>
      <c r="T902" s="374"/>
      <c r="U902" s="374"/>
      <c r="V902" s="374"/>
      <c r="W902" s="374"/>
      <c r="X902" s="375"/>
      <c r="Y902" s="376"/>
      <c r="Z902" s="376"/>
      <c r="AA902" s="376"/>
      <c r="AB902" s="374"/>
      <c r="AC902" s="374"/>
      <c r="AD902" s="374"/>
      <c r="AE902" s="374"/>
      <c r="AF902" s="375"/>
    </row>
    <row r="903" spans="1:32" ht="8.4499999999999993" customHeight="1" x14ac:dyDescent="0.2">
      <c r="A903" s="249" t="s">
        <v>699</v>
      </c>
      <c r="B903" s="217">
        <v>26</v>
      </c>
      <c r="C903" s="971" t="s">
        <v>931</v>
      </c>
      <c r="D903" s="971" t="s">
        <v>10</v>
      </c>
      <c r="E903" s="704">
        <v>447</v>
      </c>
      <c r="F903" s="971" t="s">
        <v>1127</v>
      </c>
      <c r="G903" s="971" t="s">
        <v>1976</v>
      </c>
      <c r="H903" s="148">
        <v>0.55000000000000004</v>
      </c>
      <c r="I903" s="146">
        <v>21</v>
      </c>
      <c r="J903" s="139">
        <v>1.974</v>
      </c>
      <c r="K903" s="139">
        <v>0</v>
      </c>
      <c r="L903" s="148">
        <v>9.4</v>
      </c>
      <c r="M903" s="148">
        <v>0</v>
      </c>
      <c r="N903" s="148">
        <v>0.04</v>
      </c>
      <c r="O903" s="148">
        <v>0</v>
      </c>
      <c r="P903" s="118" t="s">
        <v>1659</v>
      </c>
      <c r="Q903" s="376"/>
      <c r="R903" s="376"/>
      <c r="S903" s="376"/>
      <c r="T903" s="374"/>
      <c r="U903" s="374"/>
      <c r="V903" s="374"/>
      <c r="W903" s="374"/>
      <c r="X903" s="375"/>
      <c r="Y903" s="376"/>
      <c r="Z903" s="376"/>
      <c r="AA903" s="376"/>
      <c r="AB903" s="374"/>
      <c r="AC903" s="374"/>
      <c r="AD903" s="374"/>
      <c r="AE903" s="374"/>
      <c r="AF903" s="375"/>
    </row>
    <row r="904" spans="1:32" ht="8.4499999999999993" customHeight="1" x14ac:dyDescent="0.2">
      <c r="A904" s="249" t="s">
        <v>700</v>
      </c>
      <c r="B904" s="217">
        <v>27</v>
      </c>
      <c r="C904" s="971" t="s">
        <v>932</v>
      </c>
      <c r="D904" s="971" t="s">
        <v>10</v>
      </c>
      <c r="E904" s="704">
        <v>447</v>
      </c>
      <c r="F904" s="971" t="s">
        <v>1127</v>
      </c>
      <c r="G904" s="971" t="s">
        <v>1976</v>
      </c>
      <c r="H904" s="148">
        <v>0.44</v>
      </c>
      <c r="I904" s="146">
        <v>21</v>
      </c>
      <c r="J904" s="139">
        <v>1.974</v>
      </c>
      <c r="K904" s="139">
        <v>0</v>
      </c>
      <c r="L904" s="148">
        <v>9.4</v>
      </c>
      <c r="M904" s="148">
        <v>0</v>
      </c>
      <c r="N904" s="148">
        <v>0.11</v>
      </c>
      <c r="O904" s="148">
        <v>0</v>
      </c>
      <c r="P904" s="118" t="s">
        <v>1659</v>
      </c>
      <c r="Q904" s="376"/>
      <c r="R904" s="376"/>
      <c r="S904" s="376"/>
      <c r="T904" s="374"/>
      <c r="U904" s="374"/>
      <c r="V904" s="374"/>
      <c r="W904" s="374"/>
      <c r="X904" s="375"/>
      <c r="Y904" s="376"/>
      <c r="Z904" s="376"/>
      <c r="AA904" s="376"/>
      <c r="AB904" s="374"/>
      <c r="AC904" s="374"/>
      <c r="AD904" s="374"/>
      <c r="AE904" s="374"/>
      <c r="AF904" s="375"/>
    </row>
    <row r="905" spans="1:32" ht="8.4499999999999993" customHeight="1" x14ac:dyDescent="0.2">
      <c r="A905" s="249" t="s">
        <v>701</v>
      </c>
      <c r="B905" s="217">
        <v>28</v>
      </c>
      <c r="C905" s="971" t="s">
        <v>351</v>
      </c>
      <c r="D905" s="971" t="s">
        <v>10</v>
      </c>
      <c r="E905" s="704">
        <v>447</v>
      </c>
      <c r="F905" s="971" t="s">
        <v>1127</v>
      </c>
      <c r="G905" s="971" t="s">
        <v>1976</v>
      </c>
      <c r="H905" s="148">
        <v>1.1599999999999999</v>
      </c>
      <c r="I905" s="146">
        <v>13</v>
      </c>
      <c r="J905" s="139">
        <v>1.222</v>
      </c>
      <c r="K905" s="139">
        <v>0</v>
      </c>
      <c r="L905" s="148">
        <v>9.4</v>
      </c>
      <c r="M905" s="148">
        <v>0</v>
      </c>
      <c r="N905" s="148">
        <v>0.04</v>
      </c>
      <c r="O905" s="148">
        <v>0</v>
      </c>
      <c r="P905" s="118" t="s">
        <v>1659</v>
      </c>
      <c r="Q905" s="376"/>
      <c r="R905" s="376"/>
      <c r="S905" s="376"/>
      <c r="T905" s="374"/>
      <c r="U905" s="374"/>
      <c r="V905" s="374"/>
      <c r="W905" s="374"/>
      <c r="X905" s="375"/>
      <c r="Y905" s="376"/>
      <c r="Z905" s="376"/>
      <c r="AA905" s="376"/>
      <c r="AB905" s="374"/>
      <c r="AC905" s="374"/>
      <c r="AD905" s="374"/>
      <c r="AE905" s="374"/>
      <c r="AF905" s="375"/>
    </row>
    <row r="906" spans="1:32" ht="8.4499999999999993" customHeight="1" x14ac:dyDescent="0.2">
      <c r="A906" s="249" t="s">
        <v>703</v>
      </c>
      <c r="B906" s="217">
        <v>29</v>
      </c>
      <c r="C906" s="971" t="s">
        <v>352</v>
      </c>
      <c r="D906" s="971" t="s">
        <v>10</v>
      </c>
      <c r="E906" s="704">
        <v>277</v>
      </c>
      <c r="F906" s="971" t="s">
        <v>2575</v>
      </c>
      <c r="G906" s="971" t="s">
        <v>1976</v>
      </c>
      <c r="H906" s="148">
        <v>0.42</v>
      </c>
      <c r="I906" s="146">
        <v>16</v>
      </c>
      <c r="J906" s="139">
        <v>1.504</v>
      </c>
      <c r="K906" s="139">
        <v>0</v>
      </c>
      <c r="L906" s="148">
        <v>9.4</v>
      </c>
      <c r="M906" s="148">
        <v>0</v>
      </c>
      <c r="N906" s="148">
        <v>0.03</v>
      </c>
      <c r="O906" s="148">
        <v>0</v>
      </c>
      <c r="P906" s="118" t="s">
        <v>1659</v>
      </c>
      <c r="Q906" s="376"/>
      <c r="R906" s="376"/>
      <c r="S906" s="376"/>
      <c r="T906" s="374"/>
      <c r="U906" s="374"/>
      <c r="V906" s="374"/>
      <c r="W906" s="374"/>
      <c r="X906" s="375"/>
      <c r="Y906" s="376"/>
      <c r="Z906" s="376"/>
      <c r="AA906" s="376"/>
      <c r="AB906" s="374"/>
      <c r="AC906" s="374"/>
      <c r="AD906" s="374"/>
      <c r="AE906" s="374"/>
      <c r="AF906" s="375"/>
    </row>
    <row r="907" spans="1:32" ht="8.4499999999999993" customHeight="1" x14ac:dyDescent="0.2">
      <c r="A907" s="249" t="s">
        <v>704</v>
      </c>
      <c r="B907" s="217">
        <v>30</v>
      </c>
      <c r="C907" s="971" t="s">
        <v>353</v>
      </c>
      <c r="D907" s="971" t="s">
        <v>10</v>
      </c>
      <c r="E907" s="704">
        <v>341</v>
      </c>
      <c r="F907" s="971" t="s">
        <v>2630</v>
      </c>
      <c r="G907" s="971" t="s">
        <v>1976</v>
      </c>
      <c r="H907" s="148">
        <v>0.28000000000000003</v>
      </c>
      <c r="I907" s="146">
        <v>21</v>
      </c>
      <c r="J907" s="139">
        <v>1.974</v>
      </c>
      <c r="K907" s="139">
        <v>0</v>
      </c>
      <c r="L907" s="148">
        <v>9.4</v>
      </c>
      <c r="M907" s="148">
        <v>0</v>
      </c>
      <c r="N907" s="148">
        <v>0.03</v>
      </c>
      <c r="O907" s="148">
        <v>0</v>
      </c>
      <c r="P907" s="118" t="s">
        <v>1659</v>
      </c>
      <c r="Q907" s="376"/>
      <c r="R907" s="376"/>
      <c r="S907" s="376"/>
      <c r="T907" s="374"/>
      <c r="U907" s="374"/>
      <c r="V907" s="374"/>
      <c r="W907" s="374"/>
      <c r="X907" s="375"/>
      <c r="Y907" s="376"/>
      <c r="Z907" s="376"/>
      <c r="AA907" s="376"/>
      <c r="AB907" s="374"/>
      <c r="AC907" s="374"/>
      <c r="AD907" s="374"/>
      <c r="AE907" s="374"/>
      <c r="AF907" s="375"/>
    </row>
    <row r="908" spans="1:32" ht="8.4499999999999993" customHeight="1" x14ac:dyDescent="0.2">
      <c r="A908" s="249" t="s">
        <v>930</v>
      </c>
      <c r="B908" s="217">
        <v>31</v>
      </c>
      <c r="C908" s="971" t="s">
        <v>354</v>
      </c>
      <c r="D908" s="971" t="s">
        <v>10</v>
      </c>
      <c r="E908" s="704">
        <v>447</v>
      </c>
      <c r="F908" s="971" t="s">
        <v>1127</v>
      </c>
      <c r="G908" s="971" t="s">
        <v>1976</v>
      </c>
      <c r="H908" s="148">
        <v>0.32</v>
      </c>
      <c r="I908" s="138"/>
      <c r="J908" s="138"/>
      <c r="K908" s="138"/>
      <c r="L908" s="138"/>
      <c r="M908" s="138"/>
      <c r="N908" s="138"/>
      <c r="O908" s="138"/>
      <c r="P908" s="138"/>
      <c r="Q908" s="376"/>
      <c r="R908" s="376"/>
      <c r="S908" s="376"/>
      <c r="T908" s="374"/>
      <c r="U908" s="374"/>
      <c r="V908" s="374"/>
      <c r="W908" s="374"/>
      <c r="X908" s="375"/>
      <c r="Y908" s="376"/>
      <c r="Z908" s="376"/>
      <c r="AA908" s="376"/>
      <c r="AB908" s="374"/>
      <c r="AC908" s="374"/>
      <c r="AD908" s="374"/>
      <c r="AE908" s="374"/>
      <c r="AF908" s="375"/>
    </row>
    <row r="909" spans="1:32" ht="8.4499999999999993" customHeight="1" x14ac:dyDescent="0.2">
      <c r="A909" s="249" t="s">
        <v>705</v>
      </c>
      <c r="B909" s="115">
        <v>32</v>
      </c>
      <c r="C909" s="137" t="s">
        <v>355</v>
      </c>
      <c r="D909" s="137"/>
      <c r="E909" s="116">
        <v>447</v>
      </c>
      <c r="F909" s="137" t="s">
        <v>1127</v>
      </c>
      <c r="G909" s="137" t="s">
        <v>1976</v>
      </c>
      <c r="H909" s="138"/>
      <c r="I909" s="146">
        <v>35</v>
      </c>
      <c r="J909" s="139">
        <v>3.29</v>
      </c>
      <c r="K909" s="139">
        <v>0</v>
      </c>
      <c r="L909" s="148">
        <v>9.4</v>
      </c>
      <c r="M909" s="148">
        <v>0</v>
      </c>
      <c r="N909" s="148">
        <v>0.06</v>
      </c>
      <c r="O909" s="148">
        <v>0</v>
      </c>
      <c r="P909" s="118" t="s">
        <v>1659</v>
      </c>
      <c r="Q909" s="376"/>
      <c r="R909" s="376"/>
      <c r="S909" s="376"/>
      <c r="T909" s="374"/>
      <c r="U909" s="374"/>
      <c r="V909" s="374"/>
      <c r="W909" s="374"/>
      <c r="X909" s="375"/>
      <c r="Y909" s="376"/>
      <c r="Z909" s="376"/>
      <c r="AA909" s="376"/>
      <c r="AB909" s="374"/>
      <c r="AC909" s="374"/>
      <c r="AD909" s="374"/>
      <c r="AE909" s="374"/>
      <c r="AF909" s="375"/>
    </row>
    <row r="910" spans="1:32" ht="8.4499999999999993" customHeight="1" x14ac:dyDescent="0.2">
      <c r="A910" s="249" t="s">
        <v>707</v>
      </c>
      <c r="B910" s="217">
        <v>33</v>
      </c>
      <c r="C910" s="971" t="s">
        <v>1105</v>
      </c>
      <c r="D910" s="971" t="s">
        <v>10</v>
      </c>
      <c r="E910" s="704">
        <v>447</v>
      </c>
      <c r="F910" s="971" t="s">
        <v>1127</v>
      </c>
      <c r="G910" s="971" t="s">
        <v>1976</v>
      </c>
      <c r="H910" s="148">
        <v>0.62</v>
      </c>
      <c r="I910" s="146">
        <v>42</v>
      </c>
      <c r="J910" s="139">
        <v>3.948</v>
      </c>
      <c r="K910" s="139">
        <v>0</v>
      </c>
      <c r="L910" s="148">
        <v>9.4</v>
      </c>
      <c r="M910" s="148">
        <v>0</v>
      </c>
      <c r="N910" s="148">
        <v>0.05</v>
      </c>
      <c r="O910" s="148">
        <v>0</v>
      </c>
      <c r="P910" s="118" t="s">
        <v>1659</v>
      </c>
      <c r="Q910" s="376"/>
      <c r="R910" s="376"/>
      <c r="S910" s="376"/>
      <c r="T910" s="374"/>
      <c r="U910" s="374"/>
      <c r="V910" s="374"/>
      <c r="W910" s="374"/>
      <c r="X910" s="375"/>
      <c r="Y910" s="376"/>
      <c r="Z910" s="376"/>
      <c r="AA910" s="376"/>
      <c r="AB910" s="374"/>
      <c r="AC910" s="374"/>
      <c r="AD910" s="374"/>
      <c r="AE910" s="374"/>
      <c r="AF910" s="375"/>
    </row>
    <row r="911" spans="1:32" ht="8.4499999999999993" customHeight="1" x14ac:dyDescent="0.2">
      <c r="A911" s="249" t="s">
        <v>708</v>
      </c>
      <c r="B911" s="217">
        <v>34</v>
      </c>
      <c r="C911" s="971" t="s">
        <v>1106</v>
      </c>
      <c r="D911" s="971" t="s">
        <v>10</v>
      </c>
      <c r="E911" s="704">
        <v>447</v>
      </c>
      <c r="F911" s="971" t="s">
        <v>1127</v>
      </c>
      <c r="G911" s="971" t="s">
        <v>1976</v>
      </c>
      <c r="H911" s="148">
        <v>0.48</v>
      </c>
      <c r="I911" s="146">
        <v>15</v>
      </c>
      <c r="J911" s="139">
        <v>1.41</v>
      </c>
      <c r="K911" s="139">
        <v>0</v>
      </c>
      <c r="L911" s="148">
        <v>9.4</v>
      </c>
      <c r="M911" s="148">
        <v>0</v>
      </c>
      <c r="N911" s="148">
        <v>0.02</v>
      </c>
      <c r="O911" s="148">
        <v>0</v>
      </c>
      <c r="P911" s="118" t="s">
        <v>1659</v>
      </c>
      <c r="Q911" s="376"/>
      <c r="R911" s="376"/>
      <c r="S911" s="376"/>
      <c r="T911" s="374"/>
      <c r="U911" s="374"/>
      <c r="V911" s="374"/>
      <c r="W911" s="374"/>
      <c r="X911" s="375"/>
      <c r="Y911" s="376"/>
      <c r="Z911" s="376"/>
      <c r="AA911" s="376"/>
      <c r="AB911" s="374"/>
      <c r="AC911" s="374"/>
      <c r="AD911" s="374"/>
      <c r="AE911" s="374"/>
      <c r="AF911" s="375"/>
    </row>
    <row r="912" spans="1:32" ht="8.4499999999999993" customHeight="1" x14ac:dyDescent="0.2">
      <c r="A912" s="249" t="s">
        <v>709</v>
      </c>
      <c r="B912" s="217">
        <v>35</v>
      </c>
      <c r="C912" s="971" t="s">
        <v>356</v>
      </c>
      <c r="D912" s="971" t="s">
        <v>10</v>
      </c>
      <c r="E912" s="704">
        <v>319</v>
      </c>
      <c r="F912" s="971" t="s">
        <v>2631</v>
      </c>
      <c r="G912" s="971" t="s">
        <v>1976</v>
      </c>
      <c r="H912" s="148">
        <v>0.17</v>
      </c>
      <c r="I912" s="146">
        <v>14</v>
      </c>
      <c r="J912" s="139">
        <v>1.3160000000000001</v>
      </c>
      <c r="K912" s="139">
        <v>0</v>
      </c>
      <c r="L912" s="148">
        <v>9.4</v>
      </c>
      <c r="M912" s="148">
        <v>0</v>
      </c>
      <c r="N912" s="148">
        <v>0.02</v>
      </c>
      <c r="O912" s="148">
        <v>0</v>
      </c>
      <c r="P912" s="118" t="s">
        <v>1659</v>
      </c>
      <c r="Q912" s="376"/>
      <c r="R912" s="376"/>
      <c r="S912" s="376"/>
      <c r="T912" s="374"/>
      <c r="U912" s="374"/>
      <c r="V912" s="374"/>
      <c r="W912" s="374"/>
      <c r="X912" s="375"/>
      <c r="Y912" s="376"/>
      <c r="Z912" s="376"/>
      <c r="AA912" s="376"/>
      <c r="AB912" s="374"/>
      <c r="AC912" s="374"/>
      <c r="AD912" s="374"/>
      <c r="AE912" s="374"/>
      <c r="AF912" s="375"/>
    </row>
    <row r="913" spans="1:32" ht="8.4499999999999993" customHeight="1" x14ac:dyDescent="0.2">
      <c r="A913" s="249" t="s">
        <v>710</v>
      </c>
      <c r="B913" s="217">
        <v>36</v>
      </c>
      <c r="C913" s="971" t="s">
        <v>359</v>
      </c>
      <c r="D913" s="971" t="s">
        <v>10</v>
      </c>
      <c r="E913" s="704">
        <v>105</v>
      </c>
      <c r="F913" s="971" t="s">
        <v>2630</v>
      </c>
      <c r="G913" s="971" t="s">
        <v>1943</v>
      </c>
      <c r="H913" s="148">
        <v>0.24</v>
      </c>
      <c r="I913" s="139">
        <v>5</v>
      </c>
      <c r="J913" s="139">
        <v>0.47</v>
      </c>
      <c r="K913" s="139">
        <v>0</v>
      </c>
      <c r="L913" s="148">
        <v>9.4</v>
      </c>
      <c r="M913" s="148">
        <v>0</v>
      </c>
      <c r="N913" s="148">
        <v>0.01</v>
      </c>
      <c r="O913" s="148">
        <v>0</v>
      </c>
      <c r="P913" s="118" t="s">
        <v>1659</v>
      </c>
      <c r="Q913" s="376"/>
      <c r="R913" s="376"/>
      <c r="S913" s="376"/>
      <c r="T913" s="374"/>
      <c r="U913" s="374"/>
      <c r="V913" s="374"/>
      <c r="W913" s="374"/>
      <c r="X913" s="375"/>
      <c r="Y913" s="376"/>
      <c r="Z913" s="376"/>
      <c r="AA913" s="376"/>
      <c r="AB913" s="374"/>
      <c r="AC913" s="374"/>
      <c r="AD913" s="374"/>
      <c r="AE913" s="374"/>
      <c r="AF913" s="375"/>
    </row>
    <row r="914" spans="1:32" ht="8.4499999999999993" customHeight="1" x14ac:dyDescent="0.2">
      <c r="A914" s="249" t="s">
        <v>711</v>
      </c>
      <c r="B914" s="217">
        <v>37</v>
      </c>
      <c r="C914" s="971" t="s">
        <v>2115</v>
      </c>
      <c r="D914" s="971" t="s">
        <v>10</v>
      </c>
      <c r="E914" s="704">
        <v>105</v>
      </c>
      <c r="F914" s="971" t="s">
        <v>2630</v>
      </c>
      <c r="G914" s="971" t="s">
        <v>1943</v>
      </c>
      <c r="H914" s="148">
        <v>0.08</v>
      </c>
      <c r="I914" s="146">
        <v>16</v>
      </c>
      <c r="J914" s="139">
        <v>1.504</v>
      </c>
      <c r="K914" s="139">
        <v>0</v>
      </c>
      <c r="L914" s="148">
        <v>9.4</v>
      </c>
      <c r="M914" s="148">
        <v>0</v>
      </c>
      <c r="N914" s="148">
        <v>0.03</v>
      </c>
      <c r="O914" s="148">
        <v>0</v>
      </c>
      <c r="P914" s="118" t="s">
        <v>1659</v>
      </c>
      <c r="Q914" s="376"/>
      <c r="R914" s="376"/>
      <c r="S914" s="376"/>
      <c r="T914" s="374"/>
      <c r="U914" s="374"/>
      <c r="V914" s="374"/>
      <c r="W914" s="374"/>
      <c r="X914" s="375"/>
      <c r="Y914" s="376"/>
      <c r="Z914" s="376"/>
      <c r="AA914" s="376"/>
      <c r="AB914" s="374"/>
      <c r="AC914" s="374"/>
      <c r="AD914" s="374"/>
      <c r="AE914" s="374"/>
      <c r="AF914" s="375"/>
    </row>
    <row r="915" spans="1:32" ht="8.4499999999999993" customHeight="1" x14ac:dyDescent="0.2">
      <c r="A915" s="249" t="s">
        <v>712</v>
      </c>
      <c r="B915" s="217">
        <v>38</v>
      </c>
      <c r="C915" s="971" t="s">
        <v>357</v>
      </c>
      <c r="D915" s="971" t="s">
        <v>10</v>
      </c>
      <c r="E915" s="704">
        <v>337</v>
      </c>
      <c r="F915" s="971" t="s">
        <v>2629</v>
      </c>
      <c r="G915" s="971" t="s">
        <v>1979</v>
      </c>
      <c r="H915" s="148">
        <v>0.27</v>
      </c>
      <c r="I915" s="146">
        <v>14</v>
      </c>
      <c r="J915" s="139">
        <v>1.3160000000000001</v>
      </c>
      <c r="K915" s="139">
        <v>0</v>
      </c>
      <c r="L915" s="148">
        <v>9.4</v>
      </c>
      <c r="M915" s="148">
        <v>0</v>
      </c>
      <c r="N915" s="148">
        <v>0.04</v>
      </c>
      <c r="O915" s="148">
        <v>0</v>
      </c>
      <c r="P915" s="118" t="s">
        <v>1659</v>
      </c>
      <c r="Q915" s="376"/>
      <c r="R915" s="376"/>
      <c r="S915" s="376"/>
      <c r="T915" s="374"/>
      <c r="U915" s="374"/>
      <c r="V915" s="374"/>
      <c r="W915" s="374"/>
      <c r="X915" s="375"/>
      <c r="Y915" s="376"/>
      <c r="Z915" s="376"/>
      <c r="AA915" s="376"/>
      <c r="AB915" s="374"/>
      <c r="AC915" s="374"/>
      <c r="AD915" s="374"/>
      <c r="AE915" s="374"/>
      <c r="AF915" s="375"/>
    </row>
    <row r="916" spans="1:32" ht="8.4499999999999993" customHeight="1" x14ac:dyDescent="0.2">
      <c r="A916" s="249" t="s">
        <v>713</v>
      </c>
      <c r="B916" s="217">
        <v>39</v>
      </c>
      <c r="C916" s="971" t="s">
        <v>358</v>
      </c>
      <c r="D916" s="971" t="s">
        <v>10</v>
      </c>
      <c r="E916" s="704">
        <v>299</v>
      </c>
      <c r="F916" s="971" t="s">
        <v>1951</v>
      </c>
      <c r="G916" s="971" t="s">
        <v>1976</v>
      </c>
      <c r="H916" s="148">
        <v>0.4</v>
      </c>
      <c r="I916" s="146">
        <v>19</v>
      </c>
      <c r="J916" s="139">
        <v>1.786</v>
      </c>
      <c r="K916" s="139">
        <v>0</v>
      </c>
      <c r="L916" s="148">
        <v>9.4</v>
      </c>
      <c r="M916" s="148">
        <v>0</v>
      </c>
      <c r="N916" s="148">
        <v>0.04</v>
      </c>
      <c r="O916" s="148">
        <v>0</v>
      </c>
      <c r="P916" s="118" t="s">
        <v>1659</v>
      </c>
      <c r="Q916" s="376"/>
      <c r="R916" s="376"/>
      <c r="S916" s="376"/>
      <c r="T916" s="374"/>
      <c r="U916" s="374"/>
      <c r="V916" s="374"/>
      <c r="W916" s="374"/>
      <c r="X916" s="375"/>
      <c r="Y916" s="376"/>
      <c r="Z916" s="376"/>
      <c r="AA916" s="376"/>
      <c r="AB916" s="374"/>
      <c r="AC916" s="374"/>
      <c r="AD916" s="374"/>
      <c r="AE916" s="374"/>
      <c r="AF916" s="375"/>
    </row>
    <row r="917" spans="1:32" ht="8.4499999999999993" customHeight="1" x14ac:dyDescent="0.2">
      <c r="A917" s="249" t="s">
        <v>714</v>
      </c>
      <c r="B917" s="217">
        <v>40</v>
      </c>
      <c r="C917" s="971" t="s">
        <v>360</v>
      </c>
      <c r="D917" s="971" t="s">
        <v>10</v>
      </c>
      <c r="E917" s="704">
        <v>405</v>
      </c>
      <c r="F917" s="971" t="s">
        <v>2628</v>
      </c>
      <c r="G917" s="971" t="s">
        <v>1976</v>
      </c>
      <c r="H917" s="148">
        <v>0.39</v>
      </c>
      <c r="I917" s="139">
        <v>7</v>
      </c>
      <c r="J917" s="139">
        <v>0.65800000000000003</v>
      </c>
      <c r="K917" s="139">
        <v>0</v>
      </c>
      <c r="L917" s="148">
        <v>9.4</v>
      </c>
      <c r="M917" s="148">
        <v>0</v>
      </c>
      <c r="N917" s="148">
        <v>0.02</v>
      </c>
      <c r="O917" s="148">
        <v>0</v>
      </c>
      <c r="P917" s="118" t="s">
        <v>1659</v>
      </c>
      <c r="Q917" s="376"/>
      <c r="R917" s="376"/>
      <c r="S917" s="376"/>
      <c r="T917" s="374"/>
      <c r="U917" s="374"/>
      <c r="V917" s="374"/>
      <c r="W917" s="374"/>
      <c r="X917" s="375"/>
      <c r="Y917" s="376"/>
      <c r="Z917" s="376"/>
      <c r="AA917" s="376"/>
      <c r="AB917" s="374"/>
      <c r="AC917" s="374"/>
      <c r="AD917" s="374"/>
      <c r="AE917" s="374"/>
      <c r="AF917" s="375"/>
    </row>
    <row r="918" spans="1:32" ht="8.4499999999999993" customHeight="1" x14ac:dyDescent="0.2">
      <c r="A918" s="249" t="s">
        <v>716</v>
      </c>
      <c r="B918" s="217">
        <v>41</v>
      </c>
      <c r="C918" s="971" t="s">
        <v>361</v>
      </c>
      <c r="D918" s="971" t="s">
        <v>10</v>
      </c>
      <c r="E918" s="704">
        <v>447</v>
      </c>
      <c r="F918" s="971" t="s">
        <v>1127</v>
      </c>
      <c r="G918" s="971" t="s">
        <v>1976</v>
      </c>
      <c r="H918" s="148">
        <v>0.2</v>
      </c>
      <c r="I918" s="139">
        <v>0</v>
      </c>
      <c r="J918" s="139">
        <v>0</v>
      </c>
      <c r="K918" s="139">
        <v>0</v>
      </c>
      <c r="L918" s="148">
        <v>9.4</v>
      </c>
      <c r="M918" s="148">
        <v>0</v>
      </c>
      <c r="N918" s="148">
        <v>0</v>
      </c>
      <c r="O918" s="148">
        <v>0</v>
      </c>
      <c r="P918" s="118"/>
      <c r="Q918" s="376"/>
      <c r="R918" s="376"/>
      <c r="S918" s="376"/>
      <c r="T918" s="374"/>
      <c r="U918" s="374"/>
      <c r="V918" s="374"/>
      <c r="W918" s="374"/>
      <c r="X918" s="375"/>
      <c r="Y918" s="376"/>
      <c r="Z918" s="376"/>
      <c r="AA918" s="376"/>
      <c r="AB918" s="374"/>
      <c r="AC918" s="374"/>
      <c r="AD918" s="374"/>
      <c r="AE918" s="374"/>
      <c r="AF918" s="375"/>
    </row>
    <row r="919" spans="1:32" ht="8.4499999999999993" customHeight="1" x14ac:dyDescent="0.2">
      <c r="A919" s="249" t="s">
        <v>717</v>
      </c>
      <c r="B919" s="217">
        <v>42</v>
      </c>
      <c r="C919" s="971" t="s">
        <v>362</v>
      </c>
      <c r="D919" s="971" t="s">
        <v>7</v>
      </c>
      <c r="E919" s="704">
        <v>447</v>
      </c>
      <c r="F919" s="971" t="s">
        <v>1127</v>
      </c>
      <c r="G919" s="971" t="s">
        <v>1976</v>
      </c>
      <c r="H919" s="118"/>
      <c r="I919" s="139">
        <v>0</v>
      </c>
      <c r="J919" s="139">
        <v>0</v>
      </c>
      <c r="K919" s="139">
        <v>0</v>
      </c>
      <c r="L919" s="148">
        <v>9.4</v>
      </c>
      <c r="M919" s="148">
        <v>0</v>
      </c>
      <c r="N919" s="148">
        <v>0</v>
      </c>
      <c r="O919" s="148">
        <v>0</v>
      </c>
      <c r="P919" s="118"/>
      <c r="Q919" s="376"/>
      <c r="R919" s="376"/>
      <c r="S919" s="376"/>
      <c r="T919" s="374"/>
      <c r="U919" s="374"/>
      <c r="V919" s="374"/>
      <c r="W919" s="374"/>
      <c r="X919" s="375"/>
      <c r="Y919" s="376"/>
      <c r="Z919" s="376"/>
      <c r="AA919" s="376"/>
      <c r="AB919" s="374"/>
      <c r="AC919" s="374"/>
      <c r="AD919" s="374"/>
      <c r="AE919" s="374"/>
      <c r="AF919" s="375"/>
    </row>
    <row r="920" spans="1:32" ht="8.4499999999999993" customHeight="1" x14ac:dyDescent="0.2">
      <c r="A920" s="249" t="s">
        <v>1934</v>
      </c>
      <c r="B920" s="217">
        <v>43</v>
      </c>
      <c r="C920" s="971" t="s">
        <v>363</v>
      </c>
      <c r="D920" s="971" t="s">
        <v>7</v>
      </c>
      <c r="E920" s="704">
        <v>447</v>
      </c>
      <c r="F920" s="971" t="s">
        <v>1127</v>
      </c>
      <c r="G920" s="971" t="s">
        <v>1976</v>
      </c>
      <c r="H920" s="118"/>
      <c r="I920" s="138"/>
      <c r="J920" s="138"/>
      <c r="K920" s="138"/>
      <c r="L920" s="138"/>
      <c r="M920" s="138"/>
      <c r="N920" s="138"/>
      <c r="O920" s="138"/>
      <c r="P920" s="138"/>
      <c r="Q920" s="376"/>
      <c r="R920" s="376"/>
      <c r="S920" s="376"/>
      <c r="T920" s="374"/>
      <c r="U920" s="374"/>
      <c r="V920" s="374"/>
      <c r="W920" s="374"/>
      <c r="X920" s="375"/>
      <c r="Y920" s="376"/>
      <c r="Z920" s="376"/>
      <c r="AA920" s="376"/>
      <c r="AB920" s="374"/>
      <c r="AC920" s="374"/>
      <c r="AD920" s="374"/>
      <c r="AE920" s="374"/>
      <c r="AF920" s="375"/>
    </row>
    <row r="921" spans="1:32" ht="8.4499999999999993" customHeight="1" x14ac:dyDescent="0.2">
      <c r="A921" s="249" t="s">
        <v>720</v>
      </c>
      <c r="B921" s="115">
        <v>44</v>
      </c>
      <c r="C921" s="137" t="s">
        <v>364</v>
      </c>
      <c r="D921" s="137"/>
      <c r="E921" s="116">
        <v>447</v>
      </c>
      <c r="F921" s="137" t="s">
        <v>1127</v>
      </c>
      <c r="G921" s="137" t="s">
        <v>1976</v>
      </c>
      <c r="H921" s="138"/>
      <c r="I921" s="146">
        <v>33</v>
      </c>
      <c r="J921" s="139">
        <v>3.1019999999999999</v>
      </c>
      <c r="K921" s="139">
        <v>0</v>
      </c>
      <c r="L921" s="148">
        <v>9.4</v>
      </c>
      <c r="M921" s="148">
        <v>0</v>
      </c>
      <c r="N921" s="148">
        <v>0</v>
      </c>
      <c r="O921" s="148">
        <v>0</v>
      </c>
      <c r="P921" s="118" t="s">
        <v>1659</v>
      </c>
      <c r="Q921" s="376"/>
      <c r="R921" s="376"/>
      <c r="S921" s="376"/>
      <c r="T921" s="374"/>
      <c r="U921" s="374"/>
      <c r="V921" s="374"/>
      <c r="W921" s="374"/>
      <c r="X921" s="375"/>
      <c r="Y921" s="376"/>
      <c r="Z921" s="376"/>
      <c r="AA921" s="376"/>
      <c r="AB921" s="374"/>
      <c r="AC921" s="374"/>
      <c r="AD921" s="374"/>
      <c r="AE921" s="374"/>
      <c r="AF921" s="375"/>
    </row>
    <row r="922" spans="1:32" ht="8.4499999999999993" customHeight="1" x14ac:dyDescent="0.2">
      <c r="A922" s="249" t="s">
        <v>722</v>
      </c>
      <c r="B922" s="217">
        <v>45</v>
      </c>
      <c r="C922" s="971" t="s">
        <v>365</v>
      </c>
      <c r="D922" s="971" t="s">
        <v>8</v>
      </c>
      <c r="E922" s="704">
        <v>447</v>
      </c>
      <c r="F922" s="971" t="s">
        <v>1127</v>
      </c>
      <c r="G922" s="971" t="s">
        <v>1976</v>
      </c>
      <c r="H922" s="148">
        <v>0.04</v>
      </c>
      <c r="I922" s="144">
        <v>378</v>
      </c>
      <c r="J922" s="146">
        <v>35.531999999999996</v>
      </c>
      <c r="K922" s="139">
        <v>0</v>
      </c>
      <c r="L922" s="148">
        <v>9.4</v>
      </c>
      <c r="M922" s="148">
        <v>0</v>
      </c>
      <c r="N922" s="148">
        <v>0.04</v>
      </c>
      <c r="O922" s="148">
        <v>0</v>
      </c>
      <c r="P922" s="118" t="s">
        <v>1659</v>
      </c>
      <c r="Q922" s="376"/>
      <c r="R922" s="376"/>
      <c r="S922" s="376"/>
      <c r="T922" s="374"/>
      <c r="U922" s="374"/>
      <c r="V922" s="374"/>
      <c r="W922" s="374"/>
      <c r="X922" s="375"/>
      <c r="Y922" s="376"/>
      <c r="Z922" s="376"/>
      <c r="AA922" s="376"/>
      <c r="AB922" s="374"/>
      <c r="AC922" s="374"/>
      <c r="AD922" s="374"/>
      <c r="AE922" s="374"/>
      <c r="AF922" s="375"/>
    </row>
    <row r="923" spans="1:32" ht="8.4499999999999993" customHeight="1" x14ac:dyDescent="0.2">
      <c r="A923" s="249" t="s">
        <v>723</v>
      </c>
      <c r="B923" s="217">
        <v>46</v>
      </c>
      <c r="C923" s="971" t="s">
        <v>366</v>
      </c>
      <c r="D923" s="971" t="s">
        <v>8</v>
      </c>
      <c r="E923" s="704">
        <v>447</v>
      </c>
      <c r="F923" s="971" t="s">
        <v>1127</v>
      </c>
      <c r="G923" s="971" t="s">
        <v>1976</v>
      </c>
      <c r="H923" s="148">
        <v>0.42</v>
      </c>
      <c r="I923" s="140">
        <v>24948</v>
      </c>
      <c r="J923" s="142">
        <v>2345.1120000000001</v>
      </c>
      <c r="K923" s="139">
        <v>0</v>
      </c>
      <c r="L923" s="148">
        <v>9.4</v>
      </c>
      <c r="M923" s="148">
        <v>0</v>
      </c>
      <c r="N923" s="148">
        <v>0.11</v>
      </c>
      <c r="O923" s="148">
        <v>0</v>
      </c>
      <c r="P923" s="118" t="s">
        <v>1659</v>
      </c>
      <c r="Q923" s="376"/>
      <c r="R923" s="376"/>
      <c r="S923" s="376"/>
      <c r="T923" s="374"/>
      <c r="U923" s="374"/>
      <c r="V923" s="374"/>
      <c r="W923" s="374"/>
      <c r="X923" s="375"/>
      <c r="Y923" s="376"/>
      <c r="Z923" s="376"/>
      <c r="AA923" s="376"/>
      <c r="AB923" s="374"/>
      <c r="AC923" s="374"/>
      <c r="AD923" s="374"/>
      <c r="AE923" s="374"/>
      <c r="AF923" s="375"/>
    </row>
    <row r="924" spans="1:32" ht="8.4499999999999993" customHeight="1" x14ac:dyDescent="0.2">
      <c r="A924" s="249" t="s">
        <v>725</v>
      </c>
      <c r="B924" s="217">
        <v>47</v>
      </c>
      <c r="C924" s="971" t="s">
        <v>1107</v>
      </c>
      <c r="D924" s="971" t="s">
        <v>8</v>
      </c>
      <c r="E924" s="704">
        <v>447</v>
      </c>
      <c r="F924" s="971" t="s">
        <v>1127</v>
      </c>
      <c r="G924" s="971" t="s">
        <v>1976</v>
      </c>
      <c r="H924" s="148">
        <v>1.17</v>
      </c>
      <c r="I924" s="142">
        <v>8316</v>
      </c>
      <c r="J924" s="144">
        <v>781.70399999999995</v>
      </c>
      <c r="K924" s="139">
        <v>0</v>
      </c>
      <c r="L924" s="148">
        <v>9.4</v>
      </c>
      <c r="M924" s="148">
        <v>0</v>
      </c>
      <c r="N924" s="148">
        <v>0.01</v>
      </c>
      <c r="O924" s="148">
        <v>0</v>
      </c>
      <c r="P924" s="118" t="s">
        <v>1659</v>
      </c>
      <c r="Q924" s="376"/>
      <c r="R924" s="376"/>
      <c r="S924" s="376"/>
      <c r="T924" s="374"/>
      <c r="U924" s="374"/>
      <c r="V924" s="374"/>
      <c r="W924" s="374"/>
      <c r="X924" s="375"/>
      <c r="Y924" s="376"/>
      <c r="Z924" s="376"/>
      <c r="AA924" s="376"/>
      <c r="AB924" s="374"/>
      <c r="AC924" s="374"/>
      <c r="AD924" s="374"/>
      <c r="AE924" s="374"/>
      <c r="AF924" s="375"/>
    </row>
    <row r="925" spans="1:32" ht="8.4499999999999993" customHeight="1" x14ac:dyDescent="0.2">
      <c r="A925" s="249" t="s">
        <v>726</v>
      </c>
      <c r="B925" s="217">
        <v>48</v>
      </c>
      <c r="C925" s="971" t="s">
        <v>367</v>
      </c>
      <c r="D925" s="971" t="s">
        <v>8</v>
      </c>
      <c r="E925" s="704">
        <v>447</v>
      </c>
      <c r="F925" s="971" t="s">
        <v>1127</v>
      </c>
      <c r="G925" s="971" t="s">
        <v>1976</v>
      </c>
      <c r="H925" s="148">
        <v>0.13</v>
      </c>
      <c r="I925" s="144">
        <v>327</v>
      </c>
      <c r="J925" s="146">
        <v>30.738</v>
      </c>
      <c r="K925" s="139">
        <v>0</v>
      </c>
      <c r="L925" s="148">
        <v>9.4</v>
      </c>
      <c r="M925" s="148">
        <v>0</v>
      </c>
      <c r="N925" s="148">
        <v>0.01</v>
      </c>
      <c r="O925" s="148">
        <v>0</v>
      </c>
      <c r="P925" s="118" t="s">
        <v>1659</v>
      </c>
      <c r="Q925" s="376"/>
      <c r="R925" s="376"/>
      <c r="S925" s="376"/>
      <c r="T925" s="374"/>
      <c r="U925" s="374"/>
      <c r="V925" s="374"/>
      <c r="W925" s="374"/>
      <c r="X925" s="375"/>
      <c r="Y925" s="376"/>
      <c r="Z925" s="376"/>
      <c r="AA925" s="376"/>
      <c r="AB925" s="374"/>
      <c r="AC925" s="374"/>
      <c r="AD925" s="374"/>
      <c r="AE925" s="374"/>
      <c r="AF925" s="375"/>
    </row>
    <row r="926" spans="1:32" ht="8.4499999999999993" customHeight="1" x14ac:dyDescent="0.2">
      <c r="A926" s="249" t="s">
        <v>728</v>
      </c>
      <c r="B926" s="217">
        <v>49</v>
      </c>
      <c r="C926" s="971" t="s">
        <v>368</v>
      </c>
      <c r="D926" s="971" t="s">
        <v>8</v>
      </c>
      <c r="E926" s="704">
        <v>447</v>
      </c>
      <c r="F926" s="971" t="s">
        <v>1127</v>
      </c>
      <c r="G926" s="971" t="s">
        <v>1976</v>
      </c>
      <c r="H926" s="148">
        <v>0.08</v>
      </c>
      <c r="I926" s="138"/>
      <c r="J926" s="138"/>
      <c r="K926" s="138"/>
      <c r="L926" s="138"/>
      <c r="M926" s="138"/>
      <c r="N926" s="138"/>
      <c r="O926" s="138"/>
      <c r="P926" s="138"/>
      <c r="Q926" s="376"/>
      <c r="R926" s="376"/>
      <c r="S926" s="376"/>
      <c r="T926" s="374"/>
      <c r="U926" s="374"/>
      <c r="V926" s="374"/>
      <c r="W926" s="374"/>
      <c r="X926" s="375"/>
      <c r="Y926" s="376"/>
      <c r="Z926" s="376"/>
      <c r="AA926" s="376"/>
      <c r="AB926" s="374"/>
      <c r="AC926" s="374"/>
      <c r="AD926" s="374"/>
      <c r="AE926" s="374"/>
      <c r="AF926" s="375"/>
    </row>
    <row r="927" spans="1:32" ht="8.4499999999999993" customHeight="1" x14ac:dyDescent="0.2">
      <c r="A927" s="249" t="s">
        <v>91</v>
      </c>
      <c r="B927" s="115">
        <v>50</v>
      </c>
      <c r="C927" s="137" t="s">
        <v>66</v>
      </c>
      <c r="D927" s="137"/>
      <c r="E927" s="116">
        <v>447</v>
      </c>
      <c r="F927" s="137" t="s">
        <v>1127</v>
      </c>
      <c r="G927" s="137" t="s">
        <v>1976</v>
      </c>
      <c r="H927" s="138"/>
      <c r="I927" s="146">
        <v>15</v>
      </c>
      <c r="J927" s="139">
        <v>1.41</v>
      </c>
      <c r="K927" s="139">
        <v>0</v>
      </c>
      <c r="L927" s="148">
        <v>9.4</v>
      </c>
      <c r="M927" s="148">
        <v>0</v>
      </c>
      <c r="N927" s="148">
        <v>0</v>
      </c>
      <c r="O927" s="148">
        <v>0</v>
      </c>
      <c r="P927" s="118" t="s">
        <v>1659</v>
      </c>
      <c r="Q927" s="376"/>
      <c r="R927" s="376"/>
      <c r="S927" s="376"/>
      <c r="T927" s="374"/>
      <c r="U927" s="374"/>
      <c r="V927" s="374"/>
      <c r="W927" s="374"/>
      <c r="X927" s="375"/>
      <c r="Y927" s="376"/>
      <c r="Z927" s="376"/>
      <c r="AA927" s="376"/>
      <c r="AB927" s="374"/>
      <c r="AC927" s="374"/>
      <c r="AD927" s="374"/>
      <c r="AE927" s="374"/>
      <c r="AF927" s="375"/>
    </row>
    <row r="928" spans="1:32" ht="8.4499999999999993" customHeight="1" x14ac:dyDescent="0.2">
      <c r="A928" s="249" t="s">
        <v>92</v>
      </c>
      <c r="B928" s="217">
        <v>51</v>
      </c>
      <c r="C928" s="971" t="s">
        <v>2116</v>
      </c>
      <c r="D928" s="971" t="s">
        <v>10</v>
      </c>
      <c r="E928" s="704">
        <v>299</v>
      </c>
      <c r="F928" s="971" t="s">
        <v>1951</v>
      </c>
      <c r="G928" s="971" t="s">
        <v>1976</v>
      </c>
      <c r="H928" s="148">
        <v>0.04</v>
      </c>
      <c r="I928" s="146">
        <v>16</v>
      </c>
      <c r="J928" s="139">
        <v>1.504</v>
      </c>
      <c r="K928" s="139">
        <v>0</v>
      </c>
      <c r="L928" s="148">
        <v>9.4</v>
      </c>
      <c r="M928" s="148">
        <v>0</v>
      </c>
      <c r="N928" s="148">
        <v>0</v>
      </c>
      <c r="O928" s="148">
        <v>0</v>
      </c>
      <c r="P928" s="118" t="s">
        <v>1659</v>
      </c>
      <c r="Q928" s="376"/>
      <c r="R928" s="376"/>
      <c r="S928" s="376"/>
      <c r="T928" s="374"/>
      <c r="U928" s="374"/>
      <c r="V928" s="374"/>
      <c r="W928" s="374"/>
      <c r="X928" s="375"/>
      <c r="Y928" s="376"/>
      <c r="Z928" s="376"/>
      <c r="AA928" s="376"/>
      <c r="AB928" s="374"/>
      <c r="AC928" s="374"/>
      <c r="AD928" s="374"/>
      <c r="AE928" s="374"/>
      <c r="AF928" s="375"/>
    </row>
    <row r="929" spans="1:32" ht="8.4499999999999993" customHeight="1" x14ac:dyDescent="0.2">
      <c r="A929" s="249" t="s">
        <v>93</v>
      </c>
      <c r="B929" s="217">
        <v>52</v>
      </c>
      <c r="C929" s="971" t="s">
        <v>1108</v>
      </c>
      <c r="D929" s="971" t="s">
        <v>10</v>
      </c>
      <c r="E929" s="704">
        <v>447</v>
      </c>
      <c r="F929" s="971" t="s">
        <v>1127</v>
      </c>
      <c r="G929" s="971" t="s">
        <v>1976</v>
      </c>
      <c r="H929" s="148">
        <v>0.02</v>
      </c>
      <c r="I929" s="139">
        <v>5</v>
      </c>
      <c r="J929" s="139">
        <v>0.47</v>
      </c>
      <c r="K929" s="139">
        <v>0</v>
      </c>
      <c r="L929" s="148">
        <v>9.4</v>
      </c>
      <c r="M929" s="148">
        <v>0</v>
      </c>
      <c r="N929" s="148">
        <v>0</v>
      </c>
      <c r="O929" s="148">
        <v>0</v>
      </c>
      <c r="P929" s="118" t="s">
        <v>1659</v>
      </c>
      <c r="Q929" s="376"/>
      <c r="R929" s="376"/>
      <c r="S929" s="376"/>
      <c r="T929" s="374"/>
      <c r="U929" s="374"/>
      <c r="V929" s="374"/>
      <c r="W929" s="374"/>
      <c r="X929" s="375"/>
      <c r="Y929" s="376"/>
      <c r="Z929" s="376"/>
      <c r="AA929" s="376"/>
      <c r="AB929" s="374"/>
      <c r="AC929" s="374"/>
      <c r="AD929" s="374"/>
      <c r="AE929" s="374"/>
      <c r="AF929" s="375"/>
    </row>
    <row r="930" spans="1:32" ht="8.4499999999999993" customHeight="1" x14ac:dyDescent="0.2">
      <c r="A930" s="249" t="s">
        <v>169</v>
      </c>
      <c r="B930" s="217">
        <v>53</v>
      </c>
      <c r="C930" s="971" t="s">
        <v>2117</v>
      </c>
      <c r="D930" s="971" t="s">
        <v>8</v>
      </c>
      <c r="E930" s="704">
        <v>105</v>
      </c>
      <c r="F930" s="971" t="s">
        <v>2630</v>
      </c>
      <c r="G930" s="971" t="s">
        <v>1943</v>
      </c>
      <c r="H930" s="148">
        <v>0.02</v>
      </c>
      <c r="I930" s="139">
        <v>1</v>
      </c>
      <c r="J930" s="139">
        <v>9.4E-2</v>
      </c>
      <c r="K930" s="139">
        <v>0</v>
      </c>
      <c r="L930" s="148">
        <v>9.4</v>
      </c>
      <c r="M930" s="148">
        <v>0</v>
      </c>
      <c r="N930" s="148">
        <v>0</v>
      </c>
      <c r="O930" s="148">
        <v>0</v>
      </c>
      <c r="P930" s="118" t="s">
        <v>1659</v>
      </c>
      <c r="Q930" s="376"/>
      <c r="R930" s="376"/>
      <c r="S930" s="376"/>
      <c r="T930" s="374"/>
      <c r="U930" s="374"/>
      <c r="V930" s="374"/>
      <c r="W930" s="374"/>
      <c r="X930" s="375"/>
      <c r="Y930" s="376"/>
      <c r="Z930" s="376"/>
      <c r="AA930" s="376"/>
      <c r="AB930" s="374"/>
      <c r="AC930" s="374"/>
      <c r="AD930" s="374"/>
      <c r="AE930" s="374"/>
      <c r="AF930" s="375"/>
    </row>
    <row r="931" spans="1:32" ht="8.4499999999999993" customHeight="1" x14ac:dyDescent="0.2">
      <c r="A931" s="249" t="s">
        <v>170</v>
      </c>
      <c r="B931" s="217">
        <v>54</v>
      </c>
      <c r="C931" s="971" t="s">
        <v>369</v>
      </c>
      <c r="D931" s="971" t="s">
        <v>8</v>
      </c>
      <c r="E931" s="704">
        <v>447</v>
      </c>
      <c r="F931" s="971" t="s">
        <v>1127</v>
      </c>
      <c r="G931" s="971" t="s">
        <v>1976</v>
      </c>
      <c r="H931" s="148">
        <v>0.01</v>
      </c>
      <c r="I931" s="139">
        <v>2</v>
      </c>
      <c r="J931" s="139">
        <v>0.188</v>
      </c>
      <c r="K931" s="139">
        <v>0</v>
      </c>
      <c r="L931" s="148">
        <v>9.4</v>
      </c>
      <c r="M931" s="148">
        <v>0</v>
      </c>
      <c r="N931" s="148">
        <v>0</v>
      </c>
      <c r="O931" s="148">
        <v>0</v>
      </c>
      <c r="P931" s="118" t="s">
        <v>1659</v>
      </c>
      <c r="Q931" s="376"/>
      <c r="R931" s="376"/>
      <c r="S931" s="376"/>
      <c r="T931" s="374"/>
      <c r="U931" s="374"/>
      <c r="V931" s="374"/>
      <c r="W931" s="374"/>
      <c r="X931" s="375"/>
      <c r="Y931" s="376"/>
      <c r="Z931" s="376"/>
      <c r="AA931" s="376"/>
      <c r="AB931" s="374"/>
      <c r="AC931" s="374"/>
      <c r="AD931" s="374"/>
      <c r="AE931" s="374"/>
      <c r="AF931" s="375"/>
    </row>
    <row r="932" spans="1:32" ht="8.4499999999999993" customHeight="1" x14ac:dyDescent="0.2">
      <c r="A932" s="249" t="s">
        <v>171</v>
      </c>
      <c r="B932" s="217">
        <v>55</v>
      </c>
      <c r="C932" s="971" t="s">
        <v>370</v>
      </c>
      <c r="D932" s="971" t="s">
        <v>10</v>
      </c>
      <c r="E932" s="217">
        <v>42</v>
      </c>
      <c r="F932" s="971" t="s">
        <v>2626</v>
      </c>
      <c r="G932" s="971" t="s">
        <v>1977</v>
      </c>
      <c r="H932" s="148">
        <v>0.01</v>
      </c>
      <c r="I932" s="146">
        <v>42</v>
      </c>
      <c r="J932" s="139">
        <v>3.948</v>
      </c>
      <c r="K932" s="139">
        <v>0</v>
      </c>
      <c r="L932" s="148">
        <v>9.4</v>
      </c>
      <c r="M932" s="148">
        <v>0</v>
      </c>
      <c r="N932" s="148">
        <v>0.01</v>
      </c>
      <c r="O932" s="148">
        <v>0</v>
      </c>
      <c r="P932" s="118" t="s">
        <v>1659</v>
      </c>
      <c r="Q932" s="376"/>
      <c r="R932" s="376"/>
      <c r="S932" s="376"/>
      <c r="T932" s="374"/>
      <c r="U932" s="374"/>
      <c r="V932" s="374"/>
      <c r="W932" s="374"/>
      <c r="X932" s="375"/>
      <c r="Y932" s="376"/>
      <c r="Z932" s="376"/>
      <c r="AA932" s="376"/>
      <c r="AB932" s="374"/>
      <c r="AC932" s="374"/>
      <c r="AD932" s="374"/>
      <c r="AE932" s="374"/>
      <c r="AF932" s="375"/>
    </row>
    <row r="933" spans="1:32" ht="8.4499999999999993" customHeight="1" x14ac:dyDescent="0.2">
      <c r="A933" s="249" t="s">
        <v>172</v>
      </c>
      <c r="B933" s="217">
        <v>56</v>
      </c>
      <c r="C933" s="971" t="s">
        <v>371</v>
      </c>
      <c r="D933" s="971" t="s">
        <v>10</v>
      </c>
      <c r="E933" s="704">
        <v>125</v>
      </c>
      <c r="F933" s="971" t="s">
        <v>2514</v>
      </c>
      <c r="G933" s="971" t="s">
        <v>1979</v>
      </c>
      <c r="H933" s="148">
        <v>0.13</v>
      </c>
      <c r="I933" s="139">
        <v>6</v>
      </c>
      <c r="J933" s="139">
        <v>0.56399999999999995</v>
      </c>
      <c r="K933" s="139">
        <v>0</v>
      </c>
      <c r="L933" s="148">
        <v>9.4</v>
      </c>
      <c r="M933" s="148">
        <v>0</v>
      </c>
      <c r="N933" s="148">
        <v>0.01</v>
      </c>
      <c r="O933" s="148">
        <v>0</v>
      </c>
      <c r="P933" s="118" t="s">
        <v>1659</v>
      </c>
      <c r="Q933" s="376"/>
      <c r="R933" s="376"/>
      <c r="S933" s="376"/>
      <c r="T933" s="374"/>
      <c r="U933" s="374"/>
      <c r="V933" s="374"/>
      <c r="W933" s="374"/>
      <c r="X933" s="375"/>
      <c r="Y933" s="376"/>
      <c r="Z933" s="376"/>
      <c r="AA933" s="376"/>
      <c r="AB933" s="374"/>
      <c r="AC933" s="374"/>
      <c r="AD933" s="374"/>
      <c r="AE933" s="374"/>
      <c r="AF933" s="375"/>
    </row>
    <row r="934" spans="1:32" ht="8.4499999999999993" customHeight="1" x14ac:dyDescent="0.2">
      <c r="A934" s="249" t="s">
        <v>174</v>
      </c>
      <c r="B934" s="217">
        <v>57</v>
      </c>
      <c r="C934" s="971" t="s">
        <v>2118</v>
      </c>
      <c r="D934" s="971" t="s">
        <v>8</v>
      </c>
      <c r="E934" s="217">
        <v>65</v>
      </c>
      <c r="F934" s="971" t="s">
        <v>2500</v>
      </c>
      <c r="G934" s="971" t="s">
        <v>1976</v>
      </c>
      <c r="H934" s="148">
        <v>0.06</v>
      </c>
      <c r="I934" s="146">
        <v>14</v>
      </c>
      <c r="J934" s="139">
        <v>1.3160000000000001</v>
      </c>
      <c r="K934" s="139">
        <v>0</v>
      </c>
      <c r="L934" s="148">
        <v>9.4</v>
      </c>
      <c r="M934" s="148">
        <v>0</v>
      </c>
      <c r="N934" s="148">
        <v>0.1</v>
      </c>
      <c r="O934" s="148">
        <v>0</v>
      </c>
      <c r="P934" s="118" t="s">
        <v>1659</v>
      </c>
      <c r="Q934" s="376"/>
      <c r="R934" s="376"/>
      <c r="S934" s="376"/>
      <c r="T934" s="374"/>
      <c r="U934" s="374"/>
      <c r="V934" s="374"/>
      <c r="W934" s="374"/>
      <c r="X934" s="375"/>
      <c r="Y934" s="376"/>
      <c r="Z934" s="376"/>
      <c r="AA934" s="376"/>
      <c r="AB934" s="374"/>
      <c r="AC934" s="374"/>
      <c r="AD934" s="374"/>
      <c r="AE934" s="374"/>
      <c r="AF934" s="375"/>
    </row>
    <row r="935" spans="1:32" ht="8.4499999999999993" customHeight="1" x14ac:dyDescent="0.2">
      <c r="A935" s="249" t="s">
        <v>175</v>
      </c>
      <c r="B935" s="217">
        <v>58</v>
      </c>
      <c r="C935" s="971" t="s">
        <v>2119</v>
      </c>
      <c r="D935" s="971" t="s">
        <v>10</v>
      </c>
      <c r="E935" s="704">
        <v>296</v>
      </c>
      <c r="F935" s="971" t="s">
        <v>2632</v>
      </c>
      <c r="G935" s="971" t="s">
        <v>2562</v>
      </c>
      <c r="H935" s="148">
        <v>1.0900000000000001</v>
      </c>
      <c r="I935" s="139">
        <v>3</v>
      </c>
      <c r="J935" s="139">
        <v>0.28199999999999997</v>
      </c>
      <c r="K935" s="139">
        <v>0</v>
      </c>
      <c r="L935" s="148">
        <v>9.4</v>
      </c>
      <c r="M935" s="148">
        <v>0</v>
      </c>
      <c r="N935" s="148">
        <v>0</v>
      </c>
      <c r="O935" s="148">
        <v>0</v>
      </c>
      <c r="P935" s="118" t="s">
        <v>1659</v>
      </c>
      <c r="Q935" s="376"/>
      <c r="R935" s="376"/>
      <c r="S935" s="376"/>
      <c r="T935" s="374"/>
      <c r="U935" s="374"/>
      <c r="V935" s="374"/>
      <c r="W935" s="374"/>
      <c r="X935" s="375"/>
      <c r="Y935" s="376"/>
      <c r="Z935" s="376"/>
      <c r="AA935" s="376"/>
      <c r="AB935" s="374"/>
      <c r="AC935" s="374"/>
      <c r="AD935" s="374"/>
      <c r="AE935" s="374"/>
      <c r="AF935" s="375"/>
    </row>
    <row r="936" spans="1:32" ht="8.4499999999999993" customHeight="1" x14ac:dyDescent="0.2">
      <c r="A936" s="249" t="s">
        <v>176</v>
      </c>
      <c r="B936" s="217">
        <v>59</v>
      </c>
      <c r="C936" s="971" t="s">
        <v>1109</v>
      </c>
      <c r="D936" s="971" t="s">
        <v>8</v>
      </c>
      <c r="E936" s="704">
        <v>234</v>
      </c>
      <c r="F936" s="971" t="s">
        <v>1129</v>
      </c>
      <c r="G936" s="971" t="s">
        <v>2633</v>
      </c>
      <c r="H936" s="148">
        <v>0.02</v>
      </c>
      <c r="I936" s="139">
        <v>2</v>
      </c>
      <c r="J936" s="139">
        <v>0.188</v>
      </c>
      <c r="K936" s="139">
        <v>0</v>
      </c>
      <c r="L936" s="148">
        <v>9.4</v>
      </c>
      <c r="M936" s="148">
        <v>0</v>
      </c>
      <c r="N936" s="148">
        <v>0</v>
      </c>
      <c r="O936" s="148">
        <v>0</v>
      </c>
      <c r="P936" s="118" t="s">
        <v>1659</v>
      </c>
      <c r="Q936" s="376"/>
      <c r="R936" s="376"/>
      <c r="S936" s="376"/>
      <c r="T936" s="374"/>
      <c r="U936" s="374"/>
      <c r="V936" s="374"/>
      <c r="W936" s="374"/>
      <c r="X936" s="375"/>
      <c r="Y936" s="376"/>
      <c r="Z936" s="376"/>
      <c r="AA936" s="376"/>
      <c r="AB936" s="374"/>
      <c r="AC936" s="374"/>
      <c r="AD936" s="374"/>
      <c r="AE936" s="374"/>
      <c r="AF936" s="375"/>
    </row>
    <row r="937" spans="1:32" ht="8.4499999999999993" customHeight="1" x14ac:dyDescent="0.2">
      <c r="A937" s="249" t="s">
        <v>177</v>
      </c>
      <c r="B937" s="217">
        <v>60</v>
      </c>
      <c r="C937" s="971" t="s">
        <v>1110</v>
      </c>
      <c r="D937" s="971" t="s">
        <v>8</v>
      </c>
      <c r="E937" s="704">
        <v>447</v>
      </c>
      <c r="F937" s="971" t="s">
        <v>1127</v>
      </c>
      <c r="G937" s="971" t="s">
        <v>1976</v>
      </c>
      <c r="H937" s="148">
        <v>0.01</v>
      </c>
      <c r="I937" s="146">
        <v>12</v>
      </c>
      <c r="J937" s="139">
        <v>1.1279999999999999</v>
      </c>
      <c r="K937" s="139">
        <v>0</v>
      </c>
      <c r="L937" s="148">
        <v>9.4</v>
      </c>
      <c r="M937" s="148">
        <v>0</v>
      </c>
      <c r="N937" s="148">
        <v>0.02</v>
      </c>
      <c r="O937" s="148">
        <v>0</v>
      </c>
      <c r="P937" s="118" t="s">
        <v>1659</v>
      </c>
      <c r="Q937" s="376"/>
      <c r="R937" s="376"/>
      <c r="S937" s="376"/>
      <c r="T937" s="374"/>
      <c r="U937" s="374"/>
      <c r="V937" s="374"/>
      <c r="W937" s="374"/>
      <c r="X937" s="375"/>
      <c r="Y937" s="376"/>
      <c r="Z937" s="376"/>
      <c r="AA937" s="376"/>
      <c r="AB937" s="374"/>
      <c r="AC937" s="374"/>
      <c r="AD937" s="374"/>
      <c r="AE937" s="374"/>
      <c r="AF937" s="375"/>
    </row>
    <row r="938" spans="1:32" ht="8.4499999999999993" customHeight="1" x14ac:dyDescent="0.2">
      <c r="A938" s="249" t="s">
        <v>179</v>
      </c>
      <c r="B938" s="217">
        <v>61</v>
      </c>
      <c r="C938" s="971" t="s">
        <v>372</v>
      </c>
      <c r="D938" s="971" t="s">
        <v>10</v>
      </c>
      <c r="E938" s="704">
        <v>447</v>
      </c>
      <c r="F938" s="971" t="s">
        <v>1127</v>
      </c>
      <c r="G938" s="971" t="s">
        <v>1976</v>
      </c>
      <c r="H938" s="148">
        <v>0.26</v>
      </c>
      <c r="I938" s="146">
        <v>18</v>
      </c>
      <c r="J938" s="139">
        <v>1.6919999999999999</v>
      </c>
      <c r="K938" s="139">
        <v>0</v>
      </c>
      <c r="L938" s="148">
        <v>9.4</v>
      </c>
      <c r="M938" s="148">
        <v>0</v>
      </c>
      <c r="N938" s="148">
        <v>0</v>
      </c>
      <c r="O938" s="148">
        <v>0</v>
      </c>
      <c r="P938" s="118" t="s">
        <v>1659</v>
      </c>
      <c r="Q938" s="376"/>
      <c r="R938" s="376"/>
      <c r="S938" s="376"/>
      <c r="T938" s="374"/>
      <c r="U938" s="374"/>
      <c r="V938" s="374"/>
      <c r="W938" s="374"/>
      <c r="X938" s="375"/>
      <c r="Y938" s="376"/>
      <c r="Z938" s="376"/>
      <c r="AA938" s="376"/>
      <c r="AB938" s="374"/>
      <c r="AC938" s="374"/>
      <c r="AD938" s="374"/>
      <c r="AE938" s="374"/>
      <c r="AF938" s="375"/>
    </row>
    <row r="939" spans="1:32" ht="8.4499999999999993" customHeight="1" x14ac:dyDescent="0.2">
      <c r="A939" s="249" t="s">
        <v>180</v>
      </c>
      <c r="B939" s="217">
        <v>62</v>
      </c>
      <c r="C939" s="971" t="s">
        <v>373</v>
      </c>
      <c r="D939" s="971" t="s">
        <v>10</v>
      </c>
      <c r="E939" s="704">
        <v>447</v>
      </c>
      <c r="F939" s="971" t="s">
        <v>1127</v>
      </c>
      <c r="G939" s="971" t="s">
        <v>1976</v>
      </c>
      <c r="H939" s="148">
        <v>0.03</v>
      </c>
      <c r="I939" s="139">
        <v>3</v>
      </c>
      <c r="J939" s="139">
        <v>0.28199999999999997</v>
      </c>
      <c r="K939" s="139">
        <v>0</v>
      </c>
      <c r="L939" s="148">
        <v>9.4</v>
      </c>
      <c r="M939" s="148">
        <v>0</v>
      </c>
      <c r="N939" s="148">
        <v>0</v>
      </c>
      <c r="O939" s="148">
        <v>0</v>
      </c>
      <c r="P939" s="118" t="s">
        <v>1659</v>
      </c>
      <c r="Q939" s="376"/>
      <c r="R939" s="376"/>
      <c r="S939" s="376"/>
      <c r="T939" s="374"/>
      <c r="U939" s="374"/>
      <c r="V939" s="374"/>
      <c r="W939" s="374"/>
      <c r="X939" s="375"/>
      <c r="Y939" s="376"/>
      <c r="Z939" s="376"/>
      <c r="AA939" s="376"/>
      <c r="AB939" s="374"/>
      <c r="AC939" s="374"/>
      <c r="AD939" s="374"/>
      <c r="AE939" s="374"/>
      <c r="AF939" s="375"/>
    </row>
    <row r="940" spans="1:32" ht="8.4499999999999993" customHeight="1" x14ac:dyDescent="0.2">
      <c r="A940" s="249" t="s">
        <v>181</v>
      </c>
      <c r="B940" s="217">
        <v>63</v>
      </c>
      <c r="C940" s="971" t="s">
        <v>374</v>
      </c>
      <c r="D940" s="971" t="s">
        <v>10</v>
      </c>
      <c r="E940" s="217">
        <v>62</v>
      </c>
      <c r="F940" s="971" t="s">
        <v>2629</v>
      </c>
      <c r="G940" s="971" t="s">
        <v>2634</v>
      </c>
      <c r="H940" s="148">
        <v>0</v>
      </c>
      <c r="I940" s="139">
        <v>9</v>
      </c>
      <c r="J940" s="139">
        <v>0.84599999999999997</v>
      </c>
      <c r="K940" s="139">
        <v>0</v>
      </c>
      <c r="L940" s="148">
        <v>9.4</v>
      </c>
      <c r="M940" s="148">
        <v>0</v>
      </c>
      <c r="N940" s="148">
        <v>0</v>
      </c>
      <c r="O940" s="148">
        <v>0</v>
      </c>
      <c r="P940" s="118" t="s">
        <v>1659</v>
      </c>
      <c r="Q940" s="376"/>
      <c r="R940" s="376"/>
      <c r="S940" s="376"/>
      <c r="T940" s="374"/>
      <c r="U940" s="374"/>
      <c r="V940" s="374"/>
      <c r="W940" s="374"/>
      <c r="X940" s="375"/>
      <c r="Y940" s="376"/>
      <c r="Z940" s="376"/>
      <c r="AA940" s="376"/>
      <c r="AB940" s="374"/>
      <c r="AC940" s="374"/>
      <c r="AD940" s="374"/>
      <c r="AE940" s="374"/>
      <c r="AF940" s="375"/>
    </row>
    <row r="941" spans="1:32" ht="8.4499999999999993" customHeight="1" x14ac:dyDescent="0.2">
      <c r="A941" s="249" t="s">
        <v>182</v>
      </c>
      <c r="B941" s="217">
        <v>64</v>
      </c>
      <c r="C941" s="971" t="s">
        <v>375</v>
      </c>
      <c r="D941" s="971" t="s">
        <v>10</v>
      </c>
      <c r="E941" s="704">
        <v>191</v>
      </c>
      <c r="F941" s="971" t="s">
        <v>2594</v>
      </c>
      <c r="G941" s="971" t="s">
        <v>1976</v>
      </c>
      <c r="H941" s="148">
        <v>0.01</v>
      </c>
      <c r="I941" s="139">
        <v>7</v>
      </c>
      <c r="J941" s="139">
        <v>0.65800000000000003</v>
      </c>
      <c r="K941" s="139">
        <v>0</v>
      </c>
      <c r="L941" s="148">
        <v>9.4</v>
      </c>
      <c r="M941" s="148">
        <v>0</v>
      </c>
      <c r="N941" s="148">
        <v>0</v>
      </c>
      <c r="O941" s="148">
        <v>0</v>
      </c>
      <c r="P941" s="118" t="s">
        <v>1659</v>
      </c>
      <c r="Q941" s="376"/>
      <c r="R941" s="376"/>
      <c r="S941" s="376"/>
      <c r="T941" s="374"/>
      <c r="U941" s="374"/>
      <c r="V941" s="374"/>
      <c r="W941" s="374"/>
      <c r="X941" s="375"/>
      <c r="Y941" s="376"/>
      <c r="Z941" s="376"/>
      <c r="AA941" s="376"/>
      <c r="AB941" s="374"/>
      <c r="AC941" s="374"/>
      <c r="AD941" s="374"/>
      <c r="AE941" s="374"/>
      <c r="AF941" s="375"/>
    </row>
    <row r="942" spans="1:32" ht="8.4499999999999993" customHeight="1" x14ac:dyDescent="0.2">
      <c r="A942" s="249" t="s">
        <v>731</v>
      </c>
      <c r="B942" s="217">
        <v>65</v>
      </c>
      <c r="C942" s="971" t="s">
        <v>376</v>
      </c>
      <c r="D942" s="971" t="s">
        <v>10</v>
      </c>
      <c r="E942" s="704">
        <v>447</v>
      </c>
      <c r="F942" s="971" t="s">
        <v>1127</v>
      </c>
      <c r="G942" s="971" t="s">
        <v>1976</v>
      </c>
      <c r="H942" s="148">
        <v>0.01</v>
      </c>
      <c r="I942" s="142">
        <v>2800</v>
      </c>
      <c r="J942" s="144">
        <v>263.2</v>
      </c>
      <c r="K942" s="139">
        <v>0</v>
      </c>
      <c r="L942" s="148">
        <v>9.4</v>
      </c>
      <c r="M942" s="148">
        <v>0</v>
      </c>
      <c r="N942" s="148">
        <v>0.01</v>
      </c>
      <c r="O942" s="148">
        <v>0</v>
      </c>
      <c r="P942" s="118" t="s">
        <v>1659</v>
      </c>
      <c r="Q942" s="376"/>
      <c r="R942" s="376"/>
      <c r="S942" s="376"/>
      <c r="T942" s="374"/>
      <c r="U942" s="374"/>
      <c r="V942" s="374"/>
      <c r="W942" s="374"/>
      <c r="X942" s="375"/>
      <c r="Y942" s="376"/>
      <c r="Z942" s="376"/>
      <c r="AA942" s="376"/>
      <c r="AB942" s="374"/>
      <c r="AC942" s="374"/>
      <c r="AD942" s="374"/>
      <c r="AE942" s="374"/>
      <c r="AF942" s="375"/>
    </row>
    <row r="943" spans="1:32" ht="8.4499999999999993" customHeight="1" x14ac:dyDescent="0.2">
      <c r="A943" s="249" t="s">
        <v>732</v>
      </c>
      <c r="B943" s="217">
        <v>66</v>
      </c>
      <c r="C943" s="971" t="s">
        <v>377</v>
      </c>
      <c r="D943" s="971" t="s">
        <v>90</v>
      </c>
      <c r="E943" s="704">
        <v>129</v>
      </c>
      <c r="F943" s="971" t="s">
        <v>1982</v>
      </c>
      <c r="G943" s="971" t="s">
        <v>1978</v>
      </c>
      <c r="H943" s="148">
        <v>0.1</v>
      </c>
      <c r="I943" s="144">
        <v>240</v>
      </c>
      <c r="J943" s="146">
        <v>22.56</v>
      </c>
      <c r="K943" s="139">
        <v>0</v>
      </c>
      <c r="L943" s="148">
        <v>9.4</v>
      </c>
      <c r="M943" s="148">
        <v>0</v>
      </c>
      <c r="N943" s="148">
        <v>0.01</v>
      </c>
      <c r="O943" s="148">
        <v>0</v>
      </c>
      <c r="P943" s="118" t="s">
        <v>1659</v>
      </c>
      <c r="Q943" s="376"/>
      <c r="R943" s="376"/>
      <c r="S943" s="376"/>
      <c r="T943" s="374"/>
      <c r="U943" s="374"/>
      <c r="V943" s="374"/>
      <c r="W943" s="374"/>
      <c r="X943" s="375"/>
      <c r="Y943" s="376"/>
      <c r="Z943" s="376"/>
      <c r="AA943" s="376"/>
      <c r="AB943" s="374"/>
      <c r="AC943" s="374"/>
      <c r="AD943" s="374"/>
      <c r="AE943" s="374"/>
      <c r="AF943" s="375"/>
    </row>
    <row r="944" spans="1:32" ht="8.4499999999999993" customHeight="1" x14ac:dyDescent="0.2">
      <c r="A944" s="249" t="s">
        <v>733</v>
      </c>
      <c r="B944" s="217">
        <v>67</v>
      </c>
      <c r="C944" s="971" t="s">
        <v>378</v>
      </c>
      <c r="D944" s="971" t="s">
        <v>90</v>
      </c>
      <c r="E944" s="704">
        <v>276</v>
      </c>
      <c r="F944" s="971" t="s">
        <v>1951</v>
      </c>
      <c r="G944" s="971" t="s">
        <v>2562</v>
      </c>
      <c r="H944" s="148">
        <v>0.08</v>
      </c>
      <c r="I944" s="139">
        <v>1</v>
      </c>
      <c r="J944" s="139">
        <v>9.4E-2</v>
      </c>
      <c r="K944" s="139">
        <v>0</v>
      </c>
      <c r="L944" s="148">
        <v>9.4</v>
      </c>
      <c r="M944" s="148">
        <v>0</v>
      </c>
      <c r="N944" s="148">
        <v>0</v>
      </c>
      <c r="O944" s="148">
        <v>0</v>
      </c>
      <c r="P944" s="118" t="s">
        <v>1659</v>
      </c>
      <c r="Q944" s="376"/>
      <c r="R944" s="376"/>
      <c r="S944" s="376"/>
      <c r="T944" s="374"/>
      <c r="U944" s="374"/>
      <c r="V944" s="374"/>
      <c r="W944" s="374"/>
      <c r="X944" s="375"/>
      <c r="Y944" s="376"/>
      <c r="Z944" s="376"/>
      <c r="AA944" s="376"/>
      <c r="AB944" s="374"/>
      <c r="AC944" s="374"/>
      <c r="AD944" s="374"/>
      <c r="AE944" s="374"/>
      <c r="AF944" s="375"/>
    </row>
    <row r="945" spans="1:32" ht="8.4499999999999993" customHeight="1" x14ac:dyDescent="0.2">
      <c r="A945" s="249" t="s">
        <v>734</v>
      </c>
      <c r="B945" s="217">
        <v>68</v>
      </c>
      <c r="C945" s="971" t="s">
        <v>379</v>
      </c>
      <c r="D945" s="971" t="s">
        <v>10</v>
      </c>
      <c r="E945" s="217">
        <v>22</v>
      </c>
      <c r="F945" s="971" t="s">
        <v>2571</v>
      </c>
      <c r="G945" s="971" t="s">
        <v>1976</v>
      </c>
      <c r="H945" s="148">
        <v>0</v>
      </c>
      <c r="I945" s="138"/>
      <c r="J945" s="138"/>
      <c r="K945" s="138"/>
      <c r="L945" s="138"/>
      <c r="M945" s="138"/>
      <c r="N945" s="138"/>
      <c r="O945" s="138"/>
      <c r="P945" s="138"/>
      <c r="Q945" s="376"/>
      <c r="R945" s="376"/>
      <c r="S945" s="376"/>
      <c r="T945" s="374"/>
      <c r="U945" s="374"/>
      <c r="V945" s="374"/>
      <c r="W945" s="374"/>
      <c r="X945" s="375"/>
      <c r="Y945" s="376"/>
      <c r="Z945" s="376"/>
      <c r="AA945" s="376"/>
      <c r="AB945" s="374"/>
      <c r="AC945" s="374"/>
      <c r="AD945" s="374"/>
      <c r="AE945" s="374"/>
      <c r="AF945" s="375"/>
    </row>
    <row r="946" spans="1:32" ht="8.4499999999999993" customHeight="1" x14ac:dyDescent="0.2">
      <c r="A946" s="249" t="s">
        <v>735</v>
      </c>
      <c r="B946" s="115">
        <v>69</v>
      </c>
      <c r="C946" s="137" t="s">
        <v>380</v>
      </c>
      <c r="D946" s="137"/>
      <c r="E946" s="116">
        <v>447</v>
      </c>
      <c r="F946" s="137" t="s">
        <v>1127</v>
      </c>
      <c r="G946" s="137" t="s">
        <v>1976</v>
      </c>
      <c r="H946" s="138"/>
      <c r="I946" s="139">
        <v>1</v>
      </c>
      <c r="J946" s="139">
        <v>9.4E-2</v>
      </c>
      <c r="K946" s="139">
        <v>0</v>
      </c>
      <c r="L946" s="148">
        <v>9.4</v>
      </c>
      <c r="M946" s="148">
        <v>0</v>
      </c>
      <c r="N946" s="148">
        <v>0</v>
      </c>
      <c r="O946" s="148">
        <v>0</v>
      </c>
      <c r="P946" s="118" t="s">
        <v>1659</v>
      </c>
      <c r="Q946" s="376"/>
      <c r="R946" s="376"/>
      <c r="S946" s="376"/>
      <c r="T946" s="374"/>
      <c r="U946" s="374"/>
      <c r="V946" s="374"/>
      <c r="W946" s="374"/>
      <c r="X946" s="375"/>
      <c r="Y946" s="376"/>
      <c r="Z946" s="376"/>
      <c r="AA946" s="376"/>
      <c r="AB946" s="374"/>
      <c r="AC946" s="374"/>
      <c r="AD946" s="374"/>
      <c r="AE946" s="374"/>
      <c r="AF946" s="375"/>
    </row>
    <row r="947" spans="1:32" ht="8.4499999999999993" customHeight="1" x14ac:dyDescent="0.2">
      <c r="A947" s="249" t="s">
        <v>737</v>
      </c>
      <c r="B947" s="217">
        <v>70</v>
      </c>
      <c r="C947" s="971" t="s">
        <v>381</v>
      </c>
      <c r="D947" s="971" t="s">
        <v>7</v>
      </c>
      <c r="E947" s="217">
        <v>21</v>
      </c>
      <c r="F947" s="971" t="s">
        <v>2630</v>
      </c>
      <c r="G947" s="971" t="s">
        <v>2634</v>
      </c>
      <c r="H947" s="148">
        <v>0.03</v>
      </c>
      <c r="I947" s="139">
        <v>1</v>
      </c>
      <c r="J947" s="139">
        <v>9.4E-2</v>
      </c>
      <c r="K947" s="139">
        <v>0</v>
      </c>
      <c r="L947" s="148">
        <v>9.4</v>
      </c>
      <c r="M947" s="148">
        <v>0</v>
      </c>
      <c r="N947" s="148">
        <v>0.01</v>
      </c>
      <c r="O947" s="148">
        <v>0</v>
      </c>
      <c r="P947" s="118" t="s">
        <v>1659</v>
      </c>
      <c r="Q947" s="376"/>
      <c r="R947" s="376"/>
      <c r="S947" s="376"/>
      <c r="T947" s="374"/>
      <c r="U947" s="374"/>
      <c r="V947" s="374"/>
      <c r="W947" s="374"/>
      <c r="X947" s="375"/>
      <c r="Y947" s="376"/>
      <c r="Z947" s="376"/>
      <c r="AA947" s="376"/>
      <c r="AB947" s="374"/>
      <c r="AC947" s="374"/>
      <c r="AD947" s="374"/>
      <c r="AE947" s="374"/>
      <c r="AF947" s="375"/>
    </row>
    <row r="948" spans="1:32" ht="8.4499999999999993" customHeight="1" x14ac:dyDescent="0.2">
      <c r="A948" s="249" t="s">
        <v>738</v>
      </c>
      <c r="B948" s="217">
        <v>71</v>
      </c>
      <c r="C948" s="971" t="s">
        <v>382</v>
      </c>
      <c r="D948" s="971" t="s">
        <v>7</v>
      </c>
      <c r="E948" s="704">
        <v>170</v>
      </c>
      <c r="F948" s="971" t="s">
        <v>2514</v>
      </c>
      <c r="G948" s="971" t="s">
        <v>1976</v>
      </c>
      <c r="H948" s="148">
        <v>0.16</v>
      </c>
      <c r="I948" s="139">
        <v>1</v>
      </c>
      <c r="J948" s="139">
        <v>9.4E-2</v>
      </c>
      <c r="K948" s="139">
        <v>0</v>
      </c>
      <c r="L948" s="148">
        <v>9.4</v>
      </c>
      <c r="M948" s="148">
        <v>0</v>
      </c>
      <c r="N948" s="148">
        <v>0</v>
      </c>
      <c r="O948" s="148">
        <v>0</v>
      </c>
      <c r="P948" s="118" t="s">
        <v>1659</v>
      </c>
      <c r="Q948" s="376"/>
      <c r="R948" s="376"/>
      <c r="S948" s="376"/>
      <c r="T948" s="374"/>
      <c r="U948" s="374"/>
      <c r="V948" s="374"/>
      <c r="W948" s="374"/>
      <c r="X948" s="375"/>
      <c r="Y948" s="376"/>
      <c r="Z948" s="376"/>
      <c r="AA948" s="376"/>
      <c r="AB948" s="374"/>
      <c r="AC948" s="374"/>
      <c r="AD948" s="374"/>
      <c r="AE948" s="374"/>
      <c r="AF948" s="375"/>
    </row>
    <row r="949" spans="1:32" ht="8.4499999999999993" customHeight="1" x14ac:dyDescent="0.2">
      <c r="A949" s="249" t="s">
        <v>739</v>
      </c>
      <c r="B949" s="217">
        <v>72</v>
      </c>
      <c r="C949" s="971" t="s">
        <v>383</v>
      </c>
      <c r="D949" s="971" t="s">
        <v>8</v>
      </c>
      <c r="E949" s="217">
        <v>21</v>
      </c>
      <c r="F949" s="971" t="s">
        <v>2630</v>
      </c>
      <c r="G949" s="971" t="s">
        <v>2634</v>
      </c>
      <c r="H949" s="148">
        <v>0.01</v>
      </c>
      <c r="I949" s="144">
        <v>350</v>
      </c>
      <c r="J949" s="146">
        <v>32.9</v>
      </c>
      <c r="K949" s="139">
        <v>0</v>
      </c>
      <c r="L949" s="148">
        <v>9.4</v>
      </c>
      <c r="M949" s="148">
        <v>0</v>
      </c>
      <c r="N949" s="148">
        <v>0</v>
      </c>
      <c r="O949" s="148">
        <v>0</v>
      </c>
      <c r="P949" s="118" t="s">
        <v>1659</v>
      </c>
      <c r="Q949" s="376"/>
      <c r="R949" s="376"/>
      <c r="S949" s="376"/>
      <c r="T949" s="374"/>
      <c r="U949" s="374"/>
      <c r="V949" s="374"/>
      <c r="W949" s="374"/>
      <c r="X949" s="375"/>
      <c r="Y949" s="376"/>
      <c r="Z949" s="376"/>
      <c r="AA949" s="376"/>
      <c r="AB949" s="374"/>
      <c r="AC949" s="374"/>
      <c r="AD949" s="374"/>
      <c r="AE949" s="374"/>
      <c r="AF949" s="375"/>
    </row>
    <row r="950" spans="1:32" ht="8.4499999999999993" customHeight="1" x14ac:dyDescent="0.2">
      <c r="A950" s="249" t="s">
        <v>740</v>
      </c>
      <c r="B950" s="217">
        <v>73</v>
      </c>
      <c r="C950" s="971" t="s">
        <v>384</v>
      </c>
      <c r="D950" s="971" t="s">
        <v>90</v>
      </c>
      <c r="E950" s="704">
        <v>171</v>
      </c>
      <c r="F950" s="971" t="s">
        <v>2627</v>
      </c>
      <c r="G950" s="971" t="s">
        <v>2526</v>
      </c>
      <c r="H950" s="148">
        <v>0.04</v>
      </c>
      <c r="I950" s="146">
        <v>19</v>
      </c>
      <c r="J950" s="139">
        <v>1.786</v>
      </c>
      <c r="K950" s="139">
        <v>0</v>
      </c>
      <c r="L950" s="148">
        <v>9.4</v>
      </c>
      <c r="M950" s="148">
        <v>0</v>
      </c>
      <c r="N950" s="148">
        <v>0.01</v>
      </c>
      <c r="O950" s="148">
        <v>0</v>
      </c>
      <c r="P950" s="118" t="s">
        <v>1659</v>
      </c>
      <c r="Q950" s="376"/>
      <c r="R950" s="376"/>
      <c r="S950" s="376"/>
      <c r="T950" s="374"/>
      <c r="U950" s="374"/>
      <c r="V950" s="374"/>
      <c r="W950" s="374"/>
      <c r="X950" s="375"/>
      <c r="Y950" s="376"/>
      <c r="Z950" s="376"/>
      <c r="AA950" s="376"/>
      <c r="AB950" s="374"/>
      <c r="AC950" s="374"/>
      <c r="AD950" s="374"/>
      <c r="AE950" s="374"/>
      <c r="AF950" s="375"/>
    </row>
    <row r="951" spans="1:32" ht="8.4499999999999993" customHeight="1" x14ac:dyDescent="0.2">
      <c r="A951" s="249" t="s">
        <v>741</v>
      </c>
      <c r="B951" s="217">
        <v>74</v>
      </c>
      <c r="C951" s="971" t="s">
        <v>385</v>
      </c>
      <c r="D951" s="971" t="s">
        <v>10</v>
      </c>
      <c r="E951" s="704">
        <v>447</v>
      </c>
      <c r="F951" s="971" t="s">
        <v>1127</v>
      </c>
      <c r="G951" s="971" t="s">
        <v>1976</v>
      </c>
      <c r="H951" s="148">
        <v>7.0000000000000007E-2</v>
      </c>
      <c r="I951" s="146">
        <v>46</v>
      </c>
      <c r="J951" s="139">
        <v>4.3239999999999998</v>
      </c>
      <c r="K951" s="139">
        <v>0</v>
      </c>
      <c r="L951" s="148">
        <v>9.4</v>
      </c>
      <c r="M951" s="148">
        <v>0</v>
      </c>
      <c r="N951" s="148">
        <v>0.01</v>
      </c>
      <c r="O951" s="148">
        <v>0</v>
      </c>
      <c r="P951" s="118" t="s">
        <v>1659</v>
      </c>
      <c r="Q951" s="376"/>
      <c r="R951" s="376"/>
      <c r="S951" s="376"/>
      <c r="T951" s="374"/>
      <c r="U951" s="374"/>
      <c r="V951" s="374"/>
      <c r="W951" s="374"/>
      <c r="X951" s="375"/>
      <c r="Y951" s="376"/>
      <c r="Z951" s="376"/>
      <c r="AA951" s="376"/>
      <c r="AB951" s="374"/>
      <c r="AC951" s="374"/>
      <c r="AD951" s="374"/>
      <c r="AE951" s="374"/>
      <c r="AF951" s="375"/>
    </row>
    <row r="952" spans="1:32" ht="8.4499999999999993" customHeight="1" x14ac:dyDescent="0.2">
      <c r="A952" s="249" t="s">
        <v>742</v>
      </c>
      <c r="B952" s="217">
        <v>75</v>
      </c>
      <c r="C952" s="971" t="s">
        <v>386</v>
      </c>
      <c r="D952" s="971" t="s">
        <v>8</v>
      </c>
      <c r="E952" s="704">
        <v>171</v>
      </c>
      <c r="F952" s="971" t="s">
        <v>2627</v>
      </c>
      <c r="G952" s="971" t="s">
        <v>2526</v>
      </c>
      <c r="H952" s="148">
        <v>7.0000000000000007E-2</v>
      </c>
      <c r="I952" s="138"/>
      <c r="J952" s="138"/>
      <c r="K952" s="138"/>
      <c r="L952" s="138"/>
      <c r="M952" s="138"/>
      <c r="N952" s="138"/>
      <c r="O952" s="138"/>
      <c r="P952" s="138"/>
      <c r="Q952" s="376"/>
      <c r="R952" s="376"/>
      <c r="S952" s="376"/>
      <c r="T952" s="374"/>
      <c r="U952" s="374"/>
      <c r="V952" s="374"/>
      <c r="W952" s="374"/>
      <c r="X952" s="375"/>
      <c r="Y952" s="376"/>
      <c r="Z952" s="376"/>
      <c r="AA952" s="376"/>
      <c r="AB952" s="374"/>
      <c r="AC952" s="374"/>
      <c r="AD952" s="374"/>
      <c r="AE952" s="374"/>
      <c r="AF952" s="375"/>
    </row>
    <row r="953" spans="1:32" ht="8.4499999999999993" customHeight="1" x14ac:dyDescent="0.2">
      <c r="A953" s="249" t="s">
        <v>95</v>
      </c>
      <c r="B953" s="115">
        <v>76</v>
      </c>
      <c r="C953" s="137" t="s">
        <v>387</v>
      </c>
      <c r="D953" s="137"/>
      <c r="E953" s="116">
        <v>447</v>
      </c>
      <c r="F953" s="137" t="s">
        <v>1127</v>
      </c>
      <c r="G953" s="137" t="s">
        <v>1976</v>
      </c>
      <c r="H953" s="138"/>
      <c r="I953" s="138"/>
      <c r="J953" s="138"/>
      <c r="K953" s="138"/>
      <c r="L953" s="138"/>
      <c r="M953" s="138"/>
      <c r="N953" s="138"/>
      <c r="O953" s="138"/>
      <c r="P953" s="138"/>
      <c r="Q953" s="376"/>
      <c r="R953" s="376"/>
      <c r="S953" s="376"/>
      <c r="T953" s="374"/>
      <c r="U953" s="374"/>
      <c r="V953" s="374"/>
      <c r="W953" s="374"/>
      <c r="X953" s="375"/>
      <c r="Y953" s="376"/>
      <c r="Z953" s="376"/>
      <c r="AA953" s="376"/>
      <c r="AB953" s="374"/>
      <c r="AC953" s="374"/>
      <c r="AD953" s="374"/>
      <c r="AE953" s="374"/>
      <c r="AF953" s="375"/>
    </row>
    <row r="954" spans="1:32" ht="8.4499999999999993" customHeight="1" x14ac:dyDescent="0.2">
      <c r="A954" s="249" t="s">
        <v>744</v>
      </c>
      <c r="B954" s="115">
        <v>77</v>
      </c>
      <c r="C954" s="137" t="s">
        <v>388</v>
      </c>
      <c r="D954" s="137"/>
      <c r="E954" s="116">
        <v>447</v>
      </c>
      <c r="F954" s="137" t="s">
        <v>1127</v>
      </c>
      <c r="G954" s="137" t="s">
        <v>1976</v>
      </c>
      <c r="H954" s="138"/>
      <c r="I954" s="146">
        <v>20</v>
      </c>
      <c r="J954" s="139">
        <v>1.88</v>
      </c>
      <c r="K954" s="139">
        <v>0</v>
      </c>
      <c r="L954" s="148">
        <v>9.4</v>
      </c>
      <c r="M954" s="148">
        <v>0</v>
      </c>
      <c r="N954" s="148">
        <v>0.04</v>
      </c>
      <c r="O954" s="148">
        <v>0</v>
      </c>
      <c r="P954" s="118" t="s">
        <v>1659</v>
      </c>
      <c r="Q954" s="376"/>
      <c r="R954" s="376"/>
      <c r="S954" s="376"/>
      <c r="T954" s="374"/>
      <c r="U954" s="374"/>
      <c r="V954" s="374"/>
      <c r="W954" s="374"/>
      <c r="X954" s="375"/>
      <c r="Y954" s="376"/>
      <c r="Z954" s="376"/>
      <c r="AA954" s="376"/>
      <c r="AB954" s="374"/>
      <c r="AC954" s="374"/>
      <c r="AD954" s="374"/>
      <c r="AE954" s="374"/>
      <c r="AF954" s="375"/>
    </row>
    <row r="955" spans="1:32" ht="8.4499999999999993" customHeight="1" x14ac:dyDescent="0.2">
      <c r="A955" s="249" t="s">
        <v>746</v>
      </c>
      <c r="B955" s="217">
        <v>78</v>
      </c>
      <c r="C955" s="971" t="s">
        <v>1111</v>
      </c>
      <c r="D955" s="971" t="s">
        <v>10</v>
      </c>
      <c r="E955" s="704">
        <v>447</v>
      </c>
      <c r="F955" s="971" t="s">
        <v>1127</v>
      </c>
      <c r="G955" s="971" t="s">
        <v>1976</v>
      </c>
      <c r="H955" s="148">
        <v>0.48</v>
      </c>
      <c r="I955" s="146">
        <v>20</v>
      </c>
      <c r="J955" s="139">
        <v>1.88</v>
      </c>
      <c r="K955" s="139">
        <v>0</v>
      </c>
      <c r="L955" s="148">
        <v>9.4</v>
      </c>
      <c r="M955" s="148">
        <v>0</v>
      </c>
      <c r="N955" s="148">
        <v>0.03</v>
      </c>
      <c r="O955" s="148">
        <v>0</v>
      </c>
      <c r="P955" s="118" t="s">
        <v>1659</v>
      </c>
      <c r="Q955" s="376"/>
      <c r="R955" s="376"/>
      <c r="S955" s="376"/>
      <c r="T955" s="374"/>
      <c r="U955" s="374"/>
      <c r="V955" s="374"/>
      <c r="W955" s="374"/>
      <c r="X955" s="375"/>
      <c r="Y955" s="376"/>
      <c r="Z955" s="376"/>
      <c r="AA955" s="376"/>
      <c r="AB955" s="374"/>
      <c r="AC955" s="374"/>
      <c r="AD955" s="374"/>
      <c r="AE955" s="374"/>
      <c r="AF955" s="375"/>
    </row>
    <row r="956" spans="1:32" ht="8.4499999999999993" customHeight="1" x14ac:dyDescent="0.2">
      <c r="A956" s="249" t="s">
        <v>747</v>
      </c>
      <c r="B956" s="217">
        <v>79</v>
      </c>
      <c r="C956" s="971" t="s">
        <v>1112</v>
      </c>
      <c r="D956" s="971" t="s">
        <v>10</v>
      </c>
      <c r="E956" s="704">
        <v>447</v>
      </c>
      <c r="F956" s="971" t="s">
        <v>1127</v>
      </c>
      <c r="G956" s="971" t="s">
        <v>1976</v>
      </c>
      <c r="H956" s="148">
        <v>0.27</v>
      </c>
      <c r="I956" s="146">
        <v>20</v>
      </c>
      <c r="J956" s="139">
        <v>1.88</v>
      </c>
      <c r="K956" s="139">
        <v>0</v>
      </c>
      <c r="L956" s="148">
        <v>9.4</v>
      </c>
      <c r="M956" s="148">
        <v>0</v>
      </c>
      <c r="N956" s="148">
        <v>0</v>
      </c>
      <c r="O956" s="148">
        <v>0</v>
      </c>
      <c r="P956" s="118" t="s">
        <v>1659</v>
      </c>
      <c r="Q956" s="376"/>
      <c r="R956" s="376"/>
      <c r="S956" s="376"/>
      <c r="T956" s="374"/>
      <c r="U956" s="374"/>
      <c r="V956" s="374"/>
      <c r="W956" s="374"/>
      <c r="X956" s="375"/>
      <c r="Y956" s="376"/>
      <c r="Z956" s="376"/>
      <c r="AA956" s="376"/>
      <c r="AB956" s="374"/>
      <c r="AC956" s="374"/>
      <c r="AD956" s="374"/>
      <c r="AE956" s="374"/>
      <c r="AF956" s="375"/>
    </row>
    <row r="957" spans="1:32" ht="8.4499999999999993" customHeight="1" x14ac:dyDescent="0.2">
      <c r="A957" s="249" t="s">
        <v>748</v>
      </c>
      <c r="B957" s="217">
        <v>80</v>
      </c>
      <c r="C957" s="971" t="s">
        <v>389</v>
      </c>
      <c r="D957" s="971" t="s">
        <v>10</v>
      </c>
      <c r="E957" s="704">
        <v>447</v>
      </c>
      <c r="F957" s="971" t="s">
        <v>1127</v>
      </c>
      <c r="G957" s="971" t="s">
        <v>1976</v>
      </c>
      <c r="H957" s="148">
        <v>0.03</v>
      </c>
      <c r="I957" s="146">
        <v>20</v>
      </c>
      <c r="J957" s="139">
        <v>1.88</v>
      </c>
      <c r="K957" s="139">
        <v>0</v>
      </c>
      <c r="L957" s="148">
        <v>9.4</v>
      </c>
      <c r="M957" s="148">
        <v>0</v>
      </c>
      <c r="N957" s="148">
        <v>0</v>
      </c>
      <c r="O957" s="148">
        <v>0</v>
      </c>
      <c r="P957" s="118" t="s">
        <v>1659</v>
      </c>
      <c r="Q957" s="376"/>
      <c r="R957" s="376"/>
      <c r="S957" s="376"/>
      <c r="T957" s="374"/>
      <c r="U957" s="374"/>
      <c r="V957" s="374"/>
      <c r="W957" s="374"/>
      <c r="X957" s="375"/>
      <c r="Y957" s="376"/>
      <c r="Z957" s="376"/>
      <c r="AA957" s="376"/>
      <c r="AB957" s="374"/>
      <c r="AC957" s="374"/>
      <c r="AD957" s="374"/>
      <c r="AE957" s="374"/>
      <c r="AF957" s="375"/>
    </row>
    <row r="958" spans="1:32" ht="8.4499999999999993" customHeight="1" x14ac:dyDescent="0.2">
      <c r="A958" s="249" t="s">
        <v>750</v>
      </c>
      <c r="B958" s="217">
        <v>81</v>
      </c>
      <c r="C958" s="971" t="s">
        <v>1113</v>
      </c>
      <c r="D958" s="971" t="s">
        <v>10</v>
      </c>
      <c r="E958" s="704">
        <v>447</v>
      </c>
      <c r="F958" s="971" t="s">
        <v>1127</v>
      </c>
      <c r="G958" s="971" t="s">
        <v>1976</v>
      </c>
      <c r="H958" s="148">
        <v>0.05</v>
      </c>
      <c r="I958" s="146">
        <v>19</v>
      </c>
      <c r="J958" s="139">
        <v>1.786</v>
      </c>
      <c r="K958" s="139">
        <v>0</v>
      </c>
      <c r="L958" s="148">
        <v>9.4</v>
      </c>
      <c r="M958" s="148">
        <v>0</v>
      </c>
      <c r="N958" s="148">
        <v>0</v>
      </c>
      <c r="O958" s="148">
        <v>0</v>
      </c>
      <c r="P958" s="118" t="s">
        <v>1659</v>
      </c>
      <c r="Q958" s="376"/>
      <c r="R958" s="376"/>
      <c r="S958" s="376"/>
      <c r="T958" s="374"/>
      <c r="U958" s="374"/>
      <c r="V958" s="374"/>
      <c r="W958" s="374"/>
      <c r="X958" s="375"/>
      <c r="Y958" s="376"/>
      <c r="Z958" s="376"/>
      <c r="AA958" s="376"/>
      <c r="AB958" s="374"/>
      <c r="AC958" s="374"/>
      <c r="AD958" s="374"/>
      <c r="AE958" s="374"/>
      <c r="AF958" s="375"/>
    </row>
    <row r="959" spans="1:32" ht="8.4499999999999993" customHeight="1" x14ac:dyDescent="0.2">
      <c r="A959" s="249" t="s">
        <v>751</v>
      </c>
      <c r="B959" s="217">
        <v>82</v>
      </c>
      <c r="C959" s="971" t="s">
        <v>1114</v>
      </c>
      <c r="D959" s="971" t="s">
        <v>10</v>
      </c>
      <c r="E959" s="704">
        <v>447</v>
      </c>
      <c r="F959" s="971" t="s">
        <v>1127</v>
      </c>
      <c r="G959" s="971" t="s">
        <v>1976</v>
      </c>
      <c r="H959" s="148">
        <v>0.05</v>
      </c>
      <c r="I959" s="146">
        <v>20</v>
      </c>
      <c r="J959" s="139">
        <v>1.88</v>
      </c>
      <c r="K959" s="139">
        <v>0</v>
      </c>
      <c r="L959" s="148">
        <v>9.4</v>
      </c>
      <c r="M959" s="148">
        <v>0</v>
      </c>
      <c r="N959" s="148">
        <v>0</v>
      </c>
      <c r="O959" s="148">
        <v>0</v>
      </c>
      <c r="P959" s="118" t="s">
        <v>1659</v>
      </c>
      <c r="Q959" s="376"/>
      <c r="R959" s="376"/>
      <c r="S959" s="376"/>
      <c r="T959" s="374"/>
      <c r="U959" s="374"/>
      <c r="V959" s="374"/>
      <c r="W959" s="374"/>
      <c r="X959" s="375"/>
      <c r="Y959" s="376"/>
      <c r="Z959" s="376"/>
      <c r="AA959" s="376"/>
      <c r="AB959" s="374"/>
      <c r="AC959" s="374"/>
      <c r="AD959" s="374"/>
      <c r="AE959" s="374"/>
      <c r="AF959" s="375"/>
    </row>
    <row r="960" spans="1:32" ht="8.4499999999999993" customHeight="1" x14ac:dyDescent="0.2">
      <c r="A960" s="249" t="s">
        <v>752</v>
      </c>
      <c r="B960" s="217">
        <v>83</v>
      </c>
      <c r="C960" s="971" t="s">
        <v>390</v>
      </c>
      <c r="D960" s="971" t="s">
        <v>10</v>
      </c>
      <c r="E960" s="704">
        <v>447</v>
      </c>
      <c r="F960" s="971" t="s">
        <v>1127</v>
      </c>
      <c r="G960" s="971" t="s">
        <v>1976</v>
      </c>
      <c r="H960" s="148">
        <v>0.03</v>
      </c>
      <c r="I960" s="146">
        <v>19</v>
      </c>
      <c r="J960" s="139">
        <v>1.786</v>
      </c>
      <c r="K960" s="139">
        <v>0</v>
      </c>
      <c r="L960" s="148">
        <v>9.4</v>
      </c>
      <c r="M960" s="148">
        <v>0</v>
      </c>
      <c r="N960" s="148">
        <v>0.01</v>
      </c>
      <c r="O960" s="148">
        <v>0</v>
      </c>
      <c r="P960" s="118" t="s">
        <v>1659</v>
      </c>
      <c r="Q960" s="376"/>
      <c r="R960" s="376"/>
      <c r="S960" s="376"/>
      <c r="T960" s="374"/>
      <c r="U960" s="374"/>
      <c r="V960" s="374"/>
      <c r="W960" s="374"/>
      <c r="X960" s="375"/>
      <c r="Y960" s="376"/>
      <c r="Z960" s="376"/>
      <c r="AA960" s="376"/>
      <c r="AB960" s="374"/>
      <c r="AC960" s="374"/>
      <c r="AD960" s="374"/>
      <c r="AE960" s="374"/>
      <c r="AF960" s="375"/>
    </row>
    <row r="961" spans="1:32" ht="8.4499999999999993" customHeight="1" x14ac:dyDescent="0.2">
      <c r="A961" s="249" t="s">
        <v>753</v>
      </c>
      <c r="B961" s="217">
        <v>84</v>
      </c>
      <c r="C961" s="971" t="s">
        <v>1115</v>
      </c>
      <c r="D961" s="971" t="s">
        <v>10</v>
      </c>
      <c r="E961" s="704">
        <v>447</v>
      </c>
      <c r="F961" s="971" t="s">
        <v>1127</v>
      </c>
      <c r="G961" s="971" t="s">
        <v>1976</v>
      </c>
      <c r="H961" s="148">
        <v>7.0000000000000007E-2</v>
      </c>
      <c r="I961" s="146">
        <v>20</v>
      </c>
      <c r="J961" s="139">
        <v>1.88</v>
      </c>
      <c r="K961" s="139">
        <v>0</v>
      </c>
      <c r="L961" s="148">
        <v>9.4</v>
      </c>
      <c r="M961" s="148">
        <v>0</v>
      </c>
      <c r="N961" s="148">
        <v>0.01</v>
      </c>
      <c r="O961" s="148">
        <v>0</v>
      </c>
      <c r="P961" s="118" t="s">
        <v>1659</v>
      </c>
      <c r="Q961" s="376"/>
      <c r="R961" s="376"/>
      <c r="S961" s="376"/>
      <c r="T961" s="374"/>
      <c r="U961" s="374"/>
      <c r="V961" s="374"/>
      <c r="W961" s="374"/>
      <c r="X961" s="375"/>
      <c r="Y961" s="376"/>
      <c r="Z961" s="376"/>
      <c r="AA961" s="376"/>
      <c r="AB961" s="374"/>
      <c r="AC961" s="374"/>
      <c r="AD961" s="374"/>
      <c r="AE961" s="374"/>
      <c r="AF961" s="375"/>
    </row>
    <row r="962" spans="1:32" ht="8.4499999999999993" customHeight="1" x14ac:dyDescent="0.2">
      <c r="A962" s="249" t="s">
        <v>754</v>
      </c>
      <c r="B962" s="217">
        <v>85</v>
      </c>
      <c r="C962" s="971" t="s">
        <v>391</v>
      </c>
      <c r="D962" s="971" t="s">
        <v>10</v>
      </c>
      <c r="E962" s="704">
        <v>447</v>
      </c>
      <c r="F962" s="971" t="s">
        <v>1127</v>
      </c>
      <c r="G962" s="971" t="s">
        <v>1976</v>
      </c>
      <c r="H962" s="148">
        <v>0.06</v>
      </c>
      <c r="I962" s="146">
        <v>21</v>
      </c>
      <c r="J962" s="139">
        <v>1.974</v>
      </c>
      <c r="K962" s="139">
        <v>0</v>
      </c>
      <c r="L962" s="148">
        <v>9.4</v>
      </c>
      <c r="M962" s="148">
        <v>0</v>
      </c>
      <c r="N962" s="148">
        <v>0.08</v>
      </c>
      <c r="O962" s="148">
        <v>0</v>
      </c>
      <c r="P962" s="118" t="s">
        <v>1659</v>
      </c>
      <c r="Q962" s="376"/>
      <c r="R962" s="376"/>
      <c r="S962" s="376"/>
      <c r="T962" s="374"/>
      <c r="U962" s="374"/>
      <c r="V962" s="374"/>
      <c r="W962" s="374"/>
      <c r="X962" s="375"/>
      <c r="Y962" s="376"/>
      <c r="Z962" s="376"/>
      <c r="AA962" s="376"/>
      <c r="AB962" s="374"/>
      <c r="AC962" s="374"/>
      <c r="AD962" s="374"/>
      <c r="AE962" s="374"/>
      <c r="AF962" s="375"/>
    </row>
    <row r="963" spans="1:32" ht="8.4499999999999993" customHeight="1" x14ac:dyDescent="0.2">
      <c r="A963" s="249" t="s">
        <v>755</v>
      </c>
      <c r="B963" s="217">
        <v>86</v>
      </c>
      <c r="C963" s="971" t="s">
        <v>392</v>
      </c>
      <c r="D963" s="971" t="s">
        <v>10</v>
      </c>
      <c r="E963" s="704">
        <v>447</v>
      </c>
      <c r="F963" s="971" t="s">
        <v>1127</v>
      </c>
      <c r="G963" s="971" t="s">
        <v>1976</v>
      </c>
      <c r="H963" s="148">
        <v>0.83</v>
      </c>
      <c r="I963" s="146">
        <v>21</v>
      </c>
      <c r="J963" s="139">
        <v>1.974</v>
      </c>
      <c r="K963" s="139">
        <v>0</v>
      </c>
      <c r="L963" s="148">
        <v>9.4</v>
      </c>
      <c r="M963" s="148">
        <v>0</v>
      </c>
      <c r="N963" s="148">
        <v>0.03</v>
      </c>
      <c r="O963" s="148">
        <v>0</v>
      </c>
      <c r="P963" s="118" t="s">
        <v>1659</v>
      </c>
      <c r="Q963" s="376"/>
      <c r="R963" s="376"/>
      <c r="S963" s="376"/>
      <c r="T963" s="374"/>
      <c r="U963" s="374"/>
      <c r="V963" s="374"/>
      <c r="W963" s="374"/>
      <c r="X963" s="375"/>
      <c r="Y963" s="376"/>
      <c r="Z963" s="376"/>
      <c r="AA963" s="376"/>
      <c r="AB963" s="374"/>
      <c r="AC963" s="374"/>
      <c r="AD963" s="374"/>
      <c r="AE963" s="374"/>
      <c r="AF963" s="375"/>
    </row>
    <row r="964" spans="1:32" ht="8.4499999999999993" customHeight="1" x14ac:dyDescent="0.2">
      <c r="A964" s="249" t="s">
        <v>1064</v>
      </c>
      <c r="B964" s="217">
        <v>87</v>
      </c>
      <c r="C964" s="971" t="s">
        <v>393</v>
      </c>
      <c r="D964" s="971" t="s">
        <v>10</v>
      </c>
      <c r="E964" s="704">
        <v>447</v>
      </c>
      <c r="F964" s="971" t="s">
        <v>1127</v>
      </c>
      <c r="G964" s="971" t="s">
        <v>1976</v>
      </c>
      <c r="H964" s="148">
        <v>0.28000000000000003</v>
      </c>
      <c r="I964" s="138"/>
      <c r="J964" s="138"/>
      <c r="K964" s="138"/>
      <c r="L964" s="138"/>
      <c r="M964" s="138"/>
      <c r="N964" s="138"/>
      <c r="O964" s="138"/>
      <c r="P964" s="138"/>
      <c r="Q964" s="376"/>
      <c r="R964" s="376"/>
      <c r="S964" s="376"/>
      <c r="T964" s="374"/>
      <c r="U964" s="374"/>
      <c r="V964" s="374"/>
      <c r="W964" s="374"/>
      <c r="X964" s="375"/>
      <c r="Y964" s="376"/>
      <c r="Z964" s="376"/>
      <c r="AA964" s="376"/>
      <c r="AB964" s="374"/>
      <c r="AC964" s="374"/>
      <c r="AD964" s="374"/>
      <c r="AE964" s="374"/>
      <c r="AF964" s="375"/>
    </row>
    <row r="965" spans="1:32" ht="8.4499999999999993" customHeight="1" x14ac:dyDescent="0.2">
      <c r="A965" s="249" t="s">
        <v>756</v>
      </c>
      <c r="B965" s="115">
        <v>88</v>
      </c>
      <c r="C965" s="137" t="s">
        <v>60</v>
      </c>
      <c r="D965" s="137"/>
      <c r="E965" s="116">
        <v>447</v>
      </c>
      <c r="F965" s="137" t="s">
        <v>1127</v>
      </c>
      <c r="G965" s="137" t="s">
        <v>1976</v>
      </c>
      <c r="H965" s="138"/>
      <c r="I965" s="139">
        <v>4</v>
      </c>
      <c r="J965" s="139">
        <v>0.376</v>
      </c>
      <c r="K965" s="139">
        <v>0</v>
      </c>
      <c r="L965" s="148">
        <v>9.4</v>
      </c>
      <c r="M965" s="148">
        <v>0</v>
      </c>
      <c r="N965" s="148">
        <v>0</v>
      </c>
      <c r="O965" s="148">
        <v>0</v>
      </c>
      <c r="P965" s="118" t="s">
        <v>1659</v>
      </c>
      <c r="Q965" s="376"/>
      <c r="R965" s="376"/>
      <c r="S965" s="376"/>
      <c r="T965" s="374"/>
      <c r="U965" s="374"/>
      <c r="V965" s="374"/>
      <c r="W965" s="374"/>
      <c r="X965" s="375"/>
      <c r="Y965" s="376"/>
      <c r="Z965" s="376"/>
      <c r="AA965" s="376"/>
      <c r="AB965" s="374"/>
      <c r="AC965" s="374"/>
      <c r="AD965" s="374"/>
      <c r="AE965" s="374"/>
      <c r="AF965" s="375"/>
    </row>
    <row r="966" spans="1:32" ht="8.4499999999999993" customHeight="1" x14ac:dyDescent="0.2">
      <c r="A966" s="249" t="s">
        <v>757</v>
      </c>
      <c r="B966" s="217">
        <v>89</v>
      </c>
      <c r="C966" s="971" t="s">
        <v>394</v>
      </c>
      <c r="D966" s="971" t="s">
        <v>8</v>
      </c>
      <c r="E966" s="704">
        <v>447</v>
      </c>
      <c r="F966" s="971" t="s">
        <v>1127</v>
      </c>
      <c r="G966" s="971" t="s">
        <v>1976</v>
      </c>
      <c r="H966" s="148">
        <v>0.01</v>
      </c>
      <c r="I966" s="139">
        <v>1</v>
      </c>
      <c r="J966" s="139">
        <v>9.4E-2</v>
      </c>
      <c r="K966" s="139">
        <v>0</v>
      </c>
      <c r="L966" s="148">
        <v>9.4</v>
      </c>
      <c r="M966" s="148">
        <v>0</v>
      </c>
      <c r="N966" s="148">
        <v>0</v>
      </c>
      <c r="O966" s="148">
        <v>0</v>
      </c>
      <c r="P966" s="118" t="s">
        <v>1659</v>
      </c>
      <c r="Q966" s="376"/>
      <c r="R966" s="376"/>
      <c r="S966" s="376"/>
      <c r="T966" s="374"/>
      <c r="U966" s="374"/>
      <c r="V966" s="374"/>
      <c r="W966" s="374"/>
      <c r="X966" s="375"/>
      <c r="Y966" s="376"/>
      <c r="Z966" s="376"/>
      <c r="AA966" s="376"/>
      <c r="AB966" s="374"/>
      <c r="AC966" s="374"/>
      <c r="AD966" s="374"/>
      <c r="AE966" s="374"/>
      <c r="AF966" s="375"/>
    </row>
    <row r="967" spans="1:32" ht="8.4499999999999993" customHeight="1" x14ac:dyDescent="0.2">
      <c r="A967" s="249" t="s">
        <v>759</v>
      </c>
      <c r="B967" s="217">
        <v>90</v>
      </c>
      <c r="C967" s="971" t="s">
        <v>395</v>
      </c>
      <c r="D967" s="971" t="s">
        <v>7</v>
      </c>
      <c r="E967" s="704">
        <v>447</v>
      </c>
      <c r="F967" s="971" t="s">
        <v>1127</v>
      </c>
      <c r="G967" s="971" t="s">
        <v>1976</v>
      </c>
      <c r="H967" s="148">
        <v>0.01</v>
      </c>
      <c r="I967" s="139">
        <v>1</v>
      </c>
      <c r="J967" s="139">
        <v>9.4E-2</v>
      </c>
      <c r="K967" s="139">
        <v>0</v>
      </c>
      <c r="L967" s="148">
        <v>9.4</v>
      </c>
      <c r="M967" s="148">
        <v>0</v>
      </c>
      <c r="N967" s="148">
        <v>0.01</v>
      </c>
      <c r="O967" s="148">
        <v>0</v>
      </c>
      <c r="P967" s="118" t="s">
        <v>1659</v>
      </c>
      <c r="Q967" s="376"/>
      <c r="R967" s="376"/>
      <c r="S967" s="376"/>
      <c r="T967" s="374"/>
      <c r="U967" s="374"/>
      <c r="V967" s="374"/>
      <c r="W967" s="374"/>
      <c r="X967" s="375"/>
      <c r="Y967" s="376"/>
      <c r="Z967" s="376"/>
      <c r="AA967" s="376"/>
      <c r="AB967" s="374"/>
      <c r="AC967" s="374"/>
      <c r="AD967" s="374"/>
      <c r="AE967" s="374"/>
      <c r="AF967" s="375"/>
    </row>
    <row r="968" spans="1:32" ht="8.4499999999999993" customHeight="1" x14ac:dyDescent="0.2">
      <c r="A968" s="249" t="s">
        <v>760</v>
      </c>
      <c r="B968" s="217">
        <v>91</v>
      </c>
      <c r="C968" s="971" t="s">
        <v>396</v>
      </c>
      <c r="D968" s="971" t="s">
        <v>7</v>
      </c>
      <c r="E968" s="704">
        <v>447</v>
      </c>
      <c r="F968" s="971" t="s">
        <v>1127</v>
      </c>
      <c r="G968" s="971" t="s">
        <v>1976</v>
      </c>
      <c r="H968" s="148">
        <v>0.06</v>
      </c>
      <c r="I968" s="142">
        <v>1000</v>
      </c>
      <c r="J968" s="146">
        <v>94</v>
      </c>
      <c r="K968" s="139">
        <v>0</v>
      </c>
      <c r="L968" s="148">
        <v>9.4</v>
      </c>
      <c r="M968" s="148">
        <v>0</v>
      </c>
      <c r="N968" s="148">
        <v>0</v>
      </c>
      <c r="O968" s="148">
        <v>0</v>
      </c>
      <c r="P968" s="118" t="s">
        <v>1659</v>
      </c>
      <c r="Q968" s="376"/>
      <c r="R968" s="376"/>
      <c r="S968" s="376"/>
      <c r="T968" s="374"/>
      <c r="U968" s="374"/>
      <c r="V968" s="374"/>
      <c r="W968" s="374"/>
      <c r="X968" s="375"/>
      <c r="Y968" s="376"/>
      <c r="Z968" s="376"/>
      <c r="AA968" s="376"/>
      <c r="AB968" s="374"/>
      <c r="AC968" s="374"/>
      <c r="AD968" s="374"/>
      <c r="AE968" s="374"/>
      <c r="AF968" s="375"/>
    </row>
    <row r="969" spans="1:32" ht="8.4499999999999993" customHeight="1" x14ac:dyDescent="0.2">
      <c r="A969" s="249" t="s">
        <v>761</v>
      </c>
      <c r="B969" s="217">
        <v>92</v>
      </c>
      <c r="C969" s="971" t="s">
        <v>397</v>
      </c>
      <c r="D969" s="971" t="s">
        <v>8</v>
      </c>
      <c r="E969" s="704">
        <v>447</v>
      </c>
      <c r="F969" s="971" t="s">
        <v>1127</v>
      </c>
      <c r="G969" s="971" t="s">
        <v>1976</v>
      </c>
      <c r="H969" s="148">
        <v>0</v>
      </c>
      <c r="I969" s="139">
        <v>1</v>
      </c>
      <c r="J969" s="139">
        <v>9.4E-2</v>
      </c>
      <c r="K969" s="139">
        <v>0</v>
      </c>
      <c r="L969" s="148">
        <v>9.4</v>
      </c>
      <c r="M969" s="148">
        <v>0</v>
      </c>
      <c r="N969" s="148">
        <v>0</v>
      </c>
      <c r="O969" s="148">
        <v>0</v>
      </c>
      <c r="P969" s="118" t="s">
        <v>1659</v>
      </c>
      <c r="Q969" s="376"/>
      <c r="R969" s="376"/>
      <c r="S969" s="376"/>
      <c r="T969" s="374"/>
      <c r="U969" s="374"/>
      <c r="V969" s="374"/>
      <c r="W969" s="374"/>
      <c r="X969" s="375"/>
      <c r="Y969" s="376"/>
      <c r="Z969" s="376"/>
      <c r="AA969" s="376"/>
      <c r="AB969" s="374"/>
      <c r="AC969" s="374"/>
      <c r="AD969" s="374"/>
      <c r="AE969" s="374"/>
      <c r="AF969" s="375"/>
    </row>
    <row r="970" spans="1:32" ht="8.4499999999999993" customHeight="1" x14ac:dyDescent="0.2">
      <c r="A970" s="249" t="s">
        <v>762</v>
      </c>
      <c r="B970" s="217">
        <v>93</v>
      </c>
      <c r="C970" s="971" t="s">
        <v>398</v>
      </c>
      <c r="D970" s="971" t="s">
        <v>7</v>
      </c>
      <c r="E970" s="704">
        <v>447</v>
      </c>
      <c r="F970" s="971" t="s">
        <v>1127</v>
      </c>
      <c r="G970" s="971" t="s">
        <v>1976</v>
      </c>
      <c r="H970" s="148">
        <v>0</v>
      </c>
      <c r="I970" s="139">
        <v>1</v>
      </c>
      <c r="J970" s="139">
        <v>9.4E-2</v>
      </c>
      <c r="K970" s="139">
        <v>0</v>
      </c>
      <c r="L970" s="148">
        <v>9.4</v>
      </c>
      <c r="M970" s="148">
        <v>0</v>
      </c>
      <c r="N970" s="148">
        <v>0.01</v>
      </c>
      <c r="O970" s="148">
        <v>0</v>
      </c>
      <c r="P970" s="118" t="s">
        <v>1659</v>
      </c>
      <c r="Q970" s="376"/>
      <c r="R970" s="376"/>
      <c r="S970" s="376"/>
      <c r="T970" s="374"/>
      <c r="U970" s="374"/>
      <c r="V970" s="374"/>
      <c r="W970" s="374"/>
      <c r="X970" s="375"/>
      <c r="Y970" s="376"/>
      <c r="Z970" s="376"/>
      <c r="AA970" s="376"/>
      <c r="AB970" s="374"/>
      <c r="AC970" s="374"/>
      <c r="AD970" s="374"/>
      <c r="AE970" s="374"/>
      <c r="AF970" s="375"/>
    </row>
    <row r="971" spans="1:32" ht="8.4499999999999993" customHeight="1" x14ac:dyDescent="0.2">
      <c r="A971" s="249" t="s">
        <v>763</v>
      </c>
      <c r="B971" s="217">
        <v>94</v>
      </c>
      <c r="C971" s="971" t="s">
        <v>1116</v>
      </c>
      <c r="D971" s="971" t="s">
        <v>7</v>
      </c>
      <c r="E971" s="217">
        <v>21</v>
      </c>
      <c r="F971" s="971" t="s">
        <v>1129</v>
      </c>
      <c r="G971" s="971" t="s">
        <v>1128</v>
      </c>
      <c r="H971" s="148">
        <v>0.08</v>
      </c>
      <c r="I971" s="139">
        <v>1</v>
      </c>
      <c r="J971" s="139">
        <v>9.4E-2</v>
      </c>
      <c r="K971" s="139">
        <v>0</v>
      </c>
      <c r="L971" s="148">
        <v>9.4</v>
      </c>
      <c r="M971" s="148">
        <v>0</v>
      </c>
      <c r="N971" s="148">
        <v>0</v>
      </c>
      <c r="O971" s="148">
        <v>0</v>
      </c>
      <c r="P971" s="118" t="s">
        <v>1659</v>
      </c>
      <c r="Q971" s="376"/>
      <c r="R971" s="376"/>
      <c r="S971" s="376"/>
      <c r="T971" s="374"/>
      <c r="U971" s="374"/>
      <c r="V971" s="374"/>
      <c r="W971" s="374"/>
      <c r="X971" s="375"/>
      <c r="Y971" s="376"/>
      <c r="Z971" s="376"/>
      <c r="AA971" s="376"/>
      <c r="AB971" s="374"/>
      <c r="AC971" s="374"/>
      <c r="AD971" s="374"/>
      <c r="AE971" s="374"/>
      <c r="AF971" s="375"/>
    </row>
    <row r="972" spans="1:32" ht="8.4499999999999993" customHeight="1" x14ac:dyDescent="0.2">
      <c r="A972" s="249" t="s">
        <v>764</v>
      </c>
      <c r="B972" s="217">
        <v>95</v>
      </c>
      <c r="C972" s="971" t="s">
        <v>1117</v>
      </c>
      <c r="D972" s="971" t="s">
        <v>7</v>
      </c>
      <c r="E972" s="217">
        <v>21</v>
      </c>
      <c r="F972" s="971" t="s">
        <v>1129</v>
      </c>
      <c r="G972" s="971" t="s">
        <v>1128</v>
      </c>
      <c r="H972" s="148">
        <v>0.05</v>
      </c>
      <c r="I972" s="139">
        <v>3</v>
      </c>
      <c r="J972" s="139">
        <v>0.28199999999999997</v>
      </c>
      <c r="K972" s="139">
        <v>0</v>
      </c>
      <c r="L972" s="148">
        <v>9.4</v>
      </c>
      <c r="M972" s="148">
        <v>0</v>
      </c>
      <c r="N972" s="148">
        <v>0</v>
      </c>
      <c r="O972" s="148">
        <v>0</v>
      </c>
      <c r="P972" s="118" t="s">
        <v>1659</v>
      </c>
      <c r="Q972" s="376"/>
      <c r="R972" s="376"/>
      <c r="S972" s="376"/>
      <c r="T972" s="374"/>
      <c r="U972" s="374"/>
      <c r="V972" s="374"/>
      <c r="W972" s="374"/>
      <c r="X972" s="375"/>
      <c r="Y972" s="376"/>
      <c r="Z972" s="376"/>
      <c r="AA972" s="376"/>
      <c r="AB972" s="374"/>
      <c r="AC972" s="374"/>
      <c r="AD972" s="374"/>
      <c r="AE972" s="374"/>
      <c r="AF972" s="375"/>
    </row>
    <row r="973" spans="1:32" ht="8.4499999999999993" customHeight="1" x14ac:dyDescent="0.2">
      <c r="A973" s="249" t="s">
        <v>765</v>
      </c>
      <c r="B973" s="217">
        <v>96</v>
      </c>
      <c r="C973" s="971" t="s">
        <v>1118</v>
      </c>
      <c r="D973" s="971" t="s">
        <v>10</v>
      </c>
      <c r="E973" s="217">
        <v>22</v>
      </c>
      <c r="F973" s="971" t="s">
        <v>2571</v>
      </c>
      <c r="G973" s="971" t="s">
        <v>1976</v>
      </c>
      <c r="H973" s="148">
        <v>0.06</v>
      </c>
      <c r="I973" s="146">
        <v>22</v>
      </c>
      <c r="J973" s="139">
        <v>2.0680000000000001</v>
      </c>
      <c r="K973" s="139">
        <v>0</v>
      </c>
      <c r="L973" s="148">
        <v>9.4</v>
      </c>
      <c r="M973" s="148">
        <v>0</v>
      </c>
      <c r="N973" s="148">
        <v>0.01</v>
      </c>
      <c r="O973" s="148">
        <v>0</v>
      </c>
      <c r="P973" s="118" t="s">
        <v>1659</v>
      </c>
      <c r="Q973" s="376"/>
      <c r="R973" s="376"/>
      <c r="S973" s="376"/>
      <c r="T973" s="374"/>
      <c r="U973" s="374"/>
      <c r="V973" s="374"/>
      <c r="W973" s="374"/>
      <c r="X973" s="375"/>
      <c r="Y973" s="376"/>
      <c r="Z973" s="376"/>
      <c r="AA973" s="376"/>
      <c r="AB973" s="374"/>
      <c r="AC973" s="374"/>
      <c r="AD973" s="374"/>
      <c r="AE973" s="374"/>
      <c r="AF973" s="375"/>
    </row>
    <row r="974" spans="1:32" ht="8.4499999999999993" customHeight="1" x14ac:dyDescent="0.2">
      <c r="A974" s="249" t="s">
        <v>766</v>
      </c>
      <c r="B974" s="217">
        <v>97</v>
      </c>
      <c r="C974" s="971" t="s">
        <v>399</v>
      </c>
      <c r="D974" s="971" t="s">
        <v>8</v>
      </c>
      <c r="E974" s="217">
        <v>12</v>
      </c>
      <c r="F974" s="971" t="s">
        <v>2531</v>
      </c>
      <c r="G974" s="971" t="s">
        <v>2562</v>
      </c>
      <c r="H974" s="148">
        <v>0.12</v>
      </c>
      <c r="I974" s="139">
        <v>1</v>
      </c>
      <c r="J974" s="139">
        <v>9.4E-2</v>
      </c>
      <c r="K974" s="139">
        <v>0</v>
      </c>
      <c r="L974" s="148">
        <v>9.4</v>
      </c>
      <c r="M974" s="148">
        <v>0</v>
      </c>
      <c r="N974" s="148">
        <v>0.01</v>
      </c>
      <c r="O974" s="148">
        <v>0</v>
      </c>
      <c r="P974" s="118" t="s">
        <v>1659</v>
      </c>
      <c r="Q974" s="376"/>
      <c r="R974" s="376"/>
      <c r="S974" s="376"/>
      <c r="T974" s="374"/>
      <c r="U974" s="374"/>
      <c r="V974" s="374"/>
      <c r="W974" s="374"/>
      <c r="X974" s="375"/>
      <c r="Y974" s="376"/>
      <c r="Z974" s="376"/>
      <c r="AA974" s="376"/>
      <c r="AB974" s="374"/>
      <c r="AC974" s="374"/>
      <c r="AD974" s="374"/>
      <c r="AE974" s="374"/>
      <c r="AF974" s="375"/>
    </row>
    <row r="975" spans="1:32" ht="8.4499999999999993" customHeight="1" x14ac:dyDescent="0.2">
      <c r="A975" s="249" t="s">
        <v>767</v>
      </c>
      <c r="B975" s="217">
        <v>98</v>
      </c>
      <c r="C975" s="971" t="s">
        <v>1119</v>
      </c>
      <c r="D975" s="971" t="s">
        <v>7</v>
      </c>
      <c r="E975" s="703">
        <v>1</v>
      </c>
      <c r="F975" s="971" t="s">
        <v>2562</v>
      </c>
      <c r="G975" s="971" t="s">
        <v>2562</v>
      </c>
      <c r="H975" s="148">
        <v>0.1</v>
      </c>
      <c r="I975" s="139">
        <v>1</v>
      </c>
      <c r="J975" s="139">
        <v>9.4E-2</v>
      </c>
      <c r="K975" s="139">
        <v>0</v>
      </c>
      <c r="L975" s="148">
        <v>9.4</v>
      </c>
      <c r="M975" s="148">
        <v>0</v>
      </c>
      <c r="N975" s="148">
        <v>0</v>
      </c>
      <c r="O975" s="148">
        <v>0</v>
      </c>
      <c r="P975" s="118" t="s">
        <v>1659</v>
      </c>
      <c r="Q975" s="376"/>
      <c r="R975" s="376"/>
      <c r="S975" s="376"/>
      <c r="T975" s="374"/>
      <c r="U975" s="374"/>
      <c r="V975" s="374"/>
      <c r="W975" s="374"/>
      <c r="X975" s="375"/>
      <c r="Y975" s="376"/>
      <c r="Z975" s="376"/>
      <c r="AA975" s="376"/>
      <c r="AB975" s="374"/>
      <c r="AC975" s="374"/>
      <c r="AD975" s="374"/>
      <c r="AE975" s="374"/>
      <c r="AF975" s="375"/>
    </row>
    <row r="976" spans="1:32" ht="8.4499999999999993" customHeight="1" x14ac:dyDescent="0.2">
      <c r="A976" s="249" t="s">
        <v>768</v>
      </c>
      <c r="B976" s="217">
        <v>99</v>
      </c>
      <c r="C976" s="971" t="s">
        <v>401</v>
      </c>
      <c r="D976" s="971" t="s">
        <v>7</v>
      </c>
      <c r="E976" s="704">
        <v>447</v>
      </c>
      <c r="F976" s="971" t="s">
        <v>1127</v>
      </c>
      <c r="G976" s="971" t="s">
        <v>1976</v>
      </c>
      <c r="H976" s="148">
        <v>0.05</v>
      </c>
      <c r="I976" s="139">
        <v>1</v>
      </c>
      <c r="J976" s="139">
        <v>9.4E-2</v>
      </c>
      <c r="K976" s="139">
        <v>0</v>
      </c>
      <c r="L976" s="148">
        <v>9.4</v>
      </c>
      <c r="M976" s="148">
        <v>0</v>
      </c>
      <c r="N976" s="148">
        <v>0.03</v>
      </c>
      <c r="O976" s="148">
        <v>0</v>
      </c>
      <c r="P976" s="118" t="s">
        <v>1659</v>
      </c>
      <c r="Q976" s="376"/>
      <c r="R976" s="376"/>
      <c r="S976" s="376"/>
      <c r="T976" s="374"/>
      <c r="U976" s="374"/>
      <c r="V976" s="374"/>
      <c r="W976" s="374"/>
      <c r="X976" s="375"/>
      <c r="Y976" s="376"/>
      <c r="Z976" s="376"/>
      <c r="AA976" s="376"/>
      <c r="AB976" s="374"/>
      <c r="AC976" s="374"/>
      <c r="AD976" s="374"/>
      <c r="AE976" s="374"/>
      <c r="AF976" s="375"/>
    </row>
    <row r="977" spans="1:32" ht="8.4499999999999993" customHeight="1" x14ac:dyDescent="0.2">
      <c r="A977" s="249" t="s">
        <v>769</v>
      </c>
      <c r="B977" s="704">
        <v>100</v>
      </c>
      <c r="C977" s="971" t="s">
        <v>1120</v>
      </c>
      <c r="D977" s="971" t="s">
        <v>7</v>
      </c>
      <c r="E977" s="704">
        <v>236</v>
      </c>
      <c r="F977" s="971" t="s">
        <v>2627</v>
      </c>
      <c r="G977" s="971" t="s">
        <v>1976</v>
      </c>
      <c r="H977" s="148">
        <v>0.27</v>
      </c>
      <c r="I977" s="138"/>
      <c r="J977" s="138"/>
      <c r="K977" s="138"/>
      <c r="L977" s="138"/>
      <c r="M977" s="138"/>
      <c r="N977" s="138"/>
      <c r="O977" s="138"/>
      <c r="P977" s="138"/>
      <c r="Q977" s="376"/>
      <c r="R977" s="376"/>
      <c r="S977" s="376"/>
      <c r="T977" s="374"/>
      <c r="U977" s="374"/>
      <c r="V977" s="374"/>
      <c r="W977" s="374"/>
      <c r="X977" s="375"/>
      <c r="Y977" s="376"/>
      <c r="Z977" s="376"/>
      <c r="AA977" s="376"/>
      <c r="AB977" s="374"/>
      <c r="AC977" s="374"/>
      <c r="AD977" s="374"/>
      <c r="AE977" s="374"/>
      <c r="AF977" s="375"/>
    </row>
    <row r="978" spans="1:32" ht="8.4499999999999993" customHeight="1" x14ac:dyDescent="0.2">
      <c r="A978" s="249" t="s">
        <v>105</v>
      </c>
      <c r="B978" s="116">
        <v>101</v>
      </c>
      <c r="C978" s="137" t="s">
        <v>402</v>
      </c>
      <c r="D978" s="137"/>
      <c r="E978" s="116">
        <v>447</v>
      </c>
      <c r="F978" s="137" t="s">
        <v>1127</v>
      </c>
      <c r="G978" s="137" t="s">
        <v>1976</v>
      </c>
      <c r="H978" s="138"/>
      <c r="I978" s="139">
        <v>1</v>
      </c>
      <c r="J978" s="139">
        <v>9.4E-2</v>
      </c>
      <c r="K978" s="139">
        <v>0</v>
      </c>
      <c r="L978" s="148">
        <v>9.4</v>
      </c>
      <c r="M978" s="148">
        <v>0</v>
      </c>
      <c r="N978" s="148">
        <v>1.26</v>
      </c>
      <c r="O978" s="148">
        <v>0</v>
      </c>
      <c r="P978" s="118" t="s">
        <v>1659</v>
      </c>
      <c r="Q978" s="376"/>
      <c r="R978" s="376"/>
      <c r="S978" s="376"/>
      <c r="T978" s="374"/>
      <c r="U978" s="374"/>
      <c r="V978" s="374"/>
      <c r="W978" s="374"/>
      <c r="X978" s="375"/>
      <c r="Y978" s="376"/>
      <c r="Z978" s="376"/>
      <c r="AA978" s="376"/>
      <c r="AB978" s="374"/>
      <c r="AC978" s="374"/>
      <c r="AD978" s="374"/>
      <c r="AE978" s="374"/>
      <c r="AF978" s="375"/>
    </row>
    <row r="979" spans="1:32" ht="8.4499999999999993" customHeight="1" x14ac:dyDescent="0.2">
      <c r="A979" s="249" t="s">
        <v>106</v>
      </c>
      <c r="B979" s="704">
        <v>102</v>
      </c>
      <c r="C979" s="971" t="s">
        <v>403</v>
      </c>
      <c r="D979" s="971" t="s">
        <v>7</v>
      </c>
      <c r="E979" s="704">
        <v>447</v>
      </c>
      <c r="F979" s="971" t="s">
        <v>1127</v>
      </c>
      <c r="G979" s="971" t="s">
        <v>1976</v>
      </c>
      <c r="H979" s="147">
        <v>13.3</v>
      </c>
      <c r="I979" s="139">
        <v>1</v>
      </c>
      <c r="J979" s="139">
        <v>9.4E-2</v>
      </c>
      <c r="K979" s="139">
        <v>0</v>
      </c>
      <c r="L979" s="148">
        <v>9.4</v>
      </c>
      <c r="M979" s="148">
        <v>0</v>
      </c>
      <c r="N979" s="148">
        <v>0.19</v>
      </c>
      <c r="O979" s="148">
        <v>0</v>
      </c>
      <c r="P979" s="118" t="s">
        <v>1659</v>
      </c>
      <c r="Q979" s="376"/>
      <c r="R979" s="376"/>
      <c r="S979" s="376"/>
      <c r="T979" s="374"/>
      <c r="U979" s="374"/>
      <c r="V979" s="374"/>
      <c r="W979" s="374"/>
      <c r="X979" s="375"/>
      <c r="Y979" s="376"/>
      <c r="Z979" s="376"/>
      <c r="AA979" s="376"/>
      <c r="AB979" s="374"/>
      <c r="AC979" s="374"/>
      <c r="AD979" s="374"/>
      <c r="AE979" s="374"/>
      <c r="AF979" s="375"/>
    </row>
    <row r="980" spans="1:32" s="117" customFormat="1" ht="12.75" customHeight="1" x14ac:dyDescent="0.2">
      <c r="A980" s="131"/>
      <c r="B980" s="129" t="s">
        <v>207</v>
      </c>
      <c r="C980" s="128"/>
      <c r="D980" s="128"/>
      <c r="E980" s="128"/>
      <c r="F980" s="128"/>
      <c r="G980" s="128"/>
      <c r="H980" s="128"/>
      <c r="I980" s="128"/>
      <c r="J980" s="128"/>
      <c r="K980" s="128"/>
      <c r="L980" s="128"/>
      <c r="M980" s="128"/>
      <c r="N980" s="128"/>
      <c r="O980" s="128"/>
      <c r="P980" s="128"/>
      <c r="Q980" s="384"/>
      <c r="R980" s="384"/>
      <c r="S980" s="384"/>
      <c r="T980" s="384"/>
      <c r="U980" s="384"/>
      <c r="V980" s="384"/>
      <c r="W980" s="384"/>
      <c r="X980" s="384"/>
      <c r="Y980" s="384"/>
      <c r="Z980" s="384"/>
      <c r="AA980" s="384"/>
      <c r="AB980" s="384"/>
      <c r="AC980" s="384"/>
      <c r="AD980" s="384"/>
      <c r="AE980" s="384"/>
      <c r="AF980" s="384"/>
    </row>
    <row r="981" spans="1:32" s="120" customFormat="1" x14ac:dyDescent="0.2">
      <c r="A981" s="360"/>
      <c r="B981" s="121"/>
      <c r="C981" s="121"/>
      <c r="D981" s="121"/>
      <c r="E981" s="121"/>
      <c r="F981" s="970"/>
      <c r="G981" s="970"/>
      <c r="H981" s="970"/>
      <c r="I981" s="970"/>
      <c r="J981" s="970"/>
      <c r="K981" s="970"/>
      <c r="L981" s="970"/>
      <c r="M981" s="970"/>
      <c r="N981" s="970"/>
      <c r="O981" s="970"/>
      <c r="P981" s="970"/>
    </row>
    <row r="982" spans="1:32" ht="9.75" customHeight="1" x14ac:dyDescent="0.2">
      <c r="B982" s="111"/>
      <c r="C982" s="111"/>
      <c r="D982" s="111"/>
      <c r="E982" s="111"/>
      <c r="F982" s="976"/>
      <c r="G982" s="976"/>
      <c r="H982" s="976"/>
      <c r="I982" s="976"/>
      <c r="J982" s="976"/>
      <c r="K982" s="976"/>
      <c r="L982" s="976"/>
      <c r="M982" s="976"/>
      <c r="N982" s="976"/>
      <c r="O982" s="976"/>
      <c r="P982" s="976"/>
      <c r="Q982" s="976"/>
      <c r="R982" s="976"/>
      <c r="S982" s="976"/>
      <c r="T982" s="976"/>
      <c r="U982" s="976"/>
      <c r="V982" s="976"/>
      <c r="W982" s="976"/>
      <c r="X982" s="976"/>
      <c r="Y982" s="976"/>
      <c r="Z982" s="976"/>
      <c r="AA982" s="976"/>
      <c r="AB982" s="976"/>
      <c r="AC982" s="976"/>
      <c r="AD982" s="706"/>
      <c r="AE982" s="706"/>
      <c r="AF982" s="707"/>
    </row>
    <row r="983" spans="1:32" ht="9.75" customHeight="1" x14ac:dyDescent="0.2">
      <c r="B983" s="112"/>
      <c r="C983" s="112"/>
      <c r="D983" s="113"/>
      <c r="E983" s="112"/>
      <c r="F983" s="969"/>
      <c r="G983" s="969"/>
      <c r="H983" s="969"/>
      <c r="I983" s="969"/>
      <c r="J983" s="969"/>
      <c r="K983" s="969"/>
      <c r="L983" s="969"/>
      <c r="M983" s="969"/>
      <c r="N983" s="969"/>
      <c r="O983" s="969"/>
      <c r="P983" s="969"/>
      <c r="Q983" s="969"/>
      <c r="R983" s="969"/>
      <c r="S983" s="969"/>
      <c r="T983" s="969"/>
      <c r="U983" s="969"/>
      <c r="V983" s="969"/>
      <c r="W983" s="969"/>
      <c r="X983" s="969"/>
      <c r="Y983" s="969"/>
      <c r="Z983" s="969"/>
      <c r="AA983" s="969"/>
      <c r="AB983" s="969"/>
      <c r="AC983" s="969"/>
      <c r="AD983" s="708"/>
      <c r="AE983" s="708"/>
      <c r="AF983" s="709"/>
    </row>
    <row r="984" spans="1:32" ht="9.75" customHeight="1" x14ac:dyDescent="0.2">
      <c r="B984" s="703"/>
      <c r="C984" s="971"/>
      <c r="D984" s="142"/>
      <c r="E984" s="971"/>
      <c r="F984" s="144"/>
      <c r="G984" s="144"/>
      <c r="H984" s="144"/>
      <c r="I984" s="146"/>
      <c r="J984" s="146"/>
      <c r="K984" s="146"/>
      <c r="L984" s="144"/>
      <c r="M984" s="144"/>
      <c r="N984" s="144"/>
      <c r="O984" s="144"/>
      <c r="P984" s="144"/>
      <c r="Q984" s="144"/>
      <c r="R984" s="144"/>
      <c r="S984" s="146"/>
      <c r="T984" s="144"/>
      <c r="U984" s="146"/>
      <c r="V984" s="146"/>
      <c r="W984" s="144"/>
      <c r="X984" s="144"/>
      <c r="Y984" s="144"/>
      <c r="Z984" s="144"/>
      <c r="AA984" s="146"/>
      <c r="AB984" s="146"/>
      <c r="AC984" s="139"/>
      <c r="AD984" s="705"/>
      <c r="AE984" s="705"/>
    </row>
    <row r="985" spans="1:32" ht="9.75" customHeight="1" x14ac:dyDescent="0.2">
      <c r="B985" s="703"/>
      <c r="C985" s="971"/>
      <c r="D985" s="142"/>
      <c r="E985" s="971"/>
      <c r="F985" s="146"/>
      <c r="G985" s="146"/>
      <c r="H985" s="146"/>
      <c r="I985" s="139"/>
      <c r="J985" s="146"/>
      <c r="K985" s="146"/>
      <c r="L985" s="146"/>
      <c r="M985" s="146"/>
      <c r="N985" s="146"/>
      <c r="O985" s="146"/>
      <c r="P985" s="146"/>
      <c r="Q985" s="144"/>
      <c r="R985" s="144"/>
      <c r="S985" s="144"/>
      <c r="T985" s="139"/>
      <c r="U985" s="139"/>
      <c r="V985" s="118"/>
      <c r="W985" s="146"/>
      <c r="X985" s="144"/>
      <c r="Y985" s="146"/>
      <c r="Z985" s="146"/>
      <c r="AA985" s="146"/>
      <c r="AB985" s="146"/>
      <c r="AC985" s="146"/>
      <c r="AD985" s="690"/>
      <c r="AE985" s="690"/>
    </row>
    <row r="986" spans="1:32" ht="9.75" customHeight="1" x14ac:dyDescent="0.2">
      <c r="B986" s="217"/>
      <c r="C986" s="971"/>
      <c r="D986" s="146"/>
      <c r="E986" s="971"/>
      <c r="F986" s="118"/>
      <c r="G986" s="118"/>
      <c r="H986" s="118"/>
      <c r="I986" s="118"/>
      <c r="J986" s="118"/>
      <c r="K986" s="118"/>
      <c r="L986" s="118"/>
      <c r="M986" s="118"/>
      <c r="N986" s="118"/>
      <c r="O986" s="118"/>
      <c r="P986" s="118"/>
      <c r="Q986" s="118"/>
      <c r="R986" s="118"/>
      <c r="S986" s="118"/>
      <c r="T986" s="118"/>
      <c r="U986" s="118"/>
      <c r="V986" s="118"/>
      <c r="W986" s="118"/>
      <c r="X986" s="146"/>
      <c r="Y986" s="146"/>
      <c r="Z986" s="118"/>
      <c r="AA986" s="118"/>
      <c r="AB986" s="118"/>
      <c r="AC986" s="118"/>
      <c r="AD986" s="690"/>
      <c r="AE986" s="690"/>
    </row>
    <row r="987" spans="1:32" ht="9.75" customHeight="1" x14ac:dyDescent="0.2">
      <c r="B987" s="704"/>
      <c r="C987" s="971"/>
      <c r="D987" s="139"/>
      <c r="E987" s="971"/>
      <c r="F987" s="118"/>
      <c r="G987" s="118"/>
      <c r="H987" s="118"/>
      <c r="I987" s="118"/>
      <c r="J987" s="118"/>
      <c r="K987" s="118"/>
      <c r="L987" s="118"/>
      <c r="M987" s="118"/>
      <c r="N987" s="118"/>
      <c r="O987" s="118"/>
      <c r="P987" s="118"/>
      <c r="Q987" s="118"/>
      <c r="R987" s="118"/>
      <c r="S987" s="118"/>
      <c r="T987" s="118"/>
      <c r="U987" s="118"/>
      <c r="V987" s="118"/>
      <c r="W987" s="118"/>
      <c r="X987" s="118"/>
      <c r="Y987" s="118"/>
      <c r="Z987" s="118"/>
      <c r="AA987" s="118"/>
      <c r="AB987" s="139"/>
      <c r="AC987" s="118"/>
      <c r="AD987" s="690"/>
      <c r="AE987" s="690"/>
    </row>
    <row r="988" spans="1:32" ht="9.75" customHeight="1" x14ac:dyDescent="0.2">
      <c r="B988" s="704"/>
      <c r="C988" s="971"/>
      <c r="D988" s="139"/>
      <c r="E988" s="971"/>
      <c r="F988" s="118"/>
      <c r="G988" s="118"/>
      <c r="H988" s="118"/>
      <c r="I988" s="118"/>
      <c r="J988" s="118"/>
      <c r="K988" s="118"/>
      <c r="L988" s="118"/>
      <c r="M988" s="118"/>
      <c r="N988" s="118"/>
      <c r="O988" s="118"/>
      <c r="P988" s="118"/>
      <c r="Q988" s="118"/>
      <c r="R988" s="118"/>
      <c r="S988" s="118"/>
      <c r="T988" s="118"/>
      <c r="U988" s="118"/>
      <c r="V988" s="118"/>
      <c r="W988" s="118"/>
      <c r="X988" s="118"/>
      <c r="Y988" s="118"/>
      <c r="Z988" s="118"/>
      <c r="AA988" s="118"/>
      <c r="AB988" s="139"/>
      <c r="AC988" s="118"/>
      <c r="AD988" s="690"/>
      <c r="AE988" s="690"/>
    </row>
    <row r="989" spans="1:32" ht="9.75" customHeight="1" x14ac:dyDescent="0.2">
      <c r="B989" s="704"/>
      <c r="C989" s="971"/>
      <c r="D989" s="146"/>
      <c r="E989" s="971"/>
      <c r="F989" s="118"/>
      <c r="G989" s="118"/>
      <c r="H989" s="118"/>
      <c r="I989" s="118"/>
      <c r="J989" s="118"/>
      <c r="K989" s="118"/>
      <c r="L989" s="118"/>
      <c r="M989" s="118"/>
      <c r="N989" s="118"/>
      <c r="O989" s="118"/>
      <c r="P989" s="118"/>
      <c r="Q989" s="118"/>
      <c r="R989" s="118"/>
      <c r="S989" s="118"/>
      <c r="T989" s="118"/>
      <c r="U989" s="118"/>
      <c r="V989" s="118"/>
      <c r="W989" s="118"/>
      <c r="X989" s="146"/>
      <c r="Y989" s="146"/>
      <c r="Z989" s="139"/>
      <c r="AA989" s="139"/>
      <c r="AB989" s="139"/>
      <c r="AC989" s="118"/>
      <c r="AD989" s="690"/>
      <c r="AE989" s="690"/>
    </row>
    <row r="990" spans="1:32" ht="9.75" customHeight="1" x14ac:dyDescent="0.2">
      <c r="B990" s="704"/>
      <c r="C990" s="971"/>
      <c r="D990" s="139"/>
      <c r="E990" s="971"/>
      <c r="F990" s="118"/>
      <c r="G990" s="118"/>
      <c r="H990" s="118"/>
      <c r="I990" s="118"/>
      <c r="J990" s="118"/>
      <c r="K990" s="118"/>
      <c r="L990" s="139"/>
      <c r="M990" s="118"/>
      <c r="N990" s="118"/>
      <c r="O990" s="118"/>
      <c r="P990" s="118"/>
      <c r="Q990" s="118"/>
      <c r="R990" s="118"/>
      <c r="S990" s="118"/>
      <c r="T990" s="118"/>
      <c r="U990" s="118"/>
      <c r="V990" s="118"/>
      <c r="W990" s="118"/>
      <c r="X990" s="118"/>
      <c r="Y990" s="118"/>
      <c r="Z990" s="118"/>
      <c r="AA990" s="118"/>
      <c r="AB990" s="118"/>
      <c r="AC990" s="118"/>
      <c r="AD990" s="690"/>
      <c r="AE990" s="690"/>
    </row>
    <row r="991" spans="1:32" ht="9.75" customHeight="1" x14ac:dyDescent="0.2">
      <c r="B991" s="704"/>
      <c r="C991" s="971"/>
      <c r="D991" s="146"/>
      <c r="E991" s="971"/>
      <c r="F991" s="118"/>
      <c r="G991" s="118"/>
      <c r="H991" s="118"/>
      <c r="I991" s="118"/>
      <c r="J991" s="118"/>
      <c r="K991" s="118"/>
      <c r="L991" s="118"/>
      <c r="M991" s="118"/>
      <c r="N991" s="118"/>
      <c r="O991" s="118"/>
      <c r="P991" s="118"/>
      <c r="Q991" s="118"/>
      <c r="R991" s="118"/>
      <c r="S991" s="139"/>
      <c r="T991" s="146"/>
      <c r="U991" s="139"/>
      <c r="V991" s="139"/>
      <c r="W991" s="139"/>
      <c r="X991" s="139"/>
      <c r="Y991" s="146"/>
      <c r="Z991" s="118"/>
      <c r="AA991" s="118"/>
      <c r="AB991" s="118"/>
      <c r="AC991" s="118"/>
      <c r="AD991" s="690"/>
      <c r="AE991" s="690"/>
    </row>
    <row r="992" spans="1:32" ht="9.75" customHeight="1" x14ac:dyDescent="0.2">
      <c r="B992" s="704"/>
      <c r="C992" s="971"/>
      <c r="D992" s="139"/>
      <c r="E992" s="971"/>
      <c r="F992" s="139"/>
      <c r="G992" s="118"/>
      <c r="H992" s="118"/>
      <c r="I992" s="118"/>
      <c r="J992" s="118"/>
      <c r="K992" s="118"/>
      <c r="L992" s="118"/>
      <c r="M992" s="118"/>
      <c r="N992" s="118"/>
      <c r="O992" s="118"/>
      <c r="P992" s="118"/>
      <c r="Q992" s="118"/>
      <c r="R992" s="118"/>
      <c r="S992" s="118"/>
      <c r="T992" s="118"/>
      <c r="U992" s="118"/>
      <c r="V992" s="118"/>
      <c r="W992" s="118"/>
      <c r="X992" s="118"/>
      <c r="Y992" s="118"/>
      <c r="Z992" s="118"/>
      <c r="AA992" s="118"/>
      <c r="AB992" s="118"/>
      <c r="AC992" s="118"/>
      <c r="AD992" s="690"/>
      <c r="AE992" s="690"/>
    </row>
    <row r="993" spans="2:31" ht="9.75" customHeight="1" x14ac:dyDescent="0.2">
      <c r="B993" s="704"/>
      <c r="C993" s="971"/>
      <c r="D993" s="146"/>
      <c r="E993" s="971"/>
      <c r="F993" s="118"/>
      <c r="G993" s="118"/>
      <c r="H993" s="118"/>
      <c r="I993" s="118"/>
      <c r="J993" s="118"/>
      <c r="K993" s="118"/>
      <c r="L993" s="118"/>
      <c r="M993" s="118"/>
      <c r="N993" s="118"/>
      <c r="O993" s="118"/>
      <c r="P993" s="118"/>
      <c r="Q993" s="118"/>
      <c r="R993" s="118"/>
      <c r="S993" s="118"/>
      <c r="T993" s="118"/>
      <c r="U993" s="118"/>
      <c r="V993" s="118"/>
      <c r="W993" s="118"/>
      <c r="X993" s="118"/>
      <c r="Y993" s="146"/>
      <c r="Z993" s="146"/>
      <c r="AA993" s="118"/>
      <c r="AB993" s="146"/>
      <c r="AC993" s="118"/>
      <c r="AD993" s="690"/>
      <c r="AE993" s="690"/>
    </row>
    <row r="994" spans="2:31" ht="9.75" customHeight="1" x14ac:dyDescent="0.2">
      <c r="B994" s="704"/>
      <c r="C994" s="971"/>
      <c r="D994" s="144"/>
      <c r="E994" s="971"/>
      <c r="F994" s="118"/>
      <c r="G994" s="118"/>
      <c r="H994" s="118"/>
      <c r="I994" s="118"/>
      <c r="J994" s="118"/>
      <c r="K994" s="118"/>
      <c r="L994" s="118"/>
      <c r="M994" s="144"/>
      <c r="N994" s="118"/>
      <c r="O994" s="118"/>
      <c r="P994" s="118"/>
      <c r="Q994" s="118"/>
      <c r="R994" s="118"/>
      <c r="S994" s="118"/>
      <c r="T994" s="118"/>
      <c r="U994" s="118"/>
      <c r="V994" s="118"/>
      <c r="W994" s="118"/>
      <c r="X994" s="118"/>
      <c r="Y994" s="118"/>
      <c r="Z994" s="118"/>
      <c r="AA994" s="118"/>
      <c r="AB994" s="118"/>
      <c r="AC994" s="118"/>
      <c r="AD994" s="690"/>
      <c r="AE994" s="690"/>
    </row>
    <row r="995" spans="2:31" ht="9.75" customHeight="1" x14ac:dyDescent="0.2">
      <c r="B995" s="704"/>
      <c r="C995" s="971"/>
      <c r="D995" s="144"/>
      <c r="E995" s="971"/>
      <c r="F995" s="144"/>
      <c r="G995" s="146"/>
      <c r="H995" s="118"/>
      <c r="I995" s="118"/>
      <c r="J995" s="118"/>
      <c r="K995" s="118"/>
      <c r="L995" s="118"/>
      <c r="M995" s="118"/>
      <c r="N995" s="118"/>
      <c r="O995" s="118"/>
      <c r="P995" s="118"/>
      <c r="Q995" s="118"/>
      <c r="R995" s="118"/>
      <c r="S995" s="118"/>
      <c r="T995" s="118"/>
      <c r="U995" s="118"/>
      <c r="V995" s="118"/>
      <c r="W995" s="118"/>
      <c r="X995" s="118"/>
      <c r="Y995" s="118"/>
      <c r="Z995" s="118"/>
      <c r="AA995" s="118"/>
      <c r="AB995" s="118"/>
      <c r="AC995" s="118"/>
      <c r="AD995" s="690"/>
      <c r="AE995" s="690"/>
    </row>
    <row r="996" spans="2:31" ht="9.75" customHeight="1" x14ac:dyDescent="0.2">
      <c r="B996" s="704"/>
      <c r="C996" s="971"/>
      <c r="D996" s="142"/>
      <c r="E996" s="971"/>
      <c r="F996" s="144"/>
      <c r="G996" s="118"/>
      <c r="H996" s="144"/>
      <c r="I996" s="118"/>
      <c r="J996" s="118"/>
      <c r="K996" s="118"/>
      <c r="L996" s="118"/>
      <c r="M996" s="118"/>
      <c r="N996" s="118"/>
      <c r="O996" s="118"/>
      <c r="P996" s="118"/>
      <c r="Q996" s="118"/>
      <c r="R996" s="118"/>
      <c r="S996" s="118"/>
      <c r="T996" s="118"/>
      <c r="U996" s="118"/>
      <c r="V996" s="118"/>
      <c r="W996" s="118"/>
      <c r="X996" s="118"/>
      <c r="Y996" s="118"/>
      <c r="Z996" s="118"/>
      <c r="AA996" s="118"/>
      <c r="AB996" s="118"/>
      <c r="AC996" s="118"/>
      <c r="AD996" s="690"/>
      <c r="AE996" s="690"/>
    </row>
    <row r="997" spans="2:31" ht="9.75" customHeight="1" x14ac:dyDescent="0.2">
      <c r="B997" s="704"/>
      <c r="C997" s="971"/>
      <c r="D997" s="142"/>
      <c r="E997" s="971"/>
      <c r="F997" s="144"/>
      <c r="G997" s="146"/>
      <c r="H997" s="144"/>
      <c r="I997" s="139"/>
      <c r="J997" s="118"/>
      <c r="K997" s="118"/>
      <c r="L997" s="144"/>
      <c r="M997" s="118"/>
      <c r="N997" s="118"/>
      <c r="O997" s="118"/>
      <c r="P997" s="118"/>
      <c r="Q997" s="118"/>
      <c r="R997" s="118"/>
      <c r="S997" s="118"/>
      <c r="T997" s="118"/>
      <c r="U997" s="118"/>
      <c r="V997" s="118"/>
      <c r="W997" s="118"/>
      <c r="X997" s="118"/>
      <c r="Y997" s="118"/>
      <c r="Z997" s="118"/>
      <c r="AA997" s="118"/>
      <c r="AB997" s="118"/>
      <c r="AC997" s="118"/>
      <c r="AD997" s="690"/>
      <c r="AE997" s="690"/>
    </row>
    <row r="998" spans="2:31" ht="19.350000000000001" customHeight="1" x14ac:dyDescent="0.2">
      <c r="B998" s="704"/>
      <c r="C998" s="971"/>
      <c r="D998" s="146"/>
      <c r="E998" s="971"/>
      <c r="F998" s="118"/>
      <c r="G998" s="139"/>
      <c r="H998" s="139"/>
      <c r="I998" s="139"/>
      <c r="J998" s="118"/>
      <c r="K998" s="118"/>
      <c r="L998" s="146"/>
      <c r="M998" s="118"/>
      <c r="N998" s="118"/>
      <c r="O998" s="118"/>
      <c r="P998" s="118"/>
      <c r="Q998" s="118"/>
      <c r="R998" s="118"/>
      <c r="S998" s="118"/>
      <c r="T998" s="118"/>
      <c r="U998" s="118"/>
      <c r="V998" s="118"/>
      <c r="W998" s="118"/>
      <c r="X998" s="118"/>
      <c r="Y998" s="118"/>
      <c r="Z998" s="118"/>
      <c r="AA998" s="118"/>
      <c r="AB998" s="146"/>
      <c r="AC998" s="118"/>
      <c r="AD998" s="690"/>
      <c r="AE998" s="690"/>
    </row>
    <row r="999" spans="2:31" ht="9.75" customHeight="1" x14ac:dyDescent="0.2">
      <c r="B999" s="702"/>
      <c r="C999" s="971"/>
      <c r="D999" s="149"/>
      <c r="E999" s="971"/>
      <c r="F999" s="142"/>
      <c r="G999" s="146"/>
      <c r="H999" s="142"/>
      <c r="I999" s="118"/>
      <c r="J999" s="118"/>
      <c r="K999" s="118"/>
      <c r="L999" s="118"/>
      <c r="M999" s="144"/>
      <c r="N999" s="142"/>
      <c r="O999" s="142"/>
      <c r="P999" s="142"/>
      <c r="Q999" s="142"/>
      <c r="R999" s="140"/>
      <c r="S999" s="140"/>
      <c r="T999" s="140"/>
      <c r="U999" s="140"/>
      <c r="V999" s="142"/>
      <c r="W999" s="142"/>
      <c r="X999" s="140"/>
      <c r="Y999" s="140"/>
      <c r="Z999" s="142"/>
      <c r="AA999" s="144"/>
      <c r="AB999" s="118"/>
      <c r="AC999" s="142"/>
      <c r="AD999" s="690"/>
      <c r="AE999" s="690"/>
    </row>
    <row r="1000" spans="2:31" ht="9.75" customHeight="1" x14ac:dyDescent="0.2">
      <c r="B1000" s="702"/>
      <c r="C1000" s="971"/>
      <c r="D1000" s="142"/>
      <c r="E1000" s="971"/>
      <c r="F1000" s="118"/>
      <c r="G1000" s="118"/>
      <c r="H1000" s="118"/>
      <c r="I1000" s="118"/>
      <c r="J1000" s="118"/>
      <c r="K1000" s="118"/>
      <c r="L1000" s="118"/>
      <c r="M1000" s="139"/>
      <c r="N1000" s="146"/>
      <c r="O1000" s="144"/>
      <c r="P1000" s="144"/>
      <c r="Q1000" s="144"/>
      <c r="R1000" s="144"/>
      <c r="S1000" s="144"/>
      <c r="T1000" s="144"/>
      <c r="U1000" s="144"/>
      <c r="V1000" s="144"/>
      <c r="W1000" s="146"/>
      <c r="X1000" s="144"/>
      <c r="Y1000" s="144"/>
      <c r="Z1000" s="146"/>
      <c r="AA1000" s="146"/>
      <c r="AB1000" s="118"/>
      <c r="AC1000" s="118"/>
      <c r="AD1000" s="690"/>
      <c r="AE1000" s="690"/>
    </row>
    <row r="1001" spans="2:31" ht="9.75" customHeight="1" x14ac:dyDescent="0.2">
      <c r="B1001" s="702"/>
      <c r="C1001" s="971"/>
      <c r="D1001" s="146"/>
      <c r="E1001" s="971"/>
      <c r="F1001" s="139"/>
      <c r="G1001" s="118"/>
      <c r="H1001" s="146"/>
      <c r="I1001" s="118"/>
      <c r="J1001" s="118"/>
      <c r="K1001" s="118"/>
      <c r="L1001" s="118"/>
      <c r="M1001" s="118"/>
      <c r="N1001" s="118"/>
      <c r="O1001" s="118"/>
      <c r="P1001" s="118"/>
      <c r="Q1001" s="139"/>
      <c r="R1001" s="139"/>
      <c r="S1001" s="139"/>
      <c r="T1001" s="118"/>
      <c r="U1001" s="118"/>
      <c r="V1001" s="118"/>
      <c r="W1001" s="139"/>
      <c r="X1001" s="118"/>
      <c r="Y1001" s="118"/>
      <c r="Z1001" s="118"/>
      <c r="AA1001" s="118"/>
      <c r="AB1001" s="118"/>
      <c r="AC1001" s="118"/>
      <c r="AD1001" s="690"/>
      <c r="AE1001" s="690"/>
    </row>
    <row r="1002" spans="2:31" ht="19.350000000000001" customHeight="1" x14ac:dyDescent="0.2">
      <c r="B1002" s="702"/>
      <c r="C1002" s="971"/>
      <c r="D1002" s="146"/>
      <c r="E1002" s="971"/>
      <c r="F1002" s="139"/>
      <c r="G1002" s="139"/>
      <c r="H1002" s="139"/>
      <c r="I1002" s="118"/>
      <c r="J1002" s="118"/>
      <c r="K1002" s="118"/>
      <c r="L1002" s="118"/>
      <c r="M1002" s="146"/>
      <c r="N1002" s="139"/>
      <c r="O1002" s="139"/>
      <c r="P1002" s="139"/>
      <c r="Q1002" s="139"/>
      <c r="R1002" s="139"/>
      <c r="S1002" s="139"/>
      <c r="T1002" s="118"/>
      <c r="U1002" s="118"/>
      <c r="V1002" s="118"/>
      <c r="W1002" s="139"/>
      <c r="X1002" s="139"/>
      <c r="Y1002" s="139"/>
      <c r="Z1002" s="118"/>
      <c r="AA1002" s="118"/>
      <c r="AB1002" s="118"/>
      <c r="AC1002" s="139"/>
      <c r="AD1002" s="690"/>
      <c r="AE1002" s="690"/>
    </row>
    <row r="1003" spans="2:31" ht="9.75" customHeight="1" x14ac:dyDescent="0.2">
      <c r="B1003" s="702"/>
      <c r="C1003" s="971"/>
      <c r="D1003" s="139"/>
      <c r="E1003" s="971"/>
      <c r="F1003" s="118"/>
      <c r="G1003" s="118"/>
      <c r="H1003" s="118"/>
      <c r="I1003" s="118"/>
      <c r="J1003" s="118"/>
      <c r="K1003" s="118"/>
      <c r="L1003" s="118"/>
      <c r="M1003" s="118"/>
      <c r="N1003" s="118"/>
      <c r="O1003" s="118"/>
      <c r="P1003" s="118"/>
      <c r="Q1003" s="118"/>
      <c r="R1003" s="118"/>
      <c r="S1003" s="118"/>
      <c r="T1003" s="118"/>
      <c r="U1003" s="118"/>
      <c r="V1003" s="118"/>
      <c r="W1003" s="139"/>
      <c r="X1003" s="118"/>
      <c r="Y1003" s="118"/>
      <c r="Z1003" s="118"/>
      <c r="AA1003" s="118"/>
      <c r="AB1003" s="118"/>
      <c r="AC1003" s="118"/>
      <c r="AD1003" s="690"/>
      <c r="AE1003" s="690"/>
    </row>
    <row r="1004" spans="2:31" ht="9.75" customHeight="1" x14ac:dyDescent="0.2">
      <c r="B1004" s="702"/>
      <c r="C1004" s="971"/>
      <c r="D1004" s="144"/>
      <c r="E1004" s="971"/>
      <c r="F1004" s="118"/>
      <c r="G1004" s="118"/>
      <c r="H1004" s="118"/>
      <c r="I1004" s="118"/>
      <c r="J1004" s="118"/>
      <c r="K1004" s="118"/>
      <c r="L1004" s="118"/>
      <c r="M1004" s="118"/>
      <c r="N1004" s="118"/>
      <c r="O1004" s="118"/>
      <c r="P1004" s="118"/>
      <c r="Q1004" s="118"/>
      <c r="R1004" s="118"/>
      <c r="S1004" s="118"/>
      <c r="T1004" s="118"/>
      <c r="U1004" s="118"/>
      <c r="V1004" s="118"/>
      <c r="W1004" s="146"/>
      <c r="X1004" s="146"/>
      <c r="Y1004" s="146"/>
      <c r="Z1004" s="118"/>
      <c r="AA1004" s="118"/>
      <c r="AB1004" s="118"/>
      <c r="AC1004" s="118"/>
      <c r="AD1004" s="690"/>
      <c r="AE1004" s="690"/>
    </row>
    <row r="1005" spans="2:31" ht="9.75" customHeight="1" x14ac:dyDescent="0.2">
      <c r="B1005" s="702"/>
      <c r="C1005" s="971"/>
      <c r="D1005" s="146"/>
      <c r="E1005" s="971"/>
      <c r="F1005" s="118"/>
      <c r="G1005" s="118"/>
      <c r="H1005" s="118"/>
      <c r="I1005" s="118"/>
      <c r="J1005" s="118"/>
      <c r="K1005" s="118"/>
      <c r="L1005" s="118"/>
      <c r="M1005" s="118"/>
      <c r="N1005" s="118"/>
      <c r="O1005" s="118"/>
      <c r="P1005" s="118"/>
      <c r="Q1005" s="118"/>
      <c r="R1005" s="118"/>
      <c r="S1005" s="118"/>
      <c r="T1005" s="118"/>
      <c r="U1005" s="118"/>
      <c r="V1005" s="139"/>
      <c r="W1005" s="146"/>
      <c r="X1005" s="146"/>
      <c r="Y1005" s="118"/>
      <c r="Z1005" s="118"/>
      <c r="AA1005" s="118"/>
      <c r="AB1005" s="118"/>
      <c r="AC1005" s="118"/>
      <c r="AD1005" s="690"/>
      <c r="AE1005" s="690"/>
    </row>
    <row r="1006" spans="2:31" ht="9.75" customHeight="1" x14ac:dyDescent="0.2">
      <c r="B1006" s="702"/>
      <c r="C1006" s="971"/>
      <c r="D1006" s="144"/>
      <c r="E1006" s="971"/>
      <c r="F1006" s="118"/>
      <c r="G1006" s="118"/>
      <c r="H1006" s="118"/>
      <c r="I1006" s="118"/>
      <c r="J1006" s="118"/>
      <c r="K1006" s="118"/>
      <c r="L1006" s="118"/>
      <c r="M1006" s="118"/>
      <c r="N1006" s="118"/>
      <c r="O1006" s="118"/>
      <c r="P1006" s="118"/>
      <c r="Q1006" s="118"/>
      <c r="R1006" s="118"/>
      <c r="S1006" s="118"/>
      <c r="T1006" s="118"/>
      <c r="U1006" s="118"/>
      <c r="V1006" s="118"/>
      <c r="W1006" s="118"/>
      <c r="X1006" s="144"/>
      <c r="Y1006" s="144"/>
      <c r="Z1006" s="118"/>
      <c r="AA1006" s="118"/>
      <c r="AB1006" s="118"/>
      <c r="AC1006" s="118"/>
      <c r="AD1006" s="690"/>
      <c r="AE1006" s="690"/>
    </row>
    <row r="1007" spans="2:31" ht="9.75" customHeight="1" x14ac:dyDescent="0.2">
      <c r="B1007" s="702"/>
      <c r="C1007" s="971"/>
      <c r="D1007" s="144"/>
      <c r="E1007" s="971"/>
      <c r="F1007" s="144"/>
      <c r="G1007" s="139"/>
      <c r="H1007" s="146"/>
      <c r="I1007" s="139"/>
      <c r="J1007" s="118"/>
      <c r="K1007" s="118"/>
      <c r="L1007" s="118"/>
      <c r="M1007" s="139"/>
      <c r="N1007" s="146"/>
      <c r="O1007" s="146"/>
      <c r="P1007" s="139"/>
      <c r="Q1007" s="139"/>
      <c r="R1007" s="139"/>
      <c r="S1007" s="139"/>
      <c r="T1007" s="118"/>
      <c r="U1007" s="118"/>
      <c r="V1007" s="118"/>
      <c r="W1007" s="118"/>
      <c r="X1007" s="118"/>
      <c r="Y1007" s="118"/>
      <c r="Z1007" s="118"/>
      <c r="AA1007" s="118"/>
      <c r="AB1007" s="118"/>
      <c r="AC1007" s="118"/>
      <c r="AD1007" s="690"/>
      <c r="AE1007" s="690"/>
    </row>
    <row r="1008" spans="2:31" ht="9.75" customHeight="1" x14ac:dyDescent="0.2">
      <c r="B1008" s="702"/>
      <c r="C1008" s="971"/>
      <c r="D1008" s="146"/>
      <c r="E1008" s="971"/>
      <c r="F1008" s="146"/>
      <c r="G1008" s="118"/>
      <c r="H1008" s="118"/>
      <c r="I1008" s="118"/>
      <c r="J1008" s="118"/>
      <c r="K1008" s="118"/>
      <c r="L1008" s="118"/>
      <c r="M1008" s="118"/>
      <c r="N1008" s="118"/>
      <c r="O1008" s="118"/>
      <c r="P1008" s="118"/>
      <c r="Q1008" s="118"/>
      <c r="R1008" s="118"/>
      <c r="S1008" s="118"/>
      <c r="T1008" s="118"/>
      <c r="U1008" s="118"/>
      <c r="V1008" s="118"/>
      <c r="W1008" s="118"/>
      <c r="X1008" s="118"/>
      <c r="Y1008" s="118"/>
      <c r="Z1008" s="118"/>
      <c r="AA1008" s="118"/>
      <c r="AB1008" s="118"/>
      <c r="AC1008" s="118"/>
      <c r="AD1008" s="690"/>
      <c r="AE1008" s="690"/>
    </row>
    <row r="1009" spans="2:31" ht="9.75" customHeight="1" x14ac:dyDescent="0.2">
      <c r="B1009" s="702"/>
      <c r="C1009" s="971"/>
      <c r="D1009" s="146"/>
      <c r="E1009" s="971"/>
      <c r="F1009" s="118"/>
      <c r="G1009" s="118"/>
      <c r="H1009" s="118"/>
      <c r="I1009" s="118"/>
      <c r="J1009" s="118"/>
      <c r="K1009" s="118"/>
      <c r="L1009" s="146"/>
      <c r="M1009" s="118"/>
      <c r="N1009" s="118"/>
      <c r="O1009" s="118"/>
      <c r="P1009" s="118"/>
      <c r="Q1009" s="118"/>
      <c r="R1009" s="118"/>
      <c r="S1009" s="118"/>
      <c r="T1009" s="118"/>
      <c r="U1009" s="118"/>
      <c r="V1009" s="118"/>
      <c r="W1009" s="118"/>
      <c r="X1009" s="118"/>
      <c r="Y1009" s="118"/>
      <c r="Z1009" s="118"/>
      <c r="AA1009" s="118"/>
      <c r="AB1009" s="118"/>
      <c r="AC1009" s="118"/>
      <c r="AD1009" s="690"/>
      <c r="AE1009" s="690"/>
    </row>
    <row r="1010" spans="2:31" ht="9.75" customHeight="1" x14ac:dyDescent="0.2">
      <c r="B1010" s="702"/>
      <c r="C1010" s="971"/>
      <c r="D1010" s="146"/>
      <c r="E1010" s="971"/>
      <c r="F1010" s="118"/>
      <c r="G1010" s="118"/>
      <c r="H1010" s="118"/>
      <c r="I1010" s="118"/>
      <c r="J1010" s="118"/>
      <c r="K1010" s="118"/>
      <c r="L1010" s="146"/>
      <c r="M1010" s="118"/>
      <c r="N1010" s="118"/>
      <c r="O1010" s="118"/>
      <c r="P1010" s="118"/>
      <c r="Q1010" s="118"/>
      <c r="R1010" s="118"/>
      <c r="S1010" s="118"/>
      <c r="T1010" s="118"/>
      <c r="U1010" s="118"/>
      <c r="V1010" s="118"/>
      <c r="W1010" s="118"/>
      <c r="X1010" s="118"/>
      <c r="Y1010" s="118"/>
      <c r="Z1010" s="118"/>
      <c r="AA1010" s="118"/>
      <c r="AB1010" s="118"/>
      <c r="AC1010" s="118"/>
      <c r="AD1010" s="690"/>
      <c r="AE1010" s="690"/>
    </row>
    <row r="1011" spans="2:31" ht="9.75" customHeight="1" x14ac:dyDescent="0.2">
      <c r="B1011" s="702"/>
      <c r="C1011" s="971"/>
      <c r="D1011" s="139"/>
      <c r="E1011" s="971"/>
      <c r="F1011" s="118"/>
      <c r="G1011" s="118"/>
      <c r="H1011" s="139"/>
      <c r="I1011" s="118"/>
      <c r="J1011" s="118"/>
      <c r="K1011" s="118"/>
      <c r="L1011" s="118"/>
      <c r="M1011" s="118"/>
      <c r="N1011" s="118"/>
      <c r="O1011" s="118"/>
      <c r="P1011" s="118"/>
      <c r="Q1011" s="118"/>
      <c r="R1011" s="118"/>
      <c r="S1011" s="118"/>
      <c r="T1011" s="118"/>
      <c r="U1011" s="118"/>
      <c r="V1011" s="118"/>
      <c r="W1011" s="118"/>
      <c r="X1011" s="118"/>
      <c r="Y1011" s="118"/>
      <c r="Z1011" s="118"/>
      <c r="AA1011" s="118"/>
      <c r="AB1011" s="118"/>
      <c r="AC1011" s="118"/>
      <c r="AD1011" s="690"/>
      <c r="AE1011" s="690"/>
    </row>
    <row r="1012" spans="2:31" ht="9.75" customHeight="1" x14ac:dyDescent="0.2">
      <c r="B1012" s="702"/>
      <c r="C1012" s="971"/>
      <c r="D1012" s="142"/>
      <c r="E1012" s="971"/>
      <c r="F1012" s="118"/>
      <c r="G1012" s="118"/>
      <c r="H1012" s="142"/>
      <c r="I1012" s="142"/>
      <c r="J1012" s="142"/>
      <c r="K1012" s="118"/>
      <c r="L1012" s="118"/>
      <c r="M1012" s="118"/>
      <c r="N1012" s="118"/>
      <c r="O1012" s="118"/>
      <c r="P1012" s="118"/>
      <c r="Q1012" s="118"/>
      <c r="R1012" s="118"/>
      <c r="S1012" s="118"/>
      <c r="T1012" s="118"/>
      <c r="U1012" s="118"/>
      <c r="V1012" s="118"/>
      <c r="W1012" s="118"/>
      <c r="X1012" s="118"/>
      <c r="Y1012" s="118"/>
      <c r="Z1012" s="118"/>
      <c r="AA1012" s="118"/>
      <c r="AB1012" s="118"/>
      <c r="AC1012" s="118"/>
      <c r="AD1012" s="690"/>
      <c r="AE1012" s="690"/>
    </row>
    <row r="1013" spans="2:31" ht="9.75" customHeight="1" x14ac:dyDescent="0.2">
      <c r="B1013" s="702"/>
      <c r="C1013" s="971"/>
      <c r="D1013" s="139"/>
      <c r="E1013" s="971"/>
      <c r="F1013" s="139"/>
      <c r="G1013" s="118"/>
      <c r="H1013" s="118"/>
      <c r="I1013" s="118"/>
      <c r="J1013" s="118"/>
      <c r="K1013" s="118"/>
      <c r="L1013" s="118"/>
      <c r="M1013" s="118"/>
      <c r="N1013" s="118"/>
      <c r="O1013" s="118"/>
      <c r="P1013" s="118"/>
      <c r="Q1013" s="118"/>
      <c r="R1013" s="118"/>
      <c r="S1013" s="118"/>
      <c r="T1013" s="118"/>
      <c r="U1013" s="118"/>
      <c r="V1013" s="118"/>
      <c r="W1013" s="118"/>
      <c r="X1013" s="118"/>
      <c r="Y1013" s="118"/>
      <c r="Z1013" s="118"/>
      <c r="AA1013" s="118"/>
      <c r="AB1013" s="118"/>
      <c r="AC1013" s="118"/>
      <c r="AD1013" s="690"/>
      <c r="AE1013" s="690"/>
    </row>
    <row r="1014" spans="2:31" ht="9.75" customHeight="1" x14ac:dyDescent="0.2">
      <c r="B1014" s="702"/>
      <c r="C1014" s="971"/>
      <c r="D1014" s="139"/>
      <c r="E1014" s="971"/>
      <c r="F1014" s="139"/>
      <c r="G1014" s="118"/>
      <c r="H1014" s="118"/>
      <c r="I1014" s="118"/>
      <c r="J1014" s="118"/>
      <c r="K1014" s="118"/>
      <c r="L1014" s="118"/>
      <c r="M1014" s="118"/>
      <c r="N1014" s="118"/>
      <c r="O1014" s="118"/>
      <c r="P1014" s="118"/>
      <c r="Q1014" s="118"/>
      <c r="R1014" s="118"/>
      <c r="S1014" s="118"/>
      <c r="T1014" s="118"/>
      <c r="U1014" s="118"/>
      <c r="V1014" s="118"/>
      <c r="W1014" s="118"/>
      <c r="X1014" s="118"/>
      <c r="Y1014" s="118"/>
      <c r="Z1014" s="118"/>
      <c r="AA1014" s="118"/>
      <c r="AB1014" s="118"/>
      <c r="AC1014" s="118"/>
      <c r="AD1014" s="690"/>
      <c r="AE1014" s="690"/>
    </row>
    <row r="1015" spans="2:31" ht="9.75" customHeight="1" x14ac:dyDescent="0.2">
      <c r="B1015" s="702"/>
      <c r="C1015" s="971"/>
      <c r="D1015" s="142"/>
      <c r="E1015" s="971"/>
      <c r="F1015" s="118"/>
      <c r="G1015" s="118"/>
      <c r="H1015" s="118"/>
      <c r="I1015" s="118"/>
      <c r="J1015" s="118"/>
      <c r="K1015" s="118"/>
      <c r="L1015" s="118"/>
      <c r="M1015" s="118"/>
      <c r="N1015" s="118"/>
      <c r="O1015" s="118"/>
      <c r="P1015" s="118"/>
      <c r="Q1015" s="118"/>
      <c r="R1015" s="118"/>
      <c r="S1015" s="142"/>
      <c r="T1015" s="142"/>
      <c r="U1015" s="118"/>
      <c r="V1015" s="118"/>
      <c r="W1015" s="118"/>
      <c r="X1015" s="118"/>
      <c r="Y1015" s="118"/>
      <c r="Z1015" s="118"/>
      <c r="AA1015" s="118"/>
      <c r="AB1015" s="118"/>
      <c r="AC1015" s="118"/>
      <c r="AD1015" s="690"/>
      <c r="AE1015" s="690"/>
    </row>
    <row r="1016" spans="2:31" ht="9.75" customHeight="1" x14ac:dyDescent="0.2">
      <c r="B1016" s="702"/>
      <c r="C1016" s="971"/>
      <c r="D1016" s="139"/>
      <c r="E1016" s="971"/>
      <c r="F1016" s="118"/>
      <c r="G1016" s="118"/>
      <c r="H1016" s="118"/>
      <c r="I1016" s="118"/>
      <c r="J1016" s="118"/>
      <c r="K1016" s="118"/>
      <c r="L1016" s="139"/>
      <c r="M1016" s="139"/>
      <c r="N1016" s="118"/>
      <c r="O1016" s="118"/>
      <c r="P1016" s="118"/>
      <c r="Q1016" s="118"/>
      <c r="R1016" s="118"/>
      <c r="S1016" s="118"/>
      <c r="T1016" s="118"/>
      <c r="U1016" s="118"/>
      <c r="V1016" s="118"/>
      <c r="W1016" s="118"/>
      <c r="X1016" s="118"/>
      <c r="Y1016" s="118"/>
      <c r="Z1016" s="118"/>
      <c r="AA1016" s="118"/>
      <c r="AB1016" s="118"/>
      <c r="AC1016" s="118"/>
      <c r="AD1016" s="690"/>
      <c r="AE1016" s="690"/>
    </row>
    <row r="1017" spans="2:31" ht="9.75" customHeight="1" x14ac:dyDescent="0.2">
      <c r="B1017" s="702"/>
      <c r="C1017" s="971"/>
      <c r="D1017" s="139"/>
      <c r="E1017" s="971"/>
      <c r="F1017" s="118"/>
      <c r="G1017" s="118"/>
      <c r="H1017" s="118"/>
      <c r="I1017" s="139"/>
      <c r="J1017" s="139"/>
      <c r="K1017" s="118"/>
      <c r="L1017" s="118"/>
      <c r="M1017" s="118"/>
      <c r="N1017" s="118"/>
      <c r="O1017" s="118"/>
      <c r="P1017" s="118"/>
      <c r="Q1017" s="118"/>
      <c r="R1017" s="118"/>
      <c r="S1017" s="118"/>
      <c r="T1017" s="118"/>
      <c r="U1017" s="118"/>
      <c r="V1017" s="118"/>
      <c r="W1017" s="118"/>
      <c r="X1017" s="118"/>
      <c r="Y1017" s="118"/>
      <c r="Z1017" s="118"/>
      <c r="AA1017" s="118"/>
      <c r="AB1017" s="118"/>
      <c r="AC1017" s="118"/>
      <c r="AD1017" s="690"/>
      <c r="AE1017" s="690"/>
    </row>
    <row r="1018" spans="2:31" ht="9.75" customHeight="1" x14ac:dyDescent="0.2">
      <c r="B1018" s="702"/>
      <c r="C1018" s="971"/>
      <c r="D1018" s="139"/>
      <c r="E1018" s="971"/>
      <c r="F1018" s="118"/>
      <c r="G1018" s="118"/>
      <c r="H1018" s="118"/>
      <c r="I1018" s="139"/>
      <c r="J1018" s="118"/>
      <c r="K1018" s="118"/>
      <c r="L1018" s="139"/>
      <c r="M1018" s="118"/>
      <c r="N1018" s="118"/>
      <c r="O1018" s="118"/>
      <c r="P1018" s="118"/>
      <c r="Q1018" s="118"/>
      <c r="R1018" s="118"/>
      <c r="S1018" s="118"/>
      <c r="T1018" s="118"/>
      <c r="U1018" s="118"/>
      <c r="V1018" s="118"/>
      <c r="W1018" s="118"/>
      <c r="X1018" s="118"/>
      <c r="Y1018" s="118"/>
      <c r="Z1018" s="118"/>
      <c r="AA1018" s="118"/>
      <c r="AB1018" s="118"/>
      <c r="AC1018" s="118"/>
      <c r="AD1018" s="690"/>
      <c r="AE1018" s="690"/>
    </row>
    <row r="1019" spans="2:31" ht="9.75" customHeight="1" x14ac:dyDescent="0.2">
      <c r="B1019" s="702"/>
      <c r="C1019" s="971"/>
      <c r="D1019" s="139"/>
      <c r="E1019" s="971"/>
      <c r="F1019" s="139"/>
      <c r="G1019" s="118"/>
      <c r="H1019" s="118"/>
      <c r="I1019" s="118"/>
      <c r="J1019" s="118"/>
      <c r="K1019" s="118"/>
      <c r="L1019" s="118"/>
      <c r="M1019" s="118"/>
      <c r="N1019" s="118"/>
      <c r="O1019" s="118"/>
      <c r="P1019" s="118"/>
      <c r="Q1019" s="118"/>
      <c r="R1019" s="118"/>
      <c r="S1019" s="118"/>
      <c r="T1019" s="118"/>
      <c r="U1019" s="118"/>
      <c r="V1019" s="118"/>
      <c r="W1019" s="118"/>
      <c r="X1019" s="118"/>
      <c r="Y1019" s="118"/>
      <c r="Z1019" s="118"/>
      <c r="AA1019" s="118"/>
      <c r="AB1019" s="118"/>
      <c r="AC1019" s="118"/>
      <c r="AD1019" s="690"/>
      <c r="AE1019" s="690"/>
    </row>
    <row r="1020" spans="2:31" ht="9.75" customHeight="1" x14ac:dyDescent="0.2">
      <c r="B1020" s="702"/>
      <c r="C1020" s="971"/>
      <c r="D1020" s="139"/>
      <c r="E1020" s="971"/>
      <c r="F1020" s="139"/>
      <c r="G1020" s="118"/>
      <c r="H1020" s="118"/>
      <c r="I1020" s="118"/>
      <c r="J1020" s="118"/>
      <c r="K1020" s="118"/>
      <c r="L1020" s="118"/>
      <c r="M1020" s="118"/>
      <c r="N1020" s="118"/>
      <c r="O1020" s="118"/>
      <c r="P1020" s="118"/>
      <c r="Q1020" s="118"/>
      <c r="R1020" s="118"/>
      <c r="S1020" s="118"/>
      <c r="T1020" s="118"/>
      <c r="U1020" s="118"/>
      <c r="V1020" s="118"/>
      <c r="W1020" s="118"/>
      <c r="X1020" s="118"/>
      <c r="Y1020" s="118"/>
      <c r="Z1020" s="118"/>
      <c r="AA1020" s="118"/>
      <c r="AB1020" s="118"/>
      <c r="AC1020" s="118"/>
      <c r="AD1020" s="690"/>
      <c r="AE1020" s="690"/>
    </row>
    <row r="1021" spans="2:31" ht="9.75" customHeight="1" x14ac:dyDescent="0.2">
      <c r="B1021" s="702"/>
      <c r="C1021" s="971"/>
      <c r="D1021" s="149"/>
      <c r="E1021" s="971"/>
      <c r="F1021" s="140"/>
      <c r="G1021" s="142"/>
      <c r="H1021" s="140"/>
      <c r="I1021" s="142"/>
      <c r="J1021" s="140"/>
      <c r="K1021" s="140"/>
      <c r="L1021" s="140"/>
      <c r="M1021" s="140"/>
      <c r="N1021" s="140"/>
      <c r="O1021" s="140"/>
      <c r="P1021" s="140"/>
      <c r="Q1021" s="142"/>
      <c r="R1021" s="144"/>
      <c r="S1021" s="146"/>
      <c r="T1021" s="118"/>
      <c r="U1021" s="118"/>
      <c r="V1021" s="118"/>
      <c r="W1021" s="118"/>
      <c r="X1021" s="118"/>
      <c r="Y1021" s="118"/>
      <c r="Z1021" s="118"/>
      <c r="AA1021" s="118"/>
      <c r="AB1021" s="118"/>
      <c r="AC1021" s="118"/>
      <c r="AD1021" s="690"/>
      <c r="AE1021" s="690"/>
    </row>
    <row r="1022" spans="2:31" ht="9.75" customHeight="1" x14ac:dyDescent="0.2">
      <c r="B1022" s="702"/>
      <c r="C1022" s="971"/>
      <c r="D1022" s="146"/>
      <c r="E1022" s="971"/>
      <c r="F1022" s="118"/>
      <c r="G1022" s="118"/>
      <c r="H1022" s="118"/>
      <c r="I1022" s="118"/>
      <c r="J1022" s="118"/>
      <c r="K1022" s="118"/>
      <c r="L1022" s="118"/>
      <c r="M1022" s="139"/>
      <c r="N1022" s="139"/>
      <c r="O1022" s="139"/>
      <c r="P1022" s="139"/>
      <c r="Q1022" s="139"/>
      <c r="R1022" s="139"/>
      <c r="S1022" s="139"/>
      <c r="T1022" s="118"/>
      <c r="U1022" s="118"/>
      <c r="V1022" s="118"/>
      <c r="W1022" s="118"/>
      <c r="X1022" s="118"/>
      <c r="Y1022" s="118"/>
      <c r="Z1022" s="118"/>
      <c r="AA1022" s="118"/>
      <c r="AB1022" s="118"/>
      <c r="AC1022" s="118"/>
      <c r="AD1022" s="690"/>
      <c r="AE1022" s="690"/>
    </row>
    <row r="1023" spans="2:31" ht="9.75" customHeight="1" x14ac:dyDescent="0.2">
      <c r="B1023" s="702"/>
      <c r="C1023" s="971"/>
      <c r="D1023" s="144"/>
      <c r="E1023" s="971"/>
      <c r="F1023" s="144"/>
      <c r="G1023" s="118"/>
      <c r="H1023" s="118"/>
      <c r="I1023" s="118"/>
      <c r="J1023" s="118"/>
      <c r="K1023" s="118"/>
      <c r="L1023" s="146"/>
      <c r="M1023" s="139"/>
      <c r="N1023" s="144"/>
      <c r="O1023" s="144"/>
      <c r="P1023" s="146"/>
      <c r="Q1023" s="146"/>
      <c r="R1023" s="146"/>
      <c r="S1023" s="139"/>
      <c r="T1023" s="118"/>
      <c r="U1023" s="118"/>
      <c r="V1023" s="118"/>
      <c r="W1023" s="118"/>
      <c r="X1023" s="118"/>
      <c r="Y1023" s="118"/>
      <c r="Z1023" s="118"/>
      <c r="AA1023" s="118"/>
      <c r="AB1023" s="118"/>
      <c r="AC1023" s="118"/>
      <c r="AD1023" s="690"/>
      <c r="AE1023" s="690"/>
    </row>
    <row r="1024" spans="2:31" ht="9.75" customHeight="1" x14ac:dyDescent="0.2">
      <c r="B1024" s="702"/>
      <c r="C1024" s="971"/>
      <c r="D1024" s="144"/>
      <c r="E1024" s="971"/>
      <c r="F1024" s="146"/>
      <c r="G1024" s="146"/>
      <c r="H1024" s="146"/>
      <c r="I1024" s="146"/>
      <c r="J1024" s="118"/>
      <c r="K1024" s="118"/>
      <c r="L1024" s="146"/>
      <c r="M1024" s="118"/>
      <c r="N1024" s="144"/>
      <c r="O1024" s="146"/>
      <c r="P1024" s="118"/>
      <c r="Q1024" s="118"/>
      <c r="R1024" s="118"/>
      <c r="S1024" s="118"/>
      <c r="T1024" s="118"/>
      <c r="U1024" s="118"/>
      <c r="V1024" s="118"/>
      <c r="W1024" s="118"/>
      <c r="X1024" s="118"/>
      <c r="Y1024" s="118"/>
      <c r="Z1024" s="118"/>
      <c r="AA1024" s="118"/>
      <c r="AB1024" s="118"/>
      <c r="AC1024" s="146"/>
      <c r="AD1024" s="690"/>
      <c r="AE1024" s="690"/>
    </row>
    <row r="1025" spans="2:31" ht="9.75" customHeight="1" x14ac:dyDescent="0.2">
      <c r="B1025" s="702"/>
      <c r="C1025" s="971"/>
      <c r="D1025" s="144"/>
      <c r="E1025" s="971"/>
      <c r="F1025" s="144"/>
      <c r="G1025" s="146"/>
      <c r="H1025" s="144"/>
      <c r="I1025" s="139"/>
      <c r="J1025" s="118"/>
      <c r="K1025" s="118"/>
      <c r="L1025" s="118"/>
      <c r="M1025" s="118"/>
      <c r="N1025" s="118"/>
      <c r="O1025" s="118"/>
      <c r="P1025" s="118"/>
      <c r="Q1025" s="118"/>
      <c r="R1025" s="118"/>
      <c r="S1025" s="118"/>
      <c r="T1025" s="118"/>
      <c r="U1025" s="118"/>
      <c r="V1025" s="118"/>
      <c r="W1025" s="118"/>
      <c r="X1025" s="118"/>
      <c r="Y1025" s="118"/>
      <c r="Z1025" s="118"/>
      <c r="AA1025" s="118"/>
      <c r="AB1025" s="118"/>
      <c r="AC1025" s="118"/>
      <c r="AD1025" s="690"/>
      <c r="AE1025" s="690"/>
    </row>
    <row r="1026" spans="2:31" ht="9.75" customHeight="1" x14ac:dyDescent="0.2">
      <c r="B1026" s="702"/>
      <c r="C1026" s="971"/>
      <c r="D1026" s="146"/>
      <c r="E1026" s="971"/>
      <c r="F1026" s="118"/>
      <c r="G1026" s="118"/>
      <c r="H1026" s="118"/>
      <c r="I1026" s="118"/>
      <c r="J1026" s="118"/>
      <c r="K1026" s="118"/>
      <c r="L1026" s="118"/>
      <c r="M1026" s="118"/>
      <c r="N1026" s="118"/>
      <c r="O1026" s="118"/>
      <c r="P1026" s="118"/>
      <c r="Q1026" s="118"/>
      <c r="R1026" s="118"/>
      <c r="S1026" s="118"/>
      <c r="T1026" s="118"/>
      <c r="U1026" s="118"/>
      <c r="V1026" s="118"/>
      <c r="W1026" s="146"/>
      <c r="X1026" s="118"/>
      <c r="Y1026" s="118"/>
      <c r="Z1026" s="118"/>
      <c r="AA1026" s="118"/>
      <c r="AB1026" s="118"/>
      <c r="AC1026" s="118"/>
      <c r="AD1026" s="690"/>
      <c r="AE1026" s="690"/>
    </row>
    <row r="1027" spans="2:31" ht="9.75" customHeight="1" x14ac:dyDescent="0.2">
      <c r="B1027" s="702"/>
      <c r="C1027" s="971"/>
      <c r="D1027" s="144"/>
      <c r="E1027" s="971"/>
      <c r="F1027" s="144"/>
      <c r="G1027" s="118"/>
      <c r="H1027" s="144"/>
      <c r="I1027" s="118"/>
      <c r="J1027" s="118"/>
      <c r="K1027" s="118"/>
      <c r="L1027" s="118"/>
      <c r="M1027" s="118"/>
      <c r="N1027" s="118"/>
      <c r="O1027" s="118"/>
      <c r="P1027" s="118"/>
      <c r="Q1027" s="118"/>
      <c r="R1027" s="118"/>
      <c r="S1027" s="118"/>
      <c r="T1027" s="118"/>
      <c r="U1027" s="118"/>
      <c r="V1027" s="118"/>
      <c r="W1027" s="118"/>
      <c r="X1027" s="118"/>
      <c r="Y1027" s="118"/>
      <c r="Z1027" s="118"/>
      <c r="AA1027" s="118"/>
      <c r="AB1027" s="118"/>
      <c r="AC1027" s="118"/>
      <c r="AD1027" s="690"/>
      <c r="AE1027" s="690"/>
    </row>
    <row r="1028" spans="2:31" ht="9.75" customHeight="1" x14ac:dyDescent="0.2">
      <c r="B1028" s="702"/>
      <c r="C1028" s="971"/>
      <c r="D1028" s="144"/>
      <c r="E1028" s="971"/>
      <c r="F1028" s="118"/>
      <c r="G1028" s="118"/>
      <c r="H1028" s="118"/>
      <c r="I1028" s="118"/>
      <c r="J1028" s="118"/>
      <c r="K1028" s="118"/>
      <c r="L1028" s="118"/>
      <c r="M1028" s="118"/>
      <c r="N1028" s="118"/>
      <c r="O1028" s="118"/>
      <c r="P1028" s="118"/>
      <c r="Q1028" s="118"/>
      <c r="R1028" s="118"/>
      <c r="S1028" s="146"/>
      <c r="T1028" s="146"/>
      <c r="U1028" s="146"/>
      <c r="V1028" s="146"/>
      <c r="W1028" s="146"/>
      <c r="X1028" s="146"/>
      <c r="Y1028" s="144"/>
      <c r="Z1028" s="118"/>
      <c r="AA1028" s="118"/>
      <c r="AB1028" s="118"/>
      <c r="AC1028" s="118"/>
      <c r="AD1028" s="690"/>
      <c r="AE1028" s="690"/>
    </row>
    <row r="1029" spans="2:31" ht="9.75" customHeight="1" x14ac:dyDescent="0.2">
      <c r="B1029" s="702"/>
      <c r="C1029" s="971"/>
      <c r="D1029" s="139"/>
      <c r="E1029" s="971"/>
      <c r="F1029" s="118"/>
      <c r="G1029" s="118"/>
      <c r="H1029" s="118"/>
      <c r="I1029" s="118"/>
      <c r="J1029" s="118"/>
      <c r="K1029" s="118"/>
      <c r="L1029" s="118"/>
      <c r="M1029" s="118"/>
      <c r="N1029" s="118"/>
      <c r="O1029" s="118"/>
      <c r="P1029" s="118"/>
      <c r="Q1029" s="118"/>
      <c r="R1029" s="118"/>
      <c r="S1029" s="118"/>
      <c r="T1029" s="118"/>
      <c r="U1029" s="118"/>
      <c r="V1029" s="118"/>
      <c r="W1029" s="118"/>
      <c r="X1029" s="118"/>
      <c r="Y1029" s="118"/>
      <c r="Z1029" s="118"/>
      <c r="AA1029" s="139"/>
      <c r="AB1029" s="139"/>
      <c r="AC1029" s="118"/>
      <c r="AD1029" s="690"/>
      <c r="AE1029" s="690"/>
    </row>
    <row r="1030" spans="2:31" ht="9.75" customHeight="1" x14ac:dyDescent="0.2">
      <c r="B1030" s="702"/>
      <c r="C1030" s="971"/>
      <c r="D1030" s="139"/>
      <c r="E1030" s="971"/>
      <c r="F1030" s="118"/>
      <c r="G1030" s="118"/>
      <c r="H1030" s="118"/>
      <c r="I1030" s="118"/>
      <c r="J1030" s="118"/>
      <c r="K1030" s="118"/>
      <c r="L1030" s="139"/>
      <c r="M1030" s="118"/>
      <c r="N1030" s="118"/>
      <c r="O1030" s="118"/>
      <c r="P1030" s="118"/>
      <c r="Q1030" s="118"/>
      <c r="R1030" s="118"/>
      <c r="S1030" s="118"/>
      <c r="T1030" s="118"/>
      <c r="U1030" s="118"/>
      <c r="V1030" s="118"/>
      <c r="W1030" s="118"/>
      <c r="X1030" s="118"/>
      <c r="Y1030" s="118"/>
      <c r="Z1030" s="118"/>
      <c r="AA1030" s="118"/>
      <c r="AB1030" s="118"/>
      <c r="AC1030" s="118"/>
      <c r="AD1030" s="690"/>
      <c r="AE1030" s="690"/>
    </row>
    <row r="1031" spans="2:31" ht="9.75" customHeight="1" x14ac:dyDescent="0.2">
      <c r="B1031" s="702"/>
      <c r="C1031" s="971"/>
      <c r="D1031" s="146"/>
      <c r="E1031" s="971"/>
      <c r="F1031" s="118"/>
      <c r="G1031" s="118"/>
      <c r="H1031" s="118"/>
      <c r="I1031" s="118"/>
      <c r="J1031" s="118"/>
      <c r="K1031" s="118"/>
      <c r="L1031" s="118"/>
      <c r="M1031" s="118"/>
      <c r="N1031" s="118"/>
      <c r="O1031" s="118"/>
      <c r="P1031" s="118"/>
      <c r="Q1031" s="139"/>
      <c r="R1031" s="139"/>
      <c r="S1031" s="139"/>
      <c r="T1031" s="118"/>
      <c r="U1031" s="118"/>
      <c r="V1031" s="118"/>
      <c r="W1031" s="118"/>
      <c r="X1031" s="118"/>
      <c r="Y1031" s="118"/>
      <c r="Z1031" s="146"/>
      <c r="AA1031" s="118"/>
      <c r="AB1031" s="118"/>
      <c r="AC1031" s="118"/>
      <c r="AD1031" s="690"/>
      <c r="AE1031" s="690"/>
    </row>
    <row r="1032" spans="2:31" ht="9.75" customHeight="1" x14ac:dyDescent="0.2">
      <c r="B1032" s="702"/>
      <c r="C1032" s="971"/>
      <c r="D1032" s="146"/>
      <c r="E1032" s="971"/>
      <c r="F1032" s="139"/>
      <c r="G1032" s="139"/>
      <c r="H1032" s="118"/>
      <c r="I1032" s="118"/>
      <c r="J1032" s="118"/>
      <c r="K1032" s="118"/>
      <c r="L1032" s="118"/>
      <c r="M1032" s="139"/>
      <c r="N1032" s="146"/>
      <c r="O1032" s="146"/>
      <c r="P1032" s="139"/>
      <c r="Q1032" s="139"/>
      <c r="R1032" s="139"/>
      <c r="S1032" s="139"/>
      <c r="T1032" s="118"/>
      <c r="U1032" s="118"/>
      <c r="V1032" s="118"/>
      <c r="W1032" s="139"/>
      <c r="X1032" s="139"/>
      <c r="Y1032" s="139"/>
      <c r="Z1032" s="139"/>
      <c r="AA1032" s="139"/>
      <c r="AB1032" s="139"/>
      <c r="AC1032" s="146"/>
      <c r="AD1032" s="690"/>
      <c r="AE1032" s="690"/>
    </row>
    <row r="1033" spans="2:31" ht="9.75" customHeight="1" x14ac:dyDescent="0.2">
      <c r="B1033" s="702"/>
      <c r="C1033" s="971"/>
      <c r="D1033" s="139"/>
      <c r="E1033" s="971"/>
      <c r="F1033" s="118"/>
      <c r="G1033" s="118"/>
      <c r="H1033" s="118"/>
      <c r="I1033" s="118"/>
      <c r="J1033" s="118"/>
      <c r="K1033" s="118"/>
      <c r="L1033" s="118"/>
      <c r="M1033" s="118"/>
      <c r="N1033" s="118"/>
      <c r="O1033" s="118"/>
      <c r="P1033" s="118"/>
      <c r="Q1033" s="118"/>
      <c r="R1033" s="118"/>
      <c r="S1033" s="118"/>
      <c r="T1033" s="118"/>
      <c r="U1033" s="118"/>
      <c r="V1033" s="118"/>
      <c r="W1033" s="118"/>
      <c r="X1033" s="118"/>
      <c r="Y1033" s="118"/>
      <c r="Z1033" s="118"/>
      <c r="AA1033" s="139"/>
      <c r="AB1033" s="139"/>
      <c r="AC1033" s="118"/>
      <c r="AD1033" s="690"/>
      <c r="AE1033" s="690"/>
    </row>
    <row r="1034" spans="2:31" ht="9.75" customHeight="1" x14ac:dyDescent="0.2">
      <c r="B1034" s="702"/>
      <c r="C1034" s="971"/>
      <c r="D1034" s="146"/>
      <c r="E1034" s="971"/>
      <c r="F1034" s="146"/>
      <c r="G1034" s="118"/>
      <c r="H1034" s="146"/>
      <c r="I1034" s="118"/>
      <c r="J1034" s="118"/>
      <c r="K1034" s="118"/>
      <c r="L1034" s="118"/>
      <c r="M1034" s="118"/>
      <c r="N1034" s="146"/>
      <c r="O1034" s="139"/>
      <c r="P1034" s="118"/>
      <c r="Q1034" s="118"/>
      <c r="R1034" s="118"/>
      <c r="S1034" s="118"/>
      <c r="T1034" s="118"/>
      <c r="U1034" s="118"/>
      <c r="V1034" s="118"/>
      <c r="W1034" s="118"/>
      <c r="X1034" s="118"/>
      <c r="Y1034" s="118"/>
      <c r="Z1034" s="118"/>
      <c r="AA1034" s="118"/>
      <c r="AB1034" s="118"/>
      <c r="AC1034" s="118"/>
      <c r="AD1034" s="690"/>
      <c r="AE1034" s="690"/>
    </row>
    <row r="1035" spans="2:31" ht="9.75" customHeight="1" x14ac:dyDescent="0.2">
      <c r="B1035" s="702"/>
      <c r="C1035" s="971"/>
      <c r="D1035" s="146"/>
      <c r="E1035" s="971"/>
      <c r="F1035" s="118"/>
      <c r="G1035" s="118"/>
      <c r="H1035" s="118"/>
      <c r="I1035" s="118"/>
      <c r="J1035" s="118"/>
      <c r="K1035" s="118"/>
      <c r="L1035" s="118"/>
      <c r="M1035" s="118"/>
      <c r="N1035" s="118"/>
      <c r="O1035" s="118"/>
      <c r="P1035" s="118"/>
      <c r="Q1035" s="118"/>
      <c r="R1035" s="118"/>
      <c r="S1035" s="118"/>
      <c r="T1035" s="118"/>
      <c r="U1035" s="118"/>
      <c r="V1035" s="118"/>
      <c r="W1035" s="118"/>
      <c r="X1035" s="118"/>
      <c r="Y1035" s="146"/>
      <c r="Z1035" s="118"/>
      <c r="AA1035" s="118"/>
      <c r="AB1035" s="118"/>
      <c r="AC1035" s="118"/>
      <c r="AD1035" s="690"/>
      <c r="AE1035" s="690"/>
    </row>
    <row r="1036" spans="2:31" ht="9.75" customHeight="1" x14ac:dyDescent="0.2">
      <c r="B1036" s="702"/>
      <c r="C1036" s="971"/>
      <c r="D1036" s="142"/>
      <c r="E1036" s="971"/>
      <c r="F1036" s="118"/>
      <c r="G1036" s="118"/>
      <c r="H1036" s="118"/>
      <c r="I1036" s="118"/>
      <c r="J1036" s="118"/>
      <c r="K1036" s="118"/>
      <c r="L1036" s="118"/>
      <c r="M1036" s="118"/>
      <c r="N1036" s="118"/>
      <c r="O1036" s="118"/>
      <c r="P1036" s="144"/>
      <c r="Q1036" s="144"/>
      <c r="R1036" s="144"/>
      <c r="S1036" s="144"/>
      <c r="T1036" s="144"/>
      <c r="U1036" s="144"/>
      <c r="V1036" s="144"/>
      <c r="W1036" s="144"/>
      <c r="X1036" s="146"/>
      <c r="Y1036" s="146"/>
      <c r="Z1036" s="146"/>
      <c r="AA1036" s="146"/>
      <c r="AB1036" s="146"/>
      <c r="AC1036" s="139"/>
      <c r="AD1036" s="690"/>
      <c r="AE1036" s="690"/>
    </row>
    <row r="1037" spans="2:31" ht="9.75" customHeight="1" x14ac:dyDescent="0.2">
      <c r="B1037" s="702"/>
      <c r="C1037" s="971"/>
      <c r="D1037" s="142"/>
      <c r="E1037" s="971"/>
      <c r="F1037" s="118"/>
      <c r="G1037" s="118"/>
      <c r="H1037" s="144"/>
      <c r="I1037" s="146"/>
      <c r="J1037" s="146"/>
      <c r="K1037" s="146"/>
      <c r="L1037" s="146"/>
      <c r="M1037" s="144"/>
      <c r="N1037" s="144"/>
      <c r="O1037" s="144"/>
      <c r="P1037" s="144"/>
      <c r="Q1037" s="144"/>
      <c r="R1037" s="118"/>
      <c r="S1037" s="118"/>
      <c r="T1037" s="118"/>
      <c r="U1037" s="118"/>
      <c r="V1037" s="118"/>
      <c r="W1037" s="118"/>
      <c r="X1037" s="144"/>
      <c r="Y1037" s="118"/>
      <c r="Z1037" s="118"/>
      <c r="AA1037" s="118"/>
      <c r="AB1037" s="118"/>
      <c r="AC1037" s="118"/>
      <c r="AD1037" s="690"/>
      <c r="AE1037" s="690"/>
    </row>
    <row r="1038" spans="2:31" ht="9.75" customHeight="1" x14ac:dyDescent="0.2">
      <c r="B1038" s="702"/>
      <c r="C1038" s="971"/>
      <c r="D1038" s="139"/>
      <c r="E1038" s="971"/>
      <c r="F1038" s="139"/>
      <c r="G1038" s="118"/>
      <c r="H1038" s="118"/>
      <c r="I1038" s="118"/>
      <c r="J1038" s="118"/>
      <c r="K1038" s="118"/>
      <c r="L1038" s="118"/>
      <c r="M1038" s="118"/>
      <c r="N1038" s="118"/>
      <c r="O1038" s="118"/>
      <c r="P1038" s="118"/>
      <c r="Q1038" s="118"/>
      <c r="R1038" s="118"/>
      <c r="S1038" s="118"/>
      <c r="T1038" s="118"/>
      <c r="U1038" s="118"/>
      <c r="V1038" s="118"/>
      <c r="W1038" s="118"/>
      <c r="X1038" s="118"/>
      <c r="Y1038" s="118"/>
      <c r="Z1038" s="118"/>
      <c r="AA1038" s="118"/>
      <c r="AB1038" s="118"/>
      <c r="AC1038" s="118"/>
      <c r="AD1038" s="690"/>
      <c r="AE1038" s="690"/>
    </row>
    <row r="1039" spans="2:31" ht="19.350000000000001" customHeight="1" x14ac:dyDescent="0.2">
      <c r="B1039" s="702"/>
      <c r="C1039" s="971"/>
      <c r="D1039" s="146"/>
      <c r="E1039" s="971"/>
      <c r="F1039" s="118"/>
      <c r="G1039" s="118"/>
      <c r="H1039" s="118"/>
      <c r="I1039" s="118"/>
      <c r="J1039" s="118"/>
      <c r="K1039" s="118"/>
      <c r="L1039" s="118"/>
      <c r="M1039" s="118"/>
      <c r="N1039" s="118"/>
      <c r="O1039" s="118"/>
      <c r="P1039" s="118"/>
      <c r="Q1039" s="118"/>
      <c r="R1039" s="118"/>
      <c r="S1039" s="118"/>
      <c r="T1039" s="118"/>
      <c r="U1039" s="118"/>
      <c r="V1039" s="118"/>
      <c r="W1039" s="118"/>
      <c r="X1039" s="146"/>
      <c r="Y1039" s="146"/>
      <c r="Z1039" s="118"/>
      <c r="AA1039" s="118"/>
      <c r="AB1039" s="118"/>
      <c r="AC1039" s="118"/>
      <c r="AD1039" s="690"/>
      <c r="AE1039" s="690"/>
    </row>
    <row r="1040" spans="2:31" ht="9.75" customHeight="1" x14ac:dyDescent="0.2">
      <c r="B1040" s="702"/>
      <c r="C1040" s="971"/>
      <c r="D1040" s="139"/>
      <c r="E1040" s="971"/>
      <c r="F1040" s="118"/>
      <c r="G1040" s="118"/>
      <c r="H1040" s="139"/>
      <c r="I1040" s="118"/>
      <c r="J1040" s="118"/>
      <c r="K1040" s="118"/>
      <c r="L1040" s="118"/>
      <c r="M1040" s="118"/>
      <c r="N1040" s="118"/>
      <c r="O1040" s="118"/>
      <c r="P1040" s="118"/>
      <c r="Q1040" s="118"/>
      <c r="R1040" s="118"/>
      <c r="S1040" s="118"/>
      <c r="T1040" s="118"/>
      <c r="U1040" s="118"/>
      <c r="V1040" s="118"/>
      <c r="W1040" s="118"/>
      <c r="X1040" s="118"/>
      <c r="Y1040" s="118"/>
      <c r="Z1040" s="118"/>
      <c r="AA1040" s="118"/>
      <c r="AB1040" s="118"/>
      <c r="AC1040" s="118"/>
      <c r="AD1040" s="690"/>
      <c r="AE1040" s="690"/>
    </row>
    <row r="1041" spans="2:31" ht="9.75" customHeight="1" x14ac:dyDescent="0.2">
      <c r="B1041" s="702"/>
      <c r="C1041" s="971"/>
      <c r="D1041" s="144"/>
      <c r="E1041" s="971"/>
      <c r="F1041" s="118"/>
      <c r="G1041" s="118"/>
      <c r="H1041" s="118"/>
      <c r="I1041" s="118"/>
      <c r="J1041" s="118"/>
      <c r="K1041" s="118"/>
      <c r="L1041" s="118"/>
      <c r="M1041" s="118"/>
      <c r="N1041" s="118"/>
      <c r="O1041" s="118"/>
      <c r="P1041" s="118"/>
      <c r="Q1041" s="118"/>
      <c r="R1041" s="118"/>
      <c r="S1041" s="118"/>
      <c r="T1041" s="118"/>
      <c r="U1041" s="118"/>
      <c r="V1041" s="118"/>
      <c r="W1041" s="118"/>
      <c r="X1041" s="118"/>
      <c r="Y1041" s="118"/>
      <c r="Z1041" s="146"/>
      <c r="AA1041" s="146"/>
      <c r="AB1041" s="118"/>
      <c r="AC1041" s="118"/>
      <c r="AD1041" s="690"/>
      <c r="AE1041" s="690"/>
    </row>
    <row r="1042" spans="2:31" ht="9.75" customHeight="1" x14ac:dyDescent="0.2">
      <c r="B1042" s="702"/>
      <c r="C1042" s="971"/>
      <c r="D1042" s="139"/>
      <c r="E1042" s="971"/>
      <c r="F1042" s="118"/>
      <c r="G1042" s="118"/>
      <c r="H1042" s="118"/>
      <c r="I1042" s="118"/>
      <c r="J1042" s="118"/>
      <c r="K1042" s="118"/>
      <c r="L1042" s="118"/>
      <c r="M1042" s="118"/>
      <c r="N1042" s="118"/>
      <c r="O1042" s="118"/>
      <c r="P1042" s="118"/>
      <c r="Q1042" s="118"/>
      <c r="R1042" s="118"/>
      <c r="S1042" s="118"/>
      <c r="T1042" s="118"/>
      <c r="U1042" s="118"/>
      <c r="V1042" s="118"/>
      <c r="W1042" s="118"/>
      <c r="X1042" s="118"/>
      <c r="Y1042" s="118"/>
      <c r="Z1042" s="118"/>
      <c r="AA1042" s="139"/>
      <c r="AB1042" s="118"/>
      <c r="AC1042" s="118"/>
      <c r="AD1042" s="690"/>
      <c r="AE1042" s="690"/>
    </row>
    <row r="1043" spans="2:31" ht="9.75" customHeight="1" x14ac:dyDescent="0.2">
      <c r="B1043" s="702"/>
      <c r="C1043" s="971"/>
      <c r="D1043" s="139"/>
      <c r="E1043" s="971"/>
      <c r="F1043" s="118"/>
      <c r="G1043" s="118"/>
      <c r="H1043" s="118"/>
      <c r="I1043" s="118"/>
      <c r="J1043" s="118"/>
      <c r="K1043" s="118"/>
      <c r="L1043" s="118"/>
      <c r="M1043" s="118"/>
      <c r="N1043" s="118"/>
      <c r="O1043" s="118"/>
      <c r="P1043" s="118"/>
      <c r="Q1043" s="118"/>
      <c r="R1043" s="118"/>
      <c r="S1043" s="118"/>
      <c r="T1043" s="118"/>
      <c r="U1043" s="118"/>
      <c r="V1043" s="118"/>
      <c r="W1043" s="118"/>
      <c r="X1043" s="118"/>
      <c r="Y1043" s="118"/>
      <c r="Z1043" s="118"/>
      <c r="AA1043" s="139"/>
      <c r="AB1043" s="118"/>
      <c r="AC1043" s="118"/>
      <c r="AD1043" s="690"/>
      <c r="AE1043" s="690"/>
    </row>
    <row r="1044" spans="2:31" ht="9.75" customHeight="1" x14ac:dyDescent="0.2">
      <c r="B1044" s="702"/>
      <c r="C1044" s="971"/>
      <c r="D1044" s="140"/>
      <c r="E1044" s="971"/>
      <c r="F1044" s="118"/>
      <c r="G1044" s="118"/>
      <c r="H1044" s="118"/>
      <c r="I1044" s="118"/>
      <c r="J1044" s="118"/>
      <c r="K1044" s="118"/>
      <c r="L1044" s="118"/>
      <c r="M1044" s="142"/>
      <c r="N1044" s="140"/>
      <c r="O1044" s="140"/>
      <c r="P1044" s="140"/>
      <c r="Q1044" s="140"/>
      <c r="R1044" s="140"/>
      <c r="S1044" s="142"/>
      <c r="T1044" s="118"/>
      <c r="U1044" s="118"/>
      <c r="V1044" s="118"/>
      <c r="W1044" s="118"/>
      <c r="X1044" s="118"/>
      <c r="Y1044" s="118"/>
      <c r="Z1044" s="118"/>
      <c r="AA1044" s="118"/>
      <c r="AB1044" s="118"/>
      <c r="AC1044" s="118"/>
      <c r="AD1044" s="690"/>
      <c r="AE1044" s="690"/>
    </row>
    <row r="1045" spans="2:31" ht="9.75" customHeight="1" x14ac:dyDescent="0.2">
      <c r="B1045" s="702"/>
      <c r="C1045" s="971"/>
      <c r="D1045" s="144"/>
      <c r="E1045" s="971"/>
      <c r="F1045" s="118"/>
      <c r="G1045" s="118"/>
      <c r="H1045" s="118"/>
      <c r="I1045" s="118"/>
      <c r="J1045" s="118"/>
      <c r="K1045" s="118"/>
      <c r="L1045" s="118"/>
      <c r="M1045" s="118"/>
      <c r="N1045" s="118"/>
      <c r="O1045" s="118"/>
      <c r="P1045" s="118"/>
      <c r="Q1045" s="118"/>
      <c r="R1045" s="118"/>
      <c r="S1045" s="118"/>
      <c r="T1045" s="118"/>
      <c r="U1045" s="118"/>
      <c r="V1045" s="118"/>
      <c r="W1045" s="118"/>
      <c r="X1045" s="118"/>
      <c r="Y1045" s="118"/>
      <c r="Z1045" s="118"/>
      <c r="AA1045" s="118"/>
      <c r="AB1045" s="118"/>
      <c r="AC1045" s="144"/>
      <c r="AD1045" s="690"/>
      <c r="AE1045" s="690"/>
    </row>
    <row r="1046" spans="2:31" ht="9.75" customHeight="1" x14ac:dyDescent="0.2">
      <c r="B1046" s="702"/>
      <c r="C1046" s="971"/>
      <c r="D1046" s="144"/>
      <c r="E1046" s="971"/>
      <c r="F1046" s="118"/>
      <c r="G1046" s="118"/>
      <c r="H1046" s="118"/>
      <c r="I1046" s="118"/>
      <c r="J1046" s="118"/>
      <c r="K1046" s="118"/>
      <c r="L1046" s="118"/>
      <c r="M1046" s="144"/>
      <c r="N1046" s="118"/>
      <c r="O1046" s="118"/>
      <c r="P1046" s="118"/>
      <c r="Q1046" s="118"/>
      <c r="R1046" s="118"/>
      <c r="S1046" s="118"/>
      <c r="T1046" s="118"/>
      <c r="U1046" s="118"/>
      <c r="V1046" s="118"/>
      <c r="W1046" s="118"/>
      <c r="X1046" s="118"/>
      <c r="Y1046" s="118"/>
      <c r="Z1046" s="118"/>
      <c r="AA1046" s="118"/>
      <c r="AB1046" s="118"/>
      <c r="AC1046" s="118"/>
      <c r="AD1046" s="690"/>
      <c r="AE1046" s="690"/>
    </row>
    <row r="1047" spans="2:31" ht="9.75" customHeight="1" x14ac:dyDescent="0.2">
      <c r="B1047" s="702"/>
      <c r="C1047" s="971"/>
      <c r="D1047" s="139"/>
      <c r="E1047" s="971"/>
      <c r="F1047" s="118"/>
      <c r="G1047" s="118"/>
      <c r="H1047" s="118"/>
      <c r="I1047" s="118"/>
      <c r="J1047" s="118"/>
      <c r="K1047" s="118"/>
      <c r="L1047" s="118"/>
      <c r="M1047" s="118"/>
      <c r="N1047" s="118"/>
      <c r="O1047" s="118"/>
      <c r="P1047" s="118"/>
      <c r="Q1047" s="118"/>
      <c r="R1047" s="118"/>
      <c r="S1047" s="118"/>
      <c r="T1047" s="118"/>
      <c r="U1047" s="118"/>
      <c r="V1047" s="118"/>
      <c r="W1047" s="139"/>
      <c r="X1047" s="139"/>
      <c r="Y1047" s="139"/>
      <c r="Z1047" s="139"/>
      <c r="AA1047" s="118"/>
      <c r="AB1047" s="118"/>
      <c r="AC1047" s="118"/>
      <c r="AD1047" s="690"/>
      <c r="AE1047" s="690"/>
    </row>
    <row r="1048" spans="2:31" ht="9.75" customHeight="1" x14ac:dyDescent="0.2">
      <c r="B1048" s="702"/>
      <c r="C1048" s="971"/>
      <c r="D1048" s="139"/>
      <c r="E1048" s="971"/>
      <c r="F1048" s="139"/>
      <c r="G1048" s="118"/>
      <c r="H1048" s="118"/>
      <c r="I1048" s="118"/>
      <c r="J1048" s="118"/>
      <c r="K1048" s="118"/>
      <c r="L1048" s="118"/>
      <c r="M1048" s="118"/>
      <c r="N1048" s="118"/>
      <c r="O1048" s="118"/>
      <c r="P1048" s="118"/>
      <c r="Q1048" s="118"/>
      <c r="R1048" s="118"/>
      <c r="S1048" s="118"/>
      <c r="T1048" s="118"/>
      <c r="U1048" s="118"/>
      <c r="V1048" s="118"/>
      <c r="W1048" s="118"/>
      <c r="X1048" s="118"/>
      <c r="Y1048" s="118"/>
      <c r="Z1048" s="118"/>
      <c r="AA1048" s="118"/>
      <c r="AB1048" s="139"/>
      <c r="AC1048" s="118"/>
      <c r="AD1048" s="690"/>
      <c r="AE1048" s="690"/>
    </row>
    <row r="1049" spans="2:31" ht="9.75" customHeight="1" x14ac:dyDescent="0.2">
      <c r="B1049" s="702"/>
      <c r="C1049" s="971"/>
      <c r="D1049" s="146"/>
      <c r="E1049" s="971"/>
      <c r="F1049" s="118"/>
      <c r="G1049" s="118"/>
      <c r="H1049" s="118"/>
      <c r="I1049" s="118"/>
      <c r="J1049" s="118"/>
      <c r="K1049" s="118"/>
      <c r="L1049" s="118"/>
      <c r="M1049" s="118"/>
      <c r="N1049" s="118"/>
      <c r="O1049" s="118"/>
      <c r="P1049" s="118"/>
      <c r="Q1049" s="118"/>
      <c r="R1049" s="118"/>
      <c r="S1049" s="118"/>
      <c r="T1049" s="118"/>
      <c r="U1049" s="118"/>
      <c r="V1049" s="118"/>
      <c r="W1049" s="118"/>
      <c r="X1049" s="118"/>
      <c r="Y1049" s="118"/>
      <c r="Z1049" s="118"/>
      <c r="AA1049" s="118"/>
      <c r="AB1049" s="146"/>
      <c r="AC1049" s="118"/>
      <c r="AD1049" s="690"/>
      <c r="AE1049" s="690"/>
    </row>
    <row r="1050" spans="2:31" ht="19.350000000000001" customHeight="1" x14ac:dyDescent="0.2">
      <c r="B1050" s="702"/>
      <c r="C1050" s="971"/>
      <c r="D1050" s="139"/>
      <c r="E1050" s="971"/>
      <c r="F1050" s="118"/>
      <c r="G1050" s="118"/>
      <c r="H1050" s="118"/>
      <c r="I1050" s="118"/>
      <c r="J1050" s="118"/>
      <c r="K1050" s="118"/>
      <c r="L1050" s="118"/>
      <c r="M1050" s="118"/>
      <c r="N1050" s="118"/>
      <c r="O1050" s="118"/>
      <c r="P1050" s="118"/>
      <c r="Q1050" s="118"/>
      <c r="R1050" s="118"/>
      <c r="S1050" s="118"/>
      <c r="T1050" s="118"/>
      <c r="U1050" s="118"/>
      <c r="V1050" s="118"/>
      <c r="W1050" s="118"/>
      <c r="X1050" s="118"/>
      <c r="Y1050" s="139"/>
      <c r="Z1050" s="139"/>
      <c r="AA1050" s="118"/>
      <c r="AB1050" s="118"/>
      <c r="AC1050" s="118"/>
      <c r="AD1050" s="690"/>
      <c r="AE1050" s="690"/>
    </row>
    <row r="1051" spans="2:31" ht="19.350000000000001" customHeight="1" x14ac:dyDescent="0.2">
      <c r="B1051" s="702"/>
      <c r="C1051" s="971"/>
      <c r="D1051" s="144"/>
      <c r="E1051" s="971"/>
      <c r="F1051" s="118"/>
      <c r="G1051" s="118"/>
      <c r="H1051" s="118"/>
      <c r="I1051" s="118"/>
      <c r="J1051" s="118"/>
      <c r="K1051" s="118"/>
      <c r="L1051" s="118"/>
      <c r="M1051" s="118"/>
      <c r="N1051" s="118"/>
      <c r="O1051" s="118"/>
      <c r="P1051" s="118"/>
      <c r="Q1051" s="118"/>
      <c r="R1051" s="118"/>
      <c r="S1051" s="118"/>
      <c r="T1051" s="118"/>
      <c r="U1051" s="118"/>
      <c r="V1051" s="139"/>
      <c r="W1051" s="139"/>
      <c r="X1051" s="118"/>
      <c r="Y1051" s="144"/>
      <c r="Z1051" s="146"/>
      <c r="AA1051" s="118"/>
      <c r="AB1051" s="118"/>
      <c r="AC1051" s="118"/>
      <c r="AD1051" s="690"/>
      <c r="AE1051" s="690"/>
    </row>
    <row r="1052" spans="2:31" ht="19.350000000000001" customHeight="1" x14ac:dyDescent="0.2">
      <c r="B1052" s="702"/>
      <c r="C1052" s="971"/>
      <c r="D1052" s="146"/>
      <c r="E1052" s="971"/>
      <c r="F1052" s="118"/>
      <c r="G1052" s="118"/>
      <c r="H1052" s="118"/>
      <c r="I1052" s="118"/>
      <c r="J1052" s="118"/>
      <c r="K1052" s="118"/>
      <c r="L1052" s="118"/>
      <c r="M1052" s="118"/>
      <c r="N1052" s="118"/>
      <c r="O1052" s="118"/>
      <c r="P1052" s="118"/>
      <c r="Q1052" s="118"/>
      <c r="R1052" s="118"/>
      <c r="S1052" s="118"/>
      <c r="T1052" s="118"/>
      <c r="U1052" s="118"/>
      <c r="V1052" s="118"/>
      <c r="W1052" s="139"/>
      <c r="X1052" s="139"/>
      <c r="Y1052" s="146"/>
      <c r="Z1052" s="139"/>
      <c r="AA1052" s="118"/>
      <c r="AB1052" s="118"/>
      <c r="AC1052" s="118"/>
      <c r="AD1052" s="690"/>
      <c r="AE1052" s="690"/>
    </row>
    <row r="1053" spans="2:31" ht="9.75" customHeight="1" x14ac:dyDescent="0.2">
      <c r="B1053" s="702"/>
      <c r="C1053" s="971"/>
      <c r="D1053" s="146"/>
      <c r="E1053" s="971"/>
      <c r="F1053" s="118"/>
      <c r="G1053" s="118"/>
      <c r="H1053" s="118"/>
      <c r="I1053" s="118"/>
      <c r="J1053" s="118"/>
      <c r="K1053" s="118"/>
      <c r="L1053" s="118"/>
      <c r="M1053" s="118"/>
      <c r="N1053" s="118"/>
      <c r="O1053" s="118"/>
      <c r="P1053" s="118"/>
      <c r="Q1053" s="118"/>
      <c r="R1053" s="118"/>
      <c r="S1053" s="118"/>
      <c r="T1053" s="118"/>
      <c r="U1053" s="118"/>
      <c r="V1053" s="118"/>
      <c r="W1053" s="139"/>
      <c r="X1053" s="139"/>
      <c r="Y1053" s="139"/>
      <c r="Z1053" s="146"/>
      <c r="AA1053" s="139"/>
      <c r="AB1053" s="118"/>
      <c r="AC1053" s="118"/>
      <c r="AD1053" s="690"/>
      <c r="AE1053" s="690"/>
    </row>
    <row r="1054" spans="2:31" ht="19.350000000000001" customHeight="1" x14ac:dyDescent="0.2">
      <c r="B1054" s="702"/>
      <c r="C1054" s="971"/>
      <c r="D1054" s="144"/>
      <c r="E1054" s="971"/>
      <c r="F1054" s="118"/>
      <c r="G1054" s="118"/>
      <c r="H1054" s="118"/>
      <c r="I1054" s="118"/>
      <c r="J1054" s="118"/>
      <c r="K1054" s="118"/>
      <c r="L1054" s="118"/>
      <c r="M1054" s="118"/>
      <c r="N1054" s="118"/>
      <c r="O1054" s="118"/>
      <c r="P1054" s="118"/>
      <c r="Q1054" s="118"/>
      <c r="R1054" s="118"/>
      <c r="S1054" s="118"/>
      <c r="T1054" s="118"/>
      <c r="U1054" s="118"/>
      <c r="V1054" s="139"/>
      <c r="W1054" s="139"/>
      <c r="X1054" s="118"/>
      <c r="Y1054" s="144"/>
      <c r="Z1054" s="144"/>
      <c r="AA1054" s="118"/>
      <c r="AB1054" s="118"/>
      <c r="AC1054" s="118"/>
      <c r="AD1054" s="690"/>
      <c r="AE1054" s="690"/>
    </row>
    <row r="1055" spans="2:31" ht="9.75" customHeight="1" x14ac:dyDescent="0.2">
      <c r="B1055" s="702"/>
      <c r="C1055" s="971"/>
      <c r="D1055" s="146"/>
      <c r="E1055" s="971"/>
      <c r="F1055" s="118"/>
      <c r="G1055" s="118"/>
      <c r="H1055" s="118"/>
      <c r="I1055" s="118"/>
      <c r="J1055" s="118"/>
      <c r="K1055" s="118"/>
      <c r="L1055" s="118"/>
      <c r="M1055" s="118"/>
      <c r="N1055" s="118"/>
      <c r="O1055" s="118"/>
      <c r="P1055" s="118"/>
      <c r="Q1055" s="118"/>
      <c r="R1055" s="118"/>
      <c r="S1055" s="118"/>
      <c r="T1055" s="118"/>
      <c r="U1055" s="118"/>
      <c r="V1055" s="118"/>
      <c r="W1055" s="118"/>
      <c r="X1055" s="146"/>
      <c r="Y1055" s="146"/>
      <c r="Z1055" s="118"/>
      <c r="AA1055" s="118"/>
      <c r="AB1055" s="118"/>
      <c r="AC1055" s="118"/>
      <c r="AD1055" s="690"/>
      <c r="AE1055" s="690"/>
    </row>
    <row r="1056" spans="2:31" ht="9.75" customHeight="1" x14ac:dyDescent="0.2">
      <c r="B1056" s="702"/>
      <c r="C1056" s="971"/>
      <c r="D1056" s="144"/>
      <c r="E1056" s="971"/>
      <c r="F1056" s="118"/>
      <c r="G1056" s="118"/>
      <c r="H1056" s="118"/>
      <c r="I1056" s="118"/>
      <c r="J1056" s="118"/>
      <c r="K1056" s="118"/>
      <c r="L1056" s="118"/>
      <c r="M1056" s="118"/>
      <c r="N1056" s="118"/>
      <c r="O1056" s="118"/>
      <c r="P1056" s="118"/>
      <c r="Q1056" s="118"/>
      <c r="R1056" s="118"/>
      <c r="S1056" s="118"/>
      <c r="T1056" s="118"/>
      <c r="U1056" s="118"/>
      <c r="V1056" s="118"/>
      <c r="W1056" s="146"/>
      <c r="X1056" s="144"/>
      <c r="Y1056" s="146"/>
      <c r="Z1056" s="118"/>
      <c r="AA1056" s="118"/>
      <c r="AB1056" s="118"/>
      <c r="AC1056" s="118"/>
      <c r="AD1056" s="690"/>
      <c r="AE1056" s="690"/>
    </row>
    <row r="1057" spans="2:31" ht="9.75" customHeight="1" x14ac:dyDescent="0.2">
      <c r="B1057" s="702"/>
      <c r="C1057" s="971"/>
      <c r="D1057" s="146"/>
      <c r="E1057" s="971"/>
      <c r="F1057" s="118"/>
      <c r="G1057" s="118"/>
      <c r="H1057" s="118"/>
      <c r="I1057" s="118"/>
      <c r="J1057" s="118"/>
      <c r="K1057" s="118"/>
      <c r="L1057" s="118"/>
      <c r="M1057" s="118"/>
      <c r="N1057" s="118"/>
      <c r="O1057" s="118"/>
      <c r="P1057" s="118"/>
      <c r="Q1057" s="118"/>
      <c r="R1057" s="118"/>
      <c r="S1057" s="118"/>
      <c r="T1057" s="118"/>
      <c r="U1057" s="118"/>
      <c r="V1057" s="118"/>
      <c r="W1057" s="146"/>
      <c r="X1057" s="146"/>
      <c r="Y1057" s="146"/>
      <c r="Z1057" s="146"/>
      <c r="AA1057" s="118"/>
      <c r="AB1057" s="118"/>
      <c r="AC1057" s="118"/>
      <c r="AD1057" s="690"/>
      <c r="AE1057" s="690"/>
    </row>
    <row r="1058" spans="2:31" ht="9.75" customHeight="1" x14ac:dyDescent="0.2">
      <c r="B1058" s="702"/>
      <c r="C1058" s="971"/>
      <c r="D1058" s="144"/>
      <c r="E1058" s="971"/>
      <c r="F1058" s="118"/>
      <c r="G1058" s="118"/>
      <c r="H1058" s="118"/>
      <c r="I1058" s="118"/>
      <c r="J1058" s="118"/>
      <c r="K1058" s="118"/>
      <c r="L1058" s="118"/>
      <c r="M1058" s="118"/>
      <c r="N1058" s="118"/>
      <c r="O1058" s="118"/>
      <c r="P1058" s="118"/>
      <c r="Q1058" s="118"/>
      <c r="R1058" s="118"/>
      <c r="S1058" s="118"/>
      <c r="T1058" s="118"/>
      <c r="U1058" s="118"/>
      <c r="V1058" s="118"/>
      <c r="W1058" s="118"/>
      <c r="X1058" s="144"/>
      <c r="Y1058" s="144"/>
      <c r="Z1058" s="118"/>
      <c r="AA1058" s="118"/>
      <c r="AB1058" s="118"/>
      <c r="AC1058" s="118"/>
      <c r="AD1058" s="690"/>
      <c r="AE1058" s="690"/>
    </row>
    <row r="1059" spans="2:31" ht="9.75" customHeight="1" x14ac:dyDescent="0.2">
      <c r="B1059" s="702"/>
      <c r="C1059" s="971"/>
      <c r="D1059" s="146"/>
      <c r="E1059" s="971"/>
      <c r="F1059" s="118"/>
      <c r="G1059" s="118"/>
      <c r="H1059" s="118"/>
      <c r="I1059" s="118"/>
      <c r="J1059" s="118"/>
      <c r="K1059" s="118"/>
      <c r="L1059" s="118"/>
      <c r="M1059" s="118"/>
      <c r="N1059" s="118"/>
      <c r="O1059" s="118"/>
      <c r="P1059" s="118"/>
      <c r="Q1059" s="118"/>
      <c r="R1059" s="118"/>
      <c r="S1059" s="118"/>
      <c r="T1059" s="118"/>
      <c r="U1059" s="139"/>
      <c r="V1059" s="139"/>
      <c r="W1059" s="139"/>
      <c r="X1059" s="139"/>
      <c r="Y1059" s="139"/>
      <c r="Z1059" s="118"/>
      <c r="AA1059" s="118"/>
      <c r="AB1059" s="118"/>
      <c r="AC1059" s="118"/>
      <c r="AD1059" s="690"/>
      <c r="AE1059" s="690"/>
    </row>
    <row r="1060" spans="2:31" ht="19.350000000000001" customHeight="1" x14ac:dyDescent="0.2">
      <c r="B1060" s="702"/>
      <c r="C1060" s="971"/>
      <c r="D1060" s="146"/>
      <c r="E1060" s="971"/>
      <c r="F1060" s="118"/>
      <c r="G1060" s="118"/>
      <c r="H1060" s="118"/>
      <c r="I1060" s="118"/>
      <c r="J1060" s="118"/>
      <c r="K1060" s="118"/>
      <c r="L1060" s="118"/>
      <c r="M1060" s="118"/>
      <c r="N1060" s="118"/>
      <c r="O1060" s="118"/>
      <c r="P1060" s="118"/>
      <c r="Q1060" s="118"/>
      <c r="R1060" s="118"/>
      <c r="S1060" s="118"/>
      <c r="T1060" s="118"/>
      <c r="U1060" s="118"/>
      <c r="V1060" s="118"/>
      <c r="W1060" s="118"/>
      <c r="X1060" s="118"/>
      <c r="Y1060" s="118"/>
      <c r="Z1060" s="118"/>
      <c r="AA1060" s="118"/>
      <c r="AB1060" s="118"/>
      <c r="AC1060" s="146"/>
      <c r="AD1060" s="690"/>
      <c r="AE1060" s="690"/>
    </row>
    <row r="1061" spans="2:31" ht="19.350000000000001" customHeight="1" x14ac:dyDescent="0.2">
      <c r="B1061" s="702"/>
      <c r="C1061" s="971"/>
      <c r="D1061" s="144"/>
      <c r="E1061" s="971"/>
      <c r="F1061" s="118"/>
      <c r="G1061" s="118"/>
      <c r="H1061" s="118"/>
      <c r="I1061" s="118"/>
      <c r="J1061" s="118"/>
      <c r="K1061" s="118"/>
      <c r="L1061" s="118"/>
      <c r="M1061" s="118"/>
      <c r="N1061" s="118"/>
      <c r="O1061" s="118"/>
      <c r="P1061" s="118"/>
      <c r="Q1061" s="118"/>
      <c r="R1061" s="118"/>
      <c r="S1061" s="118"/>
      <c r="T1061" s="139"/>
      <c r="U1061" s="146"/>
      <c r="V1061" s="146"/>
      <c r="W1061" s="146"/>
      <c r="X1061" s="118"/>
      <c r="Y1061" s="118"/>
      <c r="Z1061" s="146"/>
      <c r="AA1061" s="146"/>
      <c r="AB1061" s="118"/>
      <c r="AC1061" s="118"/>
      <c r="AD1061" s="690"/>
      <c r="AE1061" s="690"/>
    </row>
    <row r="1062" spans="2:31" ht="19.350000000000001" customHeight="1" x14ac:dyDescent="0.2">
      <c r="B1062" s="702"/>
      <c r="C1062" s="971"/>
      <c r="D1062" s="139"/>
      <c r="E1062" s="971"/>
      <c r="F1062" s="118"/>
      <c r="G1062" s="118"/>
      <c r="H1062" s="118"/>
      <c r="I1062" s="118"/>
      <c r="J1062" s="118"/>
      <c r="K1062" s="118"/>
      <c r="L1062" s="139"/>
      <c r="M1062" s="118"/>
      <c r="N1062" s="118"/>
      <c r="O1062" s="118"/>
      <c r="P1062" s="118"/>
      <c r="Q1062" s="118"/>
      <c r="R1062" s="118"/>
      <c r="S1062" s="118"/>
      <c r="T1062" s="118"/>
      <c r="U1062" s="118"/>
      <c r="V1062" s="118"/>
      <c r="W1062" s="118"/>
      <c r="X1062" s="118"/>
      <c r="Y1062" s="118"/>
      <c r="Z1062" s="118"/>
      <c r="AA1062" s="118"/>
      <c r="AB1062" s="118"/>
      <c r="AC1062" s="118"/>
      <c r="AD1062" s="690"/>
      <c r="AE1062" s="690"/>
    </row>
    <row r="1063" spans="2:31" ht="19.350000000000001" customHeight="1" x14ac:dyDescent="0.2">
      <c r="B1063" s="702"/>
      <c r="C1063" s="971"/>
      <c r="D1063" s="139"/>
      <c r="E1063" s="971"/>
      <c r="F1063" s="118"/>
      <c r="G1063" s="118"/>
      <c r="H1063" s="118"/>
      <c r="I1063" s="118"/>
      <c r="J1063" s="118"/>
      <c r="K1063" s="118"/>
      <c r="L1063" s="118"/>
      <c r="M1063" s="118"/>
      <c r="N1063" s="118"/>
      <c r="O1063" s="118"/>
      <c r="P1063" s="118"/>
      <c r="Q1063" s="118"/>
      <c r="R1063" s="118"/>
      <c r="S1063" s="118"/>
      <c r="T1063" s="118"/>
      <c r="U1063" s="118"/>
      <c r="V1063" s="118"/>
      <c r="W1063" s="118"/>
      <c r="X1063" s="118"/>
      <c r="Y1063" s="118"/>
      <c r="Z1063" s="118"/>
      <c r="AA1063" s="118"/>
      <c r="AB1063" s="139"/>
      <c r="AC1063" s="118"/>
      <c r="AD1063" s="690"/>
      <c r="AE1063" s="690"/>
    </row>
    <row r="1064" spans="2:31" ht="9.75" customHeight="1" x14ac:dyDescent="0.2">
      <c r="B1064" s="702"/>
      <c r="C1064" s="971"/>
      <c r="D1064" s="139"/>
      <c r="E1064" s="971"/>
      <c r="F1064" s="118"/>
      <c r="G1064" s="118"/>
      <c r="H1064" s="118"/>
      <c r="I1064" s="118"/>
      <c r="J1064" s="118"/>
      <c r="K1064" s="118"/>
      <c r="L1064" s="118"/>
      <c r="M1064" s="118"/>
      <c r="N1064" s="118"/>
      <c r="O1064" s="118"/>
      <c r="P1064" s="118"/>
      <c r="Q1064" s="118"/>
      <c r="R1064" s="118"/>
      <c r="S1064" s="118"/>
      <c r="T1064" s="118"/>
      <c r="U1064" s="118"/>
      <c r="V1064" s="118"/>
      <c r="W1064" s="139"/>
      <c r="X1064" s="118"/>
      <c r="Y1064" s="118"/>
      <c r="Z1064" s="118"/>
      <c r="AA1064" s="118"/>
      <c r="AB1064" s="118"/>
      <c r="AC1064" s="118"/>
      <c r="AD1064" s="690"/>
      <c r="AE1064" s="690"/>
    </row>
    <row r="1065" spans="2:31" ht="9.75" customHeight="1" x14ac:dyDescent="0.2">
      <c r="B1065" s="702"/>
      <c r="C1065" s="971"/>
      <c r="D1065" s="139"/>
      <c r="E1065" s="971"/>
      <c r="F1065" s="118"/>
      <c r="G1065" s="118"/>
      <c r="H1065" s="118"/>
      <c r="I1065" s="118"/>
      <c r="J1065" s="118"/>
      <c r="K1065" s="118"/>
      <c r="L1065" s="118"/>
      <c r="M1065" s="118"/>
      <c r="N1065" s="118"/>
      <c r="O1065" s="118"/>
      <c r="P1065" s="118"/>
      <c r="Q1065" s="118"/>
      <c r="R1065" s="118"/>
      <c r="S1065" s="118"/>
      <c r="T1065" s="118"/>
      <c r="U1065" s="118"/>
      <c r="V1065" s="118"/>
      <c r="W1065" s="118"/>
      <c r="X1065" s="139"/>
      <c r="Y1065" s="139"/>
      <c r="Z1065" s="139"/>
      <c r="AA1065" s="139"/>
      <c r="AB1065" s="139"/>
      <c r="AC1065" s="118"/>
      <c r="AD1065" s="690"/>
      <c r="AE1065" s="690"/>
    </row>
    <row r="1066" spans="2:31" ht="9.75" customHeight="1" x14ac:dyDescent="0.2">
      <c r="B1066" s="702"/>
      <c r="C1066" s="971"/>
      <c r="D1066" s="146"/>
      <c r="E1066" s="971"/>
      <c r="F1066" s="118"/>
      <c r="G1066" s="118"/>
      <c r="H1066" s="118"/>
      <c r="I1066" s="118"/>
      <c r="J1066" s="118"/>
      <c r="K1066" s="118"/>
      <c r="L1066" s="118"/>
      <c r="M1066" s="118"/>
      <c r="N1066" s="118"/>
      <c r="O1066" s="118"/>
      <c r="P1066" s="118"/>
      <c r="Q1066" s="118"/>
      <c r="R1066" s="118"/>
      <c r="S1066" s="118"/>
      <c r="T1066" s="118"/>
      <c r="U1066" s="118"/>
      <c r="V1066" s="118"/>
      <c r="W1066" s="118"/>
      <c r="X1066" s="146"/>
      <c r="Y1066" s="146"/>
      <c r="Z1066" s="139"/>
      <c r="AA1066" s="139"/>
      <c r="AB1066" s="139"/>
      <c r="AC1066" s="118"/>
      <c r="AD1066" s="690"/>
      <c r="AE1066" s="690"/>
    </row>
    <row r="1067" spans="2:31" ht="9.75" customHeight="1" x14ac:dyDescent="0.2">
      <c r="B1067" s="702"/>
      <c r="C1067" s="971"/>
      <c r="D1067" s="139"/>
      <c r="E1067" s="971"/>
      <c r="F1067" s="118"/>
      <c r="G1067" s="118"/>
      <c r="H1067" s="118"/>
      <c r="I1067" s="118"/>
      <c r="J1067" s="118"/>
      <c r="K1067" s="118"/>
      <c r="L1067" s="139"/>
      <c r="M1067" s="118"/>
      <c r="N1067" s="118"/>
      <c r="O1067" s="118"/>
      <c r="P1067" s="118"/>
      <c r="Q1067" s="118"/>
      <c r="R1067" s="118"/>
      <c r="S1067" s="118"/>
      <c r="T1067" s="118"/>
      <c r="U1067" s="118"/>
      <c r="V1067" s="118"/>
      <c r="W1067" s="118"/>
      <c r="X1067" s="118"/>
      <c r="Y1067" s="118"/>
      <c r="Z1067" s="118"/>
      <c r="AA1067" s="118"/>
      <c r="AB1067" s="118"/>
      <c r="AC1067" s="118"/>
      <c r="AD1067" s="690"/>
      <c r="AE1067" s="690"/>
    </row>
    <row r="1068" spans="2:31" ht="9.75" customHeight="1" x14ac:dyDescent="0.2">
      <c r="B1068" s="702"/>
      <c r="C1068" s="971"/>
      <c r="D1068" s="139"/>
      <c r="E1068" s="971"/>
      <c r="F1068" s="118"/>
      <c r="G1068" s="118"/>
      <c r="H1068" s="118"/>
      <c r="I1068" s="118"/>
      <c r="J1068" s="118"/>
      <c r="K1068" s="118"/>
      <c r="L1068" s="118"/>
      <c r="M1068" s="118"/>
      <c r="N1068" s="118"/>
      <c r="O1068" s="118"/>
      <c r="P1068" s="118"/>
      <c r="Q1068" s="118"/>
      <c r="R1068" s="118"/>
      <c r="S1068" s="118"/>
      <c r="T1068" s="118"/>
      <c r="U1068" s="118"/>
      <c r="V1068" s="118"/>
      <c r="W1068" s="118"/>
      <c r="X1068" s="118"/>
      <c r="Y1068" s="118"/>
      <c r="Z1068" s="118"/>
      <c r="AA1068" s="118"/>
      <c r="AB1068" s="139"/>
      <c r="AC1068" s="139"/>
      <c r="AD1068" s="690"/>
      <c r="AE1068" s="690"/>
    </row>
    <row r="1069" spans="2:31" ht="9.75" customHeight="1" x14ac:dyDescent="0.2">
      <c r="B1069" s="702"/>
      <c r="C1069" s="971"/>
      <c r="D1069" s="144"/>
      <c r="E1069" s="971"/>
      <c r="F1069" s="118"/>
      <c r="G1069" s="118"/>
      <c r="H1069" s="118"/>
      <c r="I1069" s="118"/>
      <c r="J1069" s="118"/>
      <c r="K1069" s="118"/>
      <c r="L1069" s="118"/>
      <c r="M1069" s="118"/>
      <c r="N1069" s="118"/>
      <c r="O1069" s="118"/>
      <c r="P1069" s="118"/>
      <c r="Q1069" s="118"/>
      <c r="R1069" s="118"/>
      <c r="S1069" s="146"/>
      <c r="T1069" s="144"/>
      <c r="U1069" s="146"/>
      <c r="V1069" s="146"/>
      <c r="W1069" s="146"/>
      <c r="X1069" s="118"/>
      <c r="Y1069" s="118"/>
      <c r="Z1069" s="118"/>
      <c r="AA1069" s="118"/>
      <c r="AB1069" s="118"/>
      <c r="AC1069" s="118"/>
      <c r="AD1069" s="690"/>
      <c r="AE1069" s="690"/>
    </row>
    <row r="1070" spans="2:31" ht="9.75" customHeight="1" x14ac:dyDescent="0.2">
      <c r="B1070" s="702"/>
      <c r="C1070" s="971"/>
      <c r="D1070" s="144"/>
      <c r="E1070" s="971"/>
      <c r="F1070" s="118"/>
      <c r="G1070" s="118"/>
      <c r="H1070" s="118"/>
      <c r="I1070" s="118"/>
      <c r="J1070" s="118"/>
      <c r="K1070" s="118"/>
      <c r="L1070" s="118"/>
      <c r="M1070" s="118"/>
      <c r="N1070" s="118"/>
      <c r="O1070" s="118"/>
      <c r="P1070" s="118"/>
      <c r="Q1070" s="118"/>
      <c r="R1070" s="118"/>
      <c r="S1070" s="118"/>
      <c r="T1070" s="146"/>
      <c r="U1070" s="144"/>
      <c r="V1070" s="146"/>
      <c r="W1070" s="144"/>
      <c r="X1070" s="146"/>
      <c r="Y1070" s="146"/>
      <c r="Z1070" s="146"/>
      <c r="AA1070" s="146"/>
      <c r="AB1070" s="118"/>
      <c r="AC1070" s="139"/>
      <c r="AD1070" s="690"/>
      <c r="AE1070" s="690"/>
    </row>
    <row r="1071" spans="2:31" ht="9.75" customHeight="1" x14ac:dyDescent="0.2">
      <c r="B1071" s="702"/>
      <c r="C1071" s="971"/>
      <c r="D1071" s="144"/>
      <c r="E1071" s="971"/>
      <c r="F1071" s="118"/>
      <c r="G1071" s="118"/>
      <c r="H1071" s="118"/>
      <c r="I1071" s="118"/>
      <c r="J1071" s="118"/>
      <c r="K1071" s="118"/>
      <c r="L1071" s="118"/>
      <c r="M1071" s="118"/>
      <c r="N1071" s="118"/>
      <c r="O1071" s="118"/>
      <c r="P1071" s="118"/>
      <c r="Q1071" s="146"/>
      <c r="R1071" s="146"/>
      <c r="S1071" s="146"/>
      <c r="T1071" s="146"/>
      <c r="U1071" s="146"/>
      <c r="V1071" s="118"/>
      <c r="W1071" s="118"/>
      <c r="X1071" s="118"/>
      <c r="Y1071" s="118"/>
      <c r="Z1071" s="118"/>
      <c r="AA1071" s="118"/>
      <c r="AB1071" s="118"/>
      <c r="AC1071" s="118"/>
      <c r="AD1071" s="690"/>
      <c r="AE1071" s="690"/>
    </row>
    <row r="1072" spans="2:31" ht="9.75" customHeight="1" x14ac:dyDescent="0.2">
      <c r="B1072" s="702"/>
      <c r="C1072" s="971"/>
      <c r="D1072" s="139"/>
      <c r="E1072" s="971"/>
      <c r="F1072" s="118"/>
      <c r="G1072" s="118"/>
      <c r="H1072" s="118"/>
      <c r="I1072" s="118"/>
      <c r="J1072" s="118"/>
      <c r="K1072" s="118"/>
      <c r="L1072" s="118"/>
      <c r="M1072" s="118"/>
      <c r="N1072" s="118"/>
      <c r="O1072" s="118"/>
      <c r="P1072" s="118"/>
      <c r="Q1072" s="118"/>
      <c r="R1072" s="118"/>
      <c r="S1072" s="118"/>
      <c r="T1072" s="118"/>
      <c r="U1072" s="118"/>
      <c r="V1072" s="118"/>
      <c r="W1072" s="118"/>
      <c r="X1072" s="118"/>
      <c r="Y1072" s="139"/>
      <c r="Z1072" s="139"/>
      <c r="AA1072" s="118"/>
      <c r="AB1072" s="118"/>
      <c r="AC1072" s="118"/>
      <c r="AD1072" s="690"/>
      <c r="AE1072" s="690"/>
    </row>
    <row r="1073" spans="2:31" ht="19.350000000000001" customHeight="1" x14ac:dyDescent="0.2">
      <c r="B1073" s="702"/>
      <c r="C1073" s="971"/>
      <c r="D1073" s="142"/>
      <c r="E1073" s="971"/>
      <c r="F1073" s="118"/>
      <c r="G1073" s="118"/>
      <c r="H1073" s="118"/>
      <c r="I1073" s="118"/>
      <c r="J1073" s="118"/>
      <c r="K1073" s="118"/>
      <c r="L1073" s="118"/>
      <c r="M1073" s="118"/>
      <c r="N1073" s="146"/>
      <c r="O1073" s="118"/>
      <c r="P1073" s="118"/>
      <c r="Q1073" s="144"/>
      <c r="R1073" s="144"/>
      <c r="S1073" s="144"/>
      <c r="T1073" s="118"/>
      <c r="U1073" s="118"/>
      <c r="V1073" s="118"/>
      <c r="W1073" s="118"/>
      <c r="X1073" s="118"/>
      <c r="Y1073" s="118"/>
      <c r="Z1073" s="118"/>
      <c r="AA1073" s="118"/>
      <c r="AB1073" s="118"/>
      <c r="AC1073" s="118"/>
      <c r="AD1073" s="690"/>
      <c r="AE1073" s="690"/>
    </row>
    <row r="1074" spans="2:31" ht="9.75" customHeight="1" x14ac:dyDescent="0.2">
      <c r="B1074" s="702"/>
      <c r="C1074" s="971"/>
      <c r="D1074" s="139"/>
      <c r="E1074" s="971"/>
      <c r="F1074" s="139"/>
      <c r="G1074" s="139"/>
      <c r="H1074" s="139"/>
      <c r="I1074" s="139"/>
      <c r="J1074" s="139"/>
      <c r="K1074" s="118"/>
      <c r="L1074" s="118"/>
      <c r="M1074" s="118"/>
      <c r="N1074" s="118"/>
      <c r="O1074" s="118"/>
      <c r="P1074" s="118"/>
      <c r="Q1074" s="118"/>
      <c r="R1074" s="118"/>
      <c r="S1074" s="118"/>
      <c r="T1074" s="118"/>
      <c r="U1074" s="118"/>
      <c r="V1074" s="118"/>
      <c r="W1074" s="118"/>
      <c r="X1074" s="118"/>
      <c r="Y1074" s="118"/>
      <c r="Z1074" s="118"/>
      <c r="AA1074" s="118"/>
      <c r="AB1074" s="118"/>
      <c r="AC1074" s="118"/>
      <c r="AD1074" s="690"/>
      <c r="AE1074" s="690"/>
    </row>
    <row r="1075" spans="2:31" ht="9.75" customHeight="1" x14ac:dyDescent="0.2">
      <c r="B1075" s="702"/>
      <c r="C1075" s="971"/>
      <c r="D1075" s="139"/>
      <c r="E1075" s="971"/>
      <c r="F1075" s="118"/>
      <c r="G1075" s="118"/>
      <c r="H1075" s="139"/>
      <c r="I1075" s="118"/>
      <c r="J1075" s="118"/>
      <c r="K1075" s="118"/>
      <c r="L1075" s="118"/>
      <c r="M1075" s="118"/>
      <c r="N1075" s="118"/>
      <c r="O1075" s="118"/>
      <c r="P1075" s="118"/>
      <c r="Q1075" s="118"/>
      <c r="R1075" s="118"/>
      <c r="S1075" s="118"/>
      <c r="T1075" s="118"/>
      <c r="U1075" s="118"/>
      <c r="V1075" s="118"/>
      <c r="W1075" s="118"/>
      <c r="X1075" s="118"/>
      <c r="Y1075" s="118"/>
      <c r="Z1075" s="118"/>
      <c r="AA1075" s="118"/>
      <c r="AB1075" s="118"/>
      <c r="AC1075" s="118"/>
      <c r="AD1075" s="690"/>
      <c r="AE1075" s="690"/>
    </row>
    <row r="1076" spans="2:31" ht="9.75" customHeight="1" x14ac:dyDescent="0.2">
      <c r="B1076" s="702"/>
      <c r="C1076" s="971"/>
      <c r="D1076" s="139"/>
      <c r="E1076" s="971"/>
      <c r="F1076" s="118"/>
      <c r="G1076" s="118"/>
      <c r="H1076" s="139"/>
      <c r="I1076" s="118"/>
      <c r="J1076" s="118"/>
      <c r="K1076" s="118"/>
      <c r="L1076" s="118"/>
      <c r="M1076" s="118"/>
      <c r="N1076" s="118"/>
      <c r="O1076" s="118"/>
      <c r="P1076" s="118"/>
      <c r="Q1076" s="118"/>
      <c r="R1076" s="118"/>
      <c r="S1076" s="118"/>
      <c r="T1076" s="118"/>
      <c r="U1076" s="118"/>
      <c r="V1076" s="118"/>
      <c r="W1076" s="118"/>
      <c r="X1076" s="118"/>
      <c r="Y1076" s="118"/>
      <c r="Z1076" s="118"/>
      <c r="AA1076" s="118"/>
      <c r="AB1076" s="118"/>
      <c r="AC1076" s="118"/>
      <c r="AD1076" s="690"/>
      <c r="AE1076" s="690"/>
    </row>
    <row r="1077" spans="2:31" ht="9.75" customHeight="1" x14ac:dyDescent="0.2">
      <c r="B1077" s="702"/>
      <c r="C1077" s="971"/>
      <c r="D1077" s="139"/>
      <c r="E1077" s="971"/>
      <c r="F1077" s="118"/>
      <c r="G1077" s="118"/>
      <c r="H1077" s="139"/>
      <c r="I1077" s="118"/>
      <c r="J1077" s="118"/>
      <c r="K1077" s="118"/>
      <c r="L1077" s="118"/>
      <c r="M1077" s="118"/>
      <c r="N1077" s="118"/>
      <c r="O1077" s="118"/>
      <c r="P1077" s="118"/>
      <c r="Q1077" s="118"/>
      <c r="R1077" s="118"/>
      <c r="S1077" s="118"/>
      <c r="T1077" s="118"/>
      <c r="U1077" s="118"/>
      <c r="V1077" s="118"/>
      <c r="W1077" s="118"/>
      <c r="X1077" s="118"/>
      <c r="Y1077" s="118"/>
      <c r="Z1077" s="118"/>
      <c r="AA1077" s="118"/>
      <c r="AB1077" s="118"/>
      <c r="AC1077" s="118"/>
      <c r="AD1077" s="690"/>
      <c r="AE1077" s="690"/>
    </row>
    <row r="1078" spans="2:31" ht="19.350000000000001" customHeight="1" x14ac:dyDescent="0.2">
      <c r="B1078" s="702"/>
      <c r="C1078" s="971"/>
      <c r="D1078" s="146"/>
      <c r="E1078" s="971"/>
      <c r="F1078" s="146"/>
      <c r="G1078" s="118"/>
      <c r="H1078" s="118"/>
      <c r="I1078" s="118"/>
      <c r="J1078" s="118"/>
      <c r="K1078" s="118"/>
      <c r="L1078" s="118"/>
      <c r="M1078" s="118"/>
      <c r="N1078" s="118"/>
      <c r="O1078" s="118"/>
      <c r="P1078" s="118"/>
      <c r="Q1078" s="118"/>
      <c r="R1078" s="118"/>
      <c r="S1078" s="118"/>
      <c r="T1078" s="118"/>
      <c r="U1078" s="118"/>
      <c r="V1078" s="118"/>
      <c r="W1078" s="118"/>
      <c r="X1078" s="118"/>
      <c r="Y1078" s="118"/>
      <c r="Z1078" s="118"/>
      <c r="AA1078" s="118"/>
      <c r="AB1078" s="118"/>
      <c r="AC1078" s="118"/>
      <c r="AD1078" s="690"/>
      <c r="AE1078" s="690"/>
    </row>
    <row r="1079" spans="2:31" ht="9.75" customHeight="1" x14ac:dyDescent="0.2">
      <c r="B1079" s="702"/>
      <c r="C1079" s="971"/>
      <c r="D1079" s="139"/>
      <c r="E1079" s="971"/>
      <c r="F1079" s="118"/>
      <c r="G1079" s="118"/>
      <c r="H1079" s="139"/>
      <c r="I1079" s="118"/>
      <c r="J1079" s="118"/>
      <c r="K1079" s="118"/>
      <c r="L1079" s="118"/>
      <c r="M1079" s="118"/>
      <c r="N1079" s="118"/>
      <c r="O1079" s="118"/>
      <c r="P1079" s="118"/>
      <c r="Q1079" s="118"/>
      <c r="R1079" s="118"/>
      <c r="S1079" s="118"/>
      <c r="T1079" s="118"/>
      <c r="U1079" s="118"/>
      <c r="V1079" s="118"/>
      <c r="W1079" s="118"/>
      <c r="X1079" s="118"/>
      <c r="Y1079" s="118"/>
      <c r="Z1079" s="118"/>
      <c r="AA1079" s="118"/>
      <c r="AB1079" s="118"/>
      <c r="AC1079" s="118"/>
      <c r="AD1079" s="690"/>
      <c r="AE1079" s="690"/>
    </row>
    <row r="1080" spans="2:31" ht="19.350000000000001" customHeight="1" x14ac:dyDescent="0.2">
      <c r="B1080" s="702"/>
      <c r="C1080" s="971"/>
      <c r="D1080" s="142"/>
      <c r="E1080" s="971"/>
      <c r="F1080" s="118"/>
      <c r="G1080" s="118"/>
      <c r="H1080" s="118"/>
      <c r="I1080" s="118"/>
      <c r="J1080" s="118"/>
      <c r="K1080" s="118"/>
      <c r="L1080" s="118"/>
      <c r="M1080" s="118"/>
      <c r="N1080" s="118"/>
      <c r="O1080" s="118"/>
      <c r="P1080" s="144"/>
      <c r="Q1080" s="144"/>
      <c r="R1080" s="144"/>
      <c r="S1080" s="144"/>
      <c r="T1080" s="144"/>
      <c r="U1080" s="144"/>
      <c r="V1080" s="144"/>
      <c r="W1080" s="144"/>
      <c r="X1080" s="146"/>
      <c r="Y1080" s="146"/>
      <c r="Z1080" s="146"/>
      <c r="AA1080" s="146"/>
      <c r="AB1080" s="144"/>
      <c r="AC1080" s="139"/>
      <c r="AD1080" s="690"/>
      <c r="AE1080" s="690"/>
    </row>
    <row r="1081" spans="2:31" ht="19.350000000000001" customHeight="1" x14ac:dyDescent="0.2">
      <c r="B1081" s="702"/>
      <c r="C1081" s="971"/>
      <c r="D1081" s="139"/>
      <c r="E1081" s="971"/>
      <c r="F1081" s="118"/>
      <c r="G1081" s="118"/>
      <c r="H1081" s="139"/>
      <c r="I1081" s="118"/>
      <c r="J1081" s="118"/>
      <c r="K1081" s="118"/>
      <c r="L1081" s="118"/>
      <c r="M1081" s="118"/>
      <c r="N1081" s="118"/>
      <c r="O1081" s="118"/>
      <c r="P1081" s="118"/>
      <c r="Q1081" s="118"/>
      <c r="R1081" s="118"/>
      <c r="S1081" s="118"/>
      <c r="T1081" s="118"/>
      <c r="U1081" s="118"/>
      <c r="V1081" s="118"/>
      <c r="W1081" s="118"/>
      <c r="X1081" s="118"/>
      <c r="Y1081" s="118"/>
      <c r="Z1081" s="118"/>
      <c r="AA1081" s="118"/>
      <c r="AB1081" s="118"/>
      <c r="AC1081" s="118"/>
      <c r="AD1081" s="690"/>
      <c r="AE1081" s="690"/>
    </row>
    <row r="1082" spans="2:31" ht="9.75" customHeight="1" x14ac:dyDescent="0.2">
      <c r="B1082" s="702"/>
      <c r="C1082" s="971"/>
      <c r="D1082" s="142"/>
      <c r="E1082" s="971"/>
      <c r="F1082" s="146"/>
      <c r="G1082" s="139"/>
      <c r="H1082" s="118"/>
      <c r="I1082" s="146"/>
      <c r="J1082" s="146"/>
      <c r="K1082" s="146"/>
      <c r="L1082" s="146"/>
      <c r="M1082" s="144"/>
      <c r="N1082" s="144"/>
      <c r="O1082" s="144"/>
      <c r="P1082" s="144"/>
      <c r="Q1082" s="144"/>
      <c r="R1082" s="144"/>
      <c r="S1082" s="144"/>
      <c r="T1082" s="144"/>
      <c r="U1082" s="144"/>
      <c r="V1082" s="144"/>
      <c r="W1082" s="144"/>
      <c r="X1082" s="144"/>
      <c r="Y1082" s="144"/>
      <c r="Z1082" s="144"/>
      <c r="AA1082" s="144"/>
      <c r="AB1082" s="118"/>
      <c r="AC1082" s="144"/>
      <c r="AD1082" s="690"/>
      <c r="AE1082" s="690"/>
    </row>
    <row r="1083" spans="2:31" ht="9.75" customHeight="1" x14ac:dyDescent="0.2">
      <c r="B1083" s="702"/>
      <c r="C1083" s="971"/>
      <c r="D1083" s="144"/>
      <c r="E1083" s="971"/>
      <c r="F1083" s="146"/>
      <c r="G1083" s="144"/>
      <c r="H1083" s="118"/>
      <c r="I1083" s="118"/>
      <c r="J1083" s="118"/>
      <c r="K1083" s="118"/>
      <c r="L1083" s="118"/>
      <c r="M1083" s="118"/>
      <c r="N1083" s="118"/>
      <c r="O1083" s="118"/>
      <c r="P1083" s="118"/>
      <c r="Q1083" s="118"/>
      <c r="R1083" s="118"/>
      <c r="S1083" s="118"/>
      <c r="T1083" s="118"/>
      <c r="U1083" s="118"/>
      <c r="V1083" s="118"/>
      <c r="W1083" s="118"/>
      <c r="X1083" s="118"/>
      <c r="Y1083" s="118"/>
      <c r="Z1083" s="118"/>
      <c r="AA1083" s="118"/>
      <c r="AB1083" s="118"/>
      <c r="AC1083" s="118"/>
      <c r="AD1083" s="690"/>
      <c r="AE1083" s="690"/>
    </row>
    <row r="1084" spans="2:31" ht="9.75" customHeight="1" x14ac:dyDescent="0.2">
      <c r="B1084" s="702"/>
      <c r="C1084" s="971"/>
      <c r="D1084" s="144"/>
      <c r="E1084" s="971"/>
      <c r="F1084" s="118"/>
      <c r="G1084" s="118"/>
      <c r="H1084" s="144"/>
      <c r="I1084" s="118"/>
      <c r="J1084" s="118"/>
      <c r="K1084" s="118"/>
      <c r="L1084" s="118"/>
      <c r="M1084" s="118"/>
      <c r="N1084" s="118"/>
      <c r="O1084" s="118"/>
      <c r="P1084" s="118"/>
      <c r="Q1084" s="118"/>
      <c r="R1084" s="118"/>
      <c r="S1084" s="118"/>
      <c r="T1084" s="118"/>
      <c r="U1084" s="118"/>
      <c r="V1084" s="118"/>
      <c r="W1084" s="118"/>
      <c r="X1084" s="118"/>
      <c r="Y1084" s="118"/>
      <c r="Z1084" s="118"/>
      <c r="AA1084" s="118"/>
      <c r="AB1084" s="118"/>
      <c r="AC1084" s="118"/>
      <c r="AD1084" s="690"/>
      <c r="AE1084" s="690"/>
    </row>
    <row r="1085" spans="2:31" ht="19.350000000000001" customHeight="1" x14ac:dyDescent="0.2">
      <c r="B1085" s="702"/>
      <c r="C1085" s="971"/>
      <c r="D1085" s="146"/>
      <c r="E1085" s="971"/>
      <c r="F1085" s="118"/>
      <c r="G1085" s="146"/>
      <c r="H1085" s="118"/>
      <c r="I1085" s="118"/>
      <c r="J1085" s="118"/>
      <c r="K1085" s="118"/>
      <c r="L1085" s="118"/>
      <c r="M1085" s="118"/>
      <c r="N1085" s="118"/>
      <c r="O1085" s="118"/>
      <c r="P1085" s="118"/>
      <c r="Q1085" s="118"/>
      <c r="R1085" s="118"/>
      <c r="S1085" s="118"/>
      <c r="T1085" s="118"/>
      <c r="U1085" s="118"/>
      <c r="V1085" s="118"/>
      <c r="W1085" s="118"/>
      <c r="X1085" s="118"/>
      <c r="Y1085" s="118"/>
      <c r="Z1085" s="118"/>
      <c r="AA1085" s="118"/>
      <c r="AB1085" s="118"/>
      <c r="AC1085" s="118"/>
      <c r="AD1085" s="690"/>
      <c r="AE1085" s="690"/>
    </row>
    <row r="1086" spans="2:31" ht="9.75" customHeight="1" x14ac:dyDescent="0.2">
      <c r="B1086" s="702"/>
      <c r="C1086" s="971"/>
      <c r="D1086" s="144"/>
      <c r="E1086" s="971"/>
      <c r="F1086" s="118"/>
      <c r="G1086" s="118"/>
      <c r="H1086" s="118"/>
      <c r="I1086" s="118"/>
      <c r="J1086" s="118"/>
      <c r="K1086" s="118"/>
      <c r="L1086" s="144"/>
      <c r="M1086" s="118"/>
      <c r="N1086" s="118"/>
      <c r="O1086" s="118"/>
      <c r="P1086" s="118"/>
      <c r="Q1086" s="118"/>
      <c r="R1086" s="118"/>
      <c r="S1086" s="118"/>
      <c r="T1086" s="118"/>
      <c r="U1086" s="118"/>
      <c r="V1086" s="118"/>
      <c r="W1086" s="118"/>
      <c r="X1086" s="118"/>
      <c r="Y1086" s="118"/>
      <c r="Z1086" s="118"/>
      <c r="AA1086" s="118"/>
      <c r="AB1086" s="118"/>
      <c r="AC1086" s="118"/>
      <c r="AD1086" s="690"/>
      <c r="AE1086" s="690"/>
    </row>
    <row r="1087" spans="2:31" ht="9.75" customHeight="1" x14ac:dyDescent="0.2">
      <c r="B1087" s="702"/>
      <c r="C1087" s="971"/>
      <c r="D1087" s="142"/>
      <c r="E1087" s="971"/>
      <c r="F1087" s="144"/>
      <c r="G1087" s="144"/>
      <c r="H1087" s="144"/>
      <c r="I1087" s="146"/>
      <c r="J1087" s="144"/>
      <c r="K1087" s="144"/>
      <c r="L1087" s="144"/>
      <c r="M1087" s="144"/>
      <c r="N1087" s="144"/>
      <c r="O1087" s="144"/>
      <c r="P1087" s="144"/>
      <c r="Q1087" s="146"/>
      <c r="R1087" s="118"/>
      <c r="S1087" s="118"/>
      <c r="T1087" s="118"/>
      <c r="U1087" s="118"/>
      <c r="V1087" s="118"/>
      <c r="W1087" s="118"/>
      <c r="X1087" s="118"/>
      <c r="Y1087" s="118"/>
      <c r="Z1087" s="118"/>
      <c r="AA1087" s="118"/>
      <c r="AB1087" s="118"/>
      <c r="AC1087" s="118"/>
      <c r="AD1087" s="690"/>
      <c r="AE1087" s="690"/>
    </row>
    <row r="1088" spans="2:31" ht="9.75" customHeight="1" x14ac:dyDescent="0.2">
      <c r="B1088" s="702"/>
      <c r="C1088" s="971"/>
      <c r="D1088" s="139"/>
      <c r="E1088" s="971"/>
      <c r="F1088" s="118"/>
      <c r="G1088" s="118"/>
      <c r="H1088" s="118"/>
      <c r="I1088" s="118"/>
      <c r="J1088" s="118"/>
      <c r="K1088" s="118"/>
      <c r="L1088" s="118"/>
      <c r="M1088" s="118"/>
      <c r="N1088" s="139"/>
      <c r="O1088" s="139"/>
      <c r="P1088" s="139"/>
      <c r="Q1088" s="139"/>
      <c r="R1088" s="139"/>
      <c r="S1088" s="139"/>
      <c r="T1088" s="139"/>
      <c r="U1088" s="139"/>
      <c r="V1088" s="118"/>
      <c r="W1088" s="118"/>
      <c r="X1088" s="118"/>
      <c r="Y1088" s="118"/>
      <c r="Z1088" s="118"/>
      <c r="AA1088" s="118"/>
      <c r="AB1088" s="118"/>
      <c r="AC1088" s="118"/>
      <c r="AD1088" s="690"/>
      <c r="AE1088" s="690"/>
    </row>
    <row r="1089" spans="2:31" ht="9.75" customHeight="1" x14ac:dyDescent="0.2">
      <c r="B1089" s="702"/>
      <c r="C1089" s="971"/>
      <c r="D1089" s="146"/>
      <c r="E1089" s="971"/>
      <c r="F1089" s="118"/>
      <c r="G1089" s="118"/>
      <c r="H1089" s="118"/>
      <c r="I1089" s="118"/>
      <c r="J1089" s="118"/>
      <c r="K1089" s="118"/>
      <c r="L1089" s="118"/>
      <c r="M1089" s="118"/>
      <c r="N1089" s="118"/>
      <c r="O1089" s="118"/>
      <c r="P1089" s="118"/>
      <c r="Q1089" s="118"/>
      <c r="R1089" s="118"/>
      <c r="S1089" s="118"/>
      <c r="T1089" s="118"/>
      <c r="U1089" s="118"/>
      <c r="V1089" s="118"/>
      <c r="W1089" s="118"/>
      <c r="X1089" s="118"/>
      <c r="Y1089" s="118"/>
      <c r="Z1089" s="118"/>
      <c r="AA1089" s="118"/>
      <c r="AB1089" s="146"/>
      <c r="AC1089" s="146"/>
      <c r="AD1089" s="690"/>
      <c r="AE1089" s="690"/>
    </row>
    <row r="1090" spans="2:31" ht="9.75" customHeight="1" x14ac:dyDescent="0.2">
      <c r="B1090" s="702"/>
      <c r="C1090" s="971"/>
      <c r="D1090" s="146"/>
      <c r="E1090" s="971"/>
      <c r="F1090" s="118"/>
      <c r="G1090" s="118"/>
      <c r="H1090" s="118"/>
      <c r="I1090" s="118"/>
      <c r="J1090" s="118"/>
      <c r="K1090" s="118"/>
      <c r="L1090" s="118"/>
      <c r="M1090" s="118"/>
      <c r="N1090" s="118"/>
      <c r="O1090" s="118"/>
      <c r="P1090" s="118"/>
      <c r="Q1090" s="118"/>
      <c r="R1090" s="118"/>
      <c r="S1090" s="118"/>
      <c r="T1090" s="118"/>
      <c r="U1090" s="118"/>
      <c r="V1090" s="118"/>
      <c r="W1090" s="118"/>
      <c r="X1090" s="118"/>
      <c r="Y1090" s="118"/>
      <c r="Z1090" s="118"/>
      <c r="AA1090" s="118"/>
      <c r="AB1090" s="146"/>
      <c r="AC1090" s="146"/>
      <c r="AD1090" s="690"/>
      <c r="AE1090" s="690"/>
    </row>
    <row r="1091" spans="2:31" ht="9.75" customHeight="1" x14ac:dyDescent="0.2">
      <c r="B1091" s="702"/>
      <c r="C1091" s="971"/>
      <c r="D1091" s="139"/>
      <c r="E1091" s="971"/>
      <c r="F1091" s="118"/>
      <c r="G1091" s="118"/>
      <c r="H1091" s="118"/>
      <c r="I1091" s="118"/>
      <c r="J1091" s="118"/>
      <c r="K1091" s="118"/>
      <c r="L1091" s="118"/>
      <c r="M1091" s="118"/>
      <c r="N1091" s="118"/>
      <c r="O1091" s="118"/>
      <c r="P1091" s="118"/>
      <c r="Q1091" s="118"/>
      <c r="R1091" s="118"/>
      <c r="S1091" s="118"/>
      <c r="T1091" s="118"/>
      <c r="U1091" s="118"/>
      <c r="V1091" s="118"/>
      <c r="W1091" s="118"/>
      <c r="X1091" s="118"/>
      <c r="Y1091" s="118"/>
      <c r="Z1091" s="118"/>
      <c r="AA1091" s="118"/>
      <c r="AB1091" s="139"/>
      <c r="AC1091" s="139"/>
      <c r="AD1091" s="690"/>
      <c r="AE1091" s="690"/>
    </row>
    <row r="1092" spans="2:31" ht="9.75" customHeight="1" x14ac:dyDescent="0.2">
      <c r="B1092" s="702"/>
      <c r="C1092" s="971"/>
      <c r="D1092" s="144"/>
      <c r="E1092" s="971"/>
      <c r="F1092" s="118"/>
      <c r="G1092" s="118"/>
      <c r="H1092" s="118"/>
      <c r="I1092" s="118"/>
      <c r="J1092" s="118"/>
      <c r="K1092" s="118"/>
      <c r="L1092" s="118"/>
      <c r="M1092" s="118"/>
      <c r="N1092" s="118"/>
      <c r="O1092" s="118"/>
      <c r="P1092" s="118"/>
      <c r="Q1092" s="118"/>
      <c r="R1092" s="118"/>
      <c r="S1092" s="118"/>
      <c r="T1092" s="118"/>
      <c r="U1092" s="118"/>
      <c r="V1092" s="118"/>
      <c r="W1092" s="118"/>
      <c r="X1092" s="118"/>
      <c r="Y1092" s="118"/>
      <c r="Z1092" s="118"/>
      <c r="AA1092" s="118"/>
      <c r="AB1092" s="146"/>
      <c r="AC1092" s="146"/>
      <c r="AD1092" s="690"/>
      <c r="AE1092" s="690"/>
    </row>
    <row r="1093" spans="2:31" ht="9.75" customHeight="1" x14ac:dyDescent="0.2">
      <c r="B1093" s="702"/>
      <c r="C1093" s="971"/>
      <c r="D1093" s="146"/>
      <c r="E1093" s="971"/>
      <c r="F1093" s="118"/>
      <c r="G1093" s="118"/>
      <c r="H1093" s="118"/>
      <c r="I1093" s="118"/>
      <c r="J1093" s="118"/>
      <c r="K1093" s="118"/>
      <c r="L1093" s="118"/>
      <c r="M1093" s="118"/>
      <c r="N1093" s="118"/>
      <c r="O1093" s="118"/>
      <c r="P1093" s="118"/>
      <c r="Q1093" s="118"/>
      <c r="R1093" s="118"/>
      <c r="S1093" s="118"/>
      <c r="T1093" s="118"/>
      <c r="U1093" s="118"/>
      <c r="V1093" s="118"/>
      <c r="W1093" s="118"/>
      <c r="X1093" s="118"/>
      <c r="Y1093" s="118"/>
      <c r="Z1093" s="118"/>
      <c r="AA1093" s="118"/>
      <c r="AB1093" s="146"/>
      <c r="AC1093" s="146"/>
      <c r="AD1093" s="690"/>
      <c r="AE1093" s="690"/>
    </row>
    <row r="1094" spans="2:31" ht="9.75" customHeight="1" x14ac:dyDescent="0.2">
      <c r="B1094" s="702"/>
      <c r="C1094" s="971"/>
      <c r="D1094" s="139"/>
      <c r="E1094" s="971"/>
      <c r="F1094" s="118"/>
      <c r="G1094" s="118"/>
      <c r="H1094" s="118"/>
      <c r="I1094" s="118"/>
      <c r="J1094" s="118"/>
      <c r="K1094" s="118"/>
      <c r="L1094" s="118"/>
      <c r="M1094" s="118"/>
      <c r="N1094" s="118"/>
      <c r="O1094" s="118"/>
      <c r="P1094" s="118"/>
      <c r="Q1094" s="118"/>
      <c r="R1094" s="118"/>
      <c r="S1094" s="118"/>
      <c r="T1094" s="118"/>
      <c r="U1094" s="118"/>
      <c r="V1094" s="118"/>
      <c r="W1094" s="118"/>
      <c r="X1094" s="118"/>
      <c r="Y1094" s="118"/>
      <c r="Z1094" s="118"/>
      <c r="AA1094" s="118"/>
      <c r="AB1094" s="139"/>
      <c r="AC1094" s="139"/>
      <c r="AD1094" s="690"/>
      <c r="AE1094" s="690"/>
    </row>
    <row r="1095" spans="2:31" ht="9.75" customHeight="1" x14ac:dyDescent="0.2">
      <c r="B1095" s="702"/>
      <c r="C1095" s="971"/>
      <c r="D1095" s="146"/>
      <c r="E1095" s="971"/>
      <c r="F1095" s="118"/>
      <c r="G1095" s="118"/>
      <c r="H1095" s="118"/>
      <c r="I1095" s="118"/>
      <c r="J1095" s="118"/>
      <c r="K1095" s="118"/>
      <c r="L1095" s="118"/>
      <c r="M1095" s="118"/>
      <c r="N1095" s="118"/>
      <c r="O1095" s="118"/>
      <c r="P1095" s="118"/>
      <c r="Q1095" s="118"/>
      <c r="R1095" s="118"/>
      <c r="S1095" s="118"/>
      <c r="T1095" s="118"/>
      <c r="U1095" s="139"/>
      <c r="V1095" s="139"/>
      <c r="W1095" s="139"/>
      <c r="X1095" s="146"/>
      <c r="Y1095" s="146"/>
      <c r="Z1095" s="139"/>
      <c r="AA1095" s="139"/>
      <c r="AB1095" s="139"/>
      <c r="AC1095" s="118"/>
      <c r="AD1095" s="690"/>
      <c r="AE1095" s="690"/>
    </row>
    <row r="1096" spans="2:31" ht="9.75" customHeight="1" x14ac:dyDescent="0.2">
      <c r="B1096" s="702"/>
      <c r="C1096" s="971"/>
      <c r="D1096" s="144"/>
      <c r="E1096" s="971"/>
      <c r="F1096" s="118"/>
      <c r="G1096" s="118"/>
      <c r="H1096" s="118"/>
      <c r="I1096" s="118"/>
      <c r="J1096" s="118"/>
      <c r="K1096" s="118"/>
      <c r="L1096" s="118"/>
      <c r="M1096" s="118"/>
      <c r="N1096" s="118"/>
      <c r="O1096" s="118"/>
      <c r="P1096" s="118"/>
      <c r="Q1096" s="118"/>
      <c r="R1096" s="118"/>
      <c r="S1096" s="118"/>
      <c r="T1096" s="118"/>
      <c r="U1096" s="118"/>
      <c r="V1096" s="118"/>
      <c r="W1096" s="146"/>
      <c r="X1096" s="146"/>
      <c r="Y1096" s="146"/>
      <c r="Z1096" s="118"/>
      <c r="AA1096" s="118"/>
      <c r="AB1096" s="118"/>
      <c r="AC1096" s="118"/>
      <c r="AD1096" s="690"/>
      <c r="AE1096" s="690"/>
    </row>
    <row r="1097" spans="2:31" ht="9.75" customHeight="1" x14ac:dyDescent="0.2">
      <c r="B1097" s="702"/>
      <c r="C1097" s="971"/>
      <c r="D1097" s="142"/>
      <c r="E1097" s="971"/>
      <c r="F1097" s="118"/>
      <c r="G1097" s="118"/>
      <c r="H1097" s="118"/>
      <c r="I1097" s="118"/>
      <c r="J1097" s="118"/>
      <c r="K1097" s="118"/>
      <c r="L1097" s="118"/>
      <c r="M1097" s="118"/>
      <c r="N1097" s="118"/>
      <c r="O1097" s="118"/>
      <c r="P1097" s="118"/>
      <c r="Q1097" s="118"/>
      <c r="R1097" s="118"/>
      <c r="S1097" s="118"/>
      <c r="T1097" s="142"/>
      <c r="U1097" s="142"/>
      <c r="V1097" s="142"/>
      <c r="W1097" s="142"/>
      <c r="X1097" s="144"/>
      <c r="Y1097" s="144"/>
      <c r="Z1097" s="142"/>
      <c r="AA1097" s="144"/>
      <c r="AB1097" s="118"/>
      <c r="AC1097" s="118"/>
      <c r="AD1097" s="690"/>
      <c r="AE1097" s="690"/>
    </row>
    <row r="1098" spans="2:31" ht="9.75" customHeight="1" x14ac:dyDescent="0.2">
      <c r="B1098" s="702"/>
      <c r="C1098" s="971"/>
      <c r="D1098" s="144"/>
      <c r="E1098" s="971"/>
      <c r="F1098" s="118"/>
      <c r="G1098" s="118"/>
      <c r="H1098" s="118"/>
      <c r="I1098" s="118"/>
      <c r="J1098" s="118"/>
      <c r="K1098" s="118"/>
      <c r="L1098" s="118"/>
      <c r="M1098" s="118"/>
      <c r="N1098" s="118"/>
      <c r="O1098" s="118"/>
      <c r="P1098" s="118"/>
      <c r="Q1098" s="118"/>
      <c r="R1098" s="118"/>
      <c r="S1098" s="118"/>
      <c r="T1098" s="118"/>
      <c r="U1098" s="118"/>
      <c r="V1098" s="118"/>
      <c r="W1098" s="118"/>
      <c r="X1098" s="118"/>
      <c r="Y1098" s="144"/>
      <c r="Z1098" s="144"/>
      <c r="AA1098" s="144"/>
      <c r="AB1098" s="146"/>
      <c r="AC1098" s="118"/>
      <c r="AD1098" s="690"/>
      <c r="AE1098" s="690"/>
    </row>
    <row r="1099" spans="2:31" ht="9.75" customHeight="1" x14ac:dyDescent="0.2">
      <c r="B1099" s="702"/>
      <c r="C1099" s="971"/>
      <c r="D1099" s="144"/>
      <c r="E1099" s="971"/>
      <c r="F1099" s="118"/>
      <c r="G1099" s="118"/>
      <c r="H1099" s="118"/>
      <c r="I1099" s="118"/>
      <c r="J1099" s="118"/>
      <c r="K1099" s="118"/>
      <c r="L1099" s="118"/>
      <c r="M1099" s="118"/>
      <c r="N1099" s="118"/>
      <c r="O1099" s="118"/>
      <c r="P1099" s="118"/>
      <c r="Q1099" s="118"/>
      <c r="R1099" s="118"/>
      <c r="S1099" s="118"/>
      <c r="T1099" s="139"/>
      <c r="U1099" s="118"/>
      <c r="V1099" s="118"/>
      <c r="W1099" s="139"/>
      <c r="X1099" s="139"/>
      <c r="Y1099" s="146"/>
      <c r="Z1099" s="144"/>
      <c r="AA1099" s="118"/>
      <c r="AB1099" s="118"/>
      <c r="AC1099" s="118"/>
      <c r="AD1099" s="690"/>
      <c r="AE1099" s="690"/>
    </row>
    <row r="1100" spans="2:31" ht="19.350000000000001" customHeight="1" x14ac:dyDescent="0.2">
      <c r="B1100" s="702"/>
      <c r="C1100" s="971"/>
      <c r="D1100" s="146"/>
      <c r="E1100" s="971"/>
      <c r="F1100" s="118"/>
      <c r="G1100" s="118"/>
      <c r="H1100" s="118"/>
      <c r="I1100" s="118"/>
      <c r="J1100" s="118"/>
      <c r="K1100" s="118"/>
      <c r="L1100" s="118"/>
      <c r="M1100" s="118"/>
      <c r="N1100" s="118"/>
      <c r="O1100" s="118"/>
      <c r="P1100" s="118"/>
      <c r="Q1100" s="118"/>
      <c r="R1100" s="118"/>
      <c r="S1100" s="118"/>
      <c r="T1100" s="118"/>
      <c r="U1100" s="118"/>
      <c r="V1100" s="118"/>
      <c r="W1100" s="118"/>
      <c r="X1100" s="118"/>
      <c r="Y1100" s="118"/>
      <c r="Z1100" s="118"/>
      <c r="AA1100" s="118"/>
      <c r="AB1100" s="118"/>
      <c r="AC1100" s="146"/>
      <c r="AD1100" s="690"/>
      <c r="AE1100" s="690"/>
    </row>
    <row r="1101" spans="2:31" ht="19.350000000000001" customHeight="1" x14ac:dyDescent="0.2">
      <c r="B1101" s="702"/>
      <c r="C1101" s="971"/>
      <c r="D1101" s="144"/>
      <c r="E1101" s="971"/>
      <c r="F1101" s="118"/>
      <c r="G1101" s="118"/>
      <c r="H1101" s="118"/>
      <c r="I1101" s="118"/>
      <c r="J1101" s="118"/>
      <c r="K1101" s="118"/>
      <c r="L1101" s="118"/>
      <c r="M1101" s="118"/>
      <c r="N1101" s="118"/>
      <c r="O1101" s="118"/>
      <c r="P1101" s="118"/>
      <c r="Q1101" s="118"/>
      <c r="R1101" s="118"/>
      <c r="S1101" s="118"/>
      <c r="T1101" s="144"/>
      <c r="U1101" s="144"/>
      <c r="V1101" s="144"/>
      <c r="W1101" s="144"/>
      <c r="X1101" s="146"/>
      <c r="Y1101" s="118"/>
      <c r="Z1101" s="118"/>
      <c r="AA1101" s="118"/>
      <c r="AB1101" s="118"/>
      <c r="AC1101" s="118"/>
      <c r="AD1101" s="690"/>
      <c r="AE1101" s="690"/>
    </row>
    <row r="1102" spans="2:31" ht="19.350000000000001" customHeight="1" x14ac:dyDescent="0.2">
      <c r="B1102" s="702"/>
      <c r="C1102" s="971"/>
      <c r="D1102" s="144"/>
      <c r="E1102" s="971"/>
      <c r="F1102" s="118"/>
      <c r="G1102" s="118"/>
      <c r="H1102" s="118"/>
      <c r="I1102" s="118"/>
      <c r="J1102" s="118"/>
      <c r="K1102" s="118"/>
      <c r="L1102" s="118"/>
      <c r="M1102" s="118"/>
      <c r="N1102" s="118"/>
      <c r="O1102" s="118"/>
      <c r="P1102" s="118"/>
      <c r="Q1102" s="118"/>
      <c r="R1102" s="118"/>
      <c r="S1102" s="118"/>
      <c r="T1102" s="139"/>
      <c r="U1102" s="146"/>
      <c r="V1102" s="146"/>
      <c r="W1102" s="146"/>
      <c r="X1102" s="139"/>
      <c r="Y1102" s="139"/>
      <c r="Z1102" s="146"/>
      <c r="AA1102" s="146"/>
      <c r="AB1102" s="118"/>
      <c r="AC1102" s="118"/>
      <c r="AD1102" s="690"/>
      <c r="AE1102" s="690"/>
    </row>
    <row r="1103" spans="2:31" ht="19.350000000000001" customHeight="1" x14ac:dyDescent="0.2">
      <c r="B1103" s="702"/>
      <c r="C1103" s="971"/>
      <c r="D1103" s="144"/>
      <c r="E1103" s="971"/>
      <c r="F1103" s="118"/>
      <c r="G1103" s="118"/>
      <c r="H1103" s="118"/>
      <c r="I1103" s="118"/>
      <c r="J1103" s="118"/>
      <c r="K1103" s="118"/>
      <c r="L1103" s="118"/>
      <c r="M1103" s="118"/>
      <c r="N1103" s="118"/>
      <c r="O1103" s="118"/>
      <c r="P1103" s="118"/>
      <c r="Q1103" s="118"/>
      <c r="R1103" s="118"/>
      <c r="S1103" s="118"/>
      <c r="T1103" s="146"/>
      <c r="U1103" s="146"/>
      <c r="V1103" s="144"/>
      <c r="W1103" s="144"/>
      <c r="X1103" s="144"/>
      <c r="Y1103" s="144"/>
      <c r="Z1103" s="144"/>
      <c r="AA1103" s="146"/>
      <c r="AB1103" s="118"/>
      <c r="AC1103" s="139"/>
      <c r="AD1103" s="690"/>
      <c r="AE1103" s="690"/>
    </row>
    <row r="1104" spans="2:31" ht="19.350000000000001" customHeight="1" x14ac:dyDescent="0.2">
      <c r="B1104" s="702"/>
      <c r="C1104" s="971"/>
      <c r="D1104" s="139"/>
      <c r="E1104" s="971"/>
      <c r="F1104" s="118"/>
      <c r="G1104" s="118"/>
      <c r="H1104" s="118"/>
      <c r="I1104" s="118"/>
      <c r="J1104" s="118"/>
      <c r="K1104" s="118"/>
      <c r="L1104" s="118"/>
      <c r="M1104" s="118"/>
      <c r="N1104" s="118"/>
      <c r="O1104" s="118"/>
      <c r="P1104" s="118"/>
      <c r="Q1104" s="118"/>
      <c r="R1104" s="118"/>
      <c r="S1104" s="118"/>
      <c r="T1104" s="118"/>
      <c r="U1104" s="118"/>
      <c r="V1104" s="118"/>
      <c r="W1104" s="118"/>
      <c r="X1104" s="118"/>
      <c r="Y1104" s="118"/>
      <c r="Z1104" s="118"/>
      <c r="AA1104" s="139"/>
      <c r="AB1104" s="139"/>
      <c r="AC1104" s="118"/>
      <c r="AD1104" s="690"/>
      <c r="AE1104" s="690"/>
    </row>
    <row r="1105" spans="2:31" ht="9.75" customHeight="1" x14ac:dyDescent="0.2">
      <c r="B1105" s="702"/>
      <c r="C1105" s="971"/>
      <c r="D1105" s="139"/>
      <c r="E1105" s="971"/>
      <c r="F1105" s="118"/>
      <c r="G1105" s="118"/>
      <c r="H1105" s="118"/>
      <c r="I1105" s="118"/>
      <c r="J1105" s="118"/>
      <c r="K1105" s="118"/>
      <c r="L1105" s="118"/>
      <c r="M1105" s="118"/>
      <c r="N1105" s="118"/>
      <c r="O1105" s="118"/>
      <c r="P1105" s="118"/>
      <c r="Q1105" s="118"/>
      <c r="R1105" s="118"/>
      <c r="S1105" s="118"/>
      <c r="T1105" s="118"/>
      <c r="U1105" s="118"/>
      <c r="V1105" s="118"/>
      <c r="W1105" s="118"/>
      <c r="X1105" s="118"/>
      <c r="Y1105" s="118"/>
      <c r="Z1105" s="118"/>
      <c r="AA1105" s="139"/>
      <c r="AB1105" s="139"/>
      <c r="AC1105" s="118"/>
      <c r="AD1105" s="690"/>
      <c r="AE1105" s="690"/>
    </row>
    <row r="1106" spans="2:31" ht="9.75" customHeight="1" x14ac:dyDescent="0.2">
      <c r="B1106" s="702"/>
      <c r="C1106" s="971"/>
      <c r="D1106" s="139"/>
      <c r="E1106" s="971"/>
      <c r="F1106" s="118"/>
      <c r="G1106" s="118"/>
      <c r="H1106" s="118"/>
      <c r="I1106" s="118"/>
      <c r="J1106" s="118"/>
      <c r="K1106" s="118"/>
      <c r="L1106" s="118"/>
      <c r="M1106" s="118"/>
      <c r="N1106" s="118"/>
      <c r="O1106" s="118"/>
      <c r="P1106" s="118"/>
      <c r="Q1106" s="118"/>
      <c r="R1106" s="118"/>
      <c r="S1106" s="118"/>
      <c r="T1106" s="118"/>
      <c r="U1106" s="118"/>
      <c r="V1106" s="118"/>
      <c r="W1106" s="118"/>
      <c r="X1106" s="118"/>
      <c r="Y1106" s="118"/>
      <c r="Z1106" s="118"/>
      <c r="AA1106" s="118"/>
      <c r="AB1106" s="139"/>
      <c r="AC1106" s="118"/>
      <c r="AD1106" s="690"/>
      <c r="AE1106" s="690"/>
    </row>
    <row r="1107" spans="2:31" ht="9.75" customHeight="1" x14ac:dyDescent="0.2">
      <c r="B1107" s="702"/>
      <c r="C1107" s="971"/>
      <c r="D1107" s="139"/>
      <c r="E1107" s="971"/>
      <c r="F1107" s="118"/>
      <c r="G1107" s="118"/>
      <c r="H1107" s="118"/>
      <c r="I1107" s="118"/>
      <c r="J1107" s="118"/>
      <c r="K1107" s="118"/>
      <c r="L1107" s="118"/>
      <c r="M1107" s="118"/>
      <c r="N1107" s="118"/>
      <c r="O1107" s="118"/>
      <c r="P1107" s="118"/>
      <c r="Q1107" s="118"/>
      <c r="R1107" s="118"/>
      <c r="S1107" s="118"/>
      <c r="T1107" s="118"/>
      <c r="U1107" s="118"/>
      <c r="V1107" s="118"/>
      <c r="W1107" s="118"/>
      <c r="X1107" s="139"/>
      <c r="Y1107" s="139"/>
      <c r="Z1107" s="118"/>
      <c r="AA1107" s="118"/>
      <c r="AB1107" s="118"/>
      <c r="AC1107" s="118"/>
      <c r="AD1107" s="690"/>
      <c r="AE1107" s="690"/>
    </row>
    <row r="1108" spans="2:31" ht="9.75" customHeight="1" x14ac:dyDescent="0.2">
      <c r="B1108" s="702"/>
      <c r="C1108" s="971"/>
      <c r="D1108" s="139"/>
      <c r="E1108" s="971"/>
      <c r="F1108" s="118"/>
      <c r="G1108" s="118"/>
      <c r="H1108" s="118"/>
      <c r="I1108" s="118"/>
      <c r="J1108" s="118"/>
      <c r="K1108" s="118"/>
      <c r="L1108" s="118"/>
      <c r="M1108" s="118"/>
      <c r="N1108" s="118"/>
      <c r="O1108" s="118"/>
      <c r="P1108" s="139"/>
      <c r="Q1108" s="139"/>
      <c r="R1108" s="139"/>
      <c r="S1108" s="139"/>
      <c r="T1108" s="139"/>
      <c r="U1108" s="118"/>
      <c r="V1108" s="118"/>
      <c r="W1108" s="118"/>
      <c r="X1108" s="118"/>
      <c r="Y1108" s="118"/>
      <c r="Z1108" s="118"/>
      <c r="AA1108" s="118"/>
      <c r="AB1108" s="118"/>
      <c r="AC1108" s="118"/>
      <c r="AD1108" s="690"/>
      <c r="AE1108" s="690"/>
    </row>
    <row r="1109" spans="2:31" ht="9.75" customHeight="1" x14ac:dyDescent="0.2">
      <c r="B1109" s="702"/>
      <c r="C1109" s="971"/>
      <c r="D1109" s="144"/>
      <c r="E1109" s="971"/>
      <c r="F1109" s="118"/>
      <c r="G1109" s="118"/>
      <c r="H1109" s="118"/>
      <c r="I1109" s="118"/>
      <c r="J1109" s="118"/>
      <c r="K1109" s="118"/>
      <c r="L1109" s="118"/>
      <c r="M1109" s="118"/>
      <c r="N1109" s="118"/>
      <c r="O1109" s="118"/>
      <c r="P1109" s="118"/>
      <c r="Q1109" s="118"/>
      <c r="R1109" s="118"/>
      <c r="S1109" s="118"/>
      <c r="T1109" s="118"/>
      <c r="U1109" s="118"/>
      <c r="V1109" s="118"/>
      <c r="W1109" s="118"/>
      <c r="X1109" s="146"/>
      <c r="Y1109" s="146"/>
      <c r="Z1109" s="146"/>
      <c r="AA1109" s="146"/>
      <c r="AB1109" s="146"/>
      <c r="AC1109" s="118"/>
      <c r="AD1109" s="690"/>
      <c r="AE1109" s="690"/>
    </row>
    <row r="1110" spans="2:31" ht="9.75" customHeight="1" x14ac:dyDescent="0.2">
      <c r="B1110" s="702"/>
      <c r="C1110" s="971"/>
      <c r="D1110" s="146"/>
      <c r="E1110" s="971"/>
      <c r="F1110" s="118"/>
      <c r="G1110" s="118"/>
      <c r="H1110" s="118"/>
      <c r="I1110" s="118"/>
      <c r="J1110" s="118"/>
      <c r="K1110" s="118"/>
      <c r="L1110" s="118"/>
      <c r="M1110" s="118"/>
      <c r="N1110" s="118"/>
      <c r="O1110" s="118"/>
      <c r="P1110" s="118"/>
      <c r="Q1110" s="118"/>
      <c r="R1110" s="118"/>
      <c r="S1110" s="118"/>
      <c r="T1110" s="118"/>
      <c r="U1110" s="118"/>
      <c r="V1110" s="118"/>
      <c r="W1110" s="118"/>
      <c r="X1110" s="146"/>
      <c r="Y1110" s="146"/>
      <c r="Z1110" s="139"/>
      <c r="AA1110" s="139"/>
      <c r="AB1110" s="139"/>
      <c r="AC1110" s="118"/>
      <c r="AD1110" s="690"/>
      <c r="AE1110" s="690"/>
    </row>
    <row r="1111" spans="2:31" ht="9.75" customHeight="1" x14ac:dyDescent="0.2">
      <c r="B1111" s="702"/>
      <c r="C1111" s="971"/>
      <c r="D1111" s="144"/>
      <c r="E1111" s="971"/>
      <c r="F1111" s="118"/>
      <c r="G1111" s="118"/>
      <c r="H1111" s="118"/>
      <c r="I1111" s="118"/>
      <c r="J1111" s="118"/>
      <c r="K1111" s="118"/>
      <c r="L1111" s="118"/>
      <c r="M1111" s="118"/>
      <c r="N1111" s="118"/>
      <c r="O1111" s="118"/>
      <c r="P1111" s="118"/>
      <c r="Q1111" s="118"/>
      <c r="R1111" s="118"/>
      <c r="S1111" s="118"/>
      <c r="T1111" s="118"/>
      <c r="U1111" s="139"/>
      <c r="V1111" s="139"/>
      <c r="W1111" s="139"/>
      <c r="X1111" s="146"/>
      <c r="Y1111" s="146"/>
      <c r="Z1111" s="146"/>
      <c r="AA1111" s="146"/>
      <c r="AB1111" s="139"/>
      <c r="AC1111" s="118"/>
      <c r="AD1111" s="690"/>
      <c r="AE1111" s="690"/>
    </row>
    <row r="1112" spans="2:31" ht="9.75" customHeight="1" x14ac:dyDescent="0.2">
      <c r="B1112" s="702"/>
      <c r="C1112" s="971"/>
      <c r="D1112" s="146"/>
      <c r="E1112" s="971"/>
      <c r="F1112" s="118"/>
      <c r="G1112" s="118"/>
      <c r="H1112" s="118"/>
      <c r="I1112" s="118"/>
      <c r="J1112" s="118"/>
      <c r="K1112" s="118"/>
      <c r="L1112" s="118"/>
      <c r="M1112" s="118"/>
      <c r="N1112" s="118"/>
      <c r="O1112" s="118"/>
      <c r="P1112" s="118"/>
      <c r="Q1112" s="118"/>
      <c r="R1112" s="118"/>
      <c r="S1112" s="118"/>
      <c r="T1112" s="118"/>
      <c r="U1112" s="118"/>
      <c r="V1112" s="118"/>
      <c r="W1112" s="118"/>
      <c r="X1112" s="139"/>
      <c r="Y1112" s="139"/>
      <c r="Z1112" s="139"/>
      <c r="AA1112" s="139"/>
      <c r="AB1112" s="139"/>
      <c r="AC1112" s="118"/>
      <c r="AD1112" s="690"/>
      <c r="AE1112" s="690"/>
    </row>
    <row r="1113" spans="2:31" ht="19.350000000000001" customHeight="1" x14ac:dyDescent="0.2">
      <c r="B1113" s="702"/>
      <c r="C1113" s="971"/>
      <c r="D1113" s="144"/>
      <c r="E1113" s="971"/>
      <c r="F1113" s="118"/>
      <c r="G1113" s="118"/>
      <c r="H1113" s="118"/>
      <c r="I1113" s="118"/>
      <c r="J1113" s="118"/>
      <c r="K1113" s="118"/>
      <c r="L1113" s="118"/>
      <c r="M1113" s="118"/>
      <c r="N1113" s="118"/>
      <c r="O1113" s="118"/>
      <c r="P1113" s="118"/>
      <c r="Q1113" s="118"/>
      <c r="R1113" s="118"/>
      <c r="S1113" s="118"/>
      <c r="T1113" s="118"/>
      <c r="U1113" s="118"/>
      <c r="V1113" s="118"/>
      <c r="W1113" s="146"/>
      <c r="X1113" s="146"/>
      <c r="Y1113" s="146"/>
      <c r="Z1113" s="146"/>
      <c r="AA1113" s="139"/>
      <c r="AB1113" s="118"/>
      <c r="AC1113" s="118"/>
      <c r="AD1113" s="690"/>
      <c r="AE1113" s="690"/>
    </row>
    <row r="1114" spans="2:31" ht="9.75" customHeight="1" x14ac:dyDescent="0.2">
      <c r="B1114" s="702"/>
      <c r="C1114" s="971"/>
      <c r="D1114" s="146"/>
      <c r="E1114" s="971"/>
      <c r="F1114" s="118"/>
      <c r="G1114" s="118"/>
      <c r="H1114" s="118"/>
      <c r="I1114" s="118"/>
      <c r="J1114" s="118"/>
      <c r="K1114" s="118"/>
      <c r="L1114" s="118"/>
      <c r="M1114" s="118"/>
      <c r="N1114" s="118"/>
      <c r="O1114" s="118"/>
      <c r="P1114" s="118"/>
      <c r="Q1114" s="118"/>
      <c r="R1114" s="118"/>
      <c r="S1114" s="118"/>
      <c r="T1114" s="118"/>
      <c r="U1114" s="118"/>
      <c r="V1114" s="118"/>
      <c r="W1114" s="118"/>
      <c r="X1114" s="146"/>
      <c r="Y1114" s="139"/>
      <c r="Z1114" s="118"/>
      <c r="AA1114" s="118"/>
      <c r="AB1114" s="118"/>
      <c r="AC1114" s="146"/>
      <c r="AD1114" s="690"/>
      <c r="AE1114" s="690"/>
    </row>
    <row r="1115" spans="2:31" ht="19.350000000000001" customHeight="1" x14ac:dyDescent="0.2">
      <c r="B1115" s="702"/>
      <c r="C1115" s="971"/>
      <c r="D1115" s="146"/>
      <c r="E1115" s="971"/>
      <c r="F1115" s="118"/>
      <c r="G1115" s="118"/>
      <c r="H1115" s="118"/>
      <c r="I1115" s="118"/>
      <c r="J1115" s="118"/>
      <c r="K1115" s="118"/>
      <c r="L1115" s="118"/>
      <c r="M1115" s="118"/>
      <c r="N1115" s="118"/>
      <c r="O1115" s="118"/>
      <c r="P1115" s="118"/>
      <c r="Q1115" s="118"/>
      <c r="R1115" s="118"/>
      <c r="S1115" s="118"/>
      <c r="T1115" s="118"/>
      <c r="U1115" s="118"/>
      <c r="V1115" s="118"/>
      <c r="W1115" s="118"/>
      <c r="X1115" s="118"/>
      <c r="Y1115" s="118"/>
      <c r="Z1115" s="139"/>
      <c r="AA1115" s="139"/>
      <c r="AB1115" s="118"/>
      <c r="AC1115" s="118"/>
      <c r="AD1115" s="690"/>
      <c r="AE1115" s="690"/>
    </row>
    <row r="1116" spans="2:31" ht="9.75" customHeight="1" x14ac:dyDescent="0.2">
      <c r="B1116" s="702"/>
      <c r="C1116" s="971"/>
      <c r="D1116" s="146"/>
      <c r="E1116" s="971"/>
      <c r="F1116" s="118"/>
      <c r="G1116" s="118"/>
      <c r="H1116" s="118"/>
      <c r="I1116" s="118"/>
      <c r="J1116" s="118"/>
      <c r="K1116" s="118"/>
      <c r="L1116" s="118"/>
      <c r="M1116" s="118"/>
      <c r="N1116" s="118"/>
      <c r="O1116" s="118"/>
      <c r="P1116" s="118"/>
      <c r="Q1116" s="118"/>
      <c r="R1116" s="118"/>
      <c r="S1116" s="118"/>
      <c r="T1116" s="118"/>
      <c r="U1116" s="118"/>
      <c r="V1116" s="118"/>
      <c r="W1116" s="118"/>
      <c r="X1116" s="118"/>
      <c r="Y1116" s="118"/>
      <c r="Z1116" s="118"/>
      <c r="AA1116" s="118"/>
      <c r="AB1116" s="118"/>
      <c r="AC1116" s="146"/>
      <c r="AD1116" s="690"/>
      <c r="AE1116" s="690"/>
    </row>
    <row r="1117" spans="2:31" ht="9.75" customHeight="1" x14ac:dyDescent="0.2">
      <c r="B1117" s="702"/>
      <c r="C1117" s="971"/>
      <c r="D1117" s="139"/>
      <c r="E1117" s="971"/>
      <c r="F1117" s="118"/>
      <c r="G1117" s="118"/>
      <c r="H1117" s="118"/>
      <c r="I1117" s="118"/>
      <c r="J1117" s="118"/>
      <c r="K1117" s="118"/>
      <c r="L1117" s="118"/>
      <c r="M1117" s="118"/>
      <c r="N1117" s="118"/>
      <c r="O1117" s="118"/>
      <c r="P1117" s="118"/>
      <c r="Q1117" s="118"/>
      <c r="R1117" s="118"/>
      <c r="S1117" s="118"/>
      <c r="T1117" s="118"/>
      <c r="U1117" s="118"/>
      <c r="V1117" s="118"/>
      <c r="W1117" s="118"/>
      <c r="X1117" s="118"/>
      <c r="Y1117" s="118"/>
      <c r="Z1117" s="118"/>
      <c r="AA1117" s="118"/>
      <c r="AB1117" s="118"/>
      <c r="AC1117" s="139"/>
      <c r="AD1117" s="690"/>
      <c r="AE1117" s="690"/>
    </row>
    <row r="1118" spans="2:31" ht="19.350000000000001" customHeight="1" x14ac:dyDescent="0.2">
      <c r="B1118" s="702"/>
      <c r="C1118" s="971"/>
      <c r="D1118" s="139"/>
      <c r="E1118" s="971"/>
      <c r="F1118" s="118"/>
      <c r="G1118" s="118"/>
      <c r="H1118" s="118"/>
      <c r="I1118" s="118"/>
      <c r="J1118" s="118"/>
      <c r="K1118" s="118"/>
      <c r="L1118" s="118"/>
      <c r="M1118" s="118"/>
      <c r="N1118" s="118"/>
      <c r="O1118" s="118"/>
      <c r="P1118" s="118"/>
      <c r="Q1118" s="118"/>
      <c r="R1118" s="118"/>
      <c r="S1118" s="118"/>
      <c r="T1118" s="118"/>
      <c r="U1118" s="118"/>
      <c r="V1118" s="118"/>
      <c r="W1118" s="118"/>
      <c r="X1118" s="118"/>
      <c r="Y1118" s="118"/>
      <c r="Z1118" s="118"/>
      <c r="AA1118" s="118"/>
      <c r="AB1118" s="118"/>
      <c r="AC1118" s="139"/>
      <c r="AD1118" s="690"/>
      <c r="AE1118" s="690"/>
    </row>
    <row r="1119" spans="2:31" ht="9.75" customHeight="1" x14ac:dyDescent="0.2">
      <c r="B1119" s="702"/>
      <c r="C1119" s="971"/>
      <c r="D1119" s="146"/>
      <c r="E1119" s="971"/>
      <c r="F1119" s="118"/>
      <c r="G1119" s="118"/>
      <c r="H1119" s="118"/>
      <c r="I1119" s="118"/>
      <c r="J1119" s="118"/>
      <c r="K1119" s="118"/>
      <c r="L1119" s="118"/>
      <c r="M1119" s="118"/>
      <c r="N1119" s="118"/>
      <c r="O1119" s="118"/>
      <c r="P1119" s="118"/>
      <c r="Q1119" s="118"/>
      <c r="R1119" s="118"/>
      <c r="S1119" s="118"/>
      <c r="T1119" s="118"/>
      <c r="U1119" s="118"/>
      <c r="V1119" s="118"/>
      <c r="W1119" s="118"/>
      <c r="X1119" s="118"/>
      <c r="Y1119" s="118"/>
      <c r="Z1119" s="118"/>
      <c r="AA1119" s="118"/>
      <c r="AB1119" s="146"/>
      <c r="AC1119" s="118"/>
      <c r="AD1119" s="690"/>
      <c r="AE1119" s="690"/>
    </row>
    <row r="1120" spans="2:31" ht="9.75" customHeight="1" x14ac:dyDescent="0.2">
      <c r="B1120" s="702"/>
      <c r="C1120" s="971"/>
      <c r="D1120" s="142"/>
      <c r="E1120" s="971"/>
      <c r="F1120" s="118"/>
      <c r="G1120" s="118"/>
      <c r="H1120" s="118"/>
      <c r="I1120" s="118"/>
      <c r="J1120" s="118"/>
      <c r="K1120" s="118"/>
      <c r="L1120" s="118"/>
      <c r="M1120" s="118"/>
      <c r="N1120" s="118"/>
      <c r="O1120" s="118"/>
      <c r="P1120" s="118"/>
      <c r="Q1120" s="118"/>
      <c r="R1120" s="118"/>
      <c r="S1120" s="118"/>
      <c r="T1120" s="146"/>
      <c r="U1120" s="146"/>
      <c r="V1120" s="144"/>
      <c r="W1120" s="144"/>
      <c r="X1120" s="144"/>
      <c r="Y1120" s="144"/>
      <c r="Z1120" s="144"/>
      <c r="AA1120" s="118"/>
      <c r="AB1120" s="118"/>
      <c r="AC1120" s="118"/>
      <c r="AD1120" s="690"/>
      <c r="AE1120" s="690"/>
    </row>
    <row r="1121" spans="2:31" ht="9.75" customHeight="1" x14ac:dyDescent="0.2">
      <c r="B1121" s="702"/>
      <c r="C1121" s="971"/>
      <c r="D1121" s="144"/>
      <c r="E1121" s="971"/>
      <c r="F1121" s="118"/>
      <c r="G1121" s="118"/>
      <c r="H1121" s="118"/>
      <c r="I1121" s="118"/>
      <c r="J1121" s="118"/>
      <c r="K1121" s="118"/>
      <c r="L1121" s="118"/>
      <c r="M1121" s="118"/>
      <c r="N1121" s="118"/>
      <c r="O1121" s="118"/>
      <c r="P1121" s="118"/>
      <c r="Q1121" s="118"/>
      <c r="R1121" s="118"/>
      <c r="S1121" s="118"/>
      <c r="T1121" s="118"/>
      <c r="U1121" s="146"/>
      <c r="V1121" s="146"/>
      <c r="W1121" s="146"/>
      <c r="X1121" s="146"/>
      <c r="Y1121" s="144"/>
      <c r="Z1121" s="144"/>
      <c r="AA1121" s="118"/>
      <c r="AB1121" s="118"/>
      <c r="AC1121" s="118"/>
      <c r="AD1121" s="690"/>
      <c r="AE1121" s="690"/>
    </row>
    <row r="1122" spans="2:31" ht="9.75" customHeight="1" x14ac:dyDescent="0.2">
      <c r="B1122" s="702"/>
      <c r="C1122" s="971"/>
      <c r="D1122" s="146"/>
      <c r="E1122" s="971"/>
      <c r="F1122" s="118"/>
      <c r="G1122" s="118"/>
      <c r="H1122" s="118"/>
      <c r="I1122" s="118"/>
      <c r="J1122" s="118"/>
      <c r="K1122" s="118"/>
      <c r="L1122" s="118"/>
      <c r="M1122" s="118"/>
      <c r="N1122" s="118"/>
      <c r="O1122" s="118"/>
      <c r="P1122" s="118"/>
      <c r="Q1122" s="118"/>
      <c r="R1122" s="118"/>
      <c r="S1122" s="118"/>
      <c r="T1122" s="118"/>
      <c r="U1122" s="118"/>
      <c r="V1122" s="118"/>
      <c r="W1122" s="118"/>
      <c r="X1122" s="146"/>
      <c r="Y1122" s="146"/>
      <c r="Z1122" s="146"/>
      <c r="AA1122" s="146"/>
      <c r="AB1122" s="139"/>
      <c r="AC1122" s="118"/>
      <c r="AD1122" s="690"/>
      <c r="AE1122" s="690"/>
    </row>
    <row r="1123" spans="2:31" ht="9.75" customHeight="1" x14ac:dyDescent="0.2">
      <c r="B1123" s="702"/>
      <c r="C1123" s="971"/>
      <c r="D1123" s="146"/>
      <c r="E1123" s="971"/>
      <c r="F1123" s="118"/>
      <c r="G1123" s="118"/>
      <c r="H1123" s="118"/>
      <c r="I1123" s="118"/>
      <c r="J1123" s="118"/>
      <c r="K1123" s="118"/>
      <c r="L1123" s="118"/>
      <c r="M1123" s="118"/>
      <c r="N1123" s="118"/>
      <c r="O1123" s="118"/>
      <c r="P1123" s="118"/>
      <c r="Q1123" s="118"/>
      <c r="R1123" s="118"/>
      <c r="S1123" s="118"/>
      <c r="T1123" s="118"/>
      <c r="U1123" s="118"/>
      <c r="V1123" s="118"/>
      <c r="W1123" s="118"/>
      <c r="X1123" s="146"/>
      <c r="Y1123" s="139"/>
      <c r="Z1123" s="118"/>
      <c r="AA1123" s="146"/>
      <c r="AB1123" s="146"/>
      <c r="AC1123" s="146"/>
      <c r="AD1123" s="690"/>
      <c r="AE1123" s="690"/>
    </row>
    <row r="1124" spans="2:31" ht="9.75" customHeight="1" x14ac:dyDescent="0.2">
      <c r="B1124" s="702"/>
      <c r="C1124" s="971"/>
      <c r="D1124" s="139"/>
      <c r="E1124" s="971"/>
      <c r="F1124" s="118"/>
      <c r="G1124" s="118"/>
      <c r="H1124" s="118"/>
      <c r="I1124" s="118"/>
      <c r="J1124" s="118"/>
      <c r="K1124" s="118"/>
      <c r="L1124" s="118"/>
      <c r="M1124" s="118"/>
      <c r="N1124" s="118"/>
      <c r="O1124" s="118"/>
      <c r="P1124" s="118"/>
      <c r="Q1124" s="118"/>
      <c r="R1124" s="118"/>
      <c r="S1124" s="118"/>
      <c r="T1124" s="118"/>
      <c r="U1124" s="118"/>
      <c r="V1124" s="118"/>
      <c r="W1124" s="118"/>
      <c r="X1124" s="118"/>
      <c r="Y1124" s="118"/>
      <c r="Z1124" s="118"/>
      <c r="AA1124" s="118"/>
      <c r="AB1124" s="139"/>
      <c r="AC1124" s="139"/>
      <c r="AD1124" s="690"/>
      <c r="AE1124" s="690"/>
    </row>
    <row r="1125" spans="2:31" ht="9.75" customHeight="1" x14ac:dyDescent="0.2">
      <c r="B1125" s="702"/>
      <c r="C1125" s="971"/>
      <c r="D1125" s="146"/>
      <c r="E1125" s="971"/>
      <c r="F1125" s="118"/>
      <c r="G1125" s="118"/>
      <c r="H1125" s="118"/>
      <c r="I1125" s="118"/>
      <c r="J1125" s="118"/>
      <c r="K1125" s="118"/>
      <c r="L1125" s="118"/>
      <c r="M1125" s="118"/>
      <c r="N1125" s="118"/>
      <c r="O1125" s="118"/>
      <c r="P1125" s="118"/>
      <c r="Q1125" s="118"/>
      <c r="R1125" s="118"/>
      <c r="S1125" s="118"/>
      <c r="T1125" s="118"/>
      <c r="U1125" s="118"/>
      <c r="V1125" s="118"/>
      <c r="W1125" s="118"/>
      <c r="X1125" s="118"/>
      <c r="Y1125" s="118"/>
      <c r="Z1125" s="118"/>
      <c r="AA1125" s="118"/>
      <c r="AB1125" s="146"/>
      <c r="AC1125" s="118"/>
      <c r="AD1125" s="690"/>
      <c r="AE1125" s="690"/>
    </row>
    <row r="1126" spans="2:31" ht="19.350000000000001" customHeight="1" x14ac:dyDescent="0.2">
      <c r="B1126" s="702"/>
      <c r="C1126" s="971"/>
      <c r="D1126" s="144"/>
      <c r="E1126" s="971"/>
      <c r="F1126" s="118"/>
      <c r="G1126" s="118"/>
      <c r="H1126" s="118"/>
      <c r="I1126" s="118"/>
      <c r="J1126" s="118"/>
      <c r="K1126" s="118"/>
      <c r="L1126" s="118"/>
      <c r="M1126" s="118"/>
      <c r="N1126" s="118"/>
      <c r="O1126" s="118"/>
      <c r="P1126" s="118"/>
      <c r="Q1126" s="118"/>
      <c r="R1126" s="118"/>
      <c r="S1126" s="118"/>
      <c r="T1126" s="118"/>
      <c r="U1126" s="118"/>
      <c r="V1126" s="118"/>
      <c r="W1126" s="118"/>
      <c r="X1126" s="118"/>
      <c r="Y1126" s="118"/>
      <c r="Z1126" s="118"/>
      <c r="AA1126" s="118"/>
      <c r="AB1126" s="146"/>
      <c r="AC1126" s="146"/>
      <c r="AD1126" s="690"/>
      <c r="AE1126" s="690"/>
    </row>
    <row r="1127" spans="2:31" ht="9.75" customHeight="1" x14ac:dyDescent="0.2">
      <c r="B1127" s="702"/>
      <c r="C1127" s="971"/>
      <c r="D1127" s="146"/>
      <c r="E1127" s="971"/>
      <c r="F1127" s="118"/>
      <c r="G1127" s="118"/>
      <c r="H1127" s="118"/>
      <c r="I1127" s="118"/>
      <c r="J1127" s="118"/>
      <c r="K1127" s="118"/>
      <c r="L1127" s="118"/>
      <c r="M1127" s="118"/>
      <c r="N1127" s="118"/>
      <c r="O1127" s="118"/>
      <c r="P1127" s="118"/>
      <c r="Q1127" s="118"/>
      <c r="R1127" s="118"/>
      <c r="S1127" s="118"/>
      <c r="T1127" s="118"/>
      <c r="U1127" s="118"/>
      <c r="V1127" s="118"/>
      <c r="W1127" s="118"/>
      <c r="X1127" s="139"/>
      <c r="Y1127" s="139"/>
      <c r="Z1127" s="139"/>
      <c r="AA1127" s="139"/>
      <c r="AB1127" s="139"/>
      <c r="AC1127" s="118"/>
      <c r="AD1127" s="690"/>
      <c r="AE1127" s="690"/>
    </row>
    <row r="1128" spans="2:31" ht="9.75" customHeight="1" x14ac:dyDescent="0.2">
      <c r="B1128" s="702"/>
      <c r="C1128" s="971"/>
      <c r="D1128" s="142"/>
      <c r="E1128" s="971"/>
      <c r="F1128" s="118"/>
      <c r="G1128" s="118"/>
      <c r="H1128" s="118"/>
      <c r="I1128" s="118"/>
      <c r="J1128" s="118"/>
      <c r="K1128" s="118"/>
      <c r="L1128" s="118"/>
      <c r="M1128" s="118"/>
      <c r="N1128" s="118"/>
      <c r="O1128" s="118"/>
      <c r="P1128" s="118"/>
      <c r="Q1128" s="118"/>
      <c r="R1128" s="118"/>
      <c r="S1128" s="118"/>
      <c r="T1128" s="118"/>
      <c r="U1128" s="118"/>
      <c r="V1128" s="144"/>
      <c r="W1128" s="144"/>
      <c r="X1128" s="144"/>
      <c r="Y1128" s="142"/>
      <c r="Z1128" s="144"/>
      <c r="AA1128" s="144"/>
      <c r="AB1128" s="118"/>
      <c r="AC1128" s="146"/>
      <c r="AD1128" s="690"/>
      <c r="AE1128" s="690"/>
    </row>
    <row r="1129" spans="2:31" ht="9.75" customHeight="1" x14ac:dyDescent="0.2">
      <c r="B1129" s="702"/>
      <c r="C1129" s="971"/>
      <c r="D1129" s="146"/>
      <c r="E1129" s="971"/>
      <c r="F1129" s="118"/>
      <c r="G1129" s="146"/>
      <c r="H1129" s="139"/>
      <c r="I1129" s="139"/>
      <c r="J1129" s="118"/>
      <c r="K1129" s="118"/>
      <c r="L1129" s="118"/>
      <c r="M1129" s="118"/>
      <c r="N1129" s="118"/>
      <c r="O1129" s="118"/>
      <c r="P1129" s="118"/>
      <c r="Q1129" s="118"/>
      <c r="R1129" s="118"/>
      <c r="S1129" s="118"/>
      <c r="T1129" s="118"/>
      <c r="U1129" s="118"/>
      <c r="V1129" s="118"/>
      <c r="W1129" s="118"/>
      <c r="X1129" s="118"/>
      <c r="Y1129" s="118"/>
      <c r="Z1129" s="118"/>
      <c r="AA1129" s="118"/>
      <c r="AB1129" s="118"/>
      <c r="AC1129" s="118"/>
      <c r="AD1129" s="690"/>
      <c r="AE1129" s="690"/>
    </row>
    <row r="1130" spans="2:31" ht="9.75" customHeight="1" x14ac:dyDescent="0.2">
      <c r="B1130" s="702"/>
      <c r="C1130" s="971"/>
      <c r="D1130" s="142"/>
      <c r="E1130" s="971"/>
      <c r="F1130" s="142"/>
      <c r="G1130" s="144"/>
      <c r="H1130" s="118"/>
      <c r="I1130" s="118"/>
      <c r="J1130" s="118"/>
      <c r="K1130" s="118"/>
      <c r="L1130" s="118"/>
      <c r="M1130" s="118"/>
      <c r="N1130" s="118"/>
      <c r="O1130" s="118"/>
      <c r="P1130" s="118"/>
      <c r="Q1130" s="118"/>
      <c r="R1130" s="118"/>
      <c r="S1130" s="118"/>
      <c r="T1130" s="118"/>
      <c r="U1130" s="118"/>
      <c r="V1130" s="118"/>
      <c r="W1130" s="118"/>
      <c r="X1130" s="118"/>
      <c r="Y1130" s="118"/>
      <c r="Z1130" s="118"/>
      <c r="AA1130" s="118"/>
      <c r="AB1130" s="118"/>
      <c r="AC1130" s="118"/>
      <c r="AD1130" s="690"/>
      <c r="AE1130" s="690"/>
    </row>
    <row r="1131" spans="2:31" ht="9.75" customHeight="1" x14ac:dyDescent="0.2">
      <c r="B1131" s="702"/>
      <c r="C1131" s="971"/>
      <c r="D1131" s="139"/>
      <c r="E1131" s="971"/>
      <c r="F1131" s="139"/>
      <c r="G1131" s="118"/>
      <c r="H1131" s="118"/>
      <c r="I1131" s="118"/>
      <c r="J1131" s="118"/>
      <c r="K1131" s="118"/>
      <c r="L1131" s="118"/>
      <c r="M1131" s="118"/>
      <c r="N1131" s="118"/>
      <c r="O1131" s="118"/>
      <c r="P1131" s="118"/>
      <c r="Q1131" s="118"/>
      <c r="R1131" s="118"/>
      <c r="S1131" s="118"/>
      <c r="T1131" s="118"/>
      <c r="U1131" s="118"/>
      <c r="V1131" s="118"/>
      <c r="W1131" s="118"/>
      <c r="X1131" s="118"/>
      <c r="Y1131" s="118"/>
      <c r="Z1131" s="118"/>
      <c r="AA1131" s="118"/>
      <c r="AB1131" s="118"/>
      <c r="AC1131" s="118"/>
      <c r="AD1131" s="690"/>
      <c r="AE1131" s="690"/>
    </row>
    <row r="1132" spans="2:31" ht="9.75" customHeight="1" x14ac:dyDescent="0.2">
      <c r="B1132" s="702"/>
      <c r="C1132" s="971"/>
      <c r="D1132" s="144"/>
      <c r="E1132" s="971"/>
      <c r="F1132" s="146"/>
      <c r="G1132" s="144"/>
      <c r="H1132" s="146"/>
      <c r="I1132" s="146"/>
      <c r="J1132" s="146"/>
      <c r="K1132" s="146"/>
      <c r="L1132" s="146"/>
      <c r="M1132" s="146"/>
      <c r="N1132" s="146"/>
      <c r="O1132" s="146"/>
      <c r="P1132" s="146"/>
      <c r="Q1132" s="146"/>
      <c r="R1132" s="118"/>
      <c r="S1132" s="118"/>
      <c r="T1132" s="118"/>
      <c r="U1132" s="118"/>
      <c r="V1132" s="118"/>
      <c r="W1132" s="118"/>
      <c r="X1132" s="118"/>
      <c r="Y1132" s="118"/>
      <c r="Z1132" s="118"/>
      <c r="AA1132" s="118"/>
      <c r="AB1132" s="118"/>
      <c r="AC1132" s="118"/>
      <c r="AD1132" s="690"/>
      <c r="AE1132" s="690"/>
    </row>
    <row r="1133" spans="2:31" ht="19.350000000000001" customHeight="1" x14ac:dyDescent="0.2">
      <c r="B1133" s="702"/>
      <c r="C1133" s="971"/>
      <c r="D1133" s="146"/>
      <c r="E1133" s="971"/>
      <c r="F1133" s="139"/>
      <c r="G1133" s="139"/>
      <c r="H1133" s="139"/>
      <c r="I1133" s="139"/>
      <c r="J1133" s="139"/>
      <c r="K1133" s="139"/>
      <c r="L1133" s="139"/>
      <c r="M1133" s="139"/>
      <c r="N1133" s="139"/>
      <c r="O1133" s="139"/>
      <c r="P1133" s="139"/>
      <c r="Q1133" s="139"/>
      <c r="R1133" s="118"/>
      <c r="S1133" s="118"/>
      <c r="T1133" s="118"/>
      <c r="U1133" s="118"/>
      <c r="V1133" s="118"/>
      <c r="W1133" s="118"/>
      <c r="X1133" s="118"/>
      <c r="Y1133" s="118"/>
      <c r="Z1133" s="118"/>
      <c r="AA1133" s="118"/>
      <c r="AB1133" s="118"/>
      <c r="AC1133" s="118"/>
      <c r="AD1133" s="690"/>
      <c r="AE1133" s="690"/>
    </row>
    <row r="1134" spans="2:31" ht="19.350000000000001" customHeight="1" x14ac:dyDescent="0.2">
      <c r="B1134" s="702"/>
      <c r="C1134" s="971"/>
      <c r="D1134" s="146"/>
      <c r="E1134" s="971"/>
      <c r="F1134" s="146"/>
      <c r="G1134" s="118"/>
      <c r="H1134" s="118"/>
      <c r="I1134" s="118"/>
      <c r="J1134" s="118"/>
      <c r="K1134" s="118"/>
      <c r="L1134" s="118"/>
      <c r="M1134" s="118"/>
      <c r="N1134" s="118"/>
      <c r="O1134" s="118"/>
      <c r="P1134" s="118"/>
      <c r="Q1134" s="118"/>
      <c r="R1134" s="118"/>
      <c r="S1134" s="118"/>
      <c r="T1134" s="118"/>
      <c r="U1134" s="118"/>
      <c r="V1134" s="118"/>
      <c r="W1134" s="118"/>
      <c r="X1134" s="118"/>
      <c r="Y1134" s="118"/>
      <c r="Z1134" s="118"/>
      <c r="AA1134" s="118"/>
      <c r="AB1134" s="118"/>
      <c r="AC1134" s="118"/>
      <c r="AD1134" s="690"/>
      <c r="AE1134" s="690"/>
    </row>
    <row r="1135" spans="2:31" ht="9.75" customHeight="1" x14ac:dyDescent="0.2">
      <c r="B1135" s="702"/>
      <c r="C1135" s="971"/>
      <c r="D1135" s="139"/>
      <c r="E1135" s="971"/>
      <c r="F1135" s="139"/>
      <c r="G1135" s="118"/>
      <c r="H1135" s="118"/>
      <c r="I1135" s="118"/>
      <c r="J1135" s="118"/>
      <c r="K1135" s="118"/>
      <c r="L1135" s="118"/>
      <c r="M1135" s="118"/>
      <c r="N1135" s="118"/>
      <c r="O1135" s="118"/>
      <c r="P1135" s="118"/>
      <c r="Q1135" s="118"/>
      <c r="R1135" s="118"/>
      <c r="S1135" s="118"/>
      <c r="T1135" s="118"/>
      <c r="U1135" s="118"/>
      <c r="V1135" s="118"/>
      <c r="W1135" s="118"/>
      <c r="X1135" s="118"/>
      <c r="Y1135" s="118"/>
      <c r="Z1135" s="118"/>
      <c r="AA1135" s="118"/>
      <c r="AB1135" s="118"/>
      <c r="AC1135" s="118"/>
      <c r="AD1135" s="690"/>
      <c r="AE1135" s="690"/>
    </row>
    <row r="1136" spans="2:31" ht="19.350000000000001" customHeight="1" x14ac:dyDescent="0.2">
      <c r="B1136" s="702"/>
      <c r="C1136" s="971"/>
      <c r="D1136" s="146"/>
      <c r="E1136" s="971"/>
      <c r="F1136" s="118"/>
      <c r="G1136" s="118"/>
      <c r="H1136" s="118"/>
      <c r="I1136" s="118"/>
      <c r="J1136" s="118"/>
      <c r="K1136" s="118"/>
      <c r="L1136" s="118"/>
      <c r="M1136" s="146"/>
      <c r="N1136" s="118"/>
      <c r="O1136" s="118"/>
      <c r="P1136" s="118"/>
      <c r="Q1136" s="118"/>
      <c r="R1136" s="118"/>
      <c r="S1136" s="118"/>
      <c r="T1136" s="118"/>
      <c r="U1136" s="118"/>
      <c r="V1136" s="118"/>
      <c r="W1136" s="118"/>
      <c r="X1136" s="118"/>
      <c r="Y1136" s="118"/>
      <c r="Z1136" s="118"/>
      <c r="AA1136" s="118"/>
      <c r="AB1136" s="118"/>
      <c r="AC1136" s="118"/>
      <c r="AD1136" s="690"/>
      <c r="AE1136" s="690"/>
    </row>
    <row r="1137" spans="2:31" ht="9.75" customHeight="1" x14ac:dyDescent="0.2">
      <c r="B1137" s="702"/>
      <c r="C1137" s="971"/>
      <c r="D1137" s="146"/>
      <c r="E1137" s="971"/>
      <c r="F1137" s="146"/>
      <c r="G1137" s="118"/>
      <c r="H1137" s="118"/>
      <c r="I1137" s="118"/>
      <c r="J1137" s="118"/>
      <c r="K1137" s="118"/>
      <c r="L1137" s="118"/>
      <c r="M1137" s="118"/>
      <c r="N1137" s="118"/>
      <c r="O1137" s="118"/>
      <c r="P1137" s="118"/>
      <c r="Q1137" s="118"/>
      <c r="R1137" s="118"/>
      <c r="S1137" s="118"/>
      <c r="T1137" s="118"/>
      <c r="U1137" s="118"/>
      <c r="V1137" s="118"/>
      <c r="W1137" s="118"/>
      <c r="X1137" s="118"/>
      <c r="Y1137" s="118"/>
      <c r="Z1137" s="118"/>
      <c r="AA1137" s="118"/>
      <c r="AB1137" s="118"/>
      <c r="AC1137" s="118"/>
      <c r="AD1137" s="690"/>
      <c r="AE1137" s="690"/>
    </row>
    <row r="1138" spans="2:31" ht="9.75" customHeight="1" x14ac:dyDescent="0.2">
      <c r="B1138" s="702"/>
      <c r="C1138" s="971"/>
      <c r="D1138" s="142"/>
      <c r="E1138" s="971"/>
      <c r="F1138" s="144"/>
      <c r="G1138" s="144"/>
      <c r="H1138" s="144"/>
      <c r="I1138" s="144"/>
      <c r="J1138" s="144"/>
      <c r="K1138" s="144"/>
      <c r="L1138" s="144"/>
      <c r="M1138" s="144"/>
      <c r="N1138" s="144"/>
      <c r="O1138" s="144"/>
      <c r="P1138" s="144"/>
      <c r="Q1138" s="146"/>
      <c r="R1138" s="118"/>
      <c r="S1138" s="118"/>
      <c r="T1138" s="118"/>
      <c r="U1138" s="118"/>
      <c r="V1138" s="118"/>
      <c r="W1138" s="118"/>
      <c r="X1138" s="118"/>
      <c r="Y1138" s="118"/>
      <c r="Z1138" s="118"/>
      <c r="AA1138" s="118"/>
      <c r="AB1138" s="118"/>
      <c r="AC1138" s="118"/>
      <c r="AD1138" s="690"/>
      <c r="AE1138" s="690"/>
    </row>
    <row r="1139" spans="2:31" ht="9.75" customHeight="1" x14ac:dyDescent="0.2">
      <c r="B1139" s="702"/>
      <c r="C1139" s="971"/>
      <c r="D1139" s="140"/>
      <c r="E1139" s="971"/>
      <c r="F1139" s="118"/>
      <c r="G1139" s="118"/>
      <c r="H1139" s="118"/>
      <c r="I1139" s="118"/>
      <c r="J1139" s="118"/>
      <c r="K1139" s="118"/>
      <c r="L1139" s="118"/>
      <c r="M1139" s="144"/>
      <c r="N1139" s="142"/>
      <c r="O1139" s="142"/>
      <c r="P1139" s="142"/>
      <c r="Q1139" s="142"/>
      <c r="R1139" s="142"/>
      <c r="S1139" s="144"/>
      <c r="T1139" s="118"/>
      <c r="U1139" s="118"/>
      <c r="V1139" s="118"/>
      <c r="W1139" s="144"/>
      <c r="X1139" s="144"/>
      <c r="Y1139" s="144"/>
      <c r="Z1139" s="142"/>
      <c r="AA1139" s="144"/>
      <c r="AB1139" s="144"/>
      <c r="AC1139" s="118"/>
      <c r="AD1139" s="690"/>
      <c r="AE1139" s="690"/>
    </row>
    <row r="1140" spans="2:31" ht="9.75" customHeight="1" x14ac:dyDescent="0.2">
      <c r="B1140" s="702"/>
      <c r="C1140" s="971"/>
      <c r="D1140" s="144"/>
      <c r="E1140" s="971"/>
      <c r="F1140" s="144"/>
      <c r="G1140" s="118"/>
      <c r="H1140" s="118"/>
      <c r="I1140" s="118"/>
      <c r="J1140" s="118"/>
      <c r="K1140" s="118"/>
      <c r="L1140" s="118"/>
      <c r="M1140" s="118"/>
      <c r="N1140" s="118"/>
      <c r="O1140" s="118"/>
      <c r="P1140" s="118"/>
      <c r="Q1140" s="118"/>
      <c r="R1140" s="118"/>
      <c r="S1140" s="118"/>
      <c r="T1140" s="118"/>
      <c r="U1140" s="118"/>
      <c r="V1140" s="118"/>
      <c r="W1140" s="118"/>
      <c r="X1140" s="118"/>
      <c r="Y1140" s="118"/>
      <c r="Z1140" s="118"/>
      <c r="AA1140" s="118"/>
      <c r="AB1140" s="118"/>
      <c r="AC1140" s="118"/>
      <c r="AD1140" s="690"/>
      <c r="AE1140" s="690"/>
    </row>
    <row r="1141" spans="2:31" ht="9.75" customHeight="1" x14ac:dyDescent="0.2">
      <c r="B1141" s="702"/>
      <c r="C1141" s="971"/>
      <c r="D1141" s="142"/>
      <c r="E1141" s="971"/>
      <c r="F1141" s="118"/>
      <c r="G1141" s="118"/>
      <c r="H1141" s="118"/>
      <c r="I1141" s="139"/>
      <c r="J1141" s="139"/>
      <c r="K1141" s="139"/>
      <c r="L1141" s="139"/>
      <c r="M1141" s="146"/>
      <c r="N1141" s="146"/>
      <c r="O1141" s="146"/>
      <c r="P1141" s="146"/>
      <c r="Q1141" s="146"/>
      <c r="R1141" s="144"/>
      <c r="S1141" s="144"/>
      <c r="T1141" s="144"/>
      <c r="U1141" s="144"/>
      <c r="V1141" s="144"/>
      <c r="W1141" s="144"/>
      <c r="X1141" s="144"/>
      <c r="Y1141" s="144"/>
      <c r="Z1141" s="144"/>
      <c r="AA1141" s="144"/>
      <c r="AB1141" s="118"/>
      <c r="AC1141" s="144"/>
      <c r="AD1141" s="690"/>
      <c r="AE1141" s="690"/>
    </row>
    <row r="1142" spans="2:31" ht="9.75" customHeight="1" x14ac:dyDescent="0.2">
      <c r="B1142" s="702"/>
      <c r="C1142" s="971"/>
      <c r="D1142" s="146"/>
      <c r="E1142" s="971"/>
      <c r="F1142" s="118"/>
      <c r="G1142" s="118"/>
      <c r="H1142" s="118"/>
      <c r="I1142" s="118"/>
      <c r="J1142" s="118"/>
      <c r="K1142" s="118"/>
      <c r="L1142" s="118"/>
      <c r="M1142" s="118"/>
      <c r="N1142" s="118"/>
      <c r="O1142" s="118"/>
      <c r="P1142" s="118"/>
      <c r="Q1142" s="118"/>
      <c r="R1142" s="118"/>
      <c r="S1142" s="139"/>
      <c r="T1142" s="139"/>
      <c r="U1142" s="118"/>
      <c r="V1142" s="118"/>
      <c r="W1142" s="118"/>
      <c r="X1142" s="118"/>
      <c r="Y1142" s="118"/>
      <c r="Z1142" s="118"/>
      <c r="AA1142" s="118"/>
      <c r="AB1142" s="139"/>
      <c r="AC1142" s="118"/>
      <c r="AD1142" s="690"/>
      <c r="AE1142" s="690"/>
    </row>
    <row r="1143" spans="2:31" ht="19.350000000000001" customHeight="1" x14ac:dyDescent="0.2">
      <c r="B1143" s="702"/>
      <c r="C1143" s="971"/>
      <c r="D1143" s="146"/>
      <c r="E1143" s="971"/>
      <c r="F1143" s="118"/>
      <c r="G1143" s="118"/>
      <c r="H1143" s="118"/>
      <c r="I1143" s="118"/>
      <c r="J1143" s="118"/>
      <c r="K1143" s="118"/>
      <c r="L1143" s="146"/>
      <c r="M1143" s="118"/>
      <c r="N1143" s="118"/>
      <c r="O1143" s="118"/>
      <c r="P1143" s="118"/>
      <c r="Q1143" s="118"/>
      <c r="R1143" s="118"/>
      <c r="S1143" s="118"/>
      <c r="T1143" s="118"/>
      <c r="U1143" s="118"/>
      <c r="V1143" s="118"/>
      <c r="W1143" s="118"/>
      <c r="X1143" s="118"/>
      <c r="Y1143" s="118"/>
      <c r="Z1143" s="118"/>
      <c r="AA1143" s="118"/>
      <c r="AB1143" s="118"/>
      <c r="AC1143" s="118"/>
      <c r="AD1143" s="690"/>
      <c r="AE1143" s="690"/>
    </row>
    <row r="1144" spans="2:31" ht="19.350000000000001" customHeight="1" x14ac:dyDescent="0.2">
      <c r="B1144" s="702"/>
      <c r="C1144" s="971"/>
      <c r="D1144" s="142"/>
      <c r="E1144" s="971"/>
      <c r="F1144" s="118"/>
      <c r="G1144" s="118"/>
      <c r="H1144" s="118"/>
      <c r="I1144" s="146"/>
      <c r="J1144" s="144"/>
      <c r="K1144" s="144"/>
      <c r="L1144" s="144"/>
      <c r="M1144" s="144"/>
      <c r="N1144" s="144"/>
      <c r="O1144" s="144"/>
      <c r="P1144" s="144"/>
      <c r="Q1144" s="146"/>
      <c r="R1144" s="118"/>
      <c r="S1144" s="118"/>
      <c r="T1144" s="118"/>
      <c r="U1144" s="118"/>
      <c r="V1144" s="118"/>
      <c r="W1144" s="118"/>
      <c r="X1144" s="118"/>
      <c r="Y1144" s="118"/>
      <c r="Z1144" s="118"/>
      <c r="AA1144" s="118"/>
      <c r="AB1144" s="118"/>
      <c r="AC1144" s="118"/>
      <c r="AD1144" s="690"/>
      <c r="AE1144" s="690"/>
    </row>
    <row r="1145" spans="2:31" ht="9.75" customHeight="1" x14ac:dyDescent="0.2">
      <c r="B1145" s="702"/>
      <c r="C1145" s="971"/>
      <c r="D1145" s="139"/>
      <c r="E1145" s="971"/>
      <c r="F1145" s="118"/>
      <c r="G1145" s="139"/>
      <c r="H1145" s="139"/>
      <c r="I1145" s="118"/>
      <c r="J1145" s="118"/>
      <c r="K1145" s="118"/>
      <c r="L1145" s="118"/>
      <c r="M1145" s="118"/>
      <c r="N1145" s="118"/>
      <c r="O1145" s="118"/>
      <c r="P1145" s="118"/>
      <c r="Q1145" s="118"/>
      <c r="R1145" s="118"/>
      <c r="S1145" s="118"/>
      <c r="T1145" s="118"/>
      <c r="U1145" s="118"/>
      <c r="V1145" s="118"/>
      <c r="W1145" s="118"/>
      <c r="X1145" s="118"/>
      <c r="Y1145" s="118"/>
      <c r="Z1145" s="118"/>
      <c r="AA1145" s="118"/>
      <c r="AB1145" s="118"/>
      <c r="AC1145" s="118"/>
      <c r="AD1145" s="690"/>
      <c r="AE1145" s="690"/>
    </row>
    <row r="1146" spans="2:31" ht="9.75" customHeight="1" x14ac:dyDescent="0.2">
      <c r="B1146" s="702"/>
      <c r="C1146" s="971"/>
      <c r="D1146" s="146"/>
      <c r="E1146" s="971"/>
      <c r="F1146" s="118"/>
      <c r="G1146" s="139"/>
      <c r="H1146" s="139"/>
      <c r="I1146" s="139"/>
      <c r="J1146" s="118"/>
      <c r="K1146" s="118"/>
      <c r="L1146" s="118"/>
      <c r="M1146" s="118"/>
      <c r="N1146" s="118"/>
      <c r="O1146" s="118"/>
      <c r="P1146" s="118"/>
      <c r="Q1146" s="118"/>
      <c r="R1146" s="118"/>
      <c r="S1146" s="118"/>
      <c r="T1146" s="118"/>
      <c r="U1146" s="118"/>
      <c r="V1146" s="118"/>
      <c r="W1146" s="118"/>
      <c r="X1146" s="118"/>
      <c r="Y1146" s="118"/>
      <c r="Z1146" s="118"/>
      <c r="AA1146" s="118"/>
      <c r="AB1146" s="118"/>
      <c r="AC1146" s="118"/>
      <c r="AD1146" s="690"/>
      <c r="AE1146" s="690"/>
    </row>
    <row r="1147" spans="2:31" ht="9.75" customHeight="1" x14ac:dyDescent="0.2">
      <c r="B1147" s="702"/>
      <c r="C1147" s="971"/>
      <c r="D1147" s="142"/>
      <c r="E1147" s="971"/>
      <c r="F1147" s="118"/>
      <c r="G1147" s="118"/>
      <c r="H1147" s="118"/>
      <c r="I1147" s="118"/>
      <c r="J1147" s="118"/>
      <c r="K1147" s="118"/>
      <c r="L1147" s="118"/>
      <c r="M1147" s="118"/>
      <c r="N1147" s="118"/>
      <c r="O1147" s="118"/>
      <c r="P1147" s="118"/>
      <c r="Q1147" s="118"/>
      <c r="R1147" s="118"/>
      <c r="S1147" s="118"/>
      <c r="T1147" s="118"/>
      <c r="U1147" s="118"/>
      <c r="V1147" s="118"/>
      <c r="W1147" s="118"/>
      <c r="X1147" s="118"/>
      <c r="Y1147" s="144"/>
      <c r="Z1147" s="144"/>
      <c r="AA1147" s="118"/>
      <c r="AB1147" s="118"/>
      <c r="AC1147" s="118"/>
      <c r="AD1147" s="690"/>
      <c r="AE1147" s="690"/>
    </row>
    <row r="1148" spans="2:31" ht="9.75" customHeight="1" x14ac:dyDescent="0.2">
      <c r="B1148" s="702"/>
      <c r="C1148" s="971"/>
      <c r="D1148" s="146"/>
      <c r="E1148" s="971"/>
      <c r="F1148" s="118"/>
      <c r="G1148" s="118"/>
      <c r="H1148" s="118"/>
      <c r="I1148" s="118"/>
      <c r="J1148" s="118"/>
      <c r="K1148" s="118"/>
      <c r="L1148" s="118"/>
      <c r="M1148" s="118"/>
      <c r="N1148" s="118"/>
      <c r="O1148" s="118"/>
      <c r="P1148" s="118"/>
      <c r="Q1148" s="118"/>
      <c r="R1148" s="118"/>
      <c r="S1148" s="118"/>
      <c r="T1148" s="118"/>
      <c r="U1148" s="118"/>
      <c r="V1148" s="118"/>
      <c r="W1148" s="118"/>
      <c r="X1148" s="118"/>
      <c r="Y1148" s="118"/>
      <c r="Z1148" s="118"/>
      <c r="AA1148" s="118"/>
      <c r="AB1148" s="146"/>
      <c r="AC1148" s="118"/>
      <c r="AD1148" s="690"/>
      <c r="AE1148" s="690"/>
    </row>
    <row r="1149" spans="2:31" ht="9.75" customHeight="1" x14ac:dyDescent="0.2">
      <c r="B1149" s="702"/>
      <c r="C1149" s="971"/>
      <c r="D1149" s="144"/>
      <c r="E1149" s="971"/>
      <c r="F1149" s="118"/>
      <c r="G1149" s="118"/>
      <c r="H1149" s="118"/>
      <c r="I1149" s="118"/>
      <c r="J1149" s="118"/>
      <c r="K1149" s="118"/>
      <c r="L1149" s="118"/>
      <c r="M1149" s="118"/>
      <c r="N1149" s="118"/>
      <c r="O1149" s="118"/>
      <c r="P1149" s="118"/>
      <c r="Q1149" s="118"/>
      <c r="R1149" s="118"/>
      <c r="S1149" s="118"/>
      <c r="T1149" s="118"/>
      <c r="U1149" s="118"/>
      <c r="V1149" s="146"/>
      <c r="W1149" s="146"/>
      <c r="X1149" s="146"/>
      <c r="Y1149" s="144"/>
      <c r="Z1149" s="144"/>
      <c r="AA1149" s="144"/>
      <c r="AB1149" s="144"/>
      <c r="AC1149" s="146"/>
      <c r="AD1149" s="690"/>
      <c r="AE1149" s="690"/>
    </row>
    <row r="1150" spans="2:31" ht="9.75" customHeight="1" x14ac:dyDescent="0.2">
      <c r="B1150" s="702"/>
      <c r="C1150" s="971"/>
      <c r="D1150" s="146"/>
      <c r="E1150" s="971"/>
      <c r="F1150" s="118"/>
      <c r="G1150" s="118"/>
      <c r="H1150" s="118"/>
      <c r="I1150" s="118"/>
      <c r="J1150" s="118"/>
      <c r="K1150" s="118"/>
      <c r="L1150" s="118"/>
      <c r="M1150" s="118"/>
      <c r="N1150" s="118"/>
      <c r="O1150" s="118"/>
      <c r="P1150" s="118"/>
      <c r="Q1150" s="118"/>
      <c r="R1150" s="118"/>
      <c r="S1150" s="118"/>
      <c r="T1150" s="118"/>
      <c r="U1150" s="118"/>
      <c r="V1150" s="118"/>
      <c r="W1150" s="118"/>
      <c r="X1150" s="139"/>
      <c r="Y1150" s="139"/>
      <c r="Z1150" s="139"/>
      <c r="AA1150" s="139"/>
      <c r="AB1150" s="139"/>
      <c r="AC1150" s="118"/>
      <c r="AD1150" s="690"/>
      <c r="AE1150" s="690"/>
    </row>
    <row r="1151" spans="2:31" ht="9.75" customHeight="1" x14ac:dyDescent="0.2">
      <c r="B1151" s="702"/>
      <c r="C1151" s="971"/>
      <c r="D1151" s="140"/>
      <c r="E1151" s="971"/>
      <c r="F1151" s="118"/>
      <c r="G1151" s="144"/>
      <c r="H1151" s="142"/>
      <c r="I1151" s="142"/>
      <c r="J1151" s="142"/>
      <c r="K1151" s="142"/>
      <c r="L1151" s="142"/>
      <c r="M1151" s="142"/>
      <c r="N1151" s="142"/>
      <c r="O1151" s="142"/>
      <c r="P1151" s="142"/>
      <c r="Q1151" s="144"/>
      <c r="R1151" s="118"/>
      <c r="S1151" s="118"/>
      <c r="T1151" s="118"/>
      <c r="U1151" s="118"/>
      <c r="V1151" s="118"/>
      <c r="W1151" s="118"/>
      <c r="X1151" s="118"/>
      <c r="Y1151" s="118"/>
      <c r="Z1151" s="118"/>
      <c r="AA1151" s="118"/>
      <c r="AB1151" s="118"/>
      <c r="AC1151" s="118"/>
      <c r="AD1151" s="690"/>
      <c r="AE1151" s="690"/>
    </row>
    <row r="1152" spans="2:31" ht="9.75" customHeight="1" x14ac:dyDescent="0.2">
      <c r="B1152" s="702"/>
      <c r="C1152" s="971"/>
      <c r="D1152" s="146"/>
      <c r="E1152" s="971"/>
      <c r="F1152" s="118"/>
      <c r="G1152" s="118"/>
      <c r="H1152" s="118"/>
      <c r="I1152" s="118"/>
      <c r="J1152" s="118"/>
      <c r="K1152" s="118"/>
      <c r="L1152" s="118"/>
      <c r="M1152" s="118"/>
      <c r="N1152" s="118"/>
      <c r="O1152" s="118"/>
      <c r="P1152" s="118"/>
      <c r="Q1152" s="118"/>
      <c r="R1152" s="118"/>
      <c r="S1152" s="118"/>
      <c r="T1152" s="118"/>
      <c r="U1152" s="118"/>
      <c r="V1152" s="118"/>
      <c r="W1152" s="118"/>
      <c r="X1152" s="118"/>
      <c r="Y1152" s="118"/>
      <c r="Z1152" s="118"/>
      <c r="AA1152" s="118"/>
      <c r="AB1152" s="118"/>
      <c r="AC1152" s="146"/>
      <c r="AD1152" s="690"/>
      <c r="AE1152" s="690"/>
    </row>
    <row r="1153" spans="2:31" ht="19.350000000000001" customHeight="1" x14ac:dyDescent="0.2">
      <c r="B1153" s="702"/>
      <c r="C1153" s="971"/>
      <c r="D1153" s="142"/>
      <c r="E1153" s="971"/>
      <c r="F1153" s="118"/>
      <c r="G1153" s="118"/>
      <c r="H1153" s="118"/>
      <c r="I1153" s="118"/>
      <c r="J1153" s="118"/>
      <c r="K1153" s="118"/>
      <c r="L1153" s="118"/>
      <c r="M1153" s="118"/>
      <c r="N1153" s="118"/>
      <c r="O1153" s="118"/>
      <c r="P1153" s="118"/>
      <c r="Q1153" s="118"/>
      <c r="R1153" s="118"/>
      <c r="S1153" s="118"/>
      <c r="T1153" s="144"/>
      <c r="U1153" s="142"/>
      <c r="V1153" s="144"/>
      <c r="W1153" s="118"/>
      <c r="X1153" s="118"/>
      <c r="Y1153" s="118"/>
      <c r="Z1153" s="118"/>
      <c r="AA1153" s="144"/>
      <c r="AB1153" s="144"/>
      <c r="AC1153" s="118"/>
      <c r="AD1153" s="690"/>
      <c r="AE1153" s="690"/>
    </row>
    <row r="1154" spans="2:31" ht="19.350000000000001" customHeight="1" x14ac:dyDescent="0.2">
      <c r="B1154" s="702"/>
      <c r="C1154" s="971"/>
      <c r="D1154" s="146"/>
      <c r="E1154" s="971"/>
      <c r="F1154" s="118"/>
      <c r="G1154" s="118"/>
      <c r="H1154" s="118"/>
      <c r="I1154" s="118"/>
      <c r="J1154" s="118"/>
      <c r="K1154" s="118"/>
      <c r="L1154" s="118"/>
      <c r="M1154" s="118"/>
      <c r="N1154" s="118"/>
      <c r="O1154" s="118"/>
      <c r="P1154" s="118"/>
      <c r="Q1154" s="118"/>
      <c r="R1154" s="118"/>
      <c r="S1154" s="118"/>
      <c r="T1154" s="118"/>
      <c r="U1154" s="146"/>
      <c r="V1154" s="146"/>
      <c r="W1154" s="146"/>
      <c r="X1154" s="139"/>
      <c r="Y1154" s="139"/>
      <c r="Z1154" s="118"/>
      <c r="AA1154" s="118"/>
      <c r="AB1154" s="118"/>
      <c r="AC1154" s="118"/>
      <c r="AD1154" s="690"/>
      <c r="AE1154" s="690"/>
    </row>
    <row r="1155" spans="2:31" ht="9.75" customHeight="1" x14ac:dyDescent="0.2">
      <c r="B1155" s="702"/>
      <c r="C1155" s="971"/>
      <c r="D1155" s="144"/>
      <c r="E1155" s="971"/>
      <c r="F1155" s="118"/>
      <c r="G1155" s="118"/>
      <c r="H1155" s="118"/>
      <c r="I1155" s="118"/>
      <c r="J1155" s="118"/>
      <c r="K1155" s="118"/>
      <c r="L1155" s="118"/>
      <c r="M1155" s="118"/>
      <c r="N1155" s="118"/>
      <c r="O1155" s="118"/>
      <c r="P1155" s="118"/>
      <c r="Q1155" s="118"/>
      <c r="R1155" s="118"/>
      <c r="S1155" s="118"/>
      <c r="T1155" s="118"/>
      <c r="U1155" s="146"/>
      <c r="V1155" s="146"/>
      <c r="W1155" s="146"/>
      <c r="X1155" s="146"/>
      <c r="Y1155" s="139"/>
      <c r="Z1155" s="118"/>
      <c r="AA1155" s="118"/>
      <c r="AB1155" s="118"/>
      <c r="AC1155" s="118"/>
      <c r="AD1155" s="690"/>
      <c r="AE1155" s="690"/>
    </row>
    <row r="1156" spans="2:31" ht="9.75" customHeight="1" x14ac:dyDescent="0.2">
      <c r="B1156" s="702"/>
      <c r="C1156" s="971"/>
      <c r="D1156" s="146"/>
      <c r="E1156" s="971"/>
      <c r="F1156" s="118"/>
      <c r="G1156" s="118"/>
      <c r="H1156" s="118"/>
      <c r="I1156" s="118"/>
      <c r="J1156" s="118"/>
      <c r="K1156" s="118"/>
      <c r="L1156" s="118"/>
      <c r="M1156" s="118"/>
      <c r="N1156" s="118"/>
      <c r="O1156" s="118"/>
      <c r="P1156" s="118"/>
      <c r="Q1156" s="118"/>
      <c r="R1156" s="118"/>
      <c r="S1156" s="118"/>
      <c r="T1156" s="118"/>
      <c r="U1156" s="118"/>
      <c r="V1156" s="118"/>
      <c r="W1156" s="118"/>
      <c r="X1156" s="118"/>
      <c r="Y1156" s="118"/>
      <c r="Z1156" s="118"/>
      <c r="AA1156" s="118"/>
      <c r="AB1156" s="146"/>
      <c r="AC1156" s="146"/>
      <c r="AD1156" s="690"/>
      <c r="AE1156" s="690"/>
    </row>
    <row r="1157" spans="2:31" ht="9.75" customHeight="1" x14ac:dyDescent="0.2">
      <c r="B1157" s="702"/>
      <c r="C1157" s="971"/>
      <c r="D1157" s="146"/>
      <c r="E1157" s="971"/>
      <c r="F1157" s="118"/>
      <c r="G1157" s="118"/>
      <c r="H1157" s="118"/>
      <c r="I1157" s="118"/>
      <c r="J1157" s="118"/>
      <c r="K1157" s="118"/>
      <c r="L1157" s="118"/>
      <c r="M1157" s="118"/>
      <c r="N1157" s="118"/>
      <c r="O1157" s="118"/>
      <c r="P1157" s="118"/>
      <c r="Q1157" s="118"/>
      <c r="R1157" s="118"/>
      <c r="S1157" s="118"/>
      <c r="T1157" s="118"/>
      <c r="U1157" s="118"/>
      <c r="V1157" s="118"/>
      <c r="W1157" s="139"/>
      <c r="X1157" s="139"/>
      <c r="Y1157" s="146"/>
      <c r="Z1157" s="139"/>
      <c r="AA1157" s="118"/>
      <c r="AB1157" s="118"/>
      <c r="AC1157" s="118"/>
      <c r="AD1157" s="690"/>
      <c r="AE1157" s="690"/>
    </row>
    <row r="1158" spans="2:31" ht="19.350000000000001" customHeight="1" x14ac:dyDescent="0.2">
      <c r="B1158" s="702"/>
      <c r="C1158" s="971"/>
      <c r="D1158" s="139"/>
      <c r="E1158" s="971"/>
      <c r="F1158" s="118"/>
      <c r="G1158" s="118"/>
      <c r="H1158" s="118"/>
      <c r="I1158" s="139"/>
      <c r="J1158" s="118"/>
      <c r="K1158" s="118"/>
      <c r="L1158" s="139"/>
      <c r="M1158" s="118"/>
      <c r="N1158" s="118"/>
      <c r="O1158" s="118"/>
      <c r="P1158" s="118"/>
      <c r="Q1158" s="118"/>
      <c r="R1158" s="118"/>
      <c r="S1158" s="118"/>
      <c r="T1158" s="118"/>
      <c r="U1158" s="118"/>
      <c r="V1158" s="118"/>
      <c r="W1158" s="118"/>
      <c r="X1158" s="118"/>
      <c r="Y1158" s="118"/>
      <c r="Z1158" s="118"/>
      <c r="AA1158" s="118"/>
      <c r="AB1158" s="118"/>
      <c r="AC1158" s="118"/>
      <c r="AD1158" s="690"/>
      <c r="AE1158" s="690"/>
    </row>
    <row r="1159" spans="2:31" ht="9.75" customHeight="1" x14ac:dyDescent="0.2">
      <c r="B1159" s="702"/>
      <c r="C1159" s="971"/>
      <c r="D1159" s="139"/>
      <c r="E1159" s="971"/>
      <c r="F1159" s="118"/>
      <c r="G1159" s="139"/>
      <c r="H1159" s="118"/>
      <c r="I1159" s="118"/>
      <c r="J1159" s="118"/>
      <c r="K1159" s="118"/>
      <c r="L1159" s="118"/>
      <c r="M1159" s="118"/>
      <c r="N1159" s="118"/>
      <c r="O1159" s="118"/>
      <c r="P1159" s="118"/>
      <c r="Q1159" s="118"/>
      <c r="R1159" s="118"/>
      <c r="S1159" s="118"/>
      <c r="T1159" s="118"/>
      <c r="U1159" s="118"/>
      <c r="V1159" s="118"/>
      <c r="W1159" s="118"/>
      <c r="X1159" s="118"/>
      <c r="Y1159" s="118"/>
      <c r="Z1159" s="118"/>
      <c r="AA1159" s="118"/>
      <c r="AB1159" s="118"/>
      <c r="AC1159" s="118"/>
      <c r="AD1159" s="690"/>
      <c r="AE1159" s="690"/>
    </row>
    <row r="1160" spans="2:31" ht="9.75" customHeight="1" x14ac:dyDescent="0.2">
      <c r="B1160" s="702"/>
      <c r="C1160" s="971"/>
      <c r="D1160" s="139"/>
      <c r="E1160" s="971"/>
      <c r="F1160" s="139"/>
      <c r="G1160" s="118"/>
      <c r="H1160" s="118"/>
      <c r="I1160" s="118"/>
      <c r="J1160" s="118"/>
      <c r="K1160" s="118"/>
      <c r="L1160" s="118"/>
      <c r="M1160" s="118"/>
      <c r="N1160" s="118"/>
      <c r="O1160" s="118"/>
      <c r="P1160" s="118"/>
      <c r="Q1160" s="118"/>
      <c r="R1160" s="118"/>
      <c r="S1160" s="118"/>
      <c r="T1160" s="118"/>
      <c r="U1160" s="118"/>
      <c r="V1160" s="118"/>
      <c r="W1160" s="118"/>
      <c r="X1160" s="118"/>
      <c r="Y1160" s="118"/>
      <c r="Z1160" s="118"/>
      <c r="AA1160" s="118"/>
      <c r="AB1160" s="118"/>
      <c r="AC1160" s="118"/>
      <c r="AD1160" s="690"/>
      <c r="AE1160" s="690"/>
    </row>
    <row r="1161" spans="2:31" ht="9.75" customHeight="1" x14ac:dyDescent="0.2">
      <c r="B1161" s="702"/>
      <c r="C1161" s="971"/>
      <c r="D1161" s="146"/>
      <c r="E1161" s="971"/>
      <c r="F1161" s="118"/>
      <c r="G1161" s="118"/>
      <c r="H1161" s="146"/>
      <c r="I1161" s="118"/>
      <c r="J1161" s="118"/>
      <c r="K1161" s="118"/>
      <c r="L1161" s="118"/>
      <c r="M1161" s="118"/>
      <c r="N1161" s="118"/>
      <c r="O1161" s="118"/>
      <c r="P1161" s="118"/>
      <c r="Q1161" s="118"/>
      <c r="R1161" s="118"/>
      <c r="S1161" s="118"/>
      <c r="T1161" s="118"/>
      <c r="U1161" s="118"/>
      <c r="V1161" s="118"/>
      <c r="W1161" s="118"/>
      <c r="X1161" s="118"/>
      <c r="Y1161" s="118"/>
      <c r="Z1161" s="118"/>
      <c r="AA1161" s="118"/>
      <c r="AB1161" s="118"/>
      <c r="AC1161" s="118"/>
      <c r="AD1161" s="690"/>
      <c r="AE1161" s="690"/>
    </row>
    <row r="1162" spans="2:31" ht="9.75" customHeight="1" x14ac:dyDescent="0.2">
      <c r="B1162" s="702"/>
      <c r="C1162" s="971"/>
      <c r="D1162" s="144"/>
      <c r="E1162" s="971"/>
      <c r="F1162" s="118"/>
      <c r="G1162" s="118"/>
      <c r="H1162" s="118"/>
      <c r="I1162" s="118"/>
      <c r="J1162" s="118"/>
      <c r="K1162" s="118"/>
      <c r="L1162" s="118"/>
      <c r="M1162" s="118"/>
      <c r="N1162" s="118"/>
      <c r="O1162" s="118"/>
      <c r="P1162" s="118"/>
      <c r="Q1162" s="118"/>
      <c r="R1162" s="118"/>
      <c r="S1162" s="118"/>
      <c r="T1162" s="118"/>
      <c r="U1162" s="118"/>
      <c r="V1162" s="118"/>
      <c r="W1162" s="144"/>
      <c r="X1162" s="139"/>
      <c r="Y1162" s="139"/>
      <c r="Z1162" s="146"/>
      <c r="AA1162" s="146"/>
      <c r="AB1162" s="118"/>
      <c r="AC1162" s="118"/>
      <c r="AD1162" s="690"/>
      <c r="AE1162" s="690"/>
    </row>
    <row r="1163" spans="2:31" ht="9.75" customHeight="1" x14ac:dyDescent="0.2">
      <c r="B1163" s="702"/>
      <c r="C1163" s="971"/>
      <c r="D1163" s="140"/>
      <c r="E1163" s="971"/>
      <c r="F1163" s="118"/>
      <c r="G1163" s="118"/>
      <c r="H1163" s="118"/>
      <c r="I1163" s="118"/>
      <c r="J1163" s="118"/>
      <c r="K1163" s="118"/>
      <c r="L1163" s="118"/>
      <c r="M1163" s="118"/>
      <c r="N1163" s="118"/>
      <c r="O1163" s="118"/>
      <c r="P1163" s="118"/>
      <c r="Q1163" s="118"/>
      <c r="R1163" s="118"/>
      <c r="S1163" s="142"/>
      <c r="T1163" s="142"/>
      <c r="U1163" s="142"/>
      <c r="V1163" s="142"/>
      <c r="W1163" s="144"/>
      <c r="X1163" s="118"/>
      <c r="Y1163" s="118"/>
      <c r="Z1163" s="118"/>
      <c r="AA1163" s="118"/>
      <c r="AB1163" s="118"/>
      <c r="AC1163" s="118"/>
      <c r="AD1163" s="690"/>
      <c r="AE1163" s="690"/>
    </row>
    <row r="1164" spans="2:31" ht="9.75" customHeight="1" x14ac:dyDescent="0.2">
      <c r="B1164" s="702"/>
      <c r="C1164" s="971"/>
      <c r="D1164" s="144"/>
      <c r="E1164" s="971"/>
      <c r="F1164" s="118"/>
      <c r="G1164" s="118"/>
      <c r="H1164" s="118"/>
      <c r="I1164" s="118"/>
      <c r="J1164" s="118"/>
      <c r="K1164" s="118"/>
      <c r="L1164" s="118"/>
      <c r="M1164" s="118"/>
      <c r="N1164" s="118"/>
      <c r="O1164" s="118"/>
      <c r="P1164" s="118"/>
      <c r="Q1164" s="118"/>
      <c r="R1164" s="118"/>
      <c r="S1164" s="118"/>
      <c r="T1164" s="118"/>
      <c r="U1164" s="146"/>
      <c r="V1164" s="146"/>
      <c r="W1164" s="146"/>
      <c r="X1164" s="146"/>
      <c r="Y1164" s="139"/>
      <c r="Z1164" s="118"/>
      <c r="AA1164" s="118"/>
      <c r="AB1164" s="118"/>
      <c r="AC1164" s="118"/>
      <c r="AD1164" s="690"/>
      <c r="AE1164" s="690"/>
    </row>
    <row r="1165" spans="2:31" ht="9.75" customHeight="1" x14ac:dyDescent="0.2">
      <c r="B1165" s="702"/>
      <c r="C1165" s="971"/>
      <c r="D1165" s="142"/>
      <c r="E1165" s="971"/>
      <c r="F1165" s="118"/>
      <c r="G1165" s="118"/>
      <c r="H1165" s="118"/>
      <c r="I1165" s="118"/>
      <c r="J1165" s="118"/>
      <c r="K1165" s="118"/>
      <c r="L1165" s="118"/>
      <c r="M1165" s="118"/>
      <c r="N1165" s="118"/>
      <c r="O1165" s="118"/>
      <c r="P1165" s="118"/>
      <c r="Q1165" s="118"/>
      <c r="R1165" s="118"/>
      <c r="S1165" s="144"/>
      <c r="T1165" s="144"/>
      <c r="U1165" s="144"/>
      <c r="V1165" s="144"/>
      <c r="W1165" s="146"/>
      <c r="X1165" s="118"/>
      <c r="Y1165" s="118"/>
      <c r="Z1165" s="118"/>
      <c r="AA1165" s="118"/>
      <c r="AB1165" s="118"/>
      <c r="AC1165" s="118"/>
      <c r="AD1165" s="690"/>
      <c r="AE1165" s="690"/>
    </row>
    <row r="1166" spans="2:31" ht="19.350000000000001" customHeight="1" x14ac:dyDescent="0.2">
      <c r="B1166" s="702"/>
      <c r="C1166" s="971"/>
      <c r="D1166" s="146"/>
      <c r="E1166" s="971"/>
      <c r="F1166" s="118"/>
      <c r="G1166" s="118"/>
      <c r="H1166" s="118"/>
      <c r="I1166" s="139"/>
      <c r="J1166" s="139"/>
      <c r="K1166" s="139"/>
      <c r="L1166" s="139"/>
      <c r="M1166" s="139"/>
      <c r="N1166" s="139"/>
      <c r="O1166" s="139"/>
      <c r="P1166" s="139"/>
      <c r="Q1166" s="139"/>
      <c r="R1166" s="139"/>
      <c r="S1166" s="139"/>
      <c r="T1166" s="139"/>
      <c r="U1166" s="139"/>
      <c r="V1166" s="139"/>
      <c r="W1166" s="139"/>
      <c r="X1166" s="139"/>
      <c r="Y1166" s="139"/>
      <c r="Z1166" s="139"/>
      <c r="AA1166" s="139"/>
      <c r="AB1166" s="118"/>
      <c r="AC1166" s="139"/>
      <c r="AD1166" s="690"/>
      <c r="AE1166" s="690"/>
    </row>
    <row r="1167" spans="2:31" ht="19.350000000000001" customHeight="1" x14ac:dyDescent="0.2">
      <c r="B1167" s="702"/>
      <c r="C1167" s="971"/>
      <c r="D1167" s="146"/>
      <c r="E1167" s="971"/>
      <c r="F1167" s="118"/>
      <c r="G1167" s="118"/>
      <c r="H1167" s="118"/>
      <c r="I1167" s="118"/>
      <c r="J1167" s="118"/>
      <c r="K1167" s="118"/>
      <c r="L1167" s="118"/>
      <c r="M1167" s="118"/>
      <c r="N1167" s="118"/>
      <c r="O1167" s="118"/>
      <c r="P1167" s="139"/>
      <c r="Q1167" s="139"/>
      <c r="R1167" s="139"/>
      <c r="S1167" s="139"/>
      <c r="T1167" s="139"/>
      <c r="U1167" s="139"/>
      <c r="V1167" s="139"/>
      <c r="W1167" s="139"/>
      <c r="X1167" s="139"/>
      <c r="Y1167" s="139"/>
      <c r="Z1167" s="139"/>
      <c r="AA1167" s="139"/>
      <c r="AB1167" s="139"/>
      <c r="AC1167" s="139"/>
      <c r="AD1167" s="690"/>
      <c r="AE1167" s="690"/>
    </row>
    <row r="1168" spans="2:31" ht="9.75" customHeight="1" x14ac:dyDescent="0.2">
      <c r="B1168" s="702"/>
      <c r="C1168" s="971"/>
      <c r="D1168" s="146"/>
      <c r="E1168" s="971"/>
      <c r="F1168" s="118"/>
      <c r="G1168" s="118"/>
      <c r="H1168" s="118"/>
      <c r="I1168" s="118"/>
      <c r="J1168" s="118"/>
      <c r="K1168" s="118"/>
      <c r="L1168" s="118"/>
      <c r="M1168" s="118"/>
      <c r="N1168" s="118"/>
      <c r="O1168" s="118"/>
      <c r="P1168" s="118"/>
      <c r="Q1168" s="118"/>
      <c r="R1168" s="118"/>
      <c r="S1168" s="118"/>
      <c r="T1168" s="118"/>
      <c r="U1168" s="139"/>
      <c r="V1168" s="146"/>
      <c r="W1168" s="146"/>
      <c r="X1168" s="139"/>
      <c r="Y1168" s="139"/>
      <c r="Z1168" s="118"/>
      <c r="AA1168" s="118"/>
      <c r="AB1168" s="118"/>
      <c r="AC1168" s="118"/>
      <c r="AD1168" s="690"/>
      <c r="AE1168" s="690"/>
    </row>
    <row r="1169" spans="2:31" ht="9.75" customHeight="1" x14ac:dyDescent="0.2">
      <c r="B1169" s="702"/>
      <c r="C1169" s="971"/>
      <c r="D1169" s="139"/>
      <c r="E1169" s="971"/>
      <c r="F1169" s="118"/>
      <c r="G1169" s="118"/>
      <c r="H1169" s="118"/>
      <c r="I1169" s="118"/>
      <c r="J1169" s="118"/>
      <c r="K1169" s="118"/>
      <c r="L1169" s="118"/>
      <c r="M1169" s="118"/>
      <c r="N1169" s="118"/>
      <c r="O1169" s="118"/>
      <c r="P1169" s="118"/>
      <c r="Q1169" s="118"/>
      <c r="R1169" s="118"/>
      <c r="S1169" s="118"/>
      <c r="T1169" s="118"/>
      <c r="U1169" s="118"/>
      <c r="V1169" s="118"/>
      <c r="W1169" s="118"/>
      <c r="X1169" s="118"/>
      <c r="Y1169" s="118"/>
      <c r="Z1169" s="118"/>
      <c r="AA1169" s="118"/>
      <c r="AB1169" s="118"/>
      <c r="AC1169" s="139"/>
      <c r="AD1169" s="690"/>
      <c r="AE1169" s="690"/>
    </row>
    <row r="1170" spans="2:31" ht="9.75" customHeight="1" x14ac:dyDescent="0.2">
      <c r="B1170" s="702"/>
      <c r="C1170" s="971"/>
      <c r="D1170" s="146"/>
      <c r="E1170" s="971"/>
      <c r="F1170" s="118"/>
      <c r="G1170" s="118"/>
      <c r="H1170" s="118"/>
      <c r="I1170" s="118"/>
      <c r="J1170" s="118"/>
      <c r="K1170" s="118"/>
      <c r="L1170" s="118"/>
      <c r="M1170" s="118"/>
      <c r="N1170" s="118"/>
      <c r="O1170" s="118"/>
      <c r="P1170" s="118"/>
      <c r="Q1170" s="118"/>
      <c r="R1170" s="118"/>
      <c r="S1170" s="139"/>
      <c r="T1170" s="139"/>
      <c r="U1170" s="139"/>
      <c r="V1170" s="139"/>
      <c r="W1170" s="139"/>
      <c r="X1170" s="118"/>
      <c r="Y1170" s="118"/>
      <c r="Z1170" s="118"/>
      <c r="AA1170" s="118"/>
      <c r="AB1170" s="118"/>
      <c r="AC1170" s="118"/>
      <c r="AD1170" s="690"/>
      <c r="AE1170" s="690"/>
    </row>
    <row r="1171" spans="2:31" ht="9.75" customHeight="1" x14ac:dyDescent="0.2">
      <c r="B1171" s="702"/>
      <c r="C1171" s="971"/>
      <c r="D1171" s="146"/>
      <c r="E1171" s="971"/>
      <c r="F1171" s="118"/>
      <c r="G1171" s="118"/>
      <c r="H1171" s="118"/>
      <c r="I1171" s="118"/>
      <c r="J1171" s="118"/>
      <c r="K1171" s="118"/>
      <c r="L1171" s="118"/>
      <c r="M1171" s="118"/>
      <c r="N1171" s="118"/>
      <c r="O1171" s="118"/>
      <c r="P1171" s="118"/>
      <c r="Q1171" s="118"/>
      <c r="R1171" s="118"/>
      <c r="S1171" s="118"/>
      <c r="T1171" s="118"/>
      <c r="U1171" s="118"/>
      <c r="V1171" s="118"/>
      <c r="W1171" s="118"/>
      <c r="X1171" s="146"/>
      <c r="Y1171" s="146"/>
      <c r="Z1171" s="118"/>
      <c r="AA1171" s="118"/>
      <c r="AB1171" s="118"/>
      <c r="AC1171" s="118"/>
      <c r="AD1171" s="690"/>
      <c r="AE1171" s="690"/>
    </row>
    <row r="1172" spans="2:31" ht="9.75" customHeight="1" x14ac:dyDescent="0.2">
      <c r="B1172" s="702"/>
      <c r="C1172" s="971"/>
      <c r="D1172" s="139"/>
      <c r="E1172" s="971"/>
      <c r="F1172" s="118"/>
      <c r="G1172" s="118"/>
      <c r="H1172" s="139"/>
      <c r="I1172" s="139"/>
      <c r="J1172" s="139"/>
      <c r="K1172" s="139"/>
      <c r="L1172" s="139"/>
      <c r="M1172" s="139"/>
      <c r="N1172" s="139"/>
      <c r="O1172" s="139"/>
      <c r="P1172" s="139"/>
      <c r="Q1172" s="139"/>
      <c r="R1172" s="118"/>
      <c r="S1172" s="118"/>
      <c r="T1172" s="118"/>
      <c r="U1172" s="118"/>
      <c r="V1172" s="118"/>
      <c r="W1172" s="118"/>
      <c r="X1172" s="139"/>
      <c r="Y1172" s="118"/>
      <c r="Z1172" s="118"/>
      <c r="AA1172" s="118"/>
      <c r="AB1172" s="118"/>
      <c r="AC1172" s="118"/>
      <c r="AD1172" s="690"/>
      <c r="AE1172" s="690"/>
    </row>
    <row r="1173" spans="2:31" ht="9.75" customHeight="1" x14ac:dyDescent="0.2">
      <c r="B1173" s="702"/>
      <c r="C1173" s="971"/>
      <c r="D1173" s="146"/>
      <c r="E1173" s="971"/>
      <c r="F1173" s="146"/>
      <c r="G1173" s="139"/>
      <c r="H1173" s="118"/>
      <c r="I1173" s="118"/>
      <c r="J1173" s="118"/>
      <c r="K1173" s="118"/>
      <c r="L1173" s="118"/>
      <c r="M1173" s="118"/>
      <c r="N1173" s="118"/>
      <c r="O1173" s="118"/>
      <c r="P1173" s="118"/>
      <c r="Q1173" s="118"/>
      <c r="R1173" s="118"/>
      <c r="S1173" s="118"/>
      <c r="T1173" s="118"/>
      <c r="U1173" s="118"/>
      <c r="V1173" s="118"/>
      <c r="W1173" s="118"/>
      <c r="X1173" s="118"/>
      <c r="Y1173" s="118"/>
      <c r="Z1173" s="118"/>
      <c r="AA1173" s="118"/>
      <c r="AB1173" s="118"/>
      <c r="AC1173" s="118"/>
      <c r="AD1173" s="690"/>
      <c r="AE1173" s="690"/>
    </row>
    <row r="1174" spans="2:31" ht="9.75" customHeight="1" x14ac:dyDescent="0.2">
      <c r="B1174" s="702"/>
      <c r="C1174" s="971"/>
      <c r="D1174" s="144"/>
      <c r="E1174" s="971"/>
      <c r="F1174" s="144"/>
      <c r="G1174" s="118"/>
      <c r="H1174" s="144"/>
      <c r="I1174" s="118"/>
      <c r="J1174" s="118"/>
      <c r="K1174" s="118"/>
      <c r="L1174" s="118"/>
      <c r="M1174" s="118"/>
      <c r="N1174" s="118"/>
      <c r="O1174" s="118"/>
      <c r="P1174" s="118"/>
      <c r="Q1174" s="118"/>
      <c r="R1174" s="118"/>
      <c r="S1174" s="118"/>
      <c r="T1174" s="118"/>
      <c r="U1174" s="118"/>
      <c r="V1174" s="118"/>
      <c r="W1174" s="118"/>
      <c r="X1174" s="118"/>
      <c r="Y1174" s="118"/>
      <c r="Z1174" s="118"/>
      <c r="AA1174" s="118"/>
      <c r="AB1174" s="118"/>
      <c r="AC1174" s="118"/>
      <c r="AD1174" s="690"/>
      <c r="AE1174" s="690"/>
    </row>
    <row r="1175" spans="2:31" ht="19.350000000000001" customHeight="1" x14ac:dyDescent="0.2">
      <c r="B1175" s="702"/>
      <c r="C1175" s="971"/>
      <c r="D1175" s="146"/>
      <c r="E1175" s="971"/>
      <c r="F1175" s="118"/>
      <c r="G1175" s="146"/>
      <c r="H1175" s="139"/>
      <c r="I1175" s="139"/>
      <c r="J1175" s="139"/>
      <c r="K1175" s="139"/>
      <c r="L1175" s="139"/>
      <c r="M1175" s="118"/>
      <c r="N1175" s="118"/>
      <c r="O1175" s="118"/>
      <c r="P1175" s="118"/>
      <c r="Q1175" s="118"/>
      <c r="R1175" s="118"/>
      <c r="S1175" s="118"/>
      <c r="T1175" s="118"/>
      <c r="U1175" s="118"/>
      <c r="V1175" s="118"/>
      <c r="W1175" s="118"/>
      <c r="X1175" s="118"/>
      <c r="Y1175" s="118"/>
      <c r="Z1175" s="118"/>
      <c r="AA1175" s="118"/>
      <c r="AB1175" s="118"/>
      <c r="AC1175" s="118"/>
      <c r="AD1175" s="690"/>
      <c r="AE1175" s="690"/>
    </row>
    <row r="1176" spans="2:31" ht="19.350000000000001" customHeight="1" x14ac:dyDescent="0.2">
      <c r="B1176" s="702"/>
      <c r="C1176" s="971"/>
      <c r="D1176" s="144"/>
      <c r="E1176" s="971"/>
      <c r="F1176" s="118"/>
      <c r="G1176" s="118"/>
      <c r="H1176" s="118"/>
      <c r="I1176" s="118"/>
      <c r="J1176" s="118"/>
      <c r="K1176" s="118"/>
      <c r="L1176" s="118"/>
      <c r="M1176" s="118"/>
      <c r="N1176" s="118"/>
      <c r="O1176" s="118"/>
      <c r="P1176" s="118"/>
      <c r="Q1176" s="118"/>
      <c r="R1176" s="118"/>
      <c r="S1176" s="118"/>
      <c r="T1176" s="118"/>
      <c r="U1176" s="118"/>
      <c r="V1176" s="146"/>
      <c r="W1176" s="146"/>
      <c r="X1176" s="146"/>
      <c r="Y1176" s="144"/>
      <c r="Z1176" s="144"/>
      <c r="AA1176" s="144"/>
      <c r="AB1176" s="144"/>
      <c r="AC1176" s="146"/>
      <c r="AD1176" s="690"/>
      <c r="AE1176" s="690"/>
    </row>
    <row r="1177" spans="2:31" ht="19.350000000000001" customHeight="1" x14ac:dyDescent="0.2">
      <c r="B1177" s="702"/>
      <c r="C1177" s="971"/>
      <c r="D1177" s="142"/>
      <c r="E1177" s="971"/>
      <c r="F1177" s="118"/>
      <c r="G1177" s="118"/>
      <c r="H1177" s="118"/>
      <c r="I1177" s="118"/>
      <c r="J1177" s="118"/>
      <c r="K1177" s="118"/>
      <c r="L1177" s="118"/>
      <c r="M1177" s="118"/>
      <c r="N1177" s="118"/>
      <c r="O1177" s="118"/>
      <c r="P1177" s="118"/>
      <c r="Q1177" s="118"/>
      <c r="R1177" s="118"/>
      <c r="S1177" s="118"/>
      <c r="T1177" s="118"/>
      <c r="U1177" s="118"/>
      <c r="V1177" s="144"/>
      <c r="W1177" s="144"/>
      <c r="X1177" s="144"/>
      <c r="Y1177" s="144"/>
      <c r="Z1177" s="144"/>
      <c r="AA1177" s="144"/>
      <c r="AB1177" s="118"/>
      <c r="AC1177" s="146"/>
      <c r="AD1177" s="690"/>
      <c r="AE1177" s="690"/>
    </row>
    <row r="1178" spans="2:31" ht="19.350000000000001" customHeight="1" x14ac:dyDescent="0.2">
      <c r="B1178" s="702"/>
      <c r="C1178" s="971"/>
      <c r="D1178" s="144"/>
      <c r="E1178" s="971"/>
      <c r="F1178" s="118"/>
      <c r="G1178" s="118"/>
      <c r="H1178" s="118"/>
      <c r="I1178" s="118"/>
      <c r="J1178" s="118"/>
      <c r="K1178" s="118"/>
      <c r="L1178" s="144"/>
      <c r="M1178" s="118"/>
      <c r="N1178" s="118"/>
      <c r="O1178" s="118"/>
      <c r="P1178" s="118"/>
      <c r="Q1178" s="118"/>
      <c r="R1178" s="118"/>
      <c r="S1178" s="118"/>
      <c r="T1178" s="118"/>
      <c r="U1178" s="118"/>
      <c r="V1178" s="118"/>
      <c r="W1178" s="118"/>
      <c r="X1178" s="118"/>
      <c r="Y1178" s="118"/>
      <c r="Z1178" s="118"/>
      <c r="AA1178" s="118"/>
      <c r="AB1178" s="118"/>
      <c r="AC1178" s="118"/>
      <c r="AD1178" s="690"/>
      <c r="AE1178" s="690"/>
    </row>
    <row r="1179" spans="2:31" ht="19.350000000000001" customHeight="1" x14ac:dyDescent="0.2">
      <c r="B1179" s="702"/>
      <c r="C1179" s="971"/>
      <c r="D1179" s="146"/>
      <c r="E1179" s="971"/>
      <c r="F1179" s="118"/>
      <c r="G1179" s="118"/>
      <c r="H1179" s="118"/>
      <c r="I1179" s="118"/>
      <c r="J1179" s="118"/>
      <c r="K1179" s="118"/>
      <c r="L1179" s="118"/>
      <c r="M1179" s="118"/>
      <c r="N1179" s="118"/>
      <c r="O1179" s="118"/>
      <c r="P1179" s="118"/>
      <c r="Q1179" s="118"/>
      <c r="R1179" s="118"/>
      <c r="S1179" s="118"/>
      <c r="T1179" s="118"/>
      <c r="U1179" s="118"/>
      <c r="V1179" s="118"/>
      <c r="W1179" s="118"/>
      <c r="X1179" s="118"/>
      <c r="Y1179" s="118"/>
      <c r="Z1179" s="118"/>
      <c r="AA1179" s="118"/>
      <c r="AB1179" s="146"/>
      <c r="AC1179" s="118"/>
      <c r="AD1179" s="690"/>
      <c r="AE1179" s="690"/>
    </row>
    <row r="1180" spans="2:31" ht="9.75" customHeight="1" x14ac:dyDescent="0.2">
      <c r="B1180" s="702"/>
      <c r="C1180" s="971"/>
      <c r="D1180" s="139"/>
      <c r="E1180" s="971"/>
      <c r="F1180" s="118"/>
      <c r="G1180" s="118"/>
      <c r="H1180" s="118"/>
      <c r="I1180" s="118"/>
      <c r="J1180" s="118"/>
      <c r="K1180" s="118"/>
      <c r="L1180" s="118"/>
      <c r="M1180" s="118"/>
      <c r="N1180" s="118"/>
      <c r="O1180" s="118"/>
      <c r="P1180" s="118"/>
      <c r="Q1180" s="118"/>
      <c r="R1180" s="118"/>
      <c r="S1180" s="118"/>
      <c r="T1180" s="118"/>
      <c r="U1180" s="118"/>
      <c r="V1180" s="118"/>
      <c r="W1180" s="118"/>
      <c r="X1180" s="118"/>
      <c r="Y1180" s="118"/>
      <c r="Z1180" s="118"/>
      <c r="AA1180" s="118"/>
      <c r="AB1180" s="139"/>
      <c r="AC1180" s="118"/>
      <c r="AD1180" s="690"/>
      <c r="AE1180" s="690"/>
    </row>
    <row r="1181" spans="2:31" ht="9.75" customHeight="1" x14ac:dyDescent="0.2">
      <c r="B1181" s="702"/>
      <c r="C1181" s="971"/>
      <c r="D1181" s="139"/>
      <c r="E1181" s="971"/>
      <c r="F1181" s="118"/>
      <c r="G1181" s="118"/>
      <c r="H1181" s="118"/>
      <c r="I1181" s="118"/>
      <c r="J1181" s="118"/>
      <c r="K1181" s="118"/>
      <c r="L1181" s="118"/>
      <c r="M1181" s="118"/>
      <c r="N1181" s="118"/>
      <c r="O1181" s="118"/>
      <c r="P1181" s="118"/>
      <c r="Q1181" s="118"/>
      <c r="R1181" s="118"/>
      <c r="S1181" s="118"/>
      <c r="T1181" s="118"/>
      <c r="U1181" s="118"/>
      <c r="V1181" s="118"/>
      <c r="W1181" s="118"/>
      <c r="X1181" s="118"/>
      <c r="Y1181" s="118"/>
      <c r="Z1181" s="118"/>
      <c r="AA1181" s="118"/>
      <c r="AB1181" s="139"/>
      <c r="AC1181" s="118"/>
      <c r="AD1181" s="690"/>
      <c r="AE1181" s="690"/>
    </row>
    <row r="1182" spans="2:31" ht="9.75" customHeight="1" x14ac:dyDescent="0.2">
      <c r="B1182" s="702"/>
      <c r="C1182" s="971"/>
      <c r="D1182" s="139"/>
      <c r="E1182" s="971"/>
      <c r="F1182" s="118"/>
      <c r="G1182" s="118"/>
      <c r="H1182" s="118"/>
      <c r="I1182" s="118"/>
      <c r="J1182" s="118"/>
      <c r="K1182" s="118"/>
      <c r="L1182" s="118"/>
      <c r="M1182" s="118"/>
      <c r="N1182" s="118"/>
      <c r="O1182" s="118"/>
      <c r="P1182" s="118"/>
      <c r="Q1182" s="118"/>
      <c r="R1182" s="118"/>
      <c r="S1182" s="118"/>
      <c r="T1182" s="118"/>
      <c r="U1182" s="118"/>
      <c r="V1182" s="118"/>
      <c r="W1182" s="118"/>
      <c r="X1182" s="118"/>
      <c r="Y1182" s="118"/>
      <c r="Z1182" s="118"/>
      <c r="AA1182" s="118"/>
      <c r="AB1182" s="139"/>
      <c r="AC1182" s="118"/>
      <c r="AD1182" s="690"/>
      <c r="AE1182" s="690"/>
    </row>
    <row r="1183" spans="2:31" ht="9.75" customHeight="1" x14ac:dyDescent="0.2">
      <c r="B1183" s="702"/>
      <c r="C1183" s="971"/>
      <c r="D1183" s="142"/>
      <c r="E1183" s="971"/>
      <c r="F1183" s="118"/>
      <c r="G1183" s="118"/>
      <c r="H1183" s="118"/>
      <c r="I1183" s="118"/>
      <c r="J1183" s="118"/>
      <c r="K1183" s="118"/>
      <c r="L1183" s="118"/>
      <c r="M1183" s="118"/>
      <c r="N1183" s="118"/>
      <c r="O1183" s="118"/>
      <c r="P1183" s="118"/>
      <c r="Q1183" s="118"/>
      <c r="R1183" s="118"/>
      <c r="S1183" s="118"/>
      <c r="T1183" s="118"/>
      <c r="U1183" s="118"/>
      <c r="V1183" s="146"/>
      <c r="W1183" s="146"/>
      <c r="X1183" s="146"/>
      <c r="Y1183" s="144"/>
      <c r="Z1183" s="144"/>
      <c r="AA1183" s="144"/>
      <c r="AB1183" s="144"/>
      <c r="AC1183" s="144"/>
      <c r="AD1183" s="690"/>
      <c r="AE1183" s="690"/>
    </row>
    <row r="1184" spans="2:31" ht="9.75" customHeight="1" x14ac:dyDescent="0.2">
      <c r="B1184" s="702"/>
      <c r="C1184" s="971"/>
      <c r="D1184" s="146"/>
      <c r="E1184" s="971"/>
      <c r="F1184" s="118"/>
      <c r="G1184" s="139"/>
      <c r="H1184" s="139"/>
      <c r="I1184" s="139"/>
      <c r="J1184" s="118"/>
      <c r="K1184" s="118"/>
      <c r="L1184" s="146"/>
      <c r="M1184" s="118"/>
      <c r="N1184" s="118"/>
      <c r="O1184" s="118"/>
      <c r="P1184" s="118"/>
      <c r="Q1184" s="118"/>
      <c r="R1184" s="118"/>
      <c r="S1184" s="118"/>
      <c r="T1184" s="118"/>
      <c r="U1184" s="118"/>
      <c r="V1184" s="118"/>
      <c r="W1184" s="118"/>
      <c r="X1184" s="118"/>
      <c r="Y1184" s="118"/>
      <c r="Z1184" s="118"/>
      <c r="AA1184" s="118"/>
      <c r="AB1184" s="146"/>
      <c r="AC1184" s="118"/>
      <c r="AD1184" s="690"/>
      <c r="AE1184" s="690"/>
    </row>
    <row r="1185" spans="2:31" ht="9.75" customHeight="1" x14ac:dyDescent="0.2">
      <c r="B1185" s="702"/>
      <c r="C1185" s="971"/>
      <c r="D1185" s="144"/>
      <c r="E1185" s="971"/>
      <c r="F1185" s="118"/>
      <c r="G1185" s="118"/>
      <c r="H1185" s="118"/>
      <c r="I1185" s="118"/>
      <c r="J1185" s="118"/>
      <c r="K1185" s="118"/>
      <c r="L1185" s="118"/>
      <c r="M1185" s="139"/>
      <c r="N1185" s="146"/>
      <c r="O1185" s="146"/>
      <c r="P1185" s="146"/>
      <c r="Q1185" s="146"/>
      <c r="R1185" s="146"/>
      <c r="S1185" s="146"/>
      <c r="T1185" s="146"/>
      <c r="U1185" s="146"/>
      <c r="V1185" s="146"/>
      <c r="W1185" s="146"/>
      <c r="X1185" s="146"/>
      <c r="Y1185" s="146"/>
      <c r="Z1185" s="139"/>
      <c r="AA1185" s="139"/>
      <c r="AB1185" s="118"/>
      <c r="AC1185" s="139"/>
      <c r="AD1185" s="690"/>
      <c r="AE1185" s="690"/>
    </row>
    <row r="1186" spans="2:31" ht="9.75" customHeight="1" x14ac:dyDescent="0.2">
      <c r="B1186" s="702"/>
      <c r="C1186" s="971"/>
      <c r="D1186" s="144"/>
      <c r="E1186" s="971"/>
      <c r="F1186" s="118"/>
      <c r="G1186" s="118"/>
      <c r="H1186" s="118"/>
      <c r="I1186" s="118"/>
      <c r="J1186" s="118"/>
      <c r="K1186" s="118"/>
      <c r="L1186" s="118"/>
      <c r="M1186" s="144"/>
      <c r="N1186" s="118"/>
      <c r="O1186" s="118"/>
      <c r="P1186" s="118"/>
      <c r="Q1186" s="118"/>
      <c r="R1186" s="118"/>
      <c r="S1186" s="118"/>
      <c r="T1186" s="118"/>
      <c r="U1186" s="118"/>
      <c r="V1186" s="118"/>
      <c r="W1186" s="118"/>
      <c r="X1186" s="118"/>
      <c r="Y1186" s="118"/>
      <c r="Z1186" s="118"/>
      <c r="AA1186" s="118"/>
      <c r="AB1186" s="118"/>
      <c r="AC1186" s="118"/>
      <c r="AD1186" s="690"/>
      <c r="AE1186" s="690"/>
    </row>
    <row r="1187" spans="2:31" ht="19.350000000000001" customHeight="1" x14ac:dyDescent="0.2">
      <c r="B1187" s="702"/>
      <c r="C1187" s="971"/>
      <c r="D1187" s="146"/>
      <c r="E1187" s="971"/>
      <c r="F1187" s="118"/>
      <c r="G1187" s="118"/>
      <c r="H1187" s="118"/>
      <c r="I1187" s="118"/>
      <c r="J1187" s="118"/>
      <c r="K1187" s="118"/>
      <c r="L1187" s="118"/>
      <c r="M1187" s="118"/>
      <c r="N1187" s="118"/>
      <c r="O1187" s="118"/>
      <c r="P1187" s="118"/>
      <c r="Q1187" s="118"/>
      <c r="R1187" s="118"/>
      <c r="S1187" s="118"/>
      <c r="T1187" s="118"/>
      <c r="U1187" s="118"/>
      <c r="V1187" s="118"/>
      <c r="W1187" s="139"/>
      <c r="X1187" s="139"/>
      <c r="Y1187" s="139"/>
      <c r="Z1187" s="118"/>
      <c r="AA1187" s="118"/>
      <c r="AB1187" s="118"/>
      <c r="AC1187" s="118"/>
      <c r="AD1187" s="690"/>
      <c r="AE1187" s="690"/>
    </row>
    <row r="1188" spans="2:31" ht="9.75" customHeight="1" x14ac:dyDescent="0.2">
      <c r="B1188" s="702"/>
      <c r="C1188" s="971"/>
      <c r="D1188" s="144"/>
      <c r="E1188" s="971"/>
      <c r="F1188" s="118"/>
      <c r="G1188" s="118"/>
      <c r="H1188" s="118"/>
      <c r="I1188" s="118"/>
      <c r="J1188" s="118"/>
      <c r="K1188" s="118"/>
      <c r="L1188" s="118"/>
      <c r="M1188" s="118"/>
      <c r="N1188" s="118"/>
      <c r="O1188" s="118"/>
      <c r="P1188" s="118"/>
      <c r="Q1188" s="118"/>
      <c r="R1188" s="118"/>
      <c r="S1188" s="118"/>
      <c r="T1188" s="146"/>
      <c r="U1188" s="146"/>
      <c r="V1188" s="146"/>
      <c r="W1188" s="146"/>
      <c r="X1188" s="146"/>
      <c r="Y1188" s="118"/>
      <c r="Z1188" s="139"/>
      <c r="AA1188" s="118"/>
      <c r="AB1188" s="118"/>
      <c r="AC1188" s="118"/>
      <c r="AD1188" s="690"/>
      <c r="AE1188" s="690"/>
    </row>
    <row r="1189" spans="2:31" ht="9.75" customHeight="1" x14ac:dyDescent="0.2">
      <c r="B1189" s="702"/>
      <c r="C1189" s="971"/>
      <c r="D1189" s="146"/>
      <c r="E1189" s="971"/>
      <c r="F1189" s="118"/>
      <c r="G1189" s="118"/>
      <c r="H1189" s="118"/>
      <c r="I1189" s="118"/>
      <c r="J1189" s="118"/>
      <c r="K1189" s="118"/>
      <c r="L1189" s="118"/>
      <c r="M1189" s="118"/>
      <c r="N1189" s="118"/>
      <c r="O1189" s="118"/>
      <c r="P1189" s="118"/>
      <c r="Q1189" s="118"/>
      <c r="R1189" s="118"/>
      <c r="S1189" s="118"/>
      <c r="T1189" s="139"/>
      <c r="U1189" s="139"/>
      <c r="V1189" s="139"/>
      <c r="W1189" s="139"/>
      <c r="X1189" s="146"/>
      <c r="Y1189" s="146"/>
      <c r="Z1189" s="139"/>
      <c r="AA1189" s="118"/>
      <c r="AB1189" s="118"/>
      <c r="AC1189" s="118"/>
      <c r="AD1189" s="690"/>
      <c r="AE1189" s="690"/>
    </row>
    <row r="1190" spans="2:31" ht="9.75" customHeight="1" x14ac:dyDescent="0.2">
      <c r="B1190" s="702"/>
      <c r="C1190" s="971"/>
      <c r="D1190" s="139"/>
      <c r="E1190" s="971"/>
      <c r="F1190" s="118"/>
      <c r="G1190" s="118"/>
      <c r="H1190" s="118"/>
      <c r="I1190" s="118"/>
      <c r="J1190" s="118"/>
      <c r="K1190" s="118"/>
      <c r="L1190" s="118"/>
      <c r="M1190" s="118"/>
      <c r="N1190" s="118"/>
      <c r="O1190" s="118"/>
      <c r="P1190" s="118"/>
      <c r="Q1190" s="118"/>
      <c r="R1190" s="118"/>
      <c r="S1190" s="118"/>
      <c r="T1190" s="139"/>
      <c r="U1190" s="139"/>
      <c r="V1190" s="139"/>
      <c r="W1190" s="139"/>
      <c r="X1190" s="139"/>
      <c r="Y1190" s="139"/>
      <c r="Z1190" s="118"/>
      <c r="AA1190" s="118"/>
      <c r="AB1190" s="118"/>
      <c r="AC1190" s="118"/>
      <c r="AD1190" s="690"/>
      <c r="AE1190" s="690"/>
    </row>
    <row r="1191" spans="2:31" ht="9.75" customHeight="1" x14ac:dyDescent="0.2">
      <c r="B1191" s="702"/>
      <c r="C1191" s="971"/>
      <c r="D1191" s="146"/>
      <c r="E1191" s="971"/>
      <c r="F1191" s="118"/>
      <c r="G1191" s="118"/>
      <c r="H1191" s="118"/>
      <c r="I1191" s="118"/>
      <c r="J1191" s="118"/>
      <c r="K1191" s="118"/>
      <c r="L1191" s="118"/>
      <c r="M1191" s="118"/>
      <c r="N1191" s="118"/>
      <c r="O1191" s="118"/>
      <c r="P1191" s="118"/>
      <c r="Q1191" s="118"/>
      <c r="R1191" s="118"/>
      <c r="S1191" s="118"/>
      <c r="T1191" s="118"/>
      <c r="U1191" s="146"/>
      <c r="V1191" s="146"/>
      <c r="W1191" s="146"/>
      <c r="X1191" s="146"/>
      <c r="Y1191" s="139"/>
      <c r="Z1191" s="118"/>
      <c r="AA1191" s="118"/>
      <c r="AB1191" s="118"/>
      <c r="AC1191" s="118"/>
      <c r="AD1191" s="690"/>
      <c r="AE1191" s="690"/>
    </row>
    <row r="1192" spans="2:31" ht="9.75" customHeight="1" x14ac:dyDescent="0.2">
      <c r="B1192" s="702"/>
      <c r="C1192" s="971"/>
      <c r="D1192" s="146"/>
      <c r="E1192" s="971"/>
      <c r="F1192" s="118"/>
      <c r="G1192" s="118"/>
      <c r="H1192" s="118"/>
      <c r="I1192" s="118"/>
      <c r="J1192" s="118"/>
      <c r="K1192" s="118"/>
      <c r="L1192" s="118"/>
      <c r="M1192" s="118"/>
      <c r="N1192" s="118"/>
      <c r="O1192" s="118"/>
      <c r="P1192" s="118"/>
      <c r="Q1192" s="118"/>
      <c r="R1192" s="118"/>
      <c r="S1192" s="118"/>
      <c r="T1192" s="118"/>
      <c r="U1192" s="139"/>
      <c r="V1192" s="146"/>
      <c r="W1192" s="146"/>
      <c r="X1192" s="139"/>
      <c r="Y1192" s="139"/>
      <c r="Z1192" s="118"/>
      <c r="AA1192" s="118"/>
      <c r="AB1192" s="118"/>
      <c r="AC1192" s="118"/>
      <c r="AD1192" s="690"/>
      <c r="AE1192" s="690"/>
    </row>
    <row r="1193" spans="2:31" ht="9.75" customHeight="1" x14ac:dyDescent="0.2">
      <c r="B1193" s="702"/>
      <c r="C1193" s="971"/>
      <c r="D1193" s="146"/>
      <c r="E1193" s="971"/>
      <c r="F1193" s="118"/>
      <c r="G1193" s="118"/>
      <c r="H1193" s="118"/>
      <c r="I1193" s="118"/>
      <c r="J1193" s="118"/>
      <c r="K1193" s="118"/>
      <c r="L1193" s="118"/>
      <c r="M1193" s="118"/>
      <c r="N1193" s="118"/>
      <c r="O1193" s="118"/>
      <c r="P1193" s="118"/>
      <c r="Q1193" s="118"/>
      <c r="R1193" s="118"/>
      <c r="S1193" s="118"/>
      <c r="T1193" s="118"/>
      <c r="U1193" s="118"/>
      <c r="V1193" s="118"/>
      <c r="W1193" s="118"/>
      <c r="X1193" s="118"/>
      <c r="Y1193" s="118"/>
      <c r="Z1193" s="118"/>
      <c r="AA1193" s="118"/>
      <c r="AB1193" s="146"/>
      <c r="AC1193" s="118"/>
      <c r="AD1193" s="690"/>
      <c r="AE1193" s="690"/>
    </row>
    <row r="1194" spans="2:31" ht="9.75" customHeight="1" x14ac:dyDescent="0.2">
      <c r="B1194" s="702"/>
      <c r="C1194" s="971"/>
      <c r="D1194" s="139"/>
      <c r="E1194" s="971"/>
      <c r="F1194" s="139"/>
      <c r="G1194" s="118"/>
      <c r="H1194" s="118"/>
      <c r="I1194" s="118"/>
      <c r="J1194" s="118"/>
      <c r="K1194" s="118"/>
      <c r="L1194" s="118"/>
      <c r="M1194" s="118"/>
      <c r="N1194" s="118"/>
      <c r="O1194" s="118"/>
      <c r="P1194" s="118"/>
      <c r="Q1194" s="118"/>
      <c r="R1194" s="118"/>
      <c r="S1194" s="118"/>
      <c r="T1194" s="118"/>
      <c r="U1194" s="118"/>
      <c r="V1194" s="118"/>
      <c r="W1194" s="118"/>
      <c r="X1194" s="118"/>
      <c r="Y1194" s="118"/>
      <c r="Z1194" s="118"/>
      <c r="AA1194" s="118"/>
      <c r="AB1194" s="118"/>
      <c r="AC1194" s="118"/>
      <c r="AD1194" s="690"/>
      <c r="AE1194" s="690"/>
    </row>
    <row r="1195" spans="2:31" ht="9.75" customHeight="1" x14ac:dyDescent="0.2">
      <c r="B1195" s="702"/>
      <c r="C1195" s="971"/>
      <c r="D1195" s="139"/>
      <c r="E1195" s="971"/>
      <c r="F1195" s="118"/>
      <c r="G1195" s="118"/>
      <c r="H1195" s="118"/>
      <c r="I1195" s="118"/>
      <c r="J1195" s="118"/>
      <c r="K1195" s="118"/>
      <c r="L1195" s="118"/>
      <c r="M1195" s="118"/>
      <c r="N1195" s="118"/>
      <c r="O1195" s="118"/>
      <c r="P1195" s="118"/>
      <c r="Q1195" s="118"/>
      <c r="R1195" s="118"/>
      <c r="S1195" s="118"/>
      <c r="T1195" s="118"/>
      <c r="U1195" s="118"/>
      <c r="V1195" s="118"/>
      <c r="W1195" s="139"/>
      <c r="X1195" s="139"/>
      <c r="Y1195" s="139"/>
      <c r="Z1195" s="139"/>
      <c r="AA1195" s="118"/>
      <c r="AB1195" s="118"/>
      <c r="AC1195" s="118"/>
      <c r="AD1195" s="690"/>
      <c r="AE1195" s="690"/>
    </row>
    <row r="1196" spans="2:31" ht="19.350000000000001" customHeight="1" x14ac:dyDescent="0.2">
      <c r="B1196" s="702"/>
      <c r="C1196" s="971"/>
      <c r="D1196" s="146"/>
      <c r="E1196" s="971"/>
      <c r="F1196" s="118"/>
      <c r="G1196" s="118"/>
      <c r="H1196" s="118"/>
      <c r="I1196" s="118"/>
      <c r="J1196" s="118"/>
      <c r="K1196" s="118"/>
      <c r="L1196" s="118"/>
      <c r="M1196" s="118"/>
      <c r="N1196" s="118"/>
      <c r="O1196" s="118"/>
      <c r="P1196" s="118"/>
      <c r="Q1196" s="118"/>
      <c r="R1196" s="118"/>
      <c r="S1196" s="118"/>
      <c r="T1196" s="118"/>
      <c r="U1196" s="118"/>
      <c r="V1196" s="118"/>
      <c r="W1196" s="139"/>
      <c r="X1196" s="139"/>
      <c r="Y1196" s="139"/>
      <c r="Z1196" s="139"/>
      <c r="AA1196" s="139"/>
      <c r="AB1196" s="118"/>
      <c r="AC1196" s="118"/>
      <c r="AD1196" s="690"/>
      <c r="AE1196" s="690"/>
    </row>
    <row r="1197" spans="2:31" ht="9.75" customHeight="1" x14ac:dyDescent="0.2">
      <c r="B1197" s="702"/>
      <c r="C1197" s="971"/>
      <c r="D1197" s="146"/>
      <c r="E1197" s="971"/>
      <c r="F1197" s="118"/>
      <c r="G1197" s="118"/>
      <c r="H1197" s="118"/>
      <c r="I1197" s="118"/>
      <c r="J1197" s="118"/>
      <c r="K1197" s="118"/>
      <c r="L1197" s="118"/>
      <c r="M1197" s="118"/>
      <c r="N1197" s="118"/>
      <c r="O1197" s="118"/>
      <c r="P1197" s="139"/>
      <c r="Q1197" s="139"/>
      <c r="R1197" s="139"/>
      <c r="S1197" s="139"/>
      <c r="T1197" s="139"/>
      <c r="U1197" s="118"/>
      <c r="V1197" s="118"/>
      <c r="W1197" s="118"/>
      <c r="X1197" s="118"/>
      <c r="Y1197" s="118"/>
      <c r="Z1197" s="118"/>
      <c r="AA1197" s="118"/>
      <c r="AB1197" s="146"/>
      <c r="AC1197" s="118"/>
      <c r="AD1197" s="690"/>
      <c r="AE1197" s="690"/>
    </row>
    <row r="1198" spans="2:31" ht="9.75" customHeight="1" x14ac:dyDescent="0.2">
      <c r="B1198" s="702"/>
      <c r="C1198" s="971"/>
      <c r="D1198" s="146"/>
      <c r="E1198" s="971"/>
      <c r="F1198" s="118"/>
      <c r="G1198" s="118"/>
      <c r="H1198" s="118"/>
      <c r="I1198" s="118"/>
      <c r="J1198" s="118"/>
      <c r="K1198" s="118"/>
      <c r="L1198" s="118"/>
      <c r="M1198" s="118"/>
      <c r="N1198" s="118"/>
      <c r="O1198" s="118"/>
      <c r="P1198" s="118"/>
      <c r="Q1198" s="139"/>
      <c r="R1198" s="139"/>
      <c r="S1198" s="139"/>
      <c r="T1198" s="118"/>
      <c r="U1198" s="118"/>
      <c r="V1198" s="118"/>
      <c r="W1198" s="118"/>
      <c r="X1198" s="118"/>
      <c r="Y1198" s="118"/>
      <c r="Z1198" s="146"/>
      <c r="AA1198" s="118"/>
      <c r="AB1198" s="118"/>
      <c r="AC1198" s="118"/>
      <c r="AD1198" s="690"/>
      <c r="AE1198" s="690"/>
    </row>
    <row r="1199" spans="2:31" ht="9.75" customHeight="1" x14ac:dyDescent="0.2">
      <c r="B1199" s="702"/>
      <c r="C1199" s="971"/>
      <c r="D1199" s="139"/>
      <c r="E1199" s="971"/>
      <c r="F1199" s="118"/>
      <c r="G1199" s="118"/>
      <c r="H1199" s="118"/>
      <c r="I1199" s="118"/>
      <c r="J1199" s="118"/>
      <c r="K1199" s="118"/>
      <c r="L1199" s="118"/>
      <c r="M1199" s="118"/>
      <c r="N1199" s="118"/>
      <c r="O1199" s="118"/>
      <c r="P1199" s="118"/>
      <c r="Q1199" s="118"/>
      <c r="R1199" s="118"/>
      <c r="S1199" s="118"/>
      <c r="T1199" s="118"/>
      <c r="U1199" s="118"/>
      <c r="V1199" s="118"/>
      <c r="W1199" s="118"/>
      <c r="X1199" s="118"/>
      <c r="Y1199" s="118"/>
      <c r="Z1199" s="118"/>
      <c r="AA1199" s="118"/>
      <c r="AB1199" s="118"/>
      <c r="AC1199" s="139"/>
      <c r="AD1199" s="690"/>
      <c r="AE1199" s="690"/>
    </row>
    <row r="1200" spans="2:31" ht="9.75" customHeight="1" x14ac:dyDescent="0.2">
      <c r="B1200" s="702"/>
      <c r="C1200" s="971"/>
      <c r="D1200" s="139"/>
      <c r="E1200" s="971"/>
      <c r="F1200" s="118"/>
      <c r="G1200" s="118"/>
      <c r="H1200" s="118"/>
      <c r="I1200" s="118"/>
      <c r="J1200" s="118"/>
      <c r="K1200" s="118"/>
      <c r="L1200" s="118"/>
      <c r="M1200" s="118"/>
      <c r="N1200" s="118"/>
      <c r="O1200" s="118"/>
      <c r="P1200" s="118"/>
      <c r="Q1200" s="118"/>
      <c r="R1200" s="118"/>
      <c r="S1200" s="118"/>
      <c r="T1200" s="118"/>
      <c r="U1200" s="118"/>
      <c r="V1200" s="118"/>
      <c r="W1200" s="118"/>
      <c r="X1200" s="118"/>
      <c r="Y1200" s="118"/>
      <c r="Z1200" s="118"/>
      <c r="AA1200" s="118"/>
      <c r="AB1200" s="118"/>
      <c r="AC1200" s="139"/>
      <c r="AD1200" s="690"/>
      <c r="AE1200" s="690"/>
    </row>
    <row r="1201" spans="2:31" ht="9.75" customHeight="1" x14ac:dyDescent="0.2">
      <c r="B1201" s="702"/>
      <c r="C1201" s="971"/>
      <c r="D1201" s="139"/>
      <c r="E1201" s="971"/>
      <c r="F1201" s="118"/>
      <c r="G1201" s="139"/>
      <c r="H1201" s="139"/>
      <c r="I1201" s="139"/>
      <c r="J1201" s="139"/>
      <c r="K1201" s="118"/>
      <c r="L1201" s="118"/>
      <c r="M1201" s="118"/>
      <c r="N1201" s="118"/>
      <c r="O1201" s="118"/>
      <c r="P1201" s="118"/>
      <c r="Q1201" s="118"/>
      <c r="R1201" s="118"/>
      <c r="S1201" s="118"/>
      <c r="T1201" s="118"/>
      <c r="U1201" s="118"/>
      <c r="V1201" s="118"/>
      <c r="W1201" s="118"/>
      <c r="X1201" s="118"/>
      <c r="Y1201" s="118"/>
      <c r="Z1201" s="118"/>
      <c r="AA1201" s="118"/>
      <c r="AB1201" s="118"/>
      <c r="AC1201" s="118"/>
      <c r="AD1201" s="690"/>
      <c r="AE1201" s="690"/>
    </row>
    <row r="1202" spans="2:31" ht="9.75" customHeight="1" x14ac:dyDescent="0.2">
      <c r="B1202" s="702"/>
      <c r="C1202" s="971"/>
      <c r="D1202" s="139"/>
      <c r="E1202" s="971"/>
      <c r="F1202" s="118"/>
      <c r="G1202" s="118"/>
      <c r="H1202" s="118"/>
      <c r="I1202" s="118"/>
      <c r="J1202" s="118"/>
      <c r="K1202" s="118"/>
      <c r="L1202" s="118"/>
      <c r="M1202" s="118"/>
      <c r="N1202" s="118"/>
      <c r="O1202" s="118"/>
      <c r="P1202" s="118"/>
      <c r="Q1202" s="118"/>
      <c r="R1202" s="118"/>
      <c r="S1202" s="139"/>
      <c r="T1202" s="139"/>
      <c r="U1202" s="118"/>
      <c r="V1202" s="118"/>
      <c r="W1202" s="118"/>
      <c r="X1202" s="118"/>
      <c r="Y1202" s="118"/>
      <c r="Z1202" s="118"/>
      <c r="AA1202" s="118"/>
      <c r="AB1202" s="118"/>
      <c r="AC1202" s="118"/>
      <c r="AD1202" s="690"/>
      <c r="AE1202" s="690"/>
    </row>
    <row r="1203" spans="2:31" ht="9.75" customHeight="1" x14ac:dyDescent="0.2">
      <c r="B1203" s="702"/>
      <c r="C1203" s="971"/>
      <c r="D1203" s="139"/>
      <c r="E1203" s="971"/>
      <c r="F1203" s="118"/>
      <c r="G1203" s="118"/>
      <c r="H1203" s="118"/>
      <c r="I1203" s="118"/>
      <c r="J1203" s="118"/>
      <c r="K1203" s="118"/>
      <c r="L1203" s="118"/>
      <c r="M1203" s="118"/>
      <c r="N1203" s="118"/>
      <c r="O1203" s="118"/>
      <c r="P1203" s="118"/>
      <c r="Q1203" s="118"/>
      <c r="R1203" s="118"/>
      <c r="S1203" s="118"/>
      <c r="T1203" s="118"/>
      <c r="U1203" s="118"/>
      <c r="V1203" s="118"/>
      <c r="W1203" s="118"/>
      <c r="X1203" s="118"/>
      <c r="Y1203" s="118"/>
      <c r="Z1203" s="118"/>
      <c r="AA1203" s="118"/>
      <c r="AB1203" s="139"/>
      <c r="AC1203" s="118"/>
      <c r="AD1203" s="690"/>
      <c r="AE1203" s="690"/>
    </row>
    <row r="1204" spans="2:31" ht="9.75" customHeight="1" x14ac:dyDescent="0.2">
      <c r="B1204" s="702"/>
      <c r="C1204" s="971"/>
      <c r="D1204" s="139"/>
      <c r="E1204" s="971"/>
      <c r="F1204" s="118"/>
      <c r="G1204" s="118"/>
      <c r="H1204" s="118"/>
      <c r="I1204" s="118"/>
      <c r="J1204" s="118"/>
      <c r="K1204" s="118"/>
      <c r="L1204" s="118"/>
      <c r="M1204" s="118"/>
      <c r="N1204" s="118"/>
      <c r="O1204" s="118"/>
      <c r="P1204" s="118"/>
      <c r="Q1204" s="118"/>
      <c r="R1204" s="118"/>
      <c r="S1204" s="118"/>
      <c r="T1204" s="118"/>
      <c r="U1204" s="118"/>
      <c r="V1204" s="118"/>
      <c r="W1204" s="118"/>
      <c r="X1204" s="118"/>
      <c r="Y1204" s="118"/>
      <c r="Z1204" s="118"/>
      <c r="AA1204" s="118"/>
      <c r="AB1204" s="139"/>
      <c r="AC1204" s="118"/>
      <c r="AD1204" s="690"/>
      <c r="AE1204" s="690"/>
    </row>
    <row r="1205" spans="2:31" ht="9.75" customHeight="1" x14ac:dyDescent="0.2">
      <c r="B1205" s="702"/>
      <c r="C1205" s="971"/>
      <c r="D1205" s="139"/>
      <c r="E1205" s="971"/>
      <c r="F1205" s="118"/>
      <c r="G1205" s="118"/>
      <c r="H1205" s="118"/>
      <c r="I1205" s="118"/>
      <c r="J1205" s="118"/>
      <c r="K1205" s="118"/>
      <c r="L1205" s="118"/>
      <c r="M1205" s="118"/>
      <c r="N1205" s="118"/>
      <c r="O1205" s="118"/>
      <c r="P1205" s="118"/>
      <c r="Q1205" s="118"/>
      <c r="R1205" s="118"/>
      <c r="S1205" s="118"/>
      <c r="T1205" s="118"/>
      <c r="U1205" s="118"/>
      <c r="V1205" s="118"/>
      <c r="W1205" s="118"/>
      <c r="X1205" s="118"/>
      <c r="Y1205" s="118"/>
      <c r="Z1205" s="139"/>
      <c r="AA1205" s="139"/>
      <c r="AB1205" s="139"/>
      <c r="AC1205" s="118"/>
      <c r="AD1205" s="690"/>
      <c r="AE1205" s="690"/>
    </row>
    <row r="1206" spans="2:31" ht="9.75" customHeight="1" x14ac:dyDescent="0.2">
      <c r="B1206" s="702"/>
      <c r="C1206" s="971"/>
      <c r="D1206" s="142"/>
      <c r="E1206" s="971"/>
      <c r="F1206" s="118"/>
      <c r="G1206" s="118"/>
      <c r="H1206" s="118"/>
      <c r="I1206" s="118"/>
      <c r="J1206" s="118"/>
      <c r="K1206" s="118"/>
      <c r="L1206" s="118"/>
      <c r="M1206" s="118"/>
      <c r="N1206" s="118"/>
      <c r="O1206" s="118"/>
      <c r="P1206" s="118"/>
      <c r="Q1206" s="118"/>
      <c r="R1206" s="118"/>
      <c r="S1206" s="144"/>
      <c r="T1206" s="144"/>
      <c r="U1206" s="144"/>
      <c r="V1206" s="144"/>
      <c r="W1206" s="144"/>
      <c r="X1206" s="144"/>
      <c r="Y1206" s="144"/>
      <c r="Z1206" s="118"/>
      <c r="AA1206" s="118"/>
      <c r="AB1206" s="118"/>
      <c r="AC1206" s="118"/>
      <c r="AD1206" s="690"/>
      <c r="AE1206" s="690"/>
    </row>
    <row r="1207" spans="2:31" ht="19.350000000000001" customHeight="1" x14ac:dyDescent="0.2">
      <c r="B1207" s="702"/>
      <c r="C1207" s="971"/>
      <c r="D1207" s="142"/>
      <c r="E1207" s="971"/>
      <c r="F1207" s="118"/>
      <c r="G1207" s="118"/>
      <c r="H1207" s="118"/>
      <c r="I1207" s="118"/>
      <c r="J1207" s="118"/>
      <c r="K1207" s="118"/>
      <c r="L1207" s="118"/>
      <c r="M1207" s="118"/>
      <c r="N1207" s="118"/>
      <c r="O1207" s="118"/>
      <c r="P1207" s="118"/>
      <c r="Q1207" s="118"/>
      <c r="R1207" s="118"/>
      <c r="S1207" s="144"/>
      <c r="T1207" s="144"/>
      <c r="U1207" s="144"/>
      <c r="V1207" s="144"/>
      <c r="W1207" s="144"/>
      <c r="X1207" s="144"/>
      <c r="Y1207" s="144"/>
      <c r="Z1207" s="118"/>
      <c r="AA1207" s="118"/>
      <c r="AB1207" s="118"/>
      <c r="AC1207" s="118"/>
      <c r="AD1207" s="690"/>
      <c r="AE1207" s="690"/>
    </row>
    <row r="1208" spans="2:31" ht="9.75" customHeight="1" x14ac:dyDescent="0.2">
      <c r="B1208" s="702"/>
      <c r="C1208" s="971"/>
      <c r="D1208" s="146"/>
      <c r="E1208" s="971"/>
      <c r="F1208" s="146"/>
      <c r="G1208" s="118"/>
      <c r="H1208" s="118"/>
      <c r="I1208" s="118"/>
      <c r="J1208" s="118"/>
      <c r="K1208" s="118"/>
      <c r="L1208" s="118"/>
      <c r="M1208" s="118"/>
      <c r="N1208" s="118"/>
      <c r="O1208" s="118"/>
      <c r="P1208" s="118"/>
      <c r="Q1208" s="118"/>
      <c r="R1208" s="118"/>
      <c r="S1208" s="118"/>
      <c r="T1208" s="118"/>
      <c r="U1208" s="118"/>
      <c r="V1208" s="118"/>
      <c r="W1208" s="118"/>
      <c r="X1208" s="118"/>
      <c r="Y1208" s="118"/>
      <c r="Z1208" s="118"/>
      <c r="AA1208" s="118"/>
      <c r="AB1208" s="118"/>
      <c r="AC1208" s="118"/>
      <c r="AD1208" s="690"/>
      <c r="AE1208" s="690"/>
    </row>
    <row r="1209" spans="2:31" ht="19.350000000000001" customHeight="1" x14ac:dyDescent="0.2">
      <c r="B1209" s="702"/>
      <c r="C1209" s="971"/>
      <c r="D1209" s="146"/>
      <c r="E1209" s="971"/>
      <c r="F1209" s="146"/>
      <c r="G1209" s="118"/>
      <c r="H1209" s="118"/>
      <c r="I1209" s="118"/>
      <c r="J1209" s="118"/>
      <c r="K1209" s="118"/>
      <c r="L1209" s="118"/>
      <c r="M1209" s="118"/>
      <c r="N1209" s="118"/>
      <c r="O1209" s="118"/>
      <c r="P1209" s="118"/>
      <c r="Q1209" s="118"/>
      <c r="R1209" s="118"/>
      <c r="S1209" s="118"/>
      <c r="T1209" s="118"/>
      <c r="U1209" s="118"/>
      <c r="V1209" s="118"/>
      <c r="W1209" s="118"/>
      <c r="X1209" s="118"/>
      <c r="Y1209" s="118"/>
      <c r="Z1209" s="118"/>
      <c r="AA1209" s="118"/>
      <c r="AB1209" s="118"/>
      <c r="AC1209" s="118"/>
      <c r="AD1209" s="690"/>
      <c r="AE1209" s="690"/>
    </row>
    <row r="1210" spans="2:31" ht="19.350000000000001" customHeight="1" x14ac:dyDescent="0.2">
      <c r="B1210" s="702"/>
      <c r="C1210" s="971"/>
      <c r="D1210" s="146"/>
      <c r="E1210" s="971"/>
      <c r="F1210" s="118"/>
      <c r="G1210" s="118"/>
      <c r="H1210" s="118"/>
      <c r="I1210" s="118"/>
      <c r="J1210" s="118"/>
      <c r="K1210" s="118"/>
      <c r="L1210" s="118"/>
      <c r="M1210" s="118"/>
      <c r="N1210" s="118"/>
      <c r="O1210" s="118"/>
      <c r="P1210" s="118"/>
      <c r="Q1210" s="118"/>
      <c r="R1210" s="118"/>
      <c r="S1210" s="118"/>
      <c r="T1210" s="118"/>
      <c r="U1210" s="118"/>
      <c r="V1210" s="118"/>
      <c r="W1210" s="118"/>
      <c r="X1210" s="118"/>
      <c r="Y1210" s="139"/>
      <c r="Z1210" s="139"/>
      <c r="AA1210" s="118"/>
      <c r="AB1210" s="118"/>
      <c r="AC1210" s="146"/>
      <c r="AD1210" s="690"/>
      <c r="AE1210" s="690"/>
    </row>
    <row r="1211" spans="2:31" ht="19.350000000000001" customHeight="1" x14ac:dyDescent="0.2">
      <c r="B1211" s="702"/>
      <c r="C1211" s="971"/>
      <c r="D1211" s="146"/>
      <c r="E1211" s="971"/>
      <c r="F1211" s="118"/>
      <c r="G1211" s="118"/>
      <c r="H1211" s="118"/>
      <c r="I1211" s="118"/>
      <c r="J1211" s="118"/>
      <c r="K1211" s="118"/>
      <c r="L1211" s="118"/>
      <c r="M1211" s="118"/>
      <c r="N1211" s="118"/>
      <c r="O1211" s="118"/>
      <c r="P1211" s="118"/>
      <c r="Q1211" s="118"/>
      <c r="R1211" s="118"/>
      <c r="S1211" s="118"/>
      <c r="T1211" s="146"/>
      <c r="U1211" s="146"/>
      <c r="V1211" s="146"/>
      <c r="W1211" s="146"/>
      <c r="X1211" s="146"/>
      <c r="Y1211" s="139"/>
      <c r="Z1211" s="118"/>
      <c r="AA1211" s="118"/>
      <c r="AB1211" s="118"/>
      <c r="AC1211" s="118"/>
      <c r="AD1211" s="690"/>
      <c r="AE1211" s="690"/>
    </row>
    <row r="1212" spans="2:31" ht="19.350000000000001" customHeight="1" x14ac:dyDescent="0.2">
      <c r="B1212" s="702"/>
      <c r="C1212" s="971"/>
      <c r="D1212" s="144"/>
      <c r="E1212" s="971"/>
      <c r="F1212" s="118"/>
      <c r="G1212" s="118"/>
      <c r="H1212" s="118"/>
      <c r="I1212" s="118"/>
      <c r="J1212" s="118"/>
      <c r="K1212" s="118"/>
      <c r="L1212" s="118"/>
      <c r="M1212" s="118"/>
      <c r="N1212" s="118"/>
      <c r="O1212" s="118"/>
      <c r="P1212" s="118"/>
      <c r="Q1212" s="118"/>
      <c r="R1212" s="118"/>
      <c r="S1212" s="118"/>
      <c r="T1212" s="146"/>
      <c r="U1212" s="146"/>
      <c r="V1212" s="146"/>
      <c r="W1212" s="144"/>
      <c r="X1212" s="144"/>
      <c r="Y1212" s="144"/>
      <c r="Z1212" s="144"/>
      <c r="AA1212" s="118"/>
      <c r="AB1212" s="118"/>
      <c r="AC1212" s="118"/>
      <c r="AD1212" s="690"/>
      <c r="AE1212" s="690"/>
    </row>
    <row r="1213" spans="2:31" ht="19.350000000000001" customHeight="1" x14ac:dyDescent="0.2">
      <c r="B1213" s="702"/>
      <c r="C1213" s="971"/>
      <c r="D1213" s="142"/>
      <c r="E1213" s="971"/>
      <c r="F1213" s="118"/>
      <c r="G1213" s="118"/>
      <c r="H1213" s="118"/>
      <c r="I1213" s="118"/>
      <c r="J1213" s="118"/>
      <c r="K1213" s="118"/>
      <c r="L1213" s="118"/>
      <c r="M1213" s="118"/>
      <c r="N1213" s="118"/>
      <c r="O1213" s="118"/>
      <c r="P1213" s="118"/>
      <c r="Q1213" s="118"/>
      <c r="R1213" s="144"/>
      <c r="S1213" s="144"/>
      <c r="T1213" s="144"/>
      <c r="U1213" s="144"/>
      <c r="V1213" s="146"/>
      <c r="W1213" s="144"/>
      <c r="X1213" s="144"/>
      <c r="Y1213" s="144"/>
      <c r="Z1213" s="144"/>
      <c r="AA1213" s="146"/>
      <c r="AB1213" s="118"/>
      <c r="AC1213" s="118"/>
      <c r="AD1213" s="690"/>
      <c r="AE1213" s="690"/>
    </row>
    <row r="1214" spans="2:31" ht="19.350000000000001" customHeight="1" x14ac:dyDescent="0.2">
      <c r="B1214" s="702"/>
      <c r="C1214" s="971"/>
      <c r="D1214" s="142"/>
      <c r="E1214" s="971"/>
      <c r="F1214" s="118"/>
      <c r="G1214" s="118"/>
      <c r="H1214" s="118"/>
      <c r="I1214" s="118"/>
      <c r="J1214" s="118"/>
      <c r="K1214" s="144"/>
      <c r="L1214" s="144"/>
      <c r="M1214" s="144"/>
      <c r="N1214" s="118"/>
      <c r="O1214" s="118"/>
      <c r="P1214" s="118"/>
      <c r="Q1214" s="118"/>
      <c r="R1214" s="118"/>
      <c r="S1214" s="118"/>
      <c r="T1214" s="118"/>
      <c r="U1214" s="118"/>
      <c r="V1214" s="118"/>
      <c r="W1214" s="118"/>
      <c r="X1214" s="118"/>
      <c r="Y1214" s="118"/>
      <c r="Z1214" s="118"/>
      <c r="AA1214" s="118"/>
      <c r="AB1214" s="118"/>
      <c r="AC1214" s="118"/>
      <c r="AD1214" s="690"/>
      <c r="AE1214" s="690"/>
    </row>
    <row r="1215" spans="2:31" ht="19.350000000000001" customHeight="1" x14ac:dyDescent="0.2">
      <c r="B1215" s="702"/>
      <c r="C1215" s="971"/>
      <c r="D1215" s="139"/>
      <c r="E1215" s="971"/>
      <c r="F1215" s="118"/>
      <c r="G1215" s="118"/>
      <c r="H1215" s="118"/>
      <c r="I1215" s="118"/>
      <c r="J1215" s="118"/>
      <c r="K1215" s="118"/>
      <c r="L1215" s="118"/>
      <c r="M1215" s="118"/>
      <c r="N1215" s="118"/>
      <c r="O1215" s="118"/>
      <c r="P1215" s="118"/>
      <c r="Q1215" s="118"/>
      <c r="R1215" s="118"/>
      <c r="S1215" s="118"/>
      <c r="T1215" s="118"/>
      <c r="U1215" s="118"/>
      <c r="V1215" s="118"/>
      <c r="W1215" s="139"/>
      <c r="X1215" s="118"/>
      <c r="Y1215" s="118"/>
      <c r="Z1215" s="118"/>
      <c r="AA1215" s="118"/>
      <c r="AB1215" s="118"/>
      <c r="AC1215" s="118"/>
      <c r="AD1215" s="690"/>
      <c r="AE1215" s="690"/>
    </row>
    <row r="1216" spans="2:31" ht="19.350000000000001" customHeight="1" x14ac:dyDescent="0.2">
      <c r="B1216" s="702"/>
      <c r="C1216" s="971"/>
      <c r="D1216" s="142"/>
      <c r="E1216" s="971"/>
      <c r="F1216" s="118"/>
      <c r="G1216" s="118"/>
      <c r="H1216" s="118"/>
      <c r="I1216" s="118"/>
      <c r="J1216" s="118"/>
      <c r="K1216" s="118"/>
      <c r="L1216" s="118"/>
      <c r="M1216" s="118"/>
      <c r="N1216" s="118"/>
      <c r="O1216" s="118"/>
      <c r="P1216" s="118"/>
      <c r="Q1216" s="118"/>
      <c r="R1216" s="118"/>
      <c r="S1216" s="118"/>
      <c r="T1216" s="118"/>
      <c r="U1216" s="118"/>
      <c r="V1216" s="144"/>
      <c r="W1216" s="144"/>
      <c r="X1216" s="144"/>
      <c r="Y1216" s="144"/>
      <c r="Z1216" s="146"/>
      <c r="AA1216" s="118"/>
      <c r="AB1216" s="118"/>
      <c r="AC1216" s="118"/>
      <c r="AD1216" s="690"/>
      <c r="AE1216" s="690"/>
    </row>
    <row r="1217" spans="2:31" ht="19.350000000000001" customHeight="1" x14ac:dyDescent="0.2">
      <c r="B1217" s="702"/>
      <c r="C1217" s="971"/>
      <c r="D1217" s="142"/>
      <c r="E1217" s="971"/>
      <c r="F1217" s="118"/>
      <c r="G1217" s="118"/>
      <c r="H1217" s="118"/>
      <c r="I1217" s="118"/>
      <c r="J1217" s="118"/>
      <c r="K1217" s="118"/>
      <c r="L1217" s="118"/>
      <c r="M1217" s="118"/>
      <c r="N1217" s="118"/>
      <c r="O1217" s="118"/>
      <c r="P1217" s="118"/>
      <c r="Q1217" s="118"/>
      <c r="R1217" s="118"/>
      <c r="S1217" s="118"/>
      <c r="T1217" s="144"/>
      <c r="U1217" s="144"/>
      <c r="V1217" s="144"/>
      <c r="W1217" s="144"/>
      <c r="X1217" s="146"/>
      <c r="Y1217" s="139"/>
      <c r="Z1217" s="144"/>
      <c r="AA1217" s="146"/>
      <c r="AB1217" s="118"/>
      <c r="AC1217" s="118"/>
      <c r="AD1217" s="690"/>
      <c r="AE1217" s="690"/>
    </row>
    <row r="1218" spans="2:31" ht="19.350000000000001" customHeight="1" x14ac:dyDescent="0.2">
      <c r="B1218" s="702"/>
      <c r="C1218" s="971"/>
      <c r="D1218" s="146"/>
      <c r="E1218" s="971"/>
      <c r="F1218" s="118"/>
      <c r="G1218" s="118"/>
      <c r="H1218" s="118"/>
      <c r="I1218" s="118"/>
      <c r="J1218" s="118"/>
      <c r="K1218" s="118"/>
      <c r="L1218" s="118"/>
      <c r="M1218" s="118"/>
      <c r="N1218" s="118"/>
      <c r="O1218" s="118"/>
      <c r="P1218" s="118"/>
      <c r="Q1218" s="118"/>
      <c r="R1218" s="118"/>
      <c r="S1218" s="118"/>
      <c r="T1218" s="118"/>
      <c r="U1218" s="118"/>
      <c r="V1218" s="118"/>
      <c r="W1218" s="118"/>
      <c r="X1218" s="146"/>
      <c r="Y1218" s="118"/>
      <c r="Z1218" s="118"/>
      <c r="AA1218" s="118"/>
      <c r="AB1218" s="118"/>
      <c r="AC1218" s="118"/>
      <c r="AD1218" s="690"/>
      <c r="AE1218" s="690"/>
    </row>
    <row r="1219" spans="2:31" ht="19.350000000000001" customHeight="1" x14ac:dyDescent="0.2">
      <c r="B1219" s="702"/>
      <c r="C1219" s="971"/>
      <c r="D1219" s="144"/>
      <c r="E1219" s="971"/>
      <c r="F1219" s="118"/>
      <c r="G1219" s="118"/>
      <c r="H1219" s="118"/>
      <c r="I1219" s="118"/>
      <c r="J1219" s="118"/>
      <c r="K1219" s="118"/>
      <c r="L1219" s="118"/>
      <c r="M1219" s="118"/>
      <c r="N1219" s="118"/>
      <c r="O1219" s="118"/>
      <c r="P1219" s="118"/>
      <c r="Q1219" s="118"/>
      <c r="R1219" s="118"/>
      <c r="S1219" s="118"/>
      <c r="T1219" s="146"/>
      <c r="U1219" s="146"/>
      <c r="V1219" s="146"/>
      <c r="W1219" s="146"/>
      <c r="X1219" s="146"/>
      <c r="Y1219" s="139"/>
      <c r="Z1219" s="118"/>
      <c r="AA1219" s="118"/>
      <c r="AB1219" s="118"/>
      <c r="AC1219" s="118"/>
      <c r="AD1219" s="690"/>
      <c r="AE1219" s="690"/>
    </row>
    <row r="1220" spans="2:31" ht="19.350000000000001" customHeight="1" x14ac:dyDescent="0.2">
      <c r="B1220" s="702"/>
      <c r="C1220" s="971"/>
      <c r="D1220" s="139"/>
      <c r="E1220" s="971"/>
      <c r="F1220" s="118"/>
      <c r="G1220" s="118"/>
      <c r="H1220" s="118"/>
      <c r="I1220" s="118"/>
      <c r="J1220" s="118"/>
      <c r="K1220" s="118"/>
      <c r="L1220" s="118"/>
      <c r="M1220" s="118"/>
      <c r="N1220" s="118"/>
      <c r="O1220" s="118"/>
      <c r="P1220" s="118"/>
      <c r="Q1220" s="118"/>
      <c r="R1220" s="118"/>
      <c r="S1220" s="118"/>
      <c r="T1220" s="118"/>
      <c r="U1220" s="118"/>
      <c r="V1220" s="118"/>
      <c r="W1220" s="118"/>
      <c r="X1220" s="118"/>
      <c r="Y1220" s="118"/>
      <c r="Z1220" s="118"/>
      <c r="AA1220" s="118"/>
      <c r="AB1220" s="118"/>
      <c r="AC1220" s="139"/>
      <c r="AD1220" s="690"/>
      <c r="AE1220" s="690"/>
    </row>
    <row r="1221" spans="2:31" ht="19.350000000000001" customHeight="1" x14ac:dyDescent="0.2">
      <c r="B1221" s="702"/>
      <c r="C1221" s="971"/>
      <c r="D1221" s="146"/>
      <c r="E1221" s="971"/>
      <c r="F1221" s="118"/>
      <c r="G1221" s="118"/>
      <c r="H1221" s="118"/>
      <c r="I1221" s="118"/>
      <c r="J1221" s="118"/>
      <c r="K1221" s="118"/>
      <c r="L1221" s="118"/>
      <c r="M1221" s="118"/>
      <c r="N1221" s="118"/>
      <c r="O1221" s="118"/>
      <c r="P1221" s="118"/>
      <c r="Q1221" s="118"/>
      <c r="R1221" s="118"/>
      <c r="S1221" s="118"/>
      <c r="T1221" s="118"/>
      <c r="U1221" s="118"/>
      <c r="V1221" s="118"/>
      <c r="W1221" s="118"/>
      <c r="X1221" s="118"/>
      <c r="Y1221" s="118"/>
      <c r="Z1221" s="118"/>
      <c r="AA1221" s="118"/>
      <c r="AB1221" s="118"/>
      <c r="AC1221" s="146"/>
      <c r="AD1221" s="690"/>
      <c r="AE1221" s="690"/>
    </row>
    <row r="1222" spans="2:31" ht="19.350000000000001" customHeight="1" x14ac:dyDescent="0.2">
      <c r="B1222" s="702"/>
      <c r="C1222" s="971"/>
      <c r="D1222" s="142"/>
      <c r="E1222" s="971"/>
      <c r="F1222" s="118"/>
      <c r="G1222" s="118"/>
      <c r="H1222" s="118"/>
      <c r="I1222" s="118"/>
      <c r="J1222" s="118"/>
      <c r="K1222" s="118"/>
      <c r="L1222" s="118"/>
      <c r="M1222" s="118"/>
      <c r="N1222" s="144"/>
      <c r="O1222" s="144"/>
      <c r="P1222" s="144"/>
      <c r="Q1222" s="144"/>
      <c r="R1222" s="144"/>
      <c r="S1222" s="144"/>
      <c r="T1222" s="144"/>
      <c r="U1222" s="118"/>
      <c r="V1222" s="118"/>
      <c r="W1222" s="118"/>
      <c r="X1222" s="118"/>
      <c r="Y1222" s="118"/>
      <c r="Z1222" s="118"/>
      <c r="AA1222" s="118"/>
      <c r="AB1222" s="118"/>
      <c r="AC1222" s="118"/>
      <c r="AD1222" s="690"/>
      <c r="AE1222" s="690"/>
    </row>
    <row r="1223" spans="2:31" ht="19.350000000000001" customHeight="1" x14ac:dyDescent="0.2">
      <c r="B1223" s="702"/>
      <c r="C1223" s="971"/>
      <c r="D1223" s="144"/>
      <c r="E1223" s="971"/>
      <c r="F1223" s="118"/>
      <c r="G1223" s="118"/>
      <c r="H1223" s="118"/>
      <c r="I1223" s="118"/>
      <c r="J1223" s="118"/>
      <c r="K1223" s="118"/>
      <c r="L1223" s="118"/>
      <c r="M1223" s="118"/>
      <c r="N1223" s="118"/>
      <c r="O1223" s="118"/>
      <c r="P1223" s="118"/>
      <c r="Q1223" s="118"/>
      <c r="R1223" s="118"/>
      <c r="S1223" s="144"/>
      <c r="T1223" s="146"/>
      <c r="U1223" s="146"/>
      <c r="V1223" s="146"/>
      <c r="W1223" s="146"/>
      <c r="X1223" s="144"/>
      <c r="Y1223" s="144"/>
      <c r="Z1223" s="118"/>
      <c r="AA1223" s="118"/>
      <c r="AB1223" s="118"/>
      <c r="AC1223" s="118"/>
      <c r="AD1223" s="690"/>
      <c r="AE1223" s="690"/>
    </row>
    <row r="1224" spans="2:31" ht="19.350000000000001" customHeight="1" x14ac:dyDescent="0.2">
      <c r="B1224" s="702"/>
      <c r="C1224" s="971"/>
      <c r="D1224" s="142"/>
      <c r="E1224" s="971"/>
      <c r="F1224" s="118"/>
      <c r="G1224" s="118"/>
      <c r="H1224" s="118"/>
      <c r="I1224" s="118"/>
      <c r="J1224" s="118"/>
      <c r="K1224" s="118"/>
      <c r="L1224" s="118"/>
      <c r="M1224" s="118"/>
      <c r="N1224" s="144"/>
      <c r="O1224" s="144"/>
      <c r="P1224" s="144"/>
      <c r="Q1224" s="144"/>
      <c r="R1224" s="144"/>
      <c r="S1224" s="144"/>
      <c r="T1224" s="144"/>
      <c r="U1224" s="144"/>
      <c r="V1224" s="144"/>
      <c r="W1224" s="118"/>
      <c r="X1224" s="118"/>
      <c r="Y1224" s="118"/>
      <c r="Z1224" s="118"/>
      <c r="AA1224" s="118"/>
      <c r="AB1224" s="118"/>
      <c r="AC1224" s="118"/>
      <c r="AD1224" s="690"/>
      <c r="AE1224" s="690"/>
    </row>
    <row r="1225" spans="2:31" ht="19.350000000000001" customHeight="1" x14ac:dyDescent="0.2">
      <c r="B1225" s="702"/>
      <c r="C1225" s="971"/>
      <c r="D1225" s="142"/>
      <c r="E1225" s="971"/>
      <c r="F1225" s="118"/>
      <c r="G1225" s="118"/>
      <c r="H1225" s="118"/>
      <c r="I1225" s="118"/>
      <c r="J1225" s="118"/>
      <c r="K1225" s="118"/>
      <c r="L1225" s="118"/>
      <c r="M1225" s="118"/>
      <c r="N1225" s="118"/>
      <c r="O1225" s="118"/>
      <c r="P1225" s="118"/>
      <c r="Q1225" s="118"/>
      <c r="R1225" s="118"/>
      <c r="S1225" s="144"/>
      <c r="T1225" s="144"/>
      <c r="U1225" s="144"/>
      <c r="V1225" s="144"/>
      <c r="W1225" s="144"/>
      <c r="X1225" s="144"/>
      <c r="Y1225" s="144"/>
      <c r="Z1225" s="118"/>
      <c r="AA1225" s="118"/>
      <c r="AB1225" s="118"/>
      <c r="AC1225" s="118"/>
      <c r="AD1225" s="690"/>
      <c r="AE1225" s="690"/>
    </row>
    <row r="1226" spans="2:31" ht="19.350000000000001" customHeight="1" x14ac:dyDescent="0.2">
      <c r="B1226" s="702"/>
      <c r="C1226" s="971"/>
      <c r="D1226" s="142"/>
      <c r="E1226" s="971"/>
      <c r="F1226" s="118"/>
      <c r="G1226" s="118"/>
      <c r="H1226" s="118"/>
      <c r="I1226" s="118"/>
      <c r="J1226" s="118"/>
      <c r="K1226" s="118"/>
      <c r="L1226" s="118"/>
      <c r="M1226" s="118"/>
      <c r="N1226" s="118"/>
      <c r="O1226" s="118"/>
      <c r="P1226" s="118"/>
      <c r="Q1226" s="144"/>
      <c r="R1226" s="142"/>
      <c r="S1226" s="142"/>
      <c r="T1226" s="144"/>
      <c r="U1226" s="144"/>
      <c r="V1226" s="118"/>
      <c r="W1226" s="118"/>
      <c r="X1226" s="118"/>
      <c r="Y1226" s="118"/>
      <c r="Z1226" s="118"/>
      <c r="AA1226" s="118"/>
      <c r="AB1226" s="118"/>
      <c r="AC1226" s="118"/>
      <c r="AD1226" s="690"/>
      <c r="AE1226" s="690"/>
    </row>
    <row r="1227" spans="2:31" ht="19.350000000000001" customHeight="1" x14ac:dyDescent="0.2">
      <c r="B1227" s="702"/>
      <c r="C1227" s="971"/>
      <c r="D1227" s="144"/>
      <c r="E1227" s="971"/>
      <c r="F1227" s="118"/>
      <c r="G1227" s="118"/>
      <c r="H1227" s="118"/>
      <c r="I1227" s="118"/>
      <c r="J1227" s="118"/>
      <c r="K1227" s="118"/>
      <c r="L1227" s="118"/>
      <c r="M1227" s="118"/>
      <c r="N1227" s="118"/>
      <c r="O1227" s="118"/>
      <c r="P1227" s="118"/>
      <c r="Q1227" s="118"/>
      <c r="R1227" s="118"/>
      <c r="S1227" s="118"/>
      <c r="T1227" s="118"/>
      <c r="U1227" s="118"/>
      <c r="V1227" s="144"/>
      <c r="W1227" s="144"/>
      <c r="X1227" s="144"/>
      <c r="Y1227" s="118"/>
      <c r="Z1227" s="118"/>
      <c r="AA1227" s="118"/>
      <c r="AB1227" s="118"/>
      <c r="AC1227" s="118"/>
      <c r="AD1227" s="690"/>
      <c r="AE1227" s="690"/>
    </row>
    <row r="1228" spans="2:31" ht="19.350000000000001" customHeight="1" x14ac:dyDescent="0.2">
      <c r="B1228" s="702"/>
      <c r="C1228" s="971"/>
      <c r="D1228" s="142"/>
      <c r="E1228" s="971"/>
      <c r="F1228" s="118"/>
      <c r="G1228" s="118"/>
      <c r="H1228" s="118"/>
      <c r="I1228" s="118"/>
      <c r="J1228" s="118"/>
      <c r="K1228" s="118"/>
      <c r="L1228" s="118"/>
      <c r="M1228" s="118"/>
      <c r="N1228" s="118"/>
      <c r="O1228" s="118"/>
      <c r="P1228" s="118"/>
      <c r="Q1228" s="118"/>
      <c r="R1228" s="118"/>
      <c r="S1228" s="144"/>
      <c r="T1228" s="144"/>
      <c r="U1228" s="144"/>
      <c r="V1228" s="144"/>
      <c r="W1228" s="146"/>
      <c r="X1228" s="118"/>
      <c r="Y1228" s="118"/>
      <c r="Z1228" s="118"/>
      <c r="AA1228" s="118"/>
      <c r="AB1228" s="118"/>
      <c r="AC1228" s="118"/>
      <c r="AD1228" s="690"/>
      <c r="AE1228" s="690"/>
    </row>
    <row r="1229" spans="2:31" ht="19.350000000000001" customHeight="1" x14ac:dyDescent="0.2">
      <c r="B1229" s="702"/>
      <c r="C1229" s="971"/>
      <c r="D1229" s="144"/>
      <c r="E1229" s="971"/>
      <c r="F1229" s="118"/>
      <c r="G1229" s="118"/>
      <c r="H1229" s="118"/>
      <c r="I1229" s="118"/>
      <c r="J1229" s="118"/>
      <c r="K1229" s="118"/>
      <c r="L1229" s="118"/>
      <c r="M1229" s="118"/>
      <c r="N1229" s="118"/>
      <c r="O1229" s="118"/>
      <c r="P1229" s="118"/>
      <c r="Q1229" s="118"/>
      <c r="R1229" s="118"/>
      <c r="S1229" s="118"/>
      <c r="T1229" s="118"/>
      <c r="U1229" s="146"/>
      <c r="V1229" s="146"/>
      <c r="W1229" s="144"/>
      <c r="X1229" s="146"/>
      <c r="Y1229" s="139"/>
      <c r="Z1229" s="118"/>
      <c r="AA1229" s="118"/>
      <c r="AB1229" s="118"/>
      <c r="AC1229" s="118"/>
      <c r="AD1229" s="690"/>
      <c r="AE1229" s="690"/>
    </row>
    <row r="1230" spans="2:31" ht="19.350000000000001" customHeight="1" x14ac:dyDescent="0.2">
      <c r="B1230" s="702"/>
      <c r="C1230" s="971"/>
      <c r="D1230" s="142"/>
      <c r="E1230" s="971"/>
      <c r="F1230" s="118"/>
      <c r="G1230" s="118"/>
      <c r="H1230" s="118"/>
      <c r="I1230" s="118"/>
      <c r="J1230" s="118"/>
      <c r="K1230" s="118"/>
      <c r="L1230" s="118"/>
      <c r="M1230" s="118"/>
      <c r="N1230" s="118"/>
      <c r="O1230" s="118"/>
      <c r="P1230" s="118"/>
      <c r="Q1230" s="118"/>
      <c r="R1230" s="118"/>
      <c r="S1230" s="144"/>
      <c r="T1230" s="144"/>
      <c r="U1230" s="144"/>
      <c r="V1230" s="144"/>
      <c r="W1230" s="144"/>
      <c r="X1230" s="144"/>
      <c r="Y1230" s="144"/>
      <c r="Z1230" s="118"/>
      <c r="AA1230" s="118"/>
      <c r="AB1230" s="118"/>
      <c r="AC1230" s="118"/>
      <c r="AD1230" s="690"/>
      <c r="AE1230" s="690"/>
    </row>
    <row r="1231" spans="2:31" ht="19.350000000000001" customHeight="1" x14ac:dyDescent="0.2">
      <c r="B1231" s="702"/>
      <c r="C1231" s="971"/>
      <c r="D1231" s="142"/>
      <c r="E1231" s="971"/>
      <c r="F1231" s="144"/>
      <c r="G1231" s="118"/>
      <c r="H1231" s="144"/>
      <c r="I1231" s="118"/>
      <c r="J1231" s="118"/>
      <c r="K1231" s="118"/>
      <c r="L1231" s="118"/>
      <c r="M1231" s="118"/>
      <c r="N1231" s="118"/>
      <c r="O1231" s="118"/>
      <c r="P1231" s="118"/>
      <c r="Q1231" s="118"/>
      <c r="R1231" s="118"/>
      <c r="S1231" s="118"/>
      <c r="T1231" s="118"/>
      <c r="U1231" s="118"/>
      <c r="V1231" s="118"/>
      <c r="W1231" s="118"/>
      <c r="X1231" s="118"/>
      <c r="Y1231" s="118"/>
      <c r="Z1231" s="118"/>
      <c r="AA1231" s="118"/>
      <c r="AB1231" s="118"/>
      <c r="AC1231" s="118"/>
      <c r="AD1231" s="690"/>
      <c r="AE1231" s="690"/>
    </row>
    <row r="1232" spans="2:31" ht="19.350000000000001" customHeight="1" x14ac:dyDescent="0.2">
      <c r="B1232" s="702"/>
      <c r="C1232" s="971"/>
      <c r="D1232" s="146"/>
      <c r="E1232" s="971"/>
      <c r="F1232" s="118"/>
      <c r="G1232" s="118"/>
      <c r="H1232" s="118"/>
      <c r="I1232" s="118"/>
      <c r="J1232" s="118"/>
      <c r="K1232" s="118"/>
      <c r="L1232" s="118"/>
      <c r="M1232" s="118"/>
      <c r="N1232" s="118"/>
      <c r="O1232" s="118"/>
      <c r="P1232" s="118"/>
      <c r="Q1232" s="118"/>
      <c r="R1232" s="118"/>
      <c r="S1232" s="139"/>
      <c r="T1232" s="139"/>
      <c r="U1232" s="139"/>
      <c r="V1232" s="139"/>
      <c r="W1232" s="139"/>
      <c r="X1232" s="139"/>
      <c r="Y1232" s="139"/>
      <c r="Z1232" s="118"/>
      <c r="AA1232" s="118"/>
      <c r="AB1232" s="118"/>
      <c r="AC1232" s="118"/>
      <c r="AD1232" s="690"/>
      <c r="AE1232" s="690"/>
    </row>
    <row r="1233" spans="2:31" ht="19.350000000000001" customHeight="1" x14ac:dyDescent="0.2">
      <c r="B1233" s="702"/>
      <c r="C1233" s="971"/>
      <c r="D1233" s="144"/>
      <c r="E1233" s="971"/>
      <c r="F1233" s="118"/>
      <c r="G1233" s="118"/>
      <c r="H1233" s="118"/>
      <c r="I1233" s="118"/>
      <c r="J1233" s="118"/>
      <c r="K1233" s="118"/>
      <c r="L1233" s="118"/>
      <c r="M1233" s="118"/>
      <c r="N1233" s="118"/>
      <c r="O1233" s="118"/>
      <c r="P1233" s="118"/>
      <c r="Q1233" s="118"/>
      <c r="R1233" s="118"/>
      <c r="S1233" s="146"/>
      <c r="T1233" s="146"/>
      <c r="U1233" s="146"/>
      <c r="V1233" s="146"/>
      <c r="W1233" s="144"/>
      <c r="X1233" s="144"/>
      <c r="Y1233" s="144"/>
      <c r="Z1233" s="118"/>
      <c r="AA1233" s="118"/>
      <c r="AB1233" s="118"/>
      <c r="AC1233" s="118"/>
      <c r="AD1233" s="690"/>
      <c r="AE1233" s="690"/>
    </row>
    <row r="1234" spans="2:31" ht="19.350000000000001" customHeight="1" x14ac:dyDescent="0.2">
      <c r="B1234" s="702"/>
      <c r="C1234" s="971"/>
      <c r="D1234" s="142"/>
      <c r="E1234" s="971"/>
      <c r="F1234" s="118"/>
      <c r="G1234" s="118"/>
      <c r="H1234" s="118"/>
      <c r="I1234" s="118"/>
      <c r="J1234" s="118"/>
      <c r="K1234" s="118"/>
      <c r="L1234" s="118"/>
      <c r="M1234" s="118"/>
      <c r="N1234" s="118"/>
      <c r="O1234" s="118"/>
      <c r="P1234" s="118"/>
      <c r="Q1234" s="118"/>
      <c r="R1234" s="118"/>
      <c r="S1234" s="144"/>
      <c r="T1234" s="144"/>
      <c r="U1234" s="118"/>
      <c r="V1234" s="144"/>
      <c r="W1234" s="144"/>
      <c r="X1234" s="144"/>
      <c r="Y1234" s="142"/>
      <c r="Z1234" s="142"/>
      <c r="AA1234" s="144"/>
      <c r="AB1234" s="142"/>
      <c r="AC1234" s="144"/>
      <c r="AD1234" s="690"/>
      <c r="AE1234" s="690"/>
    </row>
    <row r="1235" spans="2:31" ht="19.350000000000001" customHeight="1" x14ac:dyDescent="0.2">
      <c r="B1235" s="702"/>
      <c r="C1235" s="971"/>
      <c r="D1235" s="142"/>
      <c r="E1235" s="971"/>
      <c r="F1235" s="118"/>
      <c r="G1235" s="118"/>
      <c r="H1235" s="118"/>
      <c r="I1235" s="118"/>
      <c r="J1235" s="118"/>
      <c r="K1235" s="118"/>
      <c r="L1235" s="118"/>
      <c r="M1235" s="118"/>
      <c r="N1235" s="118"/>
      <c r="O1235" s="118"/>
      <c r="P1235" s="118"/>
      <c r="Q1235" s="118"/>
      <c r="R1235" s="118"/>
      <c r="S1235" s="146"/>
      <c r="T1235" s="146"/>
      <c r="U1235" s="118"/>
      <c r="V1235" s="144"/>
      <c r="W1235" s="144"/>
      <c r="X1235" s="144"/>
      <c r="Y1235" s="142"/>
      <c r="Z1235" s="144"/>
      <c r="AA1235" s="144"/>
      <c r="AB1235" s="144"/>
      <c r="AC1235" s="144"/>
      <c r="AD1235" s="690"/>
      <c r="AE1235" s="690"/>
    </row>
    <row r="1236" spans="2:31" ht="19.350000000000001" customHeight="1" x14ac:dyDescent="0.2">
      <c r="B1236" s="702"/>
      <c r="C1236" s="971"/>
      <c r="D1236" s="144"/>
      <c r="E1236" s="971"/>
      <c r="F1236" s="118"/>
      <c r="G1236" s="118"/>
      <c r="H1236" s="118"/>
      <c r="I1236" s="118"/>
      <c r="J1236" s="118"/>
      <c r="K1236" s="118"/>
      <c r="L1236" s="118"/>
      <c r="M1236" s="118"/>
      <c r="N1236" s="118"/>
      <c r="O1236" s="118"/>
      <c r="P1236" s="118"/>
      <c r="Q1236" s="118"/>
      <c r="R1236" s="118"/>
      <c r="S1236" s="139"/>
      <c r="T1236" s="139"/>
      <c r="U1236" s="118"/>
      <c r="V1236" s="146"/>
      <c r="W1236" s="146"/>
      <c r="X1236" s="146"/>
      <c r="Y1236" s="146"/>
      <c r="Z1236" s="146"/>
      <c r="AA1236" s="146"/>
      <c r="AB1236" s="146"/>
      <c r="AC1236" s="146"/>
      <c r="AD1236" s="690"/>
      <c r="AE1236" s="690"/>
    </row>
    <row r="1237" spans="2:31" ht="19.350000000000001" customHeight="1" x14ac:dyDescent="0.2">
      <c r="B1237" s="702"/>
      <c r="C1237" s="971"/>
      <c r="D1237" s="144"/>
      <c r="E1237" s="971"/>
      <c r="F1237" s="118"/>
      <c r="G1237" s="118"/>
      <c r="H1237" s="118"/>
      <c r="I1237" s="118"/>
      <c r="J1237" s="118"/>
      <c r="K1237" s="118"/>
      <c r="L1237" s="118"/>
      <c r="M1237" s="118"/>
      <c r="N1237" s="118"/>
      <c r="O1237" s="118"/>
      <c r="P1237" s="118"/>
      <c r="Q1237" s="118"/>
      <c r="R1237" s="118"/>
      <c r="S1237" s="118"/>
      <c r="T1237" s="118"/>
      <c r="U1237" s="118"/>
      <c r="V1237" s="118"/>
      <c r="W1237" s="118"/>
      <c r="X1237" s="118"/>
      <c r="Y1237" s="118"/>
      <c r="Z1237" s="118"/>
      <c r="AA1237" s="118"/>
      <c r="AB1237" s="144"/>
      <c r="AC1237" s="118"/>
      <c r="AD1237" s="690"/>
      <c r="AE1237" s="690"/>
    </row>
    <row r="1238" spans="2:31" ht="19.350000000000001" customHeight="1" x14ac:dyDescent="0.2">
      <c r="B1238" s="702"/>
      <c r="C1238" s="971"/>
      <c r="D1238" s="144"/>
      <c r="E1238" s="971"/>
      <c r="F1238" s="118"/>
      <c r="G1238" s="118"/>
      <c r="H1238" s="118"/>
      <c r="I1238" s="118"/>
      <c r="J1238" s="118"/>
      <c r="K1238" s="118"/>
      <c r="L1238" s="118"/>
      <c r="M1238" s="118"/>
      <c r="N1238" s="118"/>
      <c r="O1238" s="118"/>
      <c r="P1238" s="118"/>
      <c r="Q1238" s="118"/>
      <c r="R1238" s="118"/>
      <c r="S1238" s="146"/>
      <c r="T1238" s="146"/>
      <c r="U1238" s="118"/>
      <c r="V1238" s="146"/>
      <c r="W1238" s="146"/>
      <c r="X1238" s="146"/>
      <c r="Y1238" s="144"/>
      <c r="Z1238" s="146"/>
      <c r="AA1238" s="146"/>
      <c r="AB1238" s="146"/>
      <c r="AC1238" s="146"/>
      <c r="AD1238" s="690"/>
      <c r="AE1238" s="690"/>
    </row>
    <row r="1239" spans="2:31" ht="19.350000000000001" customHeight="1" x14ac:dyDescent="0.2">
      <c r="B1239" s="702"/>
      <c r="C1239" s="971"/>
      <c r="D1239" s="144"/>
      <c r="E1239" s="971"/>
      <c r="F1239" s="118"/>
      <c r="G1239" s="118"/>
      <c r="H1239" s="118"/>
      <c r="I1239" s="118"/>
      <c r="J1239" s="118"/>
      <c r="K1239" s="118"/>
      <c r="L1239" s="118"/>
      <c r="M1239" s="118"/>
      <c r="N1239" s="118"/>
      <c r="O1239" s="118"/>
      <c r="P1239" s="118"/>
      <c r="Q1239" s="118"/>
      <c r="R1239" s="118"/>
      <c r="S1239" s="146"/>
      <c r="T1239" s="146"/>
      <c r="U1239" s="118"/>
      <c r="V1239" s="146"/>
      <c r="W1239" s="146"/>
      <c r="X1239" s="146"/>
      <c r="Y1239" s="144"/>
      <c r="Z1239" s="146"/>
      <c r="AA1239" s="146"/>
      <c r="AB1239" s="144"/>
      <c r="AC1239" s="146"/>
      <c r="AD1239" s="690"/>
      <c r="AE1239" s="690"/>
    </row>
    <row r="1240" spans="2:31" ht="19.350000000000001" customHeight="1" x14ac:dyDescent="0.2">
      <c r="B1240" s="702"/>
      <c r="C1240" s="971"/>
      <c r="D1240" s="144"/>
      <c r="E1240" s="971"/>
      <c r="F1240" s="118"/>
      <c r="G1240" s="118"/>
      <c r="H1240" s="118"/>
      <c r="I1240" s="118"/>
      <c r="J1240" s="118"/>
      <c r="K1240" s="118"/>
      <c r="L1240" s="118"/>
      <c r="M1240" s="118"/>
      <c r="N1240" s="118"/>
      <c r="O1240" s="118"/>
      <c r="P1240" s="118"/>
      <c r="Q1240" s="118"/>
      <c r="R1240" s="118"/>
      <c r="S1240" s="139"/>
      <c r="T1240" s="139"/>
      <c r="U1240" s="118"/>
      <c r="V1240" s="146"/>
      <c r="W1240" s="146"/>
      <c r="X1240" s="146"/>
      <c r="Y1240" s="146"/>
      <c r="Z1240" s="146"/>
      <c r="AA1240" s="146"/>
      <c r="AB1240" s="146"/>
      <c r="AC1240" s="146"/>
      <c r="AD1240" s="690"/>
      <c r="AE1240" s="690"/>
    </row>
    <row r="1241" spans="2:31" ht="19.350000000000001" customHeight="1" x14ac:dyDescent="0.2">
      <c r="B1241" s="702"/>
      <c r="C1241" s="971"/>
      <c r="D1241" s="140"/>
      <c r="E1241" s="971"/>
      <c r="F1241" s="118"/>
      <c r="G1241" s="118"/>
      <c r="H1241" s="118"/>
      <c r="I1241" s="144"/>
      <c r="J1241" s="142"/>
      <c r="K1241" s="142"/>
      <c r="L1241" s="142"/>
      <c r="M1241" s="142"/>
      <c r="N1241" s="142"/>
      <c r="O1241" s="142"/>
      <c r="P1241" s="142"/>
      <c r="Q1241" s="144"/>
      <c r="R1241" s="118"/>
      <c r="S1241" s="118"/>
      <c r="T1241" s="118"/>
      <c r="U1241" s="118"/>
      <c r="V1241" s="118"/>
      <c r="W1241" s="118"/>
      <c r="X1241" s="118"/>
      <c r="Y1241" s="118"/>
      <c r="Z1241" s="118"/>
      <c r="AA1241" s="118"/>
      <c r="AB1241" s="118"/>
      <c r="AC1241" s="118"/>
      <c r="AD1241" s="690"/>
      <c r="AE1241" s="690"/>
    </row>
    <row r="1242" spans="2:31" ht="19.350000000000001" customHeight="1" x14ac:dyDescent="0.2">
      <c r="B1242" s="702"/>
      <c r="C1242" s="971"/>
      <c r="D1242" s="142"/>
      <c r="E1242" s="971"/>
      <c r="F1242" s="118"/>
      <c r="G1242" s="118"/>
      <c r="H1242" s="118"/>
      <c r="I1242" s="118"/>
      <c r="J1242" s="118"/>
      <c r="K1242" s="118"/>
      <c r="L1242" s="118"/>
      <c r="M1242" s="118"/>
      <c r="N1242" s="118"/>
      <c r="O1242" s="118"/>
      <c r="P1242" s="118"/>
      <c r="Q1242" s="118"/>
      <c r="R1242" s="118"/>
      <c r="S1242" s="118"/>
      <c r="T1242" s="118"/>
      <c r="U1242" s="118"/>
      <c r="V1242" s="118"/>
      <c r="W1242" s="118"/>
      <c r="X1242" s="118"/>
      <c r="Y1242" s="144"/>
      <c r="Z1242" s="144"/>
      <c r="AA1242" s="118"/>
      <c r="AB1242" s="118"/>
      <c r="AC1242" s="118"/>
      <c r="AD1242" s="690"/>
      <c r="AE1242" s="690"/>
    </row>
    <row r="1243" spans="2:31" ht="19.350000000000001" customHeight="1" x14ac:dyDescent="0.2">
      <c r="B1243" s="702"/>
      <c r="C1243" s="971"/>
      <c r="D1243" s="144"/>
      <c r="E1243" s="971"/>
      <c r="F1243" s="118"/>
      <c r="G1243" s="118"/>
      <c r="H1243" s="118"/>
      <c r="I1243" s="118"/>
      <c r="J1243" s="118"/>
      <c r="K1243" s="118"/>
      <c r="L1243" s="144"/>
      <c r="M1243" s="118"/>
      <c r="N1243" s="118"/>
      <c r="O1243" s="118"/>
      <c r="P1243" s="118"/>
      <c r="Q1243" s="118"/>
      <c r="R1243" s="118"/>
      <c r="S1243" s="118"/>
      <c r="T1243" s="118"/>
      <c r="U1243" s="118"/>
      <c r="V1243" s="118"/>
      <c r="W1243" s="118"/>
      <c r="X1243" s="118"/>
      <c r="Y1243" s="118"/>
      <c r="Z1243" s="118"/>
      <c r="AA1243" s="118"/>
      <c r="AB1243" s="118"/>
      <c r="AC1243" s="118"/>
      <c r="AD1243" s="690"/>
      <c r="AE1243" s="690"/>
    </row>
    <row r="1244" spans="2:31" ht="19.350000000000001" customHeight="1" x14ac:dyDescent="0.2">
      <c r="B1244" s="702"/>
      <c r="C1244" s="971"/>
      <c r="D1244" s="142"/>
      <c r="E1244" s="971"/>
      <c r="F1244" s="118"/>
      <c r="G1244" s="118"/>
      <c r="H1244" s="118"/>
      <c r="I1244" s="144"/>
      <c r="J1244" s="144"/>
      <c r="K1244" s="144"/>
      <c r="L1244" s="144"/>
      <c r="M1244" s="144"/>
      <c r="N1244" s="144"/>
      <c r="O1244" s="144"/>
      <c r="P1244" s="144"/>
      <c r="Q1244" s="146"/>
      <c r="R1244" s="118"/>
      <c r="S1244" s="118"/>
      <c r="T1244" s="118"/>
      <c r="U1244" s="118"/>
      <c r="V1244" s="118"/>
      <c r="W1244" s="118"/>
      <c r="X1244" s="118"/>
      <c r="Y1244" s="118"/>
      <c r="Z1244" s="118"/>
      <c r="AA1244" s="118"/>
      <c r="AB1244" s="118"/>
      <c r="AC1244" s="118"/>
      <c r="AD1244" s="690"/>
      <c r="AE1244" s="690"/>
    </row>
    <row r="1245" spans="2:31" ht="19.350000000000001" customHeight="1" x14ac:dyDescent="0.2">
      <c r="B1245" s="702"/>
      <c r="C1245" s="971"/>
      <c r="D1245" s="142"/>
      <c r="E1245" s="971"/>
      <c r="F1245" s="118"/>
      <c r="G1245" s="118"/>
      <c r="H1245" s="118"/>
      <c r="I1245" s="118"/>
      <c r="J1245" s="118"/>
      <c r="K1245" s="118"/>
      <c r="L1245" s="118"/>
      <c r="M1245" s="144"/>
      <c r="N1245" s="144"/>
      <c r="O1245" s="142"/>
      <c r="P1245" s="144"/>
      <c r="Q1245" s="144"/>
      <c r="R1245" s="144"/>
      <c r="S1245" s="144"/>
      <c r="T1245" s="118"/>
      <c r="U1245" s="118"/>
      <c r="V1245" s="118"/>
      <c r="W1245" s="118"/>
      <c r="X1245" s="118"/>
      <c r="Y1245" s="118"/>
      <c r="Z1245" s="118"/>
      <c r="AA1245" s="118"/>
      <c r="AB1245" s="118"/>
      <c r="AC1245" s="118"/>
      <c r="AD1245" s="690"/>
      <c r="AE1245" s="690"/>
    </row>
    <row r="1246" spans="2:31" ht="19.350000000000001" customHeight="1" x14ac:dyDescent="0.2">
      <c r="B1246" s="702"/>
      <c r="C1246" s="971"/>
      <c r="D1246" s="146"/>
      <c r="E1246" s="971"/>
      <c r="F1246" s="118"/>
      <c r="G1246" s="118"/>
      <c r="H1246" s="118"/>
      <c r="I1246" s="118"/>
      <c r="J1246" s="118"/>
      <c r="K1246" s="118"/>
      <c r="L1246" s="118"/>
      <c r="M1246" s="118"/>
      <c r="N1246" s="118"/>
      <c r="O1246" s="118"/>
      <c r="P1246" s="118"/>
      <c r="Q1246" s="118"/>
      <c r="R1246" s="139"/>
      <c r="S1246" s="139"/>
      <c r="T1246" s="146"/>
      <c r="U1246" s="139"/>
      <c r="V1246" s="118"/>
      <c r="W1246" s="118"/>
      <c r="X1246" s="118"/>
      <c r="Y1246" s="118"/>
      <c r="Z1246" s="118"/>
      <c r="AA1246" s="118"/>
      <c r="AB1246" s="118"/>
      <c r="AC1246" s="118"/>
      <c r="AD1246" s="690"/>
      <c r="AE1246" s="690"/>
    </row>
    <row r="1247" spans="2:31" ht="19.350000000000001" customHeight="1" x14ac:dyDescent="0.2">
      <c r="B1247" s="702"/>
      <c r="C1247" s="971"/>
      <c r="D1247" s="139"/>
      <c r="E1247" s="971"/>
      <c r="F1247" s="118"/>
      <c r="G1247" s="118"/>
      <c r="H1247" s="118"/>
      <c r="I1247" s="118"/>
      <c r="J1247" s="118"/>
      <c r="K1247" s="118"/>
      <c r="L1247" s="118"/>
      <c r="M1247" s="118"/>
      <c r="N1247" s="118"/>
      <c r="O1247" s="118"/>
      <c r="P1247" s="118"/>
      <c r="Q1247" s="118"/>
      <c r="R1247" s="118"/>
      <c r="S1247" s="118"/>
      <c r="T1247" s="118"/>
      <c r="U1247" s="118"/>
      <c r="V1247" s="118"/>
      <c r="W1247" s="118"/>
      <c r="X1247" s="118"/>
      <c r="Y1247" s="118"/>
      <c r="Z1247" s="118"/>
      <c r="AA1247" s="118"/>
      <c r="AB1247" s="139"/>
      <c r="AC1247" s="118"/>
      <c r="AD1247" s="690"/>
      <c r="AE1247" s="690"/>
    </row>
    <row r="1248" spans="2:31" ht="19.350000000000001" customHeight="1" x14ac:dyDescent="0.2">
      <c r="B1248" s="702"/>
      <c r="C1248" s="971"/>
      <c r="D1248" s="146"/>
      <c r="E1248" s="971"/>
      <c r="F1248" s="118"/>
      <c r="G1248" s="118"/>
      <c r="H1248" s="118"/>
      <c r="I1248" s="118"/>
      <c r="J1248" s="118"/>
      <c r="K1248" s="118"/>
      <c r="L1248" s="118"/>
      <c r="M1248" s="118"/>
      <c r="N1248" s="118"/>
      <c r="O1248" s="118"/>
      <c r="P1248" s="139"/>
      <c r="Q1248" s="139"/>
      <c r="R1248" s="139"/>
      <c r="S1248" s="139"/>
      <c r="T1248" s="139"/>
      <c r="U1248" s="118"/>
      <c r="V1248" s="139"/>
      <c r="W1248" s="118"/>
      <c r="X1248" s="118"/>
      <c r="Y1248" s="118"/>
      <c r="Z1248" s="118"/>
      <c r="AA1248" s="118"/>
      <c r="AB1248" s="118"/>
      <c r="AC1248" s="118"/>
      <c r="AD1248" s="690"/>
      <c r="AE1248" s="690"/>
    </row>
    <row r="1249" spans="2:31" ht="19.350000000000001" customHeight="1" x14ac:dyDescent="0.2">
      <c r="B1249" s="702"/>
      <c r="C1249" s="971"/>
      <c r="D1249" s="146"/>
      <c r="E1249" s="971"/>
      <c r="F1249" s="118"/>
      <c r="G1249" s="118"/>
      <c r="H1249" s="118"/>
      <c r="I1249" s="118"/>
      <c r="J1249" s="118"/>
      <c r="K1249" s="118"/>
      <c r="L1249" s="118"/>
      <c r="M1249" s="118"/>
      <c r="N1249" s="118"/>
      <c r="O1249" s="118"/>
      <c r="P1249" s="118"/>
      <c r="Q1249" s="118"/>
      <c r="R1249" s="118"/>
      <c r="S1249" s="118"/>
      <c r="T1249" s="118"/>
      <c r="U1249" s="118"/>
      <c r="V1249" s="118"/>
      <c r="W1249" s="139"/>
      <c r="X1249" s="139"/>
      <c r="Y1249" s="146"/>
      <c r="Z1249" s="139"/>
      <c r="AA1249" s="118"/>
      <c r="AB1249" s="118"/>
      <c r="AC1249" s="118"/>
      <c r="AD1249" s="690"/>
      <c r="AE1249" s="690"/>
    </row>
    <row r="1250" spans="2:31" ht="19.350000000000001" customHeight="1" x14ac:dyDescent="0.2">
      <c r="B1250" s="702"/>
      <c r="C1250" s="971"/>
      <c r="D1250" s="146"/>
      <c r="E1250" s="971"/>
      <c r="F1250" s="118"/>
      <c r="G1250" s="118"/>
      <c r="H1250" s="118"/>
      <c r="I1250" s="118"/>
      <c r="J1250" s="118"/>
      <c r="K1250" s="118"/>
      <c r="L1250" s="118"/>
      <c r="M1250" s="118"/>
      <c r="N1250" s="118"/>
      <c r="O1250" s="118"/>
      <c r="P1250" s="118"/>
      <c r="Q1250" s="139"/>
      <c r="R1250" s="139"/>
      <c r="S1250" s="139"/>
      <c r="T1250" s="118"/>
      <c r="U1250" s="118"/>
      <c r="V1250" s="118"/>
      <c r="W1250" s="118"/>
      <c r="X1250" s="118"/>
      <c r="Y1250" s="118"/>
      <c r="Z1250" s="146"/>
      <c r="AA1250" s="118"/>
      <c r="AB1250" s="118"/>
      <c r="AC1250" s="118"/>
      <c r="AD1250" s="690"/>
      <c r="AE1250" s="690"/>
    </row>
    <row r="1251" spans="2:31" ht="19.350000000000001" customHeight="1" x14ac:dyDescent="0.2">
      <c r="B1251" s="702"/>
      <c r="C1251" s="971"/>
      <c r="D1251" s="144"/>
      <c r="E1251" s="971"/>
      <c r="F1251" s="118"/>
      <c r="G1251" s="118"/>
      <c r="H1251" s="118"/>
      <c r="I1251" s="118"/>
      <c r="J1251" s="118"/>
      <c r="K1251" s="118"/>
      <c r="L1251" s="118"/>
      <c r="M1251" s="118"/>
      <c r="N1251" s="118"/>
      <c r="O1251" s="118"/>
      <c r="P1251" s="118"/>
      <c r="Q1251" s="118"/>
      <c r="R1251" s="118"/>
      <c r="S1251" s="118"/>
      <c r="T1251" s="118"/>
      <c r="U1251" s="118"/>
      <c r="V1251" s="118"/>
      <c r="W1251" s="146"/>
      <c r="X1251" s="146"/>
      <c r="Y1251" s="146"/>
      <c r="Z1251" s="146"/>
      <c r="AA1251" s="146"/>
      <c r="AB1251" s="118"/>
      <c r="AC1251" s="118"/>
      <c r="AD1251" s="690"/>
      <c r="AE1251" s="690"/>
    </row>
    <row r="1252" spans="2:31" ht="19.350000000000001" customHeight="1" x14ac:dyDescent="0.2">
      <c r="B1252" s="702"/>
      <c r="C1252" s="971"/>
      <c r="D1252" s="139"/>
      <c r="E1252" s="971"/>
      <c r="F1252" s="118"/>
      <c r="G1252" s="118"/>
      <c r="H1252" s="118"/>
      <c r="I1252" s="118"/>
      <c r="J1252" s="118"/>
      <c r="K1252" s="118"/>
      <c r="L1252" s="118"/>
      <c r="M1252" s="118"/>
      <c r="N1252" s="118"/>
      <c r="O1252" s="118"/>
      <c r="P1252" s="118"/>
      <c r="Q1252" s="118"/>
      <c r="R1252" s="118"/>
      <c r="S1252" s="118"/>
      <c r="T1252" s="118"/>
      <c r="U1252" s="118"/>
      <c r="V1252" s="118"/>
      <c r="W1252" s="118"/>
      <c r="X1252" s="118"/>
      <c r="Y1252" s="118"/>
      <c r="Z1252" s="139"/>
      <c r="AA1252" s="118"/>
      <c r="AB1252" s="118"/>
      <c r="AC1252" s="118"/>
      <c r="AD1252" s="690"/>
      <c r="AE1252" s="690"/>
    </row>
    <row r="1253" spans="2:31" ht="19.350000000000001" customHeight="1" x14ac:dyDescent="0.2">
      <c r="B1253" s="702"/>
      <c r="C1253" s="971"/>
      <c r="D1253" s="146"/>
      <c r="E1253" s="971"/>
      <c r="F1253" s="118"/>
      <c r="G1253" s="118"/>
      <c r="H1253" s="118"/>
      <c r="I1253" s="118"/>
      <c r="J1253" s="118"/>
      <c r="K1253" s="118"/>
      <c r="L1253" s="118"/>
      <c r="M1253" s="118"/>
      <c r="N1253" s="118"/>
      <c r="O1253" s="118"/>
      <c r="P1253" s="118"/>
      <c r="Q1253" s="118"/>
      <c r="R1253" s="118"/>
      <c r="S1253" s="118"/>
      <c r="T1253" s="118"/>
      <c r="U1253" s="146"/>
      <c r="V1253" s="146"/>
      <c r="W1253" s="146"/>
      <c r="X1253" s="146"/>
      <c r="Y1253" s="139"/>
      <c r="Z1253" s="118"/>
      <c r="AA1253" s="118"/>
      <c r="AB1253" s="118"/>
      <c r="AC1253" s="118"/>
      <c r="AD1253" s="690"/>
      <c r="AE1253" s="690"/>
    </row>
    <row r="1254" spans="2:31" ht="19.350000000000001" customHeight="1" x14ac:dyDescent="0.2">
      <c r="B1254" s="702"/>
      <c r="C1254" s="971"/>
      <c r="D1254" s="144"/>
      <c r="E1254" s="971"/>
      <c r="F1254" s="118"/>
      <c r="G1254" s="118"/>
      <c r="H1254" s="118"/>
      <c r="I1254" s="118"/>
      <c r="J1254" s="118"/>
      <c r="K1254" s="118"/>
      <c r="L1254" s="118"/>
      <c r="M1254" s="118"/>
      <c r="N1254" s="144"/>
      <c r="O1254" s="139"/>
      <c r="P1254" s="118"/>
      <c r="Q1254" s="118"/>
      <c r="R1254" s="118"/>
      <c r="S1254" s="118"/>
      <c r="T1254" s="118"/>
      <c r="U1254" s="118"/>
      <c r="V1254" s="118"/>
      <c r="W1254" s="118"/>
      <c r="X1254" s="118"/>
      <c r="Y1254" s="118"/>
      <c r="Z1254" s="118"/>
      <c r="AA1254" s="118"/>
      <c r="AB1254" s="118"/>
      <c r="AC1254" s="118"/>
      <c r="AD1254" s="690"/>
      <c r="AE1254" s="690"/>
    </row>
    <row r="1255" spans="2:31" ht="19.350000000000001" customHeight="1" x14ac:dyDescent="0.2">
      <c r="B1255" s="702"/>
      <c r="C1255" s="971"/>
      <c r="D1255" s="144"/>
      <c r="E1255" s="971"/>
      <c r="F1255" s="118"/>
      <c r="G1255" s="118"/>
      <c r="H1255" s="118"/>
      <c r="I1255" s="118"/>
      <c r="J1255" s="118"/>
      <c r="K1255" s="118"/>
      <c r="L1255" s="118"/>
      <c r="M1255" s="118"/>
      <c r="N1255" s="118"/>
      <c r="O1255" s="118"/>
      <c r="P1255" s="118"/>
      <c r="Q1255" s="118"/>
      <c r="R1255" s="118"/>
      <c r="S1255" s="118"/>
      <c r="T1255" s="146"/>
      <c r="U1255" s="146"/>
      <c r="V1255" s="144"/>
      <c r="W1255" s="146"/>
      <c r="X1255" s="146"/>
      <c r="Y1255" s="146"/>
      <c r="Z1255" s="146"/>
      <c r="AA1255" s="146"/>
      <c r="AB1255" s="118"/>
      <c r="AC1255" s="118"/>
      <c r="AD1255" s="690"/>
      <c r="AE1255" s="690"/>
    </row>
    <row r="1256" spans="2:31" ht="19.350000000000001" customHeight="1" x14ac:dyDescent="0.2">
      <c r="B1256" s="702"/>
      <c r="C1256" s="971"/>
      <c r="D1256" s="139"/>
      <c r="E1256" s="971"/>
      <c r="F1256" s="118"/>
      <c r="G1256" s="118"/>
      <c r="H1256" s="118"/>
      <c r="I1256" s="118"/>
      <c r="J1256" s="118"/>
      <c r="K1256" s="118"/>
      <c r="L1256" s="118"/>
      <c r="M1256" s="118"/>
      <c r="N1256" s="118"/>
      <c r="O1256" s="118"/>
      <c r="P1256" s="118"/>
      <c r="Q1256" s="118"/>
      <c r="R1256" s="118"/>
      <c r="S1256" s="118"/>
      <c r="T1256" s="139"/>
      <c r="U1256" s="139"/>
      <c r="V1256" s="139"/>
      <c r="W1256" s="139"/>
      <c r="X1256" s="139"/>
      <c r="Y1256" s="139"/>
      <c r="Z1256" s="118"/>
      <c r="AA1256" s="118"/>
      <c r="AB1256" s="118"/>
      <c r="AC1256" s="118"/>
      <c r="AD1256" s="690"/>
      <c r="AE1256" s="690"/>
    </row>
    <row r="1257" spans="2:31" ht="19.350000000000001" customHeight="1" x14ac:dyDescent="0.2">
      <c r="B1257" s="702"/>
      <c r="C1257" s="971"/>
      <c r="D1257" s="139"/>
      <c r="E1257" s="971"/>
      <c r="F1257" s="118"/>
      <c r="G1257" s="118"/>
      <c r="H1257" s="118"/>
      <c r="I1257" s="118"/>
      <c r="J1257" s="118"/>
      <c r="K1257" s="118"/>
      <c r="L1257" s="118"/>
      <c r="M1257" s="118"/>
      <c r="N1257" s="118"/>
      <c r="O1257" s="118"/>
      <c r="P1257" s="118"/>
      <c r="Q1257" s="118"/>
      <c r="R1257" s="118"/>
      <c r="S1257" s="118"/>
      <c r="T1257" s="118"/>
      <c r="U1257" s="118"/>
      <c r="V1257" s="118"/>
      <c r="W1257" s="118"/>
      <c r="X1257" s="118"/>
      <c r="Y1257" s="118"/>
      <c r="Z1257" s="118"/>
      <c r="AA1257" s="118"/>
      <c r="AB1257" s="139"/>
      <c r="AC1257" s="118"/>
      <c r="AD1257" s="690"/>
      <c r="AE1257" s="690"/>
    </row>
    <row r="1258" spans="2:31" ht="19.350000000000001" customHeight="1" x14ac:dyDescent="0.2">
      <c r="B1258" s="702"/>
      <c r="C1258" s="971"/>
      <c r="D1258" s="139"/>
      <c r="E1258" s="971"/>
      <c r="F1258" s="118"/>
      <c r="G1258" s="118"/>
      <c r="H1258" s="118"/>
      <c r="I1258" s="118"/>
      <c r="J1258" s="118"/>
      <c r="K1258" s="118"/>
      <c r="L1258" s="118"/>
      <c r="M1258" s="118"/>
      <c r="N1258" s="118"/>
      <c r="O1258" s="118"/>
      <c r="P1258" s="118"/>
      <c r="Q1258" s="118"/>
      <c r="R1258" s="118"/>
      <c r="S1258" s="118"/>
      <c r="T1258" s="118"/>
      <c r="U1258" s="118"/>
      <c r="V1258" s="118"/>
      <c r="W1258" s="118"/>
      <c r="X1258" s="118"/>
      <c r="Y1258" s="118"/>
      <c r="Z1258" s="118"/>
      <c r="AA1258" s="118"/>
      <c r="AB1258" s="139"/>
      <c r="AC1258" s="118"/>
      <c r="AD1258" s="690"/>
      <c r="AE1258" s="690"/>
    </row>
    <row r="1259" spans="2:31" ht="19.350000000000001" customHeight="1" x14ac:dyDescent="0.2">
      <c r="B1259" s="702"/>
      <c r="C1259" s="971"/>
      <c r="D1259" s="142"/>
      <c r="E1259" s="971"/>
      <c r="F1259" s="118"/>
      <c r="G1259" s="118"/>
      <c r="H1259" s="118"/>
      <c r="I1259" s="118"/>
      <c r="J1259" s="118"/>
      <c r="K1259" s="118"/>
      <c r="L1259" s="118"/>
      <c r="M1259" s="118"/>
      <c r="N1259" s="146"/>
      <c r="O1259" s="146"/>
      <c r="P1259" s="146"/>
      <c r="Q1259" s="144"/>
      <c r="R1259" s="144"/>
      <c r="S1259" s="144"/>
      <c r="T1259" s="144"/>
      <c r="U1259" s="144"/>
      <c r="V1259" s="146"/>
      <c r="W1259" s="118"/>
      <c r="X1259" s="118"/>
      <c r="Y1259" s="118"/>
      <c r="Z1259" s="118"/>
      <c r="AA1259" s="118"/>
      <c r="AB1259" s="118"/>
      <c r="AC1259" s="118"/>
      <c r="AD1259" s="690"/>
      <c r="AE1259" s="690"/>
    </row>
    <row r="1260" spans="2:31" ht="19.350000000000001" customHeight="1" x14ac:dyDescent="0.2">
      <c r="B1260" s="702"/>
      <c r="C1260" s="971"/>
      <c r="D1260" s="146"/>
      <c r="E1260" s="971"/>
      <c r="F1260" s="118"/>
      <c r="G1260" s="118"/>
      <c r="H1260" s="118"/>
      <c r="I1260" s="118"/>
      <c r="J1260" s="118"/>
      <c r="K1260" s="118"/>
      <c r="L1260" s="118"/>
      <c r="M1260" s="118"/>
      <c r="N1260" s="118"/>
      <c r="O1260" s="118"/>
      <c r="P1260" s="118"/>
      <c r="Q1260" s="118"/>
      <c r="R1260" s="118"/>
      <c r="S1260" s="118"/>
      <c r="T1260" s="118"/>
      <c r="U1260" s="118"/>
      <c r="V1260" s="146"/>
      <c r="W1260" s="118"/>
      <c r="X1260" s="118"/>
      <c r="Y1260" s="118"/>
      <c r="Z1260" s="118"/>
      <c r="AA1260" s="118"/>
      <c r="AB1260" s="118"/>
      <c r="AC1260" s="118"/>
      <c r="AD1260" s="690"/>
      <c r="AE1260" s="690"/>
    </row>
    <row r="1261" spans="2:31" ht="19.350000000000001" customHeight="1" x14ac:dyDescent="0.2">
      <c r="B1261" s="702"/>
      <c r="C1261" s="971"/>
      <c r="D1261" s="144"/>
      <c r="E1261" s="971"/>
      <c r="F1261" s="118"/>
      <c r="G1261" s="118"/>
      <c r="H1261" s="118"/>
      <c r="I1261" s="118"/>
      <c r="J1261" s="118"/>
      <c r="K1261" s="118"/>
      <c r="L1261" s="118"/>
      <c r="M1261" s="118"/>
      <c r="N1261" s="118"/>
      <c r="O1261" s="118"/>
      <c r="P1261" s="118"/>
      <c r="Q1261" s="118"/>
      <c r="R1261" s="118"/>
      <c r="S1261" s="118"/>
      <c r="T1261" s="118"/>
      <c r="U1261" s="118"/>
      <c r="V1261" s="118"/>
      <c r="W1261" s="118"/>
      <c r="X1261" s="118"/>
      <c r="Y1261" s="144"/>
      <c r="Z1261" s="144"/>
      <c r="AA1261" s="118"/>
      <c r="AB1261" s="118"/>
      <c r="AC1261" s="118"/>
      <c r="AD1261" s="690"/>
      <c r="AE1261" s="690"/>
    </row>
    <row r="1262" spans="2:31" ht="19.350000000000001" customHeight="1" x14ac:dyDescent="0.2">
      <c r="B1262" s="702"/>
      <c r="C1262" s="971"/>
      <c r="D1262" s="144"/>
      <c r="E1262" s="971"/>
      <c r="F1262" s="118"/>
      <c r="G1262" s="118"/>
      <c r="H1262" s="118"/>
      <c r="I1262" s="118"/>
      <c r="J1262" s="118"/>
      <c r="K1262" s="118"/>
      <c r="L1262" s="118"/>
      <c r="M1262" s="118"/>
      <c r="N1262" s="118"/>
      <c r="O1262" s="118"/>
      <c r="P1262" s="118"/>
      <c r="Q1262" s="118"/>
      <c r="R1262" s="118"/>
      <c r="S1262" s="118"/>
      <c r="T1262" s="118"/>
      <c r="U1262" s="144"/>
      <c r="V1262" s="146"/>
      <c r="W1262" s="144"/>
      <c r="X1262" s="146"/>
      <c r="Y1262" s="146"/>
      <c r="Z1262" s="118"/>
      <c r="AA1262" s="118"/>
      <c r="AB1262" s="118"/>
      <c r="AC1262" s="118"/>
      <c r="AD1262" s="690"/>
      <c r="AE1262" s="690"/>
    </row>
    <row r="1263" spans="2:31" ht="19.350000000000001" customHeight="1" x14ac:dyDescent="0.2">
      <c r="B1263" s="702"/>
      <c r="C1263" s="971"/>
      <c r="D1263" s="142"/>
      <c r="E1263" s="971"/>
      <c r="F1263" s="118"/>
      <c r="G1263" s="118"/>
      <c r="H1263" s="118"/>
      <c r="I1263" s="118"/>
      <c r="J1263" s="118"/>
      <c r="K1263" s="118"/>
      <c r="L1263" s="118"/>
      <c r="M1263" s="118"/>
      <c r="N1263" s="118"/>
      <c r="O1263" s="118"/>
      <c r="P1263" s="118"/>
      <c r="Q1263" s="118"/>
      <c r="R1263" s="118"/>
      <c r="S1263" s="144"/>
      <c r="T1263" s="144"/>
      <c r="U1263" s="144"/>
      <c r="V1263" s="144"/>
      <c r="W1263" s="144"/>
      <c r="X1263" s="144"/>
      <c r="Y1263" s="144"/>
      <c r="Z1263" s="118"/>
      <c r="AA1263" s="118"/>
      <c r="AB1263" s="118"/>
      <c r="AC1263" s="118"/>
      <c r="AD1263" s="690"/>
      <c r="AE1263" s="690"/>
    </row>
    <row r="1264" spans="2:31" ht="19.350000000000001" customHeight="1" x14ac:dyDescent="0.2">
      <c r="B1264" s="702"/>
      <c r="C1264" s="971"/>
      <c r="D1264" s="144"/>
      <c r="E1264" s="971"/>
      <c r="F1264" s="118"/>
      <c r="G1264" s="118"/>
      <c r="H1264" s="118"/>
      <c r="I1264" s="118"/>
      <c r="J1264" s="118"/>
      <c r="K1264" s="118"/>
      <c r="L1264" s="118"/>
      <c r="M1264" s="118"/>
      <c r="N1264" s="118"/>
      <c r="O1264" s="118"/>
      <c r="P1264" s="118"/>
      <c r="Q1264" s="118"/>
      <c r="R1264" s="118"/>
      <c r="S1264" s="146"/>
      <c r="T1264" s="146"/>
      <c r="U1264" s="146"/>
      <c r="V1264" s="146"/>
      <c r="W1264" s="146"/>
      <c r="X1264" s="146"/>
      <c r="Y1264" s="146"/>
      <c r="Z1264" s="118"/>
      <c r="AA1264" s="118"/>
      <c r="AB1264" s="118"/>
      <c r="AC1264" s="118"/>
      <c r="AD1264" s="690"/>
      <c r="AE1264" s="690"/>
    </row>
    <row r="1265" spans="2:31" ht="19.350000000000001" customHeight="1" x14ac:dyDescent="0.2">
      <c r="B1265" s="702"/>
      <c r="C1265" s="971"/>
      <c r="D1265" s="144"/>
      <c r="E1265" s="971"/>
      <c r="F1265" s="118"/>
      <c r="G1265" s="118"/>
      <c r="H1265" s="118"/>
      <c r="I1265" s="118"/>
      <c r="J1265" s="118"/>
      <c r="K1265" s="118"/>
      <c r="L1265" s="118"/>
      <c r="M1265" s="118"/>
      <c r="N1265" s="118"/>
      <c r="O1265" s="118"/>
      <c r="P1265" s="118"/>
      <c r="Q1265" s="118"/>
      <c r="R1265" s="118"/>
      <c r="S1265" s="146"/>
      <c r="T1265" s="146"/>
      <c r="U1265" s="146"/>
      <c r="V1265" s="146"/>
      <c r="W1265" s="144"/>
      <c r="X1265" s="146"/>
      <c r="Y1265" s="144"/>
      <c r="Z1265" s="118"/>
      <c r="AA1265" s="118"/>
      <c r="AB1265" s="118"/>
      <c r="AC1265" s="118"/>
      <c r="AD1265" s="690"/>
      <c r="AE1265" s="690"/>
    </row>
    <row r="1266" spans="2:31" ht="19.350000000000001" customHeight="1" x14ac:dyDescent="0.2">
      <c r="B1266" s="702"/>
      <c r="C1266" s="971"/>
      <c r="D1266" s="144"/>
      <c r="E1266" s="971"/>
      <c r="F1266" s="118"/>
      <c r="G1266" s="118"/>
      <c r="H1266" s="118"/>
      <c r="I1266" s="118"/>
      <c r="J1266" s="118"/>
      <c r="K1266" s="118"/>
      <c r="L1266" s="118"/>
      <c r="M1266" s="118"/>
      <c r="N1266" s="118"/>
      <c r="O1266" s="118"/>
      <c r="P1266" s="118"/>
      <c r="Q1266" s="118"/>
      <c r="R1266" s="118"/>
      <c r="S1266" s="139"/>
      <c r="T1266" s="139"/>
      <c r="U1266" s="118"/>
      <c r="V1266" s="146"/>
      <c r="W1266" s="146"/>
      <c r="X1266" s="146"/>
      <c r="Y1266" s="146"/>
      <c r="Z1266" s="146"/>
      <c r="AA1266" s="146"/>
      <c r="AB1266" s="146"/>
      <c r="AC1266" s="146"/>
      <c r="AD1266" s="690"/>
      <c r="AE1266" s="690"/>
    </row>
    <row r="1267" spans="2:31" ht="19.350000000000001" customHeight="1" x14ac:dyDescent="0.2">
      <c r="B1267" s="702"/>
      <c r="C1267" s="971"/>
      <c r="D1267" s="144"/>
      <c r="E1267" s="971"/>
      <c r="F1267" s="118"/>
      <c r="G1267" s="118"/>
      <c r="H1267" s="118"/>
      <c r="I1267" s="118"/>
      <c r="J1267" s="118"/>
      <c r="K1267" s="118"/>
      <c r="L1267" s="118"/>
      <c r="M1267" s="118"/>
      <c r="N1267" s="118"/>
      <c r="O1267" s="118"/>
      <c r="P1267" s="118"/>
      <c r="Q1267" s="118"/>
      <c r="R1267" s="118"/>
      <c r="S1267" s="139"/>
      <c r="T1267" s="139"/>
      <c r="U1267" s="118"/>
      <c r="V1267" s="146"/>
      <c r="W1267" s="146"/>
      <c r="X1267" s="146"/>
      <c r="Y1267" s="144"/>
      <c r="Z1267" s="146"/>
      <c r="AA1267" s="146"/>
      <c r="AB1267" s="146"/>
      <c r="AC1267" s="146"/>
      <c r="AD1267" s="690"/>
      <c r="AE1267" s="690"/>
    </row>
    <row r="1268" spans="2:31" ht="19.350000000000001" customHeight="1" x14ac:dyDescent="0.2">
      <c r="B1268" s="702"/>
      <c r="C1268" s="971"/>
      <c r="D1268" s="144"/>
      <c r="E1268" s="971"/>
      <c r="F1268" s="118"/>
      <c r="G1268" s="118"/>
      <c r="H1268" s="118"/>
      <c r="I1268" s="118"/>
      <c r="J1268" s="118"/>
      <c r="K1268" s="118"/>
      <c r="L1268" s="118"/>
      <c r="M1268" s="118"/>
      <c r="N1268" s="118"/>
      <c r="O1268" s="118"/>
      <c r="P1268" s="118"/>
      <c r="Q1268" s="118"/>
      <c r="R1268" s="118"/>
      <c r="S1268" s="139"/>
      <c r="T1268" s="139"/>
      <c r="U1268" s="118"/>
      <c r="V1268" s="146"/>
      <c r="W1268" s="146"/>
      <c r="X1268" s="146"/>
      <c r="Y1268" s="146"/>
      <c r="Z1268" s="146"/>
      <c r="AA1268" s="146"/>
      <c r="AB1268" s="146"/>
      <c r="AC1268" s="146"/>
      <c r="AD1268" s="690"/>
      <c r="AE1268" s="690"/>
    </row>
    <row r="1269" spans="2:31" ht="19.350000000000001" customHeight="1" x14ac:dyDescent="0.2">
      <c r="B1269" s="702"/>
      <c r="C1269" s="971"/>
      <c r="D1269" s="146"/>
      <c r="E1269" s="971"/>
      <c r="F1269" s="118"/>
      <c r="G1269" s="146"/>
      <c r="H1269" s="118"/>
      <c r="I1269" s="118"/>
      <c r="J1269" s="118"/>
      <c r="K1269" s="118"/>
      <c r="L1269" s="118"/>
      <c r="M1269" s="118"/>
      <c r="N1269" s="118"/>
      <c r="O1269" s="118"/>
      <c r="P1269" s="118"/>
      <c r="Q1269" s="118"/>
      <c r="R1269" s="118"/>
      <c r="S1269" s="118"/>
      <c r="T1269" s="118"/>
      <c r="U1269" s="118"/>
      <c r="V1269" s="118"/>
      <c r="W1269" s="118"/>
      <c r="X1269" s="118"/>
      <c r="Y1269" s="118"/>
      <c r="Z1269" s="118"/>
      <c r="AA1269" s="118"/>
      <c r="AB1269" s="118"/>
      <c r="AC1269" s="118"/>
      <c r="AD1269" s="690"/>
      <c r="AE1269" s="690"/>
    </row>
    <row r="1270" spans="2:31" ht="19.350000000000001" customHeight="1" x14ac:dyDescent="0.2">
      <c r="B1270" s="702"/>
      <c r="C1270" s="971"/>
      <c r="D1270" s="144"/>
      <c r="E1270" s="971"/>
      <c r="F1270" s="118"/>
      <c r="G1270" s="144"/>
      <c r="H1270" s="118"/>
      <c r="I1270" s="118"/>
      <c r="J1270" s="118"/>
      <c r="K1270" s="118"/>
      <c r="L1270" s="118"/>
      <c r="M1270" s="118"/>
      <c r="N1270" s="118"/>
      <c r="O1270" s="118"/>
      <c r="P1270" s="118"/>
      <c r="Q1270" s="118"/>
      <c r="R1270" s="118"/>
      <c r="S1270" s="118"/>
      <c r="T1270" s="118"/>
      <c r="U1270" s="118"/>
      <c r="V1270" s="118"/>
      <c r="W1270" s="118"/>
      <c r="X1270" s="118"/>
      <c r="Y1270" s="118"/>
      <c r="Z1270" s="118"/>
      <c r="AA1270" s="118"/>
      <c r="AB1270" s="118"/>
      <c r="AC1270" s="118"/>
      <c r="AD1270" s="690"/>
      <c r="AE1270" s="690"/>
    </row>
    <row r="1271" spans="2:31" ht="19.350000000000001" customHeight="1" x14ac:dyDescent="0.2">
      <c r="B1271" s="702"/>
      <c r="C1271" s="971"/>
      <c r="D1271" s="144"/>
      <c r="E1271" s="971"/>
      <c r="F1271" s="118"/>
      <c r="G1271" s="144"/>
      <c r="H1271" s="118"/>
      <c r="I1271" s="118"/>
      <c r="J1271" s="118"/>
      <c r="K1271" s="118"/>
      <c r="L1271" s="118"/>
      <c r="M1271" s="118"/>
      <c r="N1271" s="118"/>
      <c r="O1271" s="118"/>
      <c r="P1271" s="118"/>
      <c r="Q1271" s="118"/>
      <c r="R1271" s="118"/>
      <c r="S1271" s="118"/>
      <c r="T1271" s="118"/>
      <c r="U1271" s="118"/>
      <c r="V1271" s="118"/>
      <c r="W1271" s="118"/>
      <c r="X1271" s="118"/>
      <c r="Y1271" s="118"/>
      <c r="Z1271" s="118"/>
      <c r="AA1271" s="118"/>
      <c r="AB1271" s="118"/>
      <c r="AC1271" s="118"/>
      <c r="AD1271" s="690"/>
      <c r="AE1271" s="690"/>
    </row>
    <row r="1272" spans="2:31" ht="19.350000000000001" customHeight="1" x14ac:dyDescent="0.2">
      <c r="B1272" s="702"/>
      <c r="C1272" s="971"/>
      <c r="D1272" s="144"/>
      <c r="E1272" s="971"/>
      <c r="F1272" s="118"/>
      <c r="G1272" s="144"/>
      <c r="H1272" s="118"/>
      <c r="I1272" s="118"/>
      <c r="J1272" s="118"/>
      <c r="K1272" s="118"/>
      <c r="L1272" s="118"/>
      <c r="M1272" s="118"/>
      <c r="N1272" s="118"/>
      <c r="O1272" s="118"/>
      <c r="P1272" s="118"/>
      <c r="Q1272" s="118"/>
      <c r="R1272" s="118"/>
      <c r="S1272" s="118"/>
      <c r="T1272" s="118"/>
      <c r="U1272" s="118"/>
      <c r="V1272" s="118"/>
      <c r="W1272" s="118"/>
      <c r="X1272" s="118"/>
      <c r="Y1272" s="118"/>
      <c r="Z1272" s="118"/>
      <c r="AA1272" s="118"/>
      <c r="AB1272" s="118"/>
      <c r="AC1272" s="118"/>
      <c r="AD1272" s="690"/>
      <c r="AE1272" s="690"/>
    </row>
    <row r="1273" spans="2:31" ht="19.350000000000001" customHeight="1" x14ac:dyDescent="0.2">
      <c r="B1273" s="702"/>
      <c r="C1273" s="971"/>
      <c r="D1273" s="144"/>
      <c r="E1273" s="971"/>
      <c r="F1273" s="118"/>
      <c r="G1273" s="118"/>
      <c r="H1273" s="118"/>
      <c r="I1273" s="118"/>
      <c r="J1273" s="118"/>
      <c r="K1273" s="118"/>
      <c r="L1273" s="118"/>
      <c r="M1273" s="118"/>
      <c r="N1273" s="118"/>
      <c r="O1273" s="118"/>
      <c r="P1273" s="118"/>
      <c r="Q1273" s="118"/>
      <c r="R1273" s="118"/>
      <c r="S1273" s="118"/>
      <c r="T1273" s="146"/>
      <c r="U1273" s="144"/>
      <c r="V1273" s="144"/>
      <c r="W1273" s="144"/>
      <c r="X1273" s="146"/>
      <c r="Y1273" s="146"/>
      <c r="Z1273" s="144"/>
      <c r="AA1273" s="146"/>
      <c r="AB1273" s="118"/>
      <c r="AC1273" s="118"/>
      <c r="AD1273" s="690"/>
      <c r="AE1273" s="690"/>
    </row>
    <row r="1274" spans="2:31" ht="19.350000000000001" customHeight="1" x14ac:dyDescent="0.2">
      <c r="B1274" s="702"/>
      <c r="C1274" s="971"/>
      <c r="D1274" s="146"/>
      <c r="E1274" s="971"/>
      <c r="F1274" s="118"/>
      <c r="G1274" s="118"/>
      <c r="H1274" s="118"/>
      <c r="I1274" s="118"/>
      <c r="J1274" s="118"/>
      <c r="K1274" s="118"/>
      <c r="L1274" s="118"/>
      <c r="M1274" s="118"/>
      <c r="N1274" s="118"/>
      <c r="O1274" s="118"/>
      <c r="P1274" s="118"/>
      <c r="Q1274" s="118"/>
      <c r="R1274" s="118"/>
      <c r="S1274" s="118"/>
      <c r="T1274" s="118"/>
      <c r="U1274" s="118"/>
      <c r="V1274" s="118"/>
      <c r="W1274" s="146"/>
      <c r="X1274" s="146"/>
      <c r="Y1274" s="146"/>
      <c r="Z1274" s="118"/>
      <c r="AA1274" s="118"/>
      <c r="AB1274" s="118"/>
      <c r="AC1274" s="118"/>
      <c r="AD1274" s="690"/>
      <c r="AE1274" s="690"/>
    </row>
    <row r="1275" spans="2:31" ht="19.350000000000001" customHeight="1" x14ac:dyDescent="0.2">
      <c r="B1275" s="702"/>
      <c r="C1275" s="971"/>
      <c r="D1275" s="144"/>
      <c r="E1275" s="971"/>
      <c r="F1275" s="118"/>
      <c r="G1275" s="118"/>
      <c r="H1275" s="118"/>
      <c r="I1275" s="118"/>
      <c r="J1275" s="118"/>
      <c r="K1275" s="118"/>
      <c r="L1275" s="118"/>
      <c r="M1275" s="118"/>
      <c r="N1275" s="118"/>
      <c r="O1275" s="118"/>
      <c r="P1275" s="118"/>
      <c r="Q1275" s="118"/>
      <c r="R1275" s="118"/>
      <c r="S1275" s="118"/>
      <c r="T1275" s="146"/>
      <c r="U1275" s="146"/>
      <c r="V1275" s="146"/>
      <c r="W1275" s="146"/>
      <c r="X1275" s="144"/>
      <c r="Y1275" s="144"/>
      <c r="Z1275" s="146"/>
      <c r="AA1275" s="118"/>
      <c r="AB1275" s="118"/>
      <c r="AC1275" s="118"/>
      <c r="AD1275" s="690"/>
      <c r="AE1275" s="690"/>
    </row>
    <row r="1276" spans="2:31" ht="19.350000000000001" customHeight="1" x14ac:dyDescent="0.2">
      <c r="B1276" s="702"/>
      <c r="C1276" s="971"/>
      <c r="D1276" s="144"/>
      <c r="E1276" s="971"/>
      <c r="F1276" s="118"/>
      <c r="G1276" s="118"/>
      <c r="H1276" s="118"/>
      <c r="I1276" s="118"/>
      <c r="J1276" s="118"/>
      <c r="K1276" s="118"/>
      <c r="L1276" s="118"/>
      <c r="M1276" s="118"/>
      <c r="N1276" s="118"/>
      <c r="O1276" s="118"/>
      <c r="P1276" s="118"/>
      <c r="Q1276" s="118"/>
      <c r="R1276" s="118"/>
      <c r="S1276" s="118"/>
      <c r="T1276" s="139"/>
      <c r="U1276" s="144"/>
      <c r="V1276" s="144"/>
      <c r="W1276" s="146"/>
      <c r="X1276" s="118"/>
      <c r="Y1276" s="118"/>
      <c r="Z1276" s="144"/>
      <c r="AA1276" s="144"/>
      <c r="AB1276" s="118"/>
      <c r="AC1276" s="118"/>
      <c r="AD1276" s="690"/>
      <c r="AE1276" s="690"/>
    </row>
    <row r="1277" spans="2:31" ht="19.350000000000001" customHeight="1" x14ac:dyDescent="0.2">
      <c r="B1277" s="702"/>
      <c r="C1277" s="971"/>
      <c r="D1277" s="146"/>
      <c r="E1277" s="971"/>
      <c r="F1277" s="118"/>
      <c r="G1277" s="118"/>
      <c r="H1277" s="118"/>
      <c r="I1277" s="118"/>
      <c r="J1277" s="118"/>
      <c r="K1277" s="118"/>
      <c r="L1277" s="118"/>
      <c r="M1277" s="118"/>
      <c r="N1277" s="118"/>
      <c r="O1277" s="118"/>
      <c r="P1277" s="118"/>
      <c r="Q1277" s="118"/>
      <c r="R1277" s="118"/>
      <c r="S1277" s="118"/>
      <c r="T1277" s="118"/>
      <c r="U1277" s="118"/>
      <c r="V1277" s="118"/>
      <c r="W1277" s="118"/>
      <c r="X1277" s="146"/>
      <c r="Y1277" s="146"/>
      <c r="Z1277" s="139"/>
      <c r="AA1277" s="139"/>
      <c r="AB1277" s="118"/>
      <c r="AC1277" s="118"/>
      <c r="AD1277" s="690"/>
      <c r="AE1277" s="690"/>
    </row>
    <row r="1278" spans="2:31" ht="19.350000000000001" customHeight="1" x14ac:dyDescent="0.2">
      <c r="B1278" s="702"/>
      <c r="C1278" s="971"/>
      <c r="D1278" s="142"/>
      <c r="E1278" s="971"/>
      <c r="F1278" s="118"/>
      <c r="G1278" s="118"/>
      <c r="H1278" s="118"/>
      <c r="I1278" s="118"/>
      <c r="J1278" s="118"/>
      <c r="K1278" s="118"/>
      <c r="L1278" s="118"/>
      <c r="M1278" s="118"/>
      <c r="N1278" s="118"/>
      <c r="O1278" s="118"/>
      <c r="P1278" s="118"/>
      <c r="Q1278" s="118"/>
      <c r="R1278" s="118"/>
      <c r="S1278" s="144"/>
      <c r="T1278" s="144"/>
      <c r="U1278" s="118"/>
      <c r="V1278" s="146"/>
      <c r="W1278" s="146"/>
      <c r="X1278" s="146"/>
      <c r="Y1278" s="144"/>
      <c r="Z1278" s="144"/>
      <c r="AA1278" s="144"/>
      <c r="AB1278" s="144"/>
      <c r="AC1278" s="146"/>
      <c r="AD1278" s="690"/>
      <c r="AE1278" s="690"/>
    </row>
    <row r="1279" spans="2:31" ht="19.350000000000001" customHeight="1" x14ac:dyDescent="0.2">
      <c r="B1279" s="702"/>
      <c r="C1279" s="971"/>
      <c r="D1279" s="146"/>
      <c r="E1279" s="971"/>
      <c r="F1279" s="118"/>
      <c r="G1279" s="118"/>
      <c r="H1279" s="118"/>
      <c r="I1279" s="118"/>
      <c r="J1279" s="118"/>
      <c r="K1279" s="118"/>
      <c r="L1279" s="118"/>
      <c r="M1279" s="118"/>
      <c r="N1279" s="118"/>
      <c r="O1279" s="118"/>
      <c r="P1279" s="118"/>
      <c r="Q1279" s="118"/>
      <c r="R1279" s="118"/>
      <c r="S1279" s="118"/>
      <c r="T1279" s="118"/>
      <c r="U1279" s="139"/>
      <c r="V1279" s="139"/>
      <c r="W1279" s="139"/>
      <c r="X1279" s="139"/>
      <c r="Y1279" s="139"/>
      <c r="Z1279" s="118"/>
      <c r="AA1279" s="118"/>
      <c r="AB1279" s="118"/>
      <c r="AC1279" s="118"/>
      <c r="AD1279" s="690"/>
      <c r="AE1279" s="690"/>
    </row>
    <row r="1280" spans="2:31" ht="19.350000000000001" customHeight="1" x14ac:dyDescent="0.2">
      <c r="B1280" s="702"/>
      <c r="C1280" s="971"/>
      <c r="D1280" s="146"/>
      <c r="E1280" s="971"/>
      <c r="F1280" s="118"/>
      <c r="G1280" s="118"/>
      <c r="H1280" s="118"/>
      <c r="I1280" s="118"/>
      <c r="J1280" s="118"/>
      <c r="K1280" s="118"/>
      <c r="L1280" s="118"/>
      <c r="M1280" s="118"/>
      <c r="N1280" s="118"/>
      <c r="O1280" s="118"/>
      <c r="P1280" s="118"/>
      <c r="Q1280" s="118"/>
      <c r="R1280" s="118"/>
      <c r="S1280" s="118"/>
      <c r="T1280" s="118"/>
      <c r="U1280" s="118"/>
      <c r="V1280" s="118"/>
      <c r="W1280" s="139"/>
      <c r="X1280" s="139"/>
      <c r="Y1280" s="139"/>
      <c r="Z1280" s="139"/>
      <c r="AA1280" s="139"/>
      <c r="AB1280" s="118"/>
      <c r="AC1280" s="118"/>
      <c r="AD1280" s="690"/>
      <c r="AE1280" s="690"/>
    </row>
    <row r="1281" spans="2:31" ht="19.350000000000001" customHeight="1" x14ac:dyDescent="0.2">
      <c r="B1281" s="702"/>
      <c r="C1281" s="971"/>
      <c r="D1281" s="146"/>
      <c r="E1281" s="971"/>
      <c r="F1281" s="118"/>
      <c r="G1281" s="118"/>
      <c r="H1281" s="118"/>
      <c r="I1281" s="118"/>
      <c r="J1281" s="118"/>
      <c r="K1281" s="118"/>
      <c r="L1281" s="118"/>
      <c r="M1281" s="118"/>
      <c r="N1281" s="118"/>
      <c r="O1281" s="118"/>
      <c r="P1281" s="118"/>
      <c r="Q1281" s="118"/>
      <c r="R1281" s="118"/>
      <c r="S1281" s="118"/>
      <c r="T1281" s="118"/>
      <c r="U1281" s="118"/>
      <c r="V1281" s="118"/>
      <c r="W1281" s="146"/>
      <c r="X1281" s="146"/>
      <c r="Y1281" s="146"/>
      <c r="Z1281" s="139"/>
      <c r="AA1281" s="139"/>
      <c r="AB1281" s="118"/>
      <c r="AC1281" s="118"/>
      <c r="AD1281" s="690"/>
      <c r="AE1281" s="690"/>
    </row>
    <row r="1282" spans="2:31" ht="19.350000000000001" customHeight="1" x14ac:dyDescent="0.2">
      <c r="B1282" s="702"/>
      <c r="C1282" s="971"/>
      <c r="D1282" s="139"/>
      <c r="E1282" s="971"/>
      <c r="F1282" s="118"/>
      <c r="G1282" s="118"/>
      <c r="H1282" s="118"/>
      <c r="I1282" s="118"/>
      <c r="J1282" s="118"/>
      <c r="K1282" s="118"/>
      <c r="L1282" s="118"/>
      <c r="M1282" s="118"/>
      <c r="N1282" s="118"/>
      <c r="O1282" s="118"/>
      <c r="P1282" s="118"/>
      <c r="Q1282" s="118"/>
      <c r="R1282" s="118"/>
      <c r="S1282" s="118"/>
      <c r="T1282" s="118"/>
      <c r="U1282" s="118"/>
      <c r="V1282" s="118"/>
      <c r="W1282" s="118"/>
      <c r="X1282" s="118"/>
      <c r="Y1282" s="118"/>
      <c r="Z1282" s="139"/>
      <c r="AA1282" s="118"/>
      <c r="AB1282" s="118"/>
      <c r="AC1282" s="118"/>
      <c r="AD1282" s="690"/>
      <c r="AE1282" s="690"/>
    </row>
    <row r="1283" spans="2:31" ht="19.350000000000001" customHeight="1" x14ac:dyDescent="0.2">
      <c r="B1283" s="702"/>
      <c r="C1283" s="971"/>
      <c r="D1283" s="144"/>
      <c r="E1283" s="971"/>
      <c r="F1283" s="118"/>
      <c r="G1283" s="118"/>
      <c r="H1283" s="118"/>
      <c r="I1283" s="118"/>
      <c r="J1283" s="118"/>
      <c r="K1283" s="118"/>
      <c r="L1283" s="118"/>
      <c r="M1283" s="118"/>
      <c r="N1283" s="118"/>
      <c r="O1283" s="118"/>
      <c r="P1283" s="118"/>
      <c r="Q1283" s="118"/>
      <c r="R1283" s="118"/>
      <c r="S1283" s="118"/>
      <c r="T1283" s="118"/>
      <c r="U1283" s="118"/>
      <c r="V1283" s="118"/>
      <c r="W1283" s="146"/>
      <c r="X1283" s="146"/>
      <c r="Y1283" s="146"/>
      <c r="Z1283" s="146"/>
      <c r="AA1283" s="139"/>
      <c r="AB1283" s="118"/>
      <c r="AC1283" s="118"/>
      <c r="AD1283" s="690"/>
      <c r="AE1283" s="690"/>
    </row>
    <row r="1284" spans="2:31" ht="19.350000000000001" customHeight="1" x14ac:dyDescent="0.2">
      <c r="B1284" s="702"/>
      <c r="C1284" s="971"/>
      <c r="D1284" s="146"/>
      <c r="E1284" s="971"/>
      <c r="F1284" s="118"/>
      <c r="G1284" s="118"/>
      <c r="H1284" s="118"/>
      <c r="I1284" s="118"/>
      <c r="J1284" s="118"/>
      <c r="K1284" s="118"/>
      <c r="L1284" s="118"/>
      <c r="M1284" s="118"/>
      <c r="N1284" s="118"/>
      <c r="O1284" s="118"/>
      <c r="P1284" s="118"/>
      <c r="Q1284" s="118"/>
      <c r="R1284" s="118"/>
      <c r="S1284" s="118"/>
      <c r="T1284" s="118"/>
      <c r="U1284" s="118"/>
      <c r="V1284" s="118"/>
      <c r="W1284" s="118"/>
      <c r="X1284" s="146"/>
      <c r="Y1284" s="146"/>
      <c r="Z1284" s="139"/>
      <c r="AA1284" s="139"/>
      <c r="AB1284" s="139"/>
      <c r="AC1284" s="118"/>
      <c r="AD1284" s="690"/>
      <c r="AE1284" s="690"/>
    </row>
    <row r="1285" spans="2:31" ht="19.350000000000001" customHeight="1" x14ac:dyDescent="0.2">
      <c r="B1285" s="702"/>
      <c r="C1285" s="971"/>
      <c r="D1285" s="139"/>
      <c r="E1285" s="971"/>
      <c r="F1285" s="118"/>
      <c r="G1285" s="118"/>
      <c r="H1285" s="118"/>
      <c r="I1285" s="118"/>
      <c r="J1285" s="118"/>
      <c r="K1285" s="118"/>
      <c r="L1285" s="118"/>
      <c r="M1285" s="118"/>
      <c r="N1285" s="118"/>
      <c r="O1285" s="118"/>
      <c r="P1285" s="118"/>
      <c r="Q1285" s="118"/>
      <c r="R1285" s="118"/>
      <c r="S1285" s="118"/>
      <c r="T1285" s="118"/>
      <c r="U1285" s="118"/>
      <c r="V1285" s="118"/>
      <c r="W1285" s="118"/>
      <c r="X1285" s="139"/>
      <c r="Y1285" s="118"/>
      <c r="Z1285" s="118"/>
      <c r="AA1285" s="118"/>
      <c r="AB1285" s="139"/>
      <c r="AC1285" s="118"/>
      <c r="AD1285" s="690"/>
      <c r="AE1285" s="690"/>
    </row>
    <row r="1286" spans="2:31" ht="19.350000000000001" customHeight="1" x14ac:dyDescent="0.2">
      <c r="B1286" s="702"/>
      <c r="C1286" s="971"/>
      <c r="D1286" s="139"/>
      <c r="E1286" s="971"/>
      <c r="F1286" s="118"/>
      <c r="G1286" s="118"/>
      <c r="H1286" s="118"/>
      <c r="I1286" s="118"/>
      <c r="J1286" s="118"/>
      <c r="K1286" s="118"/>
      <c r="L1286" s="118"/>
      <c r="M1286" s="118"/>
      <c r="N1286" s="118"/>
      <c r="O1286" s="118"/>
      <c r="P1286" s="118"/>
      <c r="Q1286" s="118"/>
      <c r="R1286" s="118"/>
      <c r="S1286" s="118"/>
      <c r="T1286" s="118"/>
      <c r="U1286" s="118"/>
      <c r="V1286" s="118"/>
      <c r="W1286" s="118"/>
      <c r="X1286" s="118"/>
      <c r="Y1286" s="118"/>
      <c r="Z1286" s="118"/>
      <c r="AA1286" s="139"/>
      <c r="AB1286" s="118"/>
      <c r="AC1286" s="118"/>
      <c r="AD1286" s="690"/>
      <c r="AE1286" s="690"/>
    </row>
    <row r="1287" spans="2:31" ht="19.350000000000001" customHeight="1" x14ac:dyDescent="0.2">
      <c r="B1287" s="702"/>
      <c r="C1287" s="971"/>
      <c r="D1287" s="146"/>
      <c r="E1287" s="971"/>
      <c r="F1287" s="118"/>
      <c r="G1287" s="118"/>
      <c r="H1287" s="118"/>
      <c r="I1287" s="118"/>
      <c r="J1287" s="118"/>
      <c r="K1287" s="118"/>
      <c r="L1287" s="118"/>
      <c r="M1287" s="118"/>
      <c r="N1287" s="118"/>
      <c r="O1287" s="118"/>
      <c r="P1287" s="118"/>
      <c r="Q1287" s="118"/>
      <c r="R1287" s="118"/>
      <c r="S1287" s="118"/>
      <c r="T1287" s="118"/>
      <c r="U1287" s="118"/>
      <c r="V1287" s="118"/>
      <c r="W1287" s="118"/>
      <c r="X1287" s="139"/>
      <c r="Y1287" s="139"/>
      <c r="Z1287" s="139"/>
      <c r="AA1287" s="139"/>
      <c r="AB1287" s="139"/>
      <c r="AC1287" s="118"/>
      <c r="AD1287" s="690"/>
      <c r="AE1287" s="690"/>
    </row>
    <row r="1288" spans="2:31" ht="19.350000000000001" customHeight="1" x14ac:dyDescent="0.2">
      <c r="B1288" s="702"/>
      <c r="C1288" s="971"/>
      <c r="D1288" s="146"/>
      <c r="E1288" s="971"/>
      <c r="F1288" s="118"/>
      <c r="G1288" s="118"/>
      <c r="H1288" s="118"/>
      <c r="I1288" s="118"/>
      <c r="J1288" s="118"/>
      <c r="K1288" s="118"/>
      <c r="L1288" s="118"/>
      <c r="M1288" s="118"/>
      <c r="N1288" s="118"/>
      <c r="O1288" s="118"/>
      <c r="P1288" s="118"/>
      <c r="Q1288" s="118"/>
      <c r="R1288" s="118"/>
      <c r="S1288" s="118"/>
      <c r="T1288" s="118"/>
      <c r="U1288" s="118"/>
      <c r="V1288" s="118"/>
      <c r="W1288" s="118"/>
      <c r="X1288" s="146"/>
      <c r="Y1288" s="146"/>
      <c r="Z1288" s="139"/>
      <c r="AA1288" s="139"/>
      <c r="AB1288" s="139"/>
      <c r="AC1288" s="118"/>
      <c r="AD1288" s="690"/>
      <c r="AE1288" s="690"/>
    </row>
    <row r="1289" spans="2:31" ht="19.350000000000001" customHeight="1" x14ac:dyDescent="0.2">
      <c r="B1289" s="702"/>
      <c r="C1289" s="971"/>
      <c r="D1289" s="144"/>
      <c r="E1289" s="971"/>
      <c r="F1289" s="118"/>
      <c r="G1289" s="118"/>
      <c r="H1289" s="118"/>
      <c r="I1289" s="118"/>
      <c r="J1289" s="118"/>
      <c r="K1289" s="118"/>
      <c r="L1289" s="118"/>
      <c r="M1289" s="118"/>
      <c r="N1289" s="118"/>
      <c r="O1289" s="118"/>
      <c r="P1289" s="118"/>
      <c r="Q1289" s="118"/>
      <c r="R1289" s="118"/>
      <c r="S1289" s="118"/>
      <c r="T1289" s="118"/>
      <c r="U1289" s="118"/>
      <c r="V1289" s="118"/>
      <c r="W1289" s="118"/>
      <c r="X1289" s="146"/>
      <c r="Y1289" s="146"/>
      <c r="Z1289" s="146"/>
      <c r="AA1289" s="146"/>
      <c r="AB1289" s="146"/>
      <c r="AC1289" s="118"/>
      <c r="AD1289" s="690"/>
      <c r="AE1289" s="690"/>
    </row>
    <row r="1290" spans="2:31" ht="19.350000000000001" customHeight="1" x14ac:dyDescent="0.2">
      <c r="B1290" s="702"/>
      <c r="C1290" s="971"/>
      <c r="D1290" s="146"/>
      <c r="E1290" s="971"/>
      <c r="F1290" s="118"/>
      <c r="G1290" s="118"/>
      <c r="H1290" s="118"/>
      <c r="I1290" s="118"/>
      <c r="J1290" s="118"/>
      <c r="K1290" s="118"/>
      <c r="L1290" s="118"/>
      <c r="M1290" s="118"/>
      <c r="N1290" s="118"/>
      <c r="O1290" s="118"/>
      <c r="P1290" s="118"/>
      <c r="Q1290" s="118"/>
      <c r="R1290" s="118"/>
      <c r="S1290" s="118"/>
      <c r="T1290" s="118"/>
      <c r="U1290" s="118"/>
      <c r="V1290" s="118"/>
      <c r="W1290" s="118"/>
      <c r="X1290" s="139"/>
      <c r="Y1290" s="139"/>
      <c r="Z1290" s="139"/>
      <c r="AA1290" s="139"/>
      <c r="AB1290" s="139"/>
      <c r="AC1290" s="118"/>
      <c r="AD1290" s="690"/>
      <c r="AE1290" s="690"/>
    </row>
    <row r="1291" spans="2:31" ht="19.350000000000001" customHeight="1" x14ac:dyDescent="0.2">
      <c r="B1291" s="702"/>
      <c r="C1291" s="971"/>
      <c r="D1291" s="146"/>
      <c r="E1291" s="971"/>
      <c r="F1291" s="118"/>
      <c r="G1291" s="118"/>
      <c r="H1291" s="118"/>
      <c r="I1291" s="118"/>
      <c r="J1291" s="118"/>
      <c r="K1291" s="118"/>
      <c r="L1291" s="118"/>
      <c r="M1291" s="118"/>
      <c r="N1291" s="118"/>
      <c r="O1291" s="118"/>
      <c r="P1291" s="118"/>
      <c r="Q1291" s="118"/>
      <c r="R1291" s="118"/>
      <c r="S1291" s="118"/>
      <c r="T1291" s="118"/>
      <c r="U1291" s="118"/>
      <c r="V1291" s="118"/>
      <c r="W1291" s="118"/>
      <c r="X1291" s="139"/>
      <c r="Y1291" s="139"/>
      <c r="Z1291" s="139"/>
      <c r="AA1291" s="139"/>
      <c r="AB1291" s="139"/>
      <c r="AC1291" s="118"/>
      <c r="AD1291" s="690"/>
      <c r="AE1291" s="690"/>
    </row>
    <row r="1292" spans="2:31" ht="19.350000000000001" customHeight="1" x14ac:dyDescent="0.2">
      <c r="B1292" s="702"/>
      <c r="C1292" s="971"/>
      <c r="D1292" s="146"/>
      <c r="E1292" s="971"/>
      <c r="F1292" s="118"/>
      <c r="G1292" s="118"/>
      <c r="H1292" s="118"/>
      <c r="I1292" s="118"/>
      <c r="J1292" s="118"/>
      <c r="K1292" s="118"/>
      <c r="L1292" s="118"/>
      <c r="M1292" s="118"/>
      <c r="N1292" s="118"/>
      <c r="O1292" s="118"/>
      <c r="P1292" s="118"/>
      <c r="Q1292" s="118"/>
      <c r="R1292" s="118"/>
      <c r="S1292" s="118"/>
      <c r="T1292" s="118"/>
      <c r="U1292" s="118"/>
      <c r="V1292" s="118"/>
      <c r="W1292" s="118"/>
      <c r="X1292" s="146"/>
      <c r="Y1292" s="146"/>
      <c r="Z1292" s="139"/>
      <c r="AA1292" s="139"/>
      <c r="AB1292" s="118"/>
      <c r="AC1292" s="118"/>
      <c r="AD1292" s="690"/>
      <c r="AE1292" s="690"/>
    </row>
    <row r="1293" spans="2:31" ht="19.350000000000001" customHeight="1" x14ac:dyDescent="0.2">
      <c r="B1293" s="702"/>
      <c r="C1293" s="971"/>
      <c r="D1293" s="146"/>
      <c r="E1293" s="971"/>
      <c r="F1293" s="118"/>
      <c r="G1293" s="118"/>
      <c r="H1293" s="118"/>
      <c r="I1293" s="118"/>
      <c r="J1293" s="118"/>
      <c r="K1293" s="118"/>
      <c r="L1293" s="118"/>
      <c r="M1293" s="118"/>
      <c r="N1293" s="118"/>
      <c r="O1293" s="118"/>
      <c r="P1293" s="118"/>
      <c r="Q1293" s="118"/>
      <c r="R1293" s="118"/>
      <c r="S1293" s="118"/>
      <c r="T1293" s="118"/>
      <c r="U1293" s="118"/>
      <c r="V1293" s="118"/>
      <c r="W1293" s="118"/>
      <c r="X1293" s="146"/>
      <c r="Y1293" s="146"/>
      <c r="Z1293" s="139"/>
      <c r="AA1293" s="139"/>
      <c r="AB1293" s="118"/>
      <c r="AC1293" s="118"/>
      <c r="AD1293" s="690"/>
      <c r="AE1293" s="690"/>
    </row>
    <row r="1294" spans="2:31" ht="19.350000000000001" customHeight="1" x14ac:dyDescent="0.2">
      <c r="B1294" s="702"/>
      <c r="C1294" s="971"/>
      <c r="D1294" s="146"/>
      <c r="E1294" s="971"/>
      <c r="F1294" s="118"/>
      <c r="G1294" s="118"/>
      <c r="H1294" s="118"/>
      <c r="I1294" s="118"/>
      <c r="J1294" s="118"/>
      <c r="K1294" s="118"/>
      <c r="L1294" s="118"/>
      <c r="M1294" s="118"/>
      <c r="N1294" s="118"/>
      <c r="O1294" s="118"/>
      <c r="P1294" s="118"/>
      <c r="Q1294" s="118"/>
      <c r="R1294" s="118"/>
      <c r="S1294" s="118"/>
      <c r="T1294" s="118"/>
      <c r="U1294" s="118"/>
      <c r="V1294" s="118"/>
      <c r="W1294" s="139"/>
      <c r="X1294" s="139"/>
      <c r="Y1294" s="139"/>
      <c r="Z1294" s="139"/>
      <c r="AA1294" s="139"/>
      <c r="AB1294" s="118"/>
      <c r="AC1294" s="118"/>
      <c r="AD1294" s="690"/>
      <c r="AE1294" s="690"/>
    </row>
    <row r="1295" spans="2:31" ht="19.350000000000001" customHeight="1" x14ac:dyDescent="0.2">
      <c r="B1295" s="702"/>
      <c r="C1295" s="971"/>
      <c r="D1295" s="146"/>
      <c r="E1295" s="971"/>
      <c r="F1295" s="118"/>
      <c r="G1295" s="118"/>
      <c r="H1295" s="118"/>
      <c r="I1295" s="118"/>
      <c r="J1295" s="118"/>
      <c r="K1295" s="118"/>
      <c r="L1295" s="118"/>
      <c r="M1295" s="118"/>
      <c r="N1295" s="118"/>
      <c r="O1295" s="118"/>
      <c r="P1295" s="118"/>
      <c r="Q1295" s="118"/>
      <c r="R1295" s="118"/>
      <c r="S1295" s="118"/>
      <c r="T1295" s="118"/>
      <c r="U1295" s="118"/>
      <c r="V1295" s="118"/>
      <c r="W1295" s="139"/>
      <c r="X1295" s="146"/>
      <c r="Y1295" s="146"/>
      <c r="Z1295" s="139"/>
      <c r="AA1295" s="139"/>
      <c r="AB1295" s="118"/>
      <c r="AC1295" s="118"/>
      <c r="AD1295" s="690"/>
      <c r="AE1295" s="690"/>
    </row>
    <row r="1296" spans="2:31" ht="19.350000000000001" customHeight="1" x14ac:dyDescent="0.2">
      <c r="B1296" s="702"/>
      <c r="C1296" s="971"/>
      <c r="D1296" s="146"/>
      <c r="E1296" s="971"/>
      <c r="F1296" s="118"/>
      <c r="G1296" s="118"/>
      <c r="H1296" s="118"/>
      <c r="I1296" s="118"/>
      <c r="J1296" s="118"/>
      <c r="K1296" s="118"/>
      <c r="L1296" s="118"/>
      <c r="M1296" s="118"/>
      <c r="N1296" s="118"/>
      <c r="O1296" s="118"/>
      <c r="P1296" s="118"/>
      <c r="Q1296" s="118"/>
      <c r="R1296" s="118"/>
      <c r="S1296" s="118"/>
      <c r="T1296" s="118"/>
      <c r="U1296" s="118"/>
      <c r="V1296" s="118"/>
      <c r="W1296" s="139"/>
      <c r="X1296" s="146"/>
      <c r="Y1296" s="146"/>
      <c r="Z1296" s="146"/>
      <c r="AA1296" s="139"/>
      <c r="AB1296" s="118"/>
      <c r="AC1296" s="118"/>
      <c r="AD1296" s="690"/>
      <c r="AE1296" s="690"/>
    </row>
    <row r="1297" spans="2:31" ht="19.350000000000001" customHeight="1" x14ac:dyDescent="0.2">
      <c r="B1297" s="702"/>
      <c r="C1297" s="971"/>
      <c r="D1297" s="146"/>
      <c r="E1297" s="971"/>
      <c r="F1297" s="118"/>
      <c r="G1297" s="118"/>
      <c r="H1297" s="118"/>
      <c r="I1297" s="118"/>
      <c r="J1297" s="118"/>
      <c r="K1297" s="118"/>
      <c r="L1297" s="118"/>
      <c r="M1297" s="118"/>
      <c r="N1297" s="118"/>
      <c r="O1297" s="118"/>
      <c r="P1297" s="118"/>
      <c r="Q1297" s="118"/>
      <c r="R1297" s="118"/>
      <c r="S1297" s="118"/>
      <c r="T1297" s="118"/>
      <c r="U1297" s="118"/>
      <c r="V1297" s="118"/>
      <c r="W1297" s="118"/>
      <c r="X1297" s="118"/>
      <c r="Y1297" s="146"/>
      <c r="Z1297" s="146"/>
      <c r="AA1297" s="118"/>
      <c r="AB1297" s="118"/>
      <c r="AC1297" s="118"/>
      <c r="AD1297" s="690"/>
      <c r="AE1297" s="690"/>
    </row>
    <row r="1298" spans="2:31" ht="19.350000000000001" customHeight="1" x14ac:dyDescent="0.2">
      <c r="B1298" s="702"/>
      <c r="C1298" s="971"/>
      <c r="D1298" s="139"/>
      <c r="E1298" s="971"/>
      <c r="F1298" s="118"/>
      <c r="G1298" s="118"/>
      <c r="H1298" s="118"/>
      <c r="I1298" s="118"/>
      <c r="J1298" s="118"/>
      <c r="K1298" s="118"/>
      <c r="L1298" s="118"/>
      <c r="M1298" s="118"/>
      <c r="N1298" s="118"/>
      <c r="O1298" s="118"/>
      <c r="P1298" s="118"/>
      <c r="Q1298" s="118"/>
      <c r="R1298" s="118"/>
      <c r="S1298" s="118"/>
      <c r="T1298" s="139"/>
      <c r="U1298" s="118"/>
      <c r="V1298" s="118"/>
      <c r="W1298" s="118"/>
      <c r="X1298" s="118"/>
      <c r="Y1298" s="118"/>
      <c r="Z1298" s="118"/>
      <c r="AA1298" s="118"/>
      <c r="AB1298" s="118"/>
      <c r="AC1298" s="118"/>
      <c r="AD1298" s="690"/>
      <c r="AE1298" s="690"/>
    </row>
    <row r="1299" spans="2:31" ht="19.350000000000001" customHeight="1" x14ac:dyDescent="0.2">
      <c r="B1299" s="702"/>
      <c r="C1299" s="971"/>
      <c r="D1299" s="139"/>
      <c r="E1299" s="971"/>
      <c r="F1299" s="118"/>
      <c r="G1299" s="118"/>
      <c r="H1299" s="118"/>
      <c r="I1299" s="118"/>
      <c r="J1299" s="118"/>
      <c r="K1299" s="118"/>
      <c r="L1299" s="118"/>
      <c r="M1299" s="118"/>
      <c r="N1299" s="118"/>
      <c r="O1299" s="118"/>
      <c r="P1299" s="118"/>
      <c r="Q1299" s="118"/>
      <c r="R1299" s="118"/>
      <c r="S1299" s="118"/>
      <c r="T1299" s="118"/>
      <c r="U1299" s="118"/>
      <c r="V1299" s="118"/>
      <c r="W1299" s="118"/>
      <c r="X1299" s="118"/>
      <c r="Y1299" s="139"/>
      <c r="Z1299" s="118"/>
      <c r="AA1299" s="118"/>
      <c r="AB1299" s="118"/>
      <c r="AC1299" s="118"/>
      <c r="AD1299" s="690"/>
      <c r="AE1299" s="690"/>
    </row>
    <row r="1300" spans="2:31" ht="19.350000000000001" customHeight="1" x14ac:dyDescent="0.2">
      <c r="B1300" s="702"/>
      <c r="C1300" s="971"/>
      <c r="D1300" s="139"/>
      <c r="E1300" s="971"/>
      <c r="F1300" s="118"/>
      <c r="G1300" s="118"/>
      <c r="H1300" s="118"/>
      <c r="I1300" s="118"/>
      <c r="J1300" s="118"/>
      <c r="K1300" s="118"/>
      <c r="L1300" s="118"/>
      <c r="M1300" s="118"/>
      <c r="N1300" s="118"/>
      <c r="O1300" s="118"/>
      <c r="P1300" s="118"/>
      <c r="Q1300" s="118"/>
      <c r="R1300" s="118"/>
      <c r="S1300" s="118"/>
      <c r="T1300" s="118"/>
      <c r="U1300" s="118"/>
      <c r="V1300" s="118"/>
      <c r="W1300" s="118"/>
      <c r="X1300" s="118"/>
      <c r="Y1300" s="118"/>
      <c r="Z1300" s="118"/>
      <c r="AA1300" s="118"/>
      <c r="AB1300" s="118"/>
      <c r="AC1300" s="139"/>
      <c r="AD1300" s="690"/>
      <c r="AE1300" s="690"/>
    </row>
    <row r="1301" spans="2:31" ht="19.350000000000001" customHeight="1" x14ac:dyDescent="0.2">
      <c r="B1301" s="702"/>
      <c r="C1301" s="971"/>
      <c r="D1301" s="149"/>
      <c r="E1301" s="971"/>
      <c r="F1301" s="140"/>
      <c r="G1301" s="142"/>
      <c r="H1301" s="140"/>
      <c r="I1301" s="142"/>
      <c r="J1301" s="140"/>
      <c r="K1301" s="140"/>
      <c r="L1301" s="140"/>
      <c r="M1301" s="140"/>
      <c r="N1301" s="140"/>
      <c r="O1301" s="140"/>
      <c r="P1301" s="140"/>
      <c r="Q1301" s="142"/>
      <c r="R1301" s="118"/>
      <c r="S1301" s="118"/>
      <c r="T1301" s="118"/>
      <c r="U1301" s="118"/>
      <c r="V1301" s="118"/>
      <c r="W1301" s="118"/>
      <c r="X1301" s="118"/>
      <c r="Y1301" s="118"/>
      <c r="Z1301" s="118"/>
      <c r="AA1301" s="118"/>
      <c r="AB1301" s="118"/>
      <c r="AC1301" s="118"/>
      <c r="AD1301" s="690"/>
      <c r="AE1301" s="690"/>
    </row>
    <row r="1302" spans="2:31" ht="19.350000000000001" customHeight="1" x14ac:dyDescent="0.2">
      <c r="B1302" s="702"/>
      <c r="C1302" s="971"/>
      <c r="D1302" s="142"/>
      <c r="E1302" s="971"/>
      <c r="F1302" s="118"/>
      <c r="G1302" s="118"/>
      <c r="H1302" s="118"/>
      <c r="I1302" s="118"/>
      <c r="J1302" s="118"/>
      <c r="K1302" s="118"/>
      <c r="L1302" s="118"/>
      <c r="M1302" s="139"/>
      <c r="N1302" s="144"/>
      <c r="O1302" s="144"/>
      <c r="P1302" s="144"/>
      <c r="Q1302" s="144"/>
      <c r="R1302" s="144"/>
      <c r="S1302" s="146"/>
      <c r="T1302" s="118"/>
      <c r="U1302" s="118"/>
      <c r="V1302" s="118"/>
      <c r="W1302" s="118"/>
      <c r="X1302" s="118"/>
      <c r="Y1302" s="118"/>
      <c r="Z1302" s="118"/>
      <c r="AA1302" s="118"/>
      <c r="AB1302" s="118"/>
      <c r="AC1302" s="118"/>
      <c r="AD1302" s="690"/>
      <c r="AE1302" s="690"/>
    </row>
    <row r="1303" spans="2:31" ht="19.350000000000001" customHeight="1" x14ac:dyDescent="0.2">
      <c r="B1303" s="702"/>
      <c r="C1303" s="971"/>
      <c r="D1303" s="144"/>
      <c r="E1303" s="971"/>
      <c r="F1303" s="144"/>
      <c r="G1303" s="118"/>
      <c r="H1303" s="118"/>
      <c r="I1303" s="118"/>
      <c r="J1303" s="118"/>
      <c r="K1303" s="118"/>
      <c r="L1303" s="118"/>
      <c r="M1303" s="118"/>
      <c r="N1303" s="118"/>
      <c r="O1303" s="118"/>
      <c r="P1303" s="118"/>
      <c r="Q1303" s="118"/>
      <c r="R1303" s="118"/>
      <c r="S1303" s="118"/>
      <c r="T1303" s="118"/>
      <c r="U1303" s="118"/>
      <c r="V1303" s="118"/>
      <c r="W1303" s="118"/>
      <c r="X1303" s="118"/>
      <c r="Y1303" s="118"/>
      <c r="Z1303" s="118"/>
      <c r="AA1303" s="118"/>
      <c r="AB1303" s="118"/>
      <c r="AC1303" s="118"/>
      <c r="AD1303" s="690"/>
      <c r="AE1303" s="690"/>
    </row>
    <row r="1304" spans="2:31" ht="19.350000000000001" customHeight="1" x14ac:dyDescent="0.2">
      <c r="B1304" s="702"/>
      <c r="C1304" s="971"/>
      <c r="D1304" s="144"/>
      <c r="E1304" s="971"/>
      <c r="F1304" s="118"/>
      <c r="G1304" s="146"/>
      <c r="H1304" s="144"/>
      <c r="I1304" s="118"/>
      <c r="J1304" s="118"/>
      <c r="K1304" s="118"/>
      <c r="L1304" s="118"/>
      <c r="M1304" s="118"/>
      <c r="N1304" s="118"/>
      <c r="O1304" s="118"/>
      <c r="P1304" s="118"/>
      <c r="Q1304" s="118"/>
      <c r="R1304" s="118"/>
      <c r="S1304" s="118"/>
      <c r="T1304" s="118"/>
      <c r="U1304" s="118"/>
      <c r="V1304" s="118"/>
      <c r="W1304" s="118"/>
      <c r="X1304" s="118"/>
      <c r="Y1304" s="118"/>
      <c r="Z1304" s="118"/>
      <c r="AA1304" s="118"/>
      <c r="AB1304" s="118"/>
      <c r="AC1304" s="118"/>
      <c r="AD1304" s="690"/>
      <c r="AE1304" s="690"/>
    </row>
    <row r="1305" spans="2:31" ht="19.350000000000001" customHeight="1" x14ac:dyDescent="0.2">
      <c r="B1305" s="702"/>
      <c r="C1305" s="971"/>
      <c r="D1305" s="144"/>
      <c r="E1305" s="971"/>
      <c r="F1305" s="118"/>
      <c r="G1305" s="146"/>
      <c r="H1305" s="144"/>
      <c r="I1305" s="118"/>
      <c r="J1305" s="118"/>
      <c r="K1305" s="118"/>
      <c r="L1305" s="118"/>
      <c r="M1305" s="118"/>
      <c r="N1305" s="118"/>
      <c r="O1305" s="118"/>
      <c r="P1305" s="118"/>
      <c r="Q1305" s="118"/>
      <c r="R1305" s="118"/>
      <c r="S1305" s="118"/>
      <c r="T1305" s="118"/>
      <c r="U1305" s="118"/>
      <c r="V1305" s="118"/>
      <c r="W1305" s="118"/>
      <c r="X1305" s="118"/>
      <c r="Y1305" s="118"/>
      <c r="Z1305" s="118"/>
      <c r="AA1305" s="118"/>
      <c r="AB1305" s="118"/>
      <c r="AC1305" s="118"/>
      <c r="AD1305" s="690"/>
      <c r="AE1305" s="690"/>
    </row>
    <row r="1306" spans="2:31" ht="19.350000000000001" customHeight="1" x14ac:dyDescent="0.2">
      <c r="B1306" s="702"/>
      <c r="C1306" s="971"/>
      <c r="D1306" s="139"/>
      <c r="E1306" s="971"/>
      <c r="F1306" s="118"/>
      <c r="G1306" s="118"/>
      <c r="H1306" s="118"/>
      <c r="I1306" s="118"/>
      <c r="J1306" s="118"/>
      <c r="K1306" s="118"/>
      <c r="L1306" s="118"/>
      <c r="M1306" s="118"/>
      <c r="N1306" s="118"/>
      <c r="O1306" s="118"/>
      <c r="P1306" s="118"/>
      <c r="Q1306" s="118"/>
      <c r="R1306" s="118"/>
      <c r="S1306" s="118"/>
      <c r="T1306" s="118"/>
      <c r="U1306" s="118"/>
      <c r="V1306" s="118"/>
      <c r="W1306" s="118"/>
      <c r="X1306" s="118"/>
      <c r="Y1306" s="118"/>
      <c r="Z1306" s="118"/>
      <c r="AA1306" s="118"/>
      <c r="AB1306" s="139"/>
      <c r="AC1306" s="118"/>
      <c r="AD1306" s="690"/>
      <c r="AE1306" s="690"/>
    </row>
    <row r="1307" spans="2:31" ht="19.350000000000001" customHeight="1" x14ac:dyDescent="0.2">
      <c r="B1307" s="702"/>
      <c r="C1307" s="971"/>
      <c r="D1307" s="139"/>
      <c r="E1307" s="971"/>
      <c r="F1307" s="139"/>
      <c r="G1307" s="118"/>
      <c r="H1307" s="118"/>
      <c r="I1307" s="118"/>
      <c r="J1307" s="118"/>
      <c r="K1307" s="118"/>
      <c r="L1307" s="118"/>
      <c r="M1307" s="118"/>
      <c r="N1307" s="118"/>
      <c r="O1307" s="118"/>
      <c r="P1307" s="118"/>
      <c r="Q1307" s="118"/>
      <c r="R1307" s="118"/>
      <c r="S1307" s="118"/>
      <c r="T1307" s="118"/>
      <c r="U1307" s="118"/>
      <c r="V1307" s="118"/>
      <c r="W1307" s="118"/>
      <c r="X1307" s="118"/>
      <c r="Y1307" s="118"/>
      <c r="Z1307" s="118"/>
      <c r="AA1307" s="118"/>
      <c r="AB1307" s="118"/>
      <c r="AC1307" s="118"/>
      <c r="AD1307" s="690"/>
      <c r="AE1307" s="690"/>
    </row>
    <row r="1308" spans="2:31" ht="19.350000000000001" customHeight="1" x14ac:dyDescent="0.2">
      <c r="B1308" s="702"/>
      <c r="C1308" s="971"/>
      <c r="D1308" s="146"/>
      <c r="E1308" s="971"/>
      <c r="F1308" s="118"/>
      <c r="G1308" s="118"/>
      <c r="H1308" s="118"/>
      <c r="I1308" s="118"/>
      <c r="J1308" s="118"/>
      <c r="K1308" s="118"/>
      <c r="L1308" s="118"/>
      <c r="M1308" s="118"/>
      <c r="N1308" s="118"/>
      <c r="O1308" s="118"/>
      <c r="P1308" s="139"/>
      <c r="Q1308" s="139"/>
      <c r="R1308" s="139"/>
      <c r="S1308" s="139"/>
      <c r="T1308" s="139"/>
      <c r="U1308" s="139"/>
      <c r="V1308" s="139"/>
      <c r="W1308" s="139"/>
      <c r="X1308" s="139"/>
      <c r="Y1308" s="139"/>
      <c r="Z1308" s="139"/>
      <c r="AA1308" s="139"/>
      <c r="AB1308" s="139"/>
      <c r="AC1308" s="139"/>
      <c r="AD1308" s="690"/>
      <c r="AE1308" s="690"/>
    </row>
    <row r="1309" spans="2:31" ht="19.350000000000001" customHeight="1" x14ac:dyDescent="0.2">
      <c r="B1309" s="702"/>
      <c r="C1309" s="971"/>
      <c r="D1309" s="146"/>
      <c r="E1309" s="971"/>
      <c r="F1309" s="118"/>
      <c r="G1309" s="118"/>
      <c r="H1309" s="118"/>
      <c r="I1309" s="139"/>
      <c r="J1309" s="139"/>
      <c r="K1309" s="139"/>
      <c r="L1309" s="139"/>
      <c r="M1309" s="139"/>
      <c r="N1309" s="139"/>
      <c r="O1309" s="139"/>
      <c r="P1309" s="139"/>
      <c r="Q1309" s="139"/>
      <c r="R1309" s="139"/>
      <c r="S1309" s="139"/>
      <c r="T1309" s="139"/>
      <c r="U1309" s="139"/>
      <c r="V1309" s="139"/>
      <c r="W1309" s="139"/>
      <c r="X1309" s="139"/>
      <c r="Y1309" s="139"/>
      <c r="Z1309" s="139"/>
      <c r="AA1309" s="139"/>
      <c r="AB1309" s="118"/>
      <c r="AC1309" s="139"/>
      <c r="AD1309" s="690"/>
      <c r="AE1309" s="690"/>
    </row>
    <row r="1310" spans="2:31" ht="19.350000000000001" customHeight="1" x14ac:dyDescent="0.2">
      <c r="B1310" s="702"/>
      <c r="C1310" s="971"/>
      <c r="D1310" s="142"/>
      <c r="E1310" s="971"/>
      <c r="F1310" s="118"/>
      <c r="G1310" s="118"/>
      <c r="H1310" s="118"/>
      <c r="I1310" s="146"/>
      <c r="J1310" s="146"/>
      <c r="K1310" s="146"/>
      <c r="L1310" s="146"/>
      <c r="M1310" s="146"/>
      <c r="N1310" s="146"/>
      <c r="O1310" s="146"/>
      <c r="P1310" s="144"/>
      <c r="Q1310" s="144"/>
      <c r="R1310" s="144"/>
      <c r="S1310" s="144"/>
      <c r="T1310" s="144"/>
      <c r="U1310" s="144"/>
      <c r="V1310" s="144"/>
      <c r="W1310" s="144"/>
      <c r="X1310" s="144"/>
      <c r="Y1310" s="144"/>
      <c r="Z1310" s="144"/>
      <c r="AA1310" s="144"/>
      <c r="AB1310" s="118"/>
      <c r="AC1310" s="144"/>
      <c r="AD1310" s="690"/>
      <c r="AE1310" s="690"/>
    </row>
    <row r="1311" spans="2:31" ht="19.350000000000001" customHeight="1" x14ac:dyDescent="0.2">
      <c r="B1311" s="702"/>
      <c r="C1311" s="971"/>
      <c r="D1311" s="142"/>
      <c r="E1311" s="971"/>
      <c r="F1311" s="118"/>
      <c r="G1311" s="118"/>
      <c r="H1311" s="118"/>
      <c r="I1311" s="118"/>
      <c r="J1311" s="118"/>
      <c r="K1311" s="118"/>
      <c r="L1311" s="118"/>
      <c r="M1311" s="118"/>
      <c r="N1311" s="118"/>
      <c r="O1311" s="118"/>
      <c r="P1311" s="144"/>
      <c r="Q1311" s="144"/>
      <c r="R1311" s="144"/>
      <c r="S1311" s="144"/>
      <c r="T1311" s="144"/>
      <c r="U1311" s="144"/>
      <c r="V1311" s="144"/>
      <c r="W1311" s="144"/>
      <c r="X1311" s="146"/>
      <c r="Y1311" s="146"/>
      <c r="Z1311" s="146"/>
      <c r="AA1311" s="146"/>
      <c r="AB1311" s="146"/>
      <c r="AC1311" s="139"/>
      <c r="AD1311" s="690"/>
      <c r="AE1311" s="690"/>
    </row>
    <row r="1312" spans="2:31" ht="19.350000000000001" customHeight="1" x14ac:dyDescent="0.2">
      <c r="B1312" s="702"/>
      <c r="C1312" s="971"/>
      <c r="D1312" s="146"/>
      <c r="E1312" s="971"/>
      <c r="F1312" s="118"/>
      <c r="G1312" s="146"/>
      <c r="H1312" s="118"/>
      <c r="I1312" s="118"/>
      <c r="J1312" s="118"/>
      <c r="K1312" s="118"/>
      <c r="L1312" s="146"/>
      <c r="M1312" s="118"/>
      <c r="N1312" s="118"/>
      <c r="O1312" s="118"/>
      <c r="P1312" s="118"/>
      <c r="Q1312" s="118"/>
      <c r="R1312" s="118"/>
      <c r="S1312" s="118"/>
      <c r="T1312" s="118"/>
      <c r="U1312" s="118"/>
      <c r="V1312" s="118"/>
      <c r="W1312" s="118"/>
      <c r="X1312" s="118"/>
      <c r="Y1312" s="118"/>
      <c r="Z1312" s="118"/>
      <c r="AA1312" s="118"/>
      <c r="AB1312" s="118"/>
      <c r="AC1312" s="118"/>
      <c r="AD1312" s="690"/>
      <c r="AE1312" s="690"/>
    </row>
    <row r="1313" spans="2:31" ht="19.350000000000001" customHeight="1" x14ac:dyDescent="0.2">
      <c r="B1313" s="702"/>
      <c r="C1313" s="971"/>
      <c r="D1313" s="146"/>
      <c r="E1313" s="971"/>
      <c r="F1313" s="118"/>
      <c r="G1313" s="118"/>
      <c r="H1313" s="118"/>
      <c r="I1313" s="118"/>
      <c r="J1313" s="118"/>
      <c r="K1313" s="118"/>
      <c r="L1313" s="118"/>
      <c r="M1313" s="118"/>
      <c r="N1313" s="118"/>
      <c r="O1313" s="118"/>
      <c r="P1313" s="118"/>
      <c r="Q1313" s="118"/>
      <c r="R1313" s="118"/>
      <c r="S1313" s="139"/>
      <c r="T1313" s="139"/>
      <c r="U1313" s="139"/>
      <c r="V1313" s="139"/>
      <c r="W1313" s="139"/>
      <c r="X1313" s="139"/>
      <c r="Y1313" s="139"/>
      <c r="Z1313" s="118"/>
      <c r="AA1313" s="118"/>
      <c r="AB1313" s="118"/>
      <c r="AC1313" s="118"/>
      <c r="AD1313" s="690"/>
      <c r="AE1313" s="690"/>
    </row>
    <row r="1314" spans="2:31" ht="19.350000000000001" customHeight="1" x14ac:dyDescent="0.2">
      <c r="B1314" s="702"/>
      <c r="C1314" s="971"/>
      <c r="D1314" s="139"/>
      <c r="E1314" s="971"/>
      <c r="F1314" s="139"/>
      <c r="G1314" s="118"/>
      <c r="H1314" s="118"/>
      <c r="I1314" s="118"/>
      <c r="J1314" s="118"/>
      <c r="K1314" s="118"/>
      <c r="L1314" s="118"/>
      <c r="M1314" s="118"/>
      <c r="N1314" s="118"/>
      <c r="O1314" s="118"/>
      <c r="P1314" s="118"/>
      <c r="Q1314" s="118"/>
      <c r="R1314" s="118"/>
      <c r="S1314" s="118"/>
      <c r="T1314" s="118"/>
      <c r="U1314" s="118"/>
      <c r="V1314" s="118"/>
      <c r="W1314" s="118"/>
      <c r="X1314" s="118"/>
      <c r="Y1314" s="118"/>
      <c r="Z1314" s="118"/>
      <c r="AA1314" s="118"/>
      <c r="AB1314" s="118"/>
      <c r="AC1314" s="118"/>
      <c r="AD1314" s="690"/>
      <c r="AE1314" s="690"/>
    </row>
    <row r="1315" spans="2:31" ht="19.350000000000001" customHeight="1" x14ac:dyDescent="0.2">
      <c r="B1315" s="702"/>
      <c r="C1315" s="971"/>
      <c r="D1315" s="146"/>
      <c r="E1315" s="971"/>
      <c r="F1315" s="118"/>
      <c r="G1315" s="118"/>
      <c r="H1315" s="118"/>
      <c r="I1315" s="118"/>
      <c r="J1315" s="118"/>
      <c r="K1315" s="118"/>
      <c r="L1315" s="118"/>
      <c r="M1315" s="118"/>
      <c r="N1315" s="118"/>
      <c r="O1315" s="118"/>
      <c r="P1315" s="118"/>
      <c r="Q1315" s="118"/>
      <c r="R1315" s="118"/>
      <c r="S1315" s="118"/>
      <c r="T1315" s="118"/>
      <c r="U1315" s="118"/>
      <c r="V1315" s="118"/>
      <c r="W1315" s="118"/>
      <c r="X1315" s="118"/>
      <c r="Y1315" s="118"/>
      <c r="Z1315" s="118"/>
      <c r="AA1315" s="118"/>
      <c r="AB1315" s="146"/>
      <c r="AC1315" s="118"/>
      <c r="AD1315" s="690"/>
      <c r="AE1315" s="690"/>
    </row>
    <row r="1316" spans="2:31" ht="19.350000000000001" customHeight="1" x14ac:dyDescent="0.2">
      <c r="B1316" s="702"/>
      <c r="C1316" s="971"/>
      <c r="D1316" s="144"/>
      <c r="E1316" s="971"/>
      <c r="F1316" s="118"/>
      <c r="G1316" s="118"/>
      <c r="H1316" s="118"/>
      <c r="I1316" s="118"/>
      <c r="J1316" s="118"/>
      <c r="K1316" s="118"/>
      <c r="L1316" s="118"/>
      <c r="M1316" s="118"/>
      <c r="N1316" s="118"/>
      <c r="O1316" s="118"/>
      <c r="P1316" s="118"/>
      <c r="Q1316" s="118"/>
      <c r="R1316" s="118"/>
      <c r="S1316" s="144"/>
      <c r="T1316" s="144"/>
      <c r="U1316" s="144"/>
      <c r="V1316" s="144"/>
      <c r="W1316" s="144"/>
      <c r="X1316" s="144"/>
      <c r="Y1316" s="144"/>
      <c r="Z1316" s="118"/>
      <c r="AA1316" s="118"/>
      <c r="AB1316" s="118"/>
      <c r="AC1316" s="118"/>
      <c r="AD1316" s="690"/>
      <c r="AE1316" s="690"/>
    </row>
    <row r="1317" spans="2:31" ht="19.350000000000001" customHeight="1" x14ac:dyDescent="0.2">
      <c r="B1317" s="702"/>
      <c r="C1317" s="971"/>
      <c r="D1317" s="144"/>
      <c r="E1317" s="971"/>
      <c r="F1317" s="118"/>
      <c r="G1317" s="118"/>
      <c r="H1317" s="118"/>
      <c r="I1317" s="118"/>
      <c r="J1317" s="118"/>
      <c r="K1317" s="118"/>
      <c r="L1317" s="118"/>
      <c r="M1317" s="118"/>
      <c r="N1317" s="118"/>
      <c r="O1317" s="118"/>
      <c r="P1317" s="118"/>
      <c r="Q1317" s="118"/>
      <c r="R1317" s="118"/>
      <c r="S1317" s="144"/>
      <c r="T1317" s="144"/>
      <c r="U1317" s="144"/>
      <c r="V1317" s="144"/>
      <c r="W1317" s="144"/>
      <c r="X1317" s="144"/>
      <c r="Y1317" s="144"/>
      <c r="Z1317" s="118"/>
      <c r="AA1317" s="118"/>
      <c r="AB1317" s="118"/>
      <c r="AC1317" s="118"/>
      <c r="AD1317" s="690"/>
      <c r="AE1317" s="690"/>
    </row>
    <row r="1318" spans="2:31" ht="19.350000000000001" customHeight="1" x14ac:dyDescent="0.2">
      <c r="B1318" s="702"/>
      <c r="C1318" s="971"/>
      <c r="D1318" s="146"/>
      <c r="E1318" s="971"/>
      <c r="F1318" s="118"/>
      <c r="G1318" s="118"/>
      <c r="H1318" s="118"/>
      <c r="I1318" s="118"/>
      <c r="J1318" s="118"/>
      <c r="K1318" s="118"/>
      <c r="L1318" s="118"/>
      <c r="M1318" s="118"/>
      <c r="N1318" s="118"/>
      <c r="O1318" s="118"/>
      <c r="P1318" s="118"/>
      <c r="Q1318" s="118"/>
      <c r="R1318" s="118"/>
      <c r="S1318" s="146"/>
      <c r="T1318" s="146"/>
      <c r="U1318" s="146"/>
      <c r="V1318" s="146"/>
      <c r="W1318" s="146"/>
      <c r="X1318" s="146"/>
      <c r="Y1318" s="146"/>
      <c r="Z1318" s="118"/>
      <c r="AA1318" s="118"/>
      <c r="AB1318" s="118"/>
      <c r="AC1318" s="118"/>
      <c r="AD1318" s="690"/>
      <c r="AE1318" s="690"/>
    </row>
    <row r="1319" spans="2:31" ht="19.350000000000001" customHeight="1" x14ac:dyDescent="0.2">
      <c r="B1319" s="124"/>
      <c r="C1319" s="124"/>
      <c r="D1319" s="124"/>
      <c r="E1319" s="124"/>
      <c r="F1319" s="124"/>
      <c r="G1319" s="124"/>
      <c r="H1319" s="124"/>
      <c r="I1319" s="124"/>
      <c r="J1319" s="124"/>
      <c r="K1319" s="124"/>
      <c r="L1319" s="124"/>
      <c r="M1319" s="124"/>
      <c r="N1319" s="124"/>
      <c r="O1319" s="124"/>
      <c r="P1319" s="124"/>
      <c r="Q1319" s="124"/>
      <c r="R1319" s="124"/>
      <c r="S1319" s="124"/>
      <c r="T1319" s="124"/>
      <c r="U1319" s="124"/>
      <c r="V1319" s="124"/>
      <c r="W1319" s="124"/>
      <c r="X1319" s="124"/>
      <c r="Y1319" s="124"/>
      <c r="Z1319" s="124"/>
      <c r="AA1319" s="124"/>
      <c r="AB1319" s="124"/>
      <c r="AC1319" s="124"/>
      <c r="AD1319" s="690"/>
      <c r="AE1319" s="690"/>
    </row>
    <row r="1320" spans="2:31" ht="19.350000000000001" customHeight="1" x14ac:dyDescent="0.2">
      <c r="B1320" s="703"/>
      <c r="C1320" s="971"/>
      <c r="D1320" s="140"/>
      <c r="E1320" s="971"/>
      <c r="F1320" s="142"/>
      <c r="G1320" s="142"/>
      <c r="H1320" s="142"/>
      <c r="I1320" s="142"/>
      <c r="J1320" s="142"/>
      <c r="K1320" s="142"/>
      <c r="L1320" s="142"/>
      <c r="M1320" s="142"/>
      <c r="N1320" s="142"/>
      <c r="O1320" s="142"/>
      <c r="P1320" s="142"/>
      <c r="Q1320" s="142"/>
      <c r="R1320" s="142"/>
      <c r="S1320" s="142"/>
      <c r="T1320" s="142"/>
      <c r="U1320" s="142"/>
      <c r="V1320" s="142"/>
      <c r="W1320" s="142"/>
      <c r="X1320" s="142"/>
      <c r="Y1320" s="142"/>
      <c r="Z1320" s="142"/>
      <c r="AA1320" s="142"/>
      <c r="AB1320" s="142"/>
      <c r="AC1320" s="142"/>
      <c r="AD1320" s="690"/>
      <c r="AE1320" s="690"/>
    </row>
    <row r="1321" spans="2:31" ht="19.350000000000001" customHeight="1" x14ac:dyDescent="0.2">
      <c r="B1321" s="703"/>
      <c r="C1321" s="971"/>
      <c r="D1321" s="142"/>
      <c r="E1321" s="971"/>
      <c r="F1321" s="144"/>
      <c r="G1321" s="144"/>
      <c r="H1321" s="144"/>
      <c r="I1321" s="144"/>
      <c r="J1321" s="144"/>
      <c r="K1321" s="144"/>
      <c r="L1321" s="144"/>
      <c r="M1321" s="144"/>
      <c r="N1321" s="144"/>
      <c r="O1321" s="144"/>
      <c r="P1321" s="144"/>
      <c r="Q1321" s="144"/>
      <c r="R1321" s="144"/>
      <c r="S1321" s="144"/>
      <c r="T1321" s="144"/>
      <c r="U1321" s="144"/>
      <c r="V1321" s="144"/>
      <c r="W1321" s="144"/>
      <c r="X1321" s="144"/>
      <c r="Y1321" s="144"/>
      <c r="Z1321" s="144"/>
      <c r="AA1321" s="144"/>
      <c r="AB1321" s="144"/>
      <c r="AC1321" s="144"/>
      <c r="AD1321" s="690"/>
      <c r="AE1321" s="690"/>
    </row>
    <row r="1322" spans="2:31" ht="19.350000000000001" customHeight="1" x14ac:dyDescent="0.2">
      <c r="B1322" s="703"/>
      <c r="C1322" s="971"/>
      <c r="D1322" s="142"/>
      <c r="E1322" s="971"/>
      <c r="F1322" s="118"/>
      <c r="G1322" s="144"/>
      <c r="H1322" s="144"/>
      <c r="I1322" s="144"/>
      <c r="J1322" s="144"/>
      <c r="K1322" s="144"/>
      <c r="L1322" s="144"/>
      <c r="M1322" s="144"/>
      <c r="N1322" s="144"/>
      <c r="O1322" s="144"/>
      <c r="P1322" s="144"/>
      <c r="Q1322" s="144"/>
      <c r="R1322" s="144"/>
      <c r="S1322" s="144"/>
      <c r="T1322" s="144"/>
      <c r="U1322" s="144"/>
      <c r="V1322" s="144"/>
      <c r="W1322" s="144"/>
      <c r="X1322" s="144"/>
      <c r="Y1322" s="144"/>
      <c r="Z1322" s="144"/>
      <c r="AA1322" s="144"/>
      <c r="AB1322" s="144"/>
      <c r="AC1322" s="144"/>
      <c r="AD1322" s="690"/>
      <c r="AE1322" s="690"/>
    </row>
    <row r="1323" spans="2:31" ht="19.350000000000001" customHeight="1" x14ac:dyDescent="0.2">
      <c r="B1323" s="703"/>
      <c r="C1323" s="971"/>
      <c r="D1323" s="139"/>
      <c r="E1323" s="971"/>
      <c r="F1323" s="118"/>
      <c r="G1323" s="118"/>
      <c r="H1323" s="118"/>
      <c r="I1323" s="118"/>
      <c r="J1323" s="118"/>
      <c r="K1323" s="118"/>
      <c r="L1323" s="118"/>
      <c r="M1323" s="118"/>
      <c r="N1323" s="139"/>
      <c r="O1323" s="118"/>
      <c r="P1323" s="118"/>
      <c r="Q1323" s="118"/>
      <c r="R1323" s="118"/>
      <c r="S1323" s="118"/>
      <c r="T1323" s="118"/>
      <c r="U1323" s="118"/>
      <c r="V1323" s="118"/>
      <c r="W1323" s="118"/>
      <c r="X1323" s="118"/>
      <c r="Y1323" s="118"/>
      <c r="Z1323" s="118"/>
      <c r="AA1323" s="118"/>
      <c r="AB1323" s="118"/>
      <c r="AC1323" s="118"/>
      <c r="AD1323" s="690"/>
      <c r="AE1323" s="690"/>
    </row>
    <row r="1324" spans="2:31" ht="19.350000000000001" customHeight="1" x14ac:dyDescent="0.2">
      <c r="B1324" s="217"/>
      <c r="C1324" s="971"/>
      <c r="D1324" s="144"/>
      <c r="E1324" s="971"/>
      <c r="F1324" s="146"/>
      <c r="G1324" s="146"/>
      <c r="H1324" s="146"/>
      <c r="I1324" s="146"/>
      <c r="J1324" s="146"/>
      <c r="K1324" s="146"/>
      <c r="L1324" s="146"/>
      <c r="M1324" s="146"/>
      <c r="N1324" s="146"/>
      <c r="O1324" s="146"/>
      <c r="P1324" s="146"/>
      <c r="Q1324" s="146"/>
      <c r="R1324" s="146"/>
      <c r="S1324" s="146"/>
      <c r="T1324" s="146"/>
      <c r="U1324" s="146"/>
      <c r="V1324" s="146"/>
      <c r="W1324" s="146"/>
      <c r="X1324" s="146"/>
      <c r="Y1324" s="146"/>
      <c r="Z1324" s="146"/>
      <c r="AA1324" s="146"/>
      <c r="AB1324" s="146"/>
      <c r="AC1324" s="146"/>
      <c r="AD1324" s="690"/>
      <c r="AE1324" s="690"/>
    </row>
    <row r="1325" spans="2:31" ht="19.350000000000001" customHeight="1" x14ac:dyDescent="0.2">
      <c r="B1325" s="217"/>
      <c r="C1325" s="971"/>
      <c r="D1325" s="142"/>
      <c r="E1325" s="971"/>
      <c r="F1325" s="118"/>
      <c r="G1325" s="118"/>
      <c r="H1325" s="118"/>
      <c r="I1325" s="118"/>
      <c r="J1325" s="118"/>
      <c r="K1325" s="118"/>
      <c r="L1325" s="144"/>
      <c r="M1325" s="144"/>
      <c r="N1325" s="144"/>
      <c r="O1325" s="144"/>
      <c r="P1325" s="144"/>
      <c r="Q1325" s="144"/>
      <c r="R1325" s="144"/>
      <c r="S1325" s="144"/>
      <c r="T1325" s="144"/>
      <c r="U1325" s="144"/>
      <c r="V1325" s="144"/>
      <c r="W1325" s="144"/>
      <c r="X1325" s="144"/>
      <c r="Y1325" s="144"/>
      <c r="Z1325" s="144"/>
      <c r="AA1325" s="144"/>
      <c r="AB1325" s="144"/>
      <c r="AC1325" s="144"/>
      <c r="AD1325" s="690"/>
      <c r="AE1325" s="690"/>
    </row>
    <row r="1326" spans="2:31" ht="19.350000000000001" customHeight="1" x14ac:dyDescent="0.2">
      <c r="B1326" s="704"/>
      <c r="C1326" s="971"/>
      <c r="D1326" s="139"/>
      <c r="E1326" s="971"/>
      <c r="F1326" s="139"/>
      <c r="G1326" s="139"/>
      <c r="H1326" s="139"/>
      <c r="I1326" s="139"/>
      <c r="J1326" s="139"/>
      <c r="K1326" s="139"/>
      <c r="L1326" s="139"/>
      <c r="M1326" s="139"/>
      <c r="N1326" s="139"/>
      <c r="O1326" s="139"/>
      <c r="P1326" s="139"/>
      <c r="Q1326" s="139"/>
      <c r="R1326" s="139"/>
      <c r="S1326" s="139"/>
      <c r="T1326" s="139"/>
      <c r="U1326" s="139"/>
      <c r="V1326" s="139"/>
      <c r="W1326" s="139"/>
      <c r="X1326" s="139"/>
      <c r="Y1326" s="139"/>
      <c r="Z1326" s="139"/>
      <c r="AA1326" s="139"/>
      <c r="AB1326" s="139"/>
      <c r="AC1326" s="139"/>
      <c r="AD1326" s="690"/>
      <c r="AE1326" s="690"/>
    </row>
    <row r="1327" spans="2:31" ht="19.350000000000001" customHeight="1" x14ac:dyDescent="0.2">
      <c r="B1327" s="704"/>
      <c r="C1327" s="971"/>
      <c r="D1327" s="139"/>
      <c r="E1327" s="971"/>
      <c r="F1327" s="139"/>
      <c r="G1327" s="139"/>
      <c r="H1327" s="139"/>
      <c r="I1327" s="139"/>
      <c r="J1327" s="139"/>
      <c r="K1327" s="139"/>
      <c r="L1327" s="139"/>
      <c r="M1327" s="139"/>
      <c r="N1327" s="139"/>
      <c r="O1327" s="139"/>
      <c r="P1327" s="139"/>
      <c r="Q1327" s="139"/>
      <c r="R1327" s="139"/>
      <c r="S1327" s="139"/>
      <c r="T1327" s="139"/>
      <c r="U1327" s="139"/>
      <c r="V1327" s="139"/>
      <c r="W1327" s="139"/>
      <c r="X1327" s="139"/>
      <c r="Y1327" s="139"/>
      <c r="Z1327" s="139"/>
      <c r="AA1327" s="139"/>
      <c r="AB1327" s="139"/>
      <c r="AC1327" s="139"/>
      <c r="AD1327" s="690"/>
      <c r="AE1327" s="690"/>
    </row>
    <row r="1328" spans="2:31" ht="19.350000000000001" customHeight="1" x14ac:dyDescent="0.2">
      <c r="B1328" s="704"/>
      <c r="C1328" s="971"/>
      <c r="D1328" s="146"/>
      <c r="E1328" s="971"/>
      <c r="F1328" s="139"/>
      <c r="G1328" s="139"/>
      <c r="H1328" s="139"/>
      <c r="I1328" s="139"/>
      <c r="J1328" s="139"/>
      <c r="K1328" s="139"/>
      <c r="L1328" s="139"/>
      <c r="M1328" s="139"/>
      <c r="N1328" s="139"/>
      <c r="O1328" s="139"/>
      <c r="P1328" s="139"/>
      <c r="Q1328" s="139"/>
      <c r="R1328" s="139"/>
      <c r="S1328" s="139"/>
      <c r="T1328" s="139"/>
      <c r="U1328" s="139"/>
      <c r="V1328" s="139"/>
      <c r="W1328" s="139"/>
      <c r="X1328" s="139"/>
      <c r="Y1328" s="139"/>
      <c r="Z1328" s="139"/>
      <c r="AA1328" s="139"/>
      <c r="AB1328" s="139"/>
      <c r="AC1328" s="139"/>
      <c r="AD1328" s="690"/>
      <c r="AE1328" s="690"/>
    </row>
    <row r="1329" spans="2:31" ht="19.350000000000001" customHeight="1" x14ac:dyDescent="0.2">
      <c r="B1329" s="704"/>
      <c r="C1329" s="971"/>
      <c r="D1329" s="139"/>
      <c r="E1329" s="971"/>
      <c r="F1329" s="118"/>
      <c r="G1329" s="118"/>
      <c r="H1329" s="118"/>
      <c r="I1329" s="118"/>
      <c r="J1329" s="118"/>
      <c r="K1329" s="118"/>
      <c r="L1329" s="118"/>
      <c r="M1329" s="118"/>
      <c r="N1329" s="118"/>
      <c r="O1329" s="118"/>
      <c r="P1329" s="118"/>
      <c r="Q1329" s="118"/>
      <c r="R1329" s="118"/>
      <c r="S1329" s="118"/>
      <c r="T1329" s="118"/>
      <c r="U1329" s="118"/>
      <c r="V1329" s="118"/>
      <c r="W1329" s="118"/>
      <c r="X1329" s="118"/>
      <c r="Y1329" s="118"/>
      <c r="Z1329" s="139"/>
      <c r="AA1329" s="118"/>
      <c r="AB1329" s="118"/>
      <c r="AC1329" s="118"/>
      <c r="AD1329" s="690"/>
      <c r="AE1329" s="690"/>
    </row>
    <row r="1330" spans="2:31" ht="19.350000000000001" customHeight="1" x14ac:dyDescent="0.2">
      <c r="B1330" s="704"/>
      <c r="C1330" s="971"/>
      <c r="D1330" s="146"/>
      <c r="E1330" s="971"/>
      <c r="F1330" s="139"/>
      <c r="G1330" s="139"/>
      <c r="H1330" s="139"/>
      <c r="I1330" s="139"/>
      <c r="J1330" s="139"/>
      <c r="K1330" s="139"/>
      <c r="L1330" s="139"/>
      <c r="M1330" s="139"/>
      <c r="N1330" s="139"/>
      <c r="O1330" s="139"/>
      <c r="P1330" s="139"/>
      <c r="Q1330" s="139"/>
      <c r="R1330" s="139"/>
      <c r="S1330" s="139"/>
      <c r="T1330" s="139"/>
      <c r="U1330" s="139"/>
      <c r="V1330" s="139"/>
      <c r="W1330" s="139"/>
      <c r="X1330" s="139"/>
      <c r="Y1330" s="139"/>
      <c r="Z1330" s="139"/>
      <c r="AA1330" s="139"/>
      <c r="AB1330" s="139"/>
      <c r="AC1330" s="139"/>
      <c r="AD1330" s="690"/>
      <c r="AE1330" s="690"/>
    </row>
    <row r="1331" spans="2:31" ht="19.350000000000001" customHeight="1" x14ac:dyDescent="0.2">
      <c r="B1331" s="704"/>
      <c r="C1331" s="971"/>
      <c r="D1331" s="146"/>
      <c r="E1331" s="971"/>
      <c r="F1331" s="139"/>
      <c r="G1331" s="139"/>
      <c r="H1331" s="139"/>
      <c r="I1331" s="139"/>
      <c r="J1331" s="139"/>
      <c r="K1331" s="139"/>
      <c r="L1331" s="139"/>
      <c r="M1331" s="139"/>
      <c r="N1331" s="139"/>
      <c r="O1331" s="139"/>
      <c r="P1331" s="139"/>
      <c r="Q1331" s="139"/>
      <c r="R1331" s="139"/>
      <c r="S1331" s="139"/>
      <c r="T1331" s="139"/>
      <c r="U1331" s="139"/>
      <c r="V1331" s="139"/>
      <c r="W1331" s="139"/>
      <c r="X1331" s="139"/>
      <c r="Y1331" s="139"/>
      <c r="Z1331" s="139"/>
      <c r="AA1331" s="139"/>
      <c r="AB1331" s="139"/>
      <c r="AC1331" s="139"/>
      <c r="AD1331" s="690"/>
      <c r="AE1331" s="690"/>
    </row>
    <row r="1332" spans="2:31" ht="19.350000000000001" customHeight="1" x14ac:dyDescent="0.2">
      <c r="B1332" s="704"/>
      <c r="C1332" s="971"/>
      <c r="D1332" s="144"/>
      <c r="E1332" s="971"/>
      <c r="F1332" s="144"/>
      <c r="G1332" s="144"/>
      <c r="H1332" s="118"/>
      <c r="I1332" s="118"/>
      <c r="J1332" s="118"/>
      <c r="K1332" s="118"/>
      <c r="L1332" s="118"/>
      <c r="M1332" s="118"/>
      <c r="N1332" s="118"/>
      <c r="O1332" s="118"/>
      <c r="P1332" s="118"/>
      <c r="Q1332" s="118"/>
      <c r="R1332" s="118"/>
      <c r="S1332" s="118"/>
      <c r="T1332" s="118"/>
      <c r="U1332" s="118"/>
      <c r="V1332" s="118"/>
      <c r="W1332" s="118"/>
      <c r="X1332" s="118"/>
      <c r="Y1332" s="118"/>
      <c r="Z1332" s="118"/>
      <c r="AA1332" s="118"/>
      <c r="AB1332" s="118"/>
      <c r="AC1332" s="118"/>
      <c r="AD1332" s="690"/>
      <c r="AE1332" s="690"/>
    </row>
    <row r="1333" spans="2:31" ht="19.350000000000001" customHeight="1" x14ac:dyDescent="0.2">
      <c r="B1333" s="704"/>
      <c r="C1333" s="971"/>
      <c r="D1333" s="144"/>
      <c r="E1333" s="971"/>
      <c r="F1333" s="118"/>
      <c r="G1333" s="118"/>
      <c r="H1333" s="118"/>
      <c r="I1333" s="118"/>
      <c r="J1333" s="118"/>
      <c r="K1333" s="118"/>
      <c r="L1333" s="118"/>
      <c r="M1333" s="118"/>
      <c r="N1333" s="118"/>
      <c r="O1333" s="118"/>
      <c r="P1333" s="118"/>
      <c r="Q1333" s="118"/>
      <c r="R1333" s="118"/>
      <c r="S1333" s="146"/>
      <c r="T1333" s="146"/>
      <c r="U1333" s="146"/>
      <c r="V1333" s="146"/>
      <c r="W1333" s="146"/>
      <c r="X1333" s="146"/>
      <c r="Y1333" s="146"/>
      <c r="Z1333" s="118"/>
      <c r="AA1333" s="118"/>
      <c r="AB1333" s="118"/>
      <c r="AC1333" s="118"/>
      <c r="AD1333" s="690"/>
      <c r="AE1333" s="690"/>
    </row>
    <row r="1334" spans="2:31" ht="19.350000000000001" customHeight="1" x14ac:dyDescent="0.2">
      <c r="B1334" s="704"/>
      <c r="C1334" s="971"/>
      <c r="D1334" s="146"/>
      <c r="E1334" s="971"/>
      <c r="F1334" s="118"/>
      <c r="G1334" s="118"/>
      <c r="H1334" s="118"/>
      <c r="I1334" s="139"/>
      <c r="J1334" s="139"/>
      <c r="K1334" s="139"/>
      <c r="L1334" s="146"/>
      <c r="M1334" s="139"/>
      <c r="N1334" s="139"/>
      <c r="O1334" s="139"/>
      <c r="P1334" s="139"/>
      <c r="Q1334" s="118"/>
      <c r="R1334" s="118"/>
      <c r="S1334" s="118"/>
      <c r="T1334" s="118"/>
      <c r="U1334" s="118"/>
      <c r="V1334" s="118"/>
      <c r="W1334" s="118"/>
      <c r="X1334" s="118"/>
      <c r="Y1334" s="118"/>
      <c r="Z1334" s="118"/>
      <c r="AA1334" s="118"/>
      <c r="AB1334" s="118"/>
      <c r="AC1334" s="118"/>
      <c r="AD1334" s="690"/>
      <c r="AE1334" s="690"/>
    </row>
    <row r="1335" spans="2:31" ht="19.350000000000001" customHeight="1" x14ac:dyDescent="0.2">
      <c r="B1335" s="702"/>
      <c r="C1335" s="971"/>
      <c r="D1335" s="146"/>
      <c r="E1335" s="971"/>
      <c r="F1335" s="118"/>
      <c r="G1335" s="118"/>
      <c r="H1335" s="118"/>
      <c r="I1335" s="118"/>
      <c r="J1335" s="118"/>
      <c r="K1335" s="118"/>
      <c r="L1335" s="118"/>
      <c r="M1335" s="118"/>
      <c r="N1335" s="118"/>
      <c r="O1335" s="118"/>
      <c r="P1335" s="118"/>
      <c r="Q1335" s="118"/>
      <c r="R1335" s="118"/>
      <c r="S1335" s="139"/>
      <c r="T1335" s="139"/>
      <c r="U1335" s="139"/>
      <c r="V1335" s="139"/>
      <c r="W1335" s="139"/>
      <c r="X1335" s="139"/>
      <c r="Y1335" s="139"/>
      <c r="Z1335" s="118"/>
      <c r="AA1335" s="118"/>
      <c r="AB1335" s="118"/>
      <c r="AC1335" s="118"/>
      <c r="AD1335" s="690"/>
      <c r="AE1335" s="690"/>
    </row>
    <row r="1336" spans="2:31" ht="19.350000000000001" customHeight="1" x14ac:dyDescent="0.2">
      <c r="B1336" s="702"/>
      <c r="C1336" s="971"/>
      <c r="D1336" s="146"/>
      <c r="E1336" s="971"/>
      <c r="F1336" s="118"/>
      <c r="G1336" s="118"/>
      <c r="H1336" s="118"/>
      <c r="I1336" s="118"/>
      <c r="J1336" s="118"/>
      <c r="K1336" s="118"/>
      <c r="L1336" s="118"/>
      <c r="M1336" s="118"/>
      <c r="N1336" s="118"/>
      <c r="O1336" s="139"/>
      <c r="P1336" s="139"/>
      <c r="Q1336" s="118"/>
      <c r="R1336" s="118"/>
      <c r="S1336" s="118"/>
      <c r="T1336" s="118"/>
      <c r="U1336" s="118"/>
      <c r="V1336" s="118"/>
      <c r="W1336" s="118"/>
      <c r="X1336" s="118"/>
      <c r="Y1336" s="118"/>
      <c r="Z1336" s="118"/>
      <c r="AA1336" s="118"/>
      <c r="AB1336" s="118"/>
      <c r="AC1336" s="118"/>
      <c r="AD1336" s="690"/>
      <c r="AE1336" s="690"/>
    </row>
    <row r="1337" spans="2:31" ht="19.350000000000001" customHeight="1" x14ac:dyDescent="0.2">
      <c r="B1337" s="702"/>
      <c r="C1337" s="971"/>
      <c r="D1337" s="139"/>
      <c r="E1337" s="971"/>
      <c r="F1337" s="139"/>
      <c r="G1337" s="139"/>
      <c r="H1337" s="139"/>
      <c r="I1337" s="139"/>
      <c r="J1337" s="139"/>
      <c r="K1337" s="139"/>
      <c r="L1337" s="139"/>
      <c r="M1337" s="139"/>
      <c r="N1337" s="139"/>
      <c r="O1337" s="139"/>
      <c r="P1337" s="139"/>
      <c r="Q1337" s="139"/>
      <c r="R1337" s="139"/>
      <c r="S1337" s="139"/>
      <c r="T1337" s="139"/>
      <c r="U1337" s="139"/>
      <c r="V1337" s="139"/>
      <c r="W1337" s="139"/>
      <c r="X1337" s="139"/>
      <c r="Y1337" s="139"/>
      <c r="Z1337" s="139"/>
      <c r="AA1337" s="139"/>
      <c r="AB1337" s="139"/>
      <c r="AC1337" s="139"/>
      <c r="AD1337" s="690"/>
      <c r="AE1337" s="690"/>
    </row>
    <row r="1338" spans="2:31" ht="19.350000000000001" customHeight="1" x14ac:dyDescent="0.2">
      <c r="B1338" s="702"/>
      <c r="C1338" s="971"/>
      <c r="D1338" s="146"/>
      <c r="E1338" s="971"/>
      <c r="F1338" s="139"/>
      <c r="G1338" s="139"/>
      <c r="H1338" s="139"/>
      <c r="I1338" s="139"/>
      <c r="J1338" s="139"/>
      <c r="K1338" s="139"/>
      <c r="L1338" s="139"/>
      <c r="M1338" s="139"/>
      <c r="N1338" s="139"/>
      <c r="O1338" s="139"/>
      <c r="P1338" s="139"/>
      <c r="Q1338" s="139"/>
      <c r="R1338" s="139"/>
      <c r="S1338" s="139"/>
      <c r="T1338" s="139"/>
      <c r="U1338" s="139"/>
      <c r="V1338" s="139"/>
      <c r="W1338" s="139"/>
      <c r="X1338" s="139"/>
      <c r="Y1338" s="139"/>
      <c r="Z1338" s="139"/>
      <c r="AA1338" s="139"/>
      <c r="AB1338" s="139"/>
      <c r="AC1338" s="139"/>
      <c r="AD1338" s="690"/>
      <c r="AE1338" s="690"/>
    </row>
    <row r="1339" spans="2:31" ht="19.350000000000001" customHeight="1" x14ac:dyDescent="0.2">
      <c r="B1339" s="702"/>
      <c r="C1339" s="971"/>
      <c r="D1339" s="144"/>
      <c r="E1339" s="971"/>
      <c r="F1339" s="139"/>
      <c r="G1339" s="139"/>
      <c r="H1339" s="139"/>
      <c r="I1339" s="139"/>
      <c r="J1339" s="139"/>
      <c r="K1339" s="139"/>
      <c r="L1339" s="139"/>
      <c r="M1339" s="139"/>
      <c r="N1339" s="139"/>
      <c r="O1339" s="139"/>
      <c r="P1339" s="139"/>
      <c r="Q1339" s="139"/>
      <c r="R1339" s="139"/>
      <c r="S1339" s="139"/>
      <c r="T1339" s="139"/>
      <c r="U1339" s="139"/>
      <c r="V1339" s="139"/>
      <c r="W1339" s="139"/>
      <c r="X1339" s="139"/>
      <c r="Y1339" s="139"/>
      <c r="Z1339" s="139"/>
      <c r="AA1339" s="139"/>
      <c r="AB1339" s="139"/>
      <c r="AC1339" s="139"/>
      <c r="AD1339" s="690"/>
      <c r="AE1339" s="690"/>
    </row>
    <row r="1340" spans="2:31" ht="19.350000000000001" customHeight="1" x14ac:dyDescent="0.2">
      <c r="B1340" s="702"/>
      <c r="C1340" s="971"/>
      <c r="D1340" s="144"/>
      <c r="E1340" s="971"/>
      <c r="F1340" s="139"/>
      <c r="G1340" s="139"/>
      <c r="H1340" s="139"/>
      <c r="I1340" s="139"/>
      <c r="J1340" s="139"/>
      <c r="K1340" s="139"/>
      <c r="L1340" s="139"/>
      <c r="M1340" s="139"/>
      <c r="N1340" s="139"/>
      <c r="O1340" s="139"/>
      <c r="P1340" s="139"/>
      <c r="Q1340" s="139"/>
      <c r="R1340" s="139"/>
      <c r="S1340" s="139"/>
      <c r="T1340" s="139"/>
      <c r="U1340" s="139"/>
      <c r="V1340" s="139"/>
      <c r="W1340" s="139"/>
      <c r="X1340" s="139"/>
      <c r="Y1340" s="139"/>
      <c r="Z1340" s="139"/>
      <c r="AA1340" s="139"/>
      <c r="AB1340" s="139"/>
      <c r="AC1340" s="139"/>
      <c r="AD1340" s="690"/>
      <c r="AE1340" s="690"/>
    </row>
    <row r="1341" spans="2:31" ht="19.350000000000001" customHeight="1" x14ac:dyDescent="0.2">
      <c r="B1341" s="702"/>
      <c r="C1341" s="971"/>
      <c r="D1341" s="144"/>
      <c r="E1341" s="971"/>
      <c r="F1341" s="139"/>
      <c r="G1341" s="139"/>
      <c r="H1341" s="139"/>
      <c r="I1341" s="139"/>
      <c r="J1341" s="139"/>
      <c r="K1341" s="139"/>
      <c r="L1341" s="139"/>
      <c r="M1341" s="139"/>
      <c r="N1341" s="139"/>
      <c r="O1341" s="139"/>
      <c r="P1341" s="139"/>
      <c r="Q1341" s="139"/>
      <c r="R1341" s="139"/>
      <c r="S1341" s="139"/>
      <c r="T1341" s="139"/>
      <c r="U1341" s="139"/>
      <c r="V1341" s="139"/>
      <c r="W1341" s="139"/>
      <c r="X1341" s="139"/>
      <c r="Y1341" s="139"/>
      <c r="Z1341" s="139"/>
      <c r="AA1341" s="139"/>
      <c r="AB1341" s="139"/>
      <c r="AC1341" s="139"/>
      <c r="AD1341" s="690"/>
      <c r="AE1341" s="690"/>
    </row>
    <row r="1342" spans="2:31" ht="19.350000000000001" customHeight="1" x14ac:dyDescent="0.2">
      <c r="B1342" s="702"/>
      <c r="C1342" s="971"/>
      <c r="D1342" s="144"/>
      <c r="E1342" s="971"/>
      <c r="F1342" s="146"/>
      <c r="G1342" s="146"/>
      <c r="H1342" s="146"/>
      <c r="I1342" s="146"/>
      <c r="J1342" s="146"/>
      <c r="K1342" s="146"/>
      <c r="L1342" s="146"/>
      <c r="M1342" s="146"/>
      <c r="N1342" s="146"/>
      <c r="O1342" s="146"/>
      <c r="P1342" s="146"/>
      <c r="Q1342" s="146"/>
      <c r="R1342" s="146"/>
      <c r="S1342" s="146"/>
      <c r="T1342" s="146"/>
      <c r="U1342" s="146"/>
      <c r="V1342" s="146"/>
      <c r="W1342" s="146"/>
      <c r="X1342" s="146"/>
      <c r="Y1342" s="146"/>
      <c r="Z1342" s="146"/>
      <c r="AA1342" s="146"/>
      <c r="AB1342" s="146"/>
      <c r="AC1342" s="146"/>
      <c r="AD1342" s="690"/>
      <c r="AE1342" s="690"/>
    </row>
    <row r="1343" spans="2:31" ht="19.350000000000001" customHeight="1" x14ac:dyDescent="0.2">
      <c r="B1343" s="702"/>
      <c r="C1343" s="971"/>
      <c r="D1343" s="146"/>
      <c r="E1343" s="971"/>
      <c r="F1343" s="139"/>
      <c r="G1343" s="139"/>
      <c r="H1343" s="139"/>
      <c r="I1343" s="139"/>
      <c r="J1343" s="139"/>
      <c r="K1343" s="139"/>
      <c r="L1343" s="139"/>
      <c r="M1343" s="139"/>
      <c r="N1343" s="139"/>
      <c r="O1343" s="139"/>
      <c r="P1343" s="139"/>
      <c r="Q1343" s="139"/>
      <c r="R1343" s="139"/>
      <c r="S1343" s="139"/>
      <c r="T1343" s="139"/>
      <c r="U1343" s="139"/>
      <c r="V1343" s="139"/>
      <c r="W1343" s="139"/>
      <c r="X1343" s="139"/>
      <c r="Y1343" s="139"/>
      <c r="Z1343" s="139"/>
      <c r="AA1343" s="139"/>
      <c r="AB1343" s="139"/>
      <c r="AC1343" s="139"/>
      <c r="AD1343" s="690"/>
      <c r="AE1343" s="690"/>
    </row>
    <row r="1344" spans="2:31" ht="19.350000000000001" customHeight="1" x14ac:dyDescent="0.2">
      <c r="B1344" s="702"/>
      <c r="C1344" s="971"/>
      <c r="D1344" s="142"/>
      <c r="E1344" s="971"/>
      <c r="F1344" s="118"/>
      <c r="G1344" s="118"/>
      <c r="H1344" s="146"/>
      <c r="I1344" s="144"/>
      <c r="J1344" s="144"/>
      <c r="K1344" s="144"/>
      <c r="L1344" s="144"/>
      <c r="M1344" s="144"/>
      <c r="N1344" s="144"/>
      <c r="O1344" s="144"/>
      <c r="P1344" s="144"/>
      <c r="Q1344" s="144"/>
      <c r="R1344" s="144"/>
      <c r="S1344" s="144"/>
      <c r="T1344" s="144"/>
      <c r="U1344" s="144"/>
      <c r="V1344" s="144"/>
      <c r="W1344" s="144"/>
      <c r="X1344" s="144"/>
      <c r="Y1344" s="144"/>
      <c r="Z1344" s="144"/>
      <c r="AA1344" s="118"/>
      <c r="AB1344" s="118"/>
      <c r="AC1344" s="118"/>
      <c r="AD1344" s="690"/>
      <c r="AE1344" s="690"/>
    </row>
    <row r="1345" spans="2:31" ht="19.350000000000001" customHeight="1" x14ac:dyDescent="0.2">
      <c r="B1345" s="702"/>
      <c r="C1345" s="971"/>
      <c r="D1345" s="146"/>
      <c r="E1345" s="971"/>
      <c r="F1345" s="118"/>
      <c r="G1345" s="118"/>
      <c r="H1345" s="118"/>
      <c r="I1345" s="118"/>
      <c r="J1345" s="139"/>
      <c r="K1345" s="139"/>
      <c r="L1345" s="139"/>
      <c r="M1345" s="139"/>
      <c r="N1345" s="139"/>
      <c r="O1345" s="139"/>
      <c r="P1345" s="139"/>
      <c r="Q1345" s="139"/>
      <c r="R1345" s="139"/>
      <c r="S1345" s="139"/>
      <c r="T1345" s="139"/>
      <c r="U1345" s="139"/>
      <c r="V1345" s="139"/>
      <c r="W1345" s="139"/>
      <c r="X1345" s="139"/>
      <c r="Y1345" s="139"/>
      <c r="Z1345" s="139"/>
      <c r="AA1345" s="139"/>
      <c r="AB1345" s="139"/>
      <c r="AC1345" s="118"/>
      <c r="AD1345" s="690"/>
      <c r="AE1345" s="690"/>
    </row>
    <row r="1346" spans="2:31" ht="19.350000000000001" customHeight="1" x14ac:dyDescent="0.2">
      <c r="B1346" s="702"/>
      <c r="C1346" s="971"/>
      <c r="D1346" s="139"/>
      <c r="E1346" s="971"/>
      <c r="F1346" s="139"/>
      <c r="G1346" s="139"/>
      <c r="H1346" s="139"/>
      <c r="I1346" s="139"/>
      <c r="J1346" s="139"/>
      <c r="K1346" s="139"/>
      <c r="L1346" s="139"/>
      <c r="M1346" s="139"/>
      <c r="N1346" s="139"/>
      <c r="O1346" s="139"/>
      <c r="P1346" s="139"/>
      <c r="Q1346" s="139"/>
      <c r="R1346" s="139"/>
      <c r="S1346" s="139"/>
      <c r="T1346" s="139"/>
      <c r="U1346" s="139"/>
      <c r="V1346" s="139"/>
      <c r="W1346" s="139"/>
      <c r="X1346" s="139"/>
      <c r="Y1346" s="139"/>
      <c r="Z1346" s="139"/>
      <c r="AA1346" s="139"/>
      <c r="AB1346" s="139"/>
      <c r="AC1346" s="139"/>
      <c r="AD1346" s="690"/>
      <c r="AE1346" s="690"/>
    </row>
    <row r="1347" spans="2:31" ht="19.350000000000001" customHeight="1" x14ac:dyDescent="0.2">
      <c r="B1347" s="702"/>
      <c r="C1347" s="971"/>
      <c r="D1347" s="140"/>
      <c r="E1347" s="971"/>
      <c r="F1347" s="142"/>
      <c r="G1347" s="142"/>
      <c r="H1347" s="142"/>
      <c r="I1347" s="142"/>
      <c r="J1347" s="142"/>
      <c r="K1347" s="142"/>
      <c r="L1347" s="142"/>
      <c r="M1347" s="142"/>
      <c r="N1347" s="142"/>
      <c r="O1347" s="142"/>
      <c r="P1347" s="142"/>
      <c r="Q1347" s="142"/>
      <c r="R1347" s="142"/>
      <c r="S1347" s="142"/>
      <c r="T1347" s="142"/>
      <c r="U1347" s="142"/>
      <c r="V1347" s="142"/>
      <c r="W1347" s="142"/>
      <c r="X1347" s="142"/>
      <c r="Y1347" s="142"/>
      <c r="Z1347" s="142"/>
      <c r="AA1347" s="142"/>
      <c r="AB1347" s="142"/>
      <c r="AC1347" s="142"/>
      <c r="AD1347" s="690"/>
      <c r="AE1347" s="690"/>
    </row>
    <row r="1348" spans="2:31" ht="19.350000000000001" customHeight="1" x14ac:dyDescent="0.2">
      <c r="B1348" s="702"/>
      <c r="C1348" s="971"/>
      <c r="D1348" s="146"/>
      <c r="E1348" s="971"/>
      <c r="F1348" s="139"/>
      <c r="G1348" s="139"/>
      <c r="H1348" s="139"/>
      <c r="I1348" s="139"/>
      <c r="J1348" s="139"/>
      <c r="K1348" s="139"/>
      <c r="L1348" s="139"/>
      <c r="M1348" s="139"/>
      <c r="N1348" s="139"/>
      <c r="O1348" s="139"/>
      <c r="P1348" s="139"/>
      <c r="Q1348" s="139"/>
      <c r="R1348" s="139"/>
      <c r="S1348" s="139"/>
      <c r="T1348" s="139"/>
      <c r="U1348" s="139"/>
      <c r="V1348" s="139"/>
      <c r="W1348" s="139"/>
      <c r="X1348" s="139"/>
      <c r="Y1348" s="139"/>
      <c r="Z1348" s="139"/>
      <c r="AA1348" s="139"/>
      <c r="AB1348" s="139"/>
      <c r="AC1348" s="139"/>
      <c r="AD1348" s="690"/>
      <c r="AE1348" s="690"/>
    </row>
    <row r="1349" spans="2:31" ht="19.350000000000001" customHeight="1" x14ac:dyDescent="0.2">
      <c r="B1349" s="702"/>
      <c r="C1349" s="971"/>
      <c r="D1349" s="146"/>
      <c r="E1349" s="971"/>
      <c r="F1349" s="139"/>
      <c r="G1349" s="139"/>
      <c r="H1349" s="139"/>
      <c r="I1349" s="139"/>
      <c r="J1349" s="139"/>
      <c r="K1349" s="139"/>
      <c r="L1349" s="139"/>
      <c r="M1349" s="139"/>
      <c r="N1349" s="139"/>
      <c r="O1349" s="139"/>
      <c r="P1349" s="139"/>
      <c r="Q1349" s="139"/>
      <c r="R1349" s="139"/>
      <c r="S1349" s="139"/>
      <c r="T1349" s="139"/>
      <c r="U1349" s="139"/>
      <c r="V1349" s="139"/>
      <c r="W1349" s="139"/>
      <c r="X1349" s="139"/>
      <c r="Y1349" s="139"/>
      <c r="Z1349" s="139"/>
      <c r="AA1349" s="139"/>
      <c r="AB1349" s="139"/>
      <c r="AC1349" s="139"/>
      <c r="AD1349" s="690"/>
      <c r="AE1349" s="690"/>
    </row>
    <row r="1350" spans="2:31" ht="19.350000000000001" customHeight="1" x14ac:dyDescent="0.2">
      <c r="B1350" s="702"/>
      <c r="C1350" s="971"/>
      <c r="D1350" s="146"/>
      <c r="E1350" s="971"/>
      <c r="F1350" s="139"/>
      <c r="G1350" s="139"/>
      <c r="H1350" s="139"/>
      <c r="I1350" s="139"/>
      <c r="J1350" s="139"/>
      <c r="K1350" s="139"/>
      <c r="L1350" s="139"/>
      <c r="M1350" s="139"/>
      <c r="N1350" s="139"/>
      <c r="O1350" s="139"/>
      <c r="P1350" s="139"/>
      <c r="Q1350" s="139"/>
      <c r="R1350" s="139"/>
      <c r="S1350" s="139"/>
      <c r="T1350" s="139"/>
      <c r="U1350" s="139"/>
      <c r="V1350" s="139"/>
      <c r="W1350" s="139"/>
      <c r="X1350" s="139"/>
      <c r="Y1350" s="139"/>
      <c r="Z1350" s="139"/>
      <c r="AA1350" s="139"/>
      <c r="AB1350" s="139"/>
      <c r="AC1350" s="139"/>
      <c r="AD1350" s="690"/>
      <c r="AE1350" s="690"/>
    </row>
    <row r="1351" spans="2:31" ht="19.350000000000001" customHeight="1" x14ac:dyDescent="0.2">
      <c r="B1351" s="702"/>
      <c r="C1351" s="971"/>
      <c r="D1351" s="139"/>
      <c r="E1351" s="971"/>
      <c r="F1351" s="139"/>
      <c r="G1351" s="139"/>
      <c r="H1351" s="139"/>
      <c r="I1351" s="139"/>
      <c r="J1351" s="118"/>
      <c r="K1351" s="118"/>
      <c r="L1351" s="118"/>
      <c r="M1351" s="118"/>
      <c r="N1351" s="118"/>
      <c r="O1351" s="118"/>
      <c r="P1351" s="118"/>
      <c r="Q1351" s="118"/>
      <c r="R1351" s="118"/>
      <c r="S1351" s="118"/>
      <c r="T1351" s="118"/>
      <c r="U1351" s="118"/>
      <c r="V1351" s="118"/>
      <c r="W1351" s="118"/>
      <c r="X1351" s="118"/>
      <c r="Y1351" s="118"/>
      <c r="Z1351" s="118"/>
      <c r="AA1351" s="118"/>
      <c r="AB1351" s="118"/>
      <c r="AC1351" s="118"/>
      <c r="AD1351" s="690"/>
      <c r="AE1351" s="690"/>
    </row>
    <row r="1352" spans="2:31" ht="19.350000000000001" customHeight="1" x14ac:dyDescent="0.2">
      <c r="B1352" s="702"/>
      <c r="C1352" s="971"/>
      <c r="D1352" s="146"/>
      <c r="E1352" s="971"/>
      <c r="F1352" s="118"/>
      <c r="G1352" s="118"/>
      <c r="H1352" s="118"/>
      <c r="I1352" s="118"/>
      <c r="J1352" s="118"/>
      <c r="K1352" s="118"/>
      <c r="L1352" s="118"/>
      <c r="M1352" s="118"/>
      <c r="N1352" s="146"/>
      <c r="O1352" s="118"/>
      <c r="P1352" s="118"/>
      <c r="Q1352" s="118"/>
      <c r="R1352" s="118"/>
      <c r="S1352" s="118"/>
      <c r="T1352" s="118"/>
      <c r="U1352" s="118"/>
      <c r="V1352" s="118"/>
      <c r="W1352" s="118"/>
      <c r="X1352" s="118"/>
      <c r="Y1352" s="118"/>
      <c r="Z1352" s="118"/>
      <c r="AA1352" s="118"/>
      <c r="AB1352" s="118"/>
      <c r="AC1352" s="118"/>
      <c r="AD1352" s="690"/>
      <c r="AE1352" s="690"/>
    </row>
    <row r="1353" spans="2:31" ht="19.350000000000001" customHeight="1" x14ac:dyDescent="0.2">
      <c r="B1353" s="702"/>
      <c r="C1353" s="971"/>
      <c r="D1353" s="142"/>
      <c r="E1353" s="971"/>
      <c r="F1353" s="118"/>
      <c r="G1353" s="118"/>
      <c r="H1353" s="118"/>
      <c r="I1353" s="118"/>
      <c r="J1353" s="118"/>
      <c r="K1353" s="118"/>
      <c r="L1353" s="118"/>
      <c r="M1353" s="144"/>
      <c r="N1353" s="118"/>
      <c r="O1353" s="118"/>
      <c r="P1353" s="118"/>
      <c r="Q1353" s="118"/>
      <c r="R1353" s="118"/>
      <c r="S1353" s="146"/>
      <c r="T1353" s="144"/>
      <c r="U1353" s="144"/>
      <c r="V1353" s="146"/>
      <c r="W1353" s="144"/>
      <c r="X1353" s="146"/>
      <c r="Y1353" s="146"/>
      <c r="Z1353" s="118"/>
      <c r="AA1353" s="118"/>
      <c r="AB1353" s="118"/>
      <c r="AC1353" s="118"/>
      <c r="AD1353" s="690"/>
      <c r="AE1353" s="690"/>
    </row>
    <row r="1354" spans="2:31" ht="19.350000000000001" customHeight="1" x14ac:dyDescent="0.2">
      <c r="B1354" s="702"/>
      <c r="C1354" s="971"/>
      <c r="D1354" s="144"/>
      <c r="E1354" s="971"/>
      <c r="F1354" s="118"/>
      <c r="G1354" s="118"/>
      <c r="H1354" s="118"/>
      <c r="I1354" s="118"/>
      <c r="J1354" s="118"/>
      <c r="K1354" s="118"/>
      <c r="L1354" s="118"/>
      <c r="M1354" s="118"/>
      <c r="N1354" s="146"/>
      <c r="O1354" s="118"/>
      <c r="P1354" s="146"/>
      <c r="Q1354" s="146"/>
      <c r="R1354" s="146"/>
      <c r="S1354" s="146"/>
      <c r="T1354" s="146"/>
      <c r="U1354" s="146"/>
      <c r="V1354" s="146"/>
      <c r="W1354" s="146"/>
      <c r="X1354" s="146"/>
      <c r="Y1354" s="146"/>
      <c r="Z1354" s="146"/>
      <c r="AA1354" s="146"/>
      <c r="AB1354" s="146"/>
      <c r="AC1354" s="146"/>
      <c r="AD1354" s="690"/>
      <c r="AE1354" s="690"/>
    </row>
    <row r="1355" spans="2:31" ht="19.350000000000001" customHeight="1" x14ac:dyDescent="0.2">
      <c r="B1355" s="702"/>
      <c r="C1355" s="971"/>
      <c r="D1355" s="144"/>
      <c r="E1355" s="971"/>
      <c r="F1355" s="118"/>
      <c r="G1355" s="118"/>
      <c r="H1355" s="118"/>
      <c r="I1355" s="118"/>
      <c r="J1355" s="118"/>
      <c r="K1355" s="118"/>
      <c r="L1355" s="118"/>
      <c r="M1355" s="118"/>
      <c r="N1355" s="118"/>
      <c r="O1355" s="144"/>
      <c r="P1355" s="144"/>
      <c r="Q1355" s="118"/>
      <c r="R1355" s="118"/>
      <c r="S1355" s="118"/>
      <c r="T1355" s="118"/>
      <c r="U1355" s="118"/>
      <c r="V1355" s="118"/>
      <c r="W1355" s="118"/>
      <c r="X1355" s="118"/>
      <c r="Y1355" s="118"/>
      <c r="Z1355" s="118"/>
      <c r="AA1355" s="118"/>
      <c r="AB1355" s="118"/>
      <c r="AC1355" s="118"/>
      <c r="AD1355" s="690"/>
      <c r="AE1355" s="690"/>
    </row>
    <row r="1356" spans="2:31" ht="19.350000000000001" customHeight="1" x14ac:dyDescent="0.2">
      <c r="B1356" s="702"/>
      <c r="C1356" s="971"/>
      <c r="D1356" s="139"/>
      <c r="E1356" s="971"/>
      <c r="F1356" s="118"/>
      <c r="G1356" s="118"/>
      <c r="H1356" s="118"/>
      <c r="I1356" s="118"/>
      <c r="J1356" s="118"/>
      <c r="K1356" s="118"/>
      <c r="L1356" s="118"/>
      <c r="M1356" s="118"/>
      <c r="N1356" s="139"/>
      <c r="O1356" s="118"/>
      <c r="P1356" s="118"/>
      <c r="Q1356" s="118"/>
      <c r="R1356" s="118"/>
      <c r="S1356" s="118"/>
      <c r="T1356" s="118"/>
      <c r="U1356" s="118"/>
      <c r="V1356" s="118"/>
      <c r="W1356" s="118"/>
      <c r="X1356" s="118"/>
      <c r="Y1356" s="118"/>
      <c r="Z1356" s="118"/>
      <c r="AA1356" s="118"/>
      <c r="AB1356" s="118"/>
      <c r="AC1356" s="118"/>
      <c r="AD1356" s="690"/>
      <c r="AE1356" s="690"/>
    </row>
    <row r="1357" spans="2:31" ht="19.350000000000001" customHeight="1" x14ac:dyDescent="0.2">
      <c r="B1357" s="702"/>
      <c r="C1357" s="971"/>
      <c r="D1357" s="146"/>
      <c r="E1357" s="971"/>
      <c r="F1357" s="118"/>
      <c r="G1357" s="118"/>
      <c r="H1357" s="118"/>
      <c r="I1357" s="118"/>
      <c r="J1357" s="118"/>
      <c r="K1357" s="118"/>
      <c r="L1357" s="118"/>
      <c r="M1357" s="118"/>
      <c r="N1357" s="146"/>
      <c r="O1357" s="118"/>
      <c r="P1357" s="118"/>
      <c r="Q1357" s="118"/>
      <c r="R1357" s="118"/>
      <c r="S1357" s="118"/>
      <c r="T1357" s="118"/>
      <c r="U1357" s="118"/>
      <c r="V1357" s="118"/>
      <c r="W1357" s="118"/>
      <c r="X1357" s="118"/>
      <c r="Y1357" s="118"/>
      <c r="Z1357" s="118"/>
      <c r="AA1357" s="118"/>
      <c r="AB1357" s="118"/>
      <c r="AC1357" s="118"/>
      <c r="AD1357" s="690"/>
      <c r="AE1357" s="690"/>
    </row>
    <row r="1358" spans="2:31" ht="19.350000000000001" customHeight="1" x14ac:dyDescent="0.2">
      <c r="B1358" s="702"/>
      <c r="C1358" s="971"/>
      <c r="D1358" s="144"/>
      <c r="E1358" s="971"/>
      <c r="F1358" s="118"/>
      <c r="G1358" s="118"/>
      <c r="H1358" s="118"/>
      <c r="I1358" s="118"/>
      <c r="J1358" s="118"/>
      <c r="K1358" s="118"/>
      <c r="L1358" s="118"/>
      <c r="M1358" s="118"/>
      <c r="N1358" s="118"/>
      <c r="O1358" s="118"/>
      <c r="P1358" s="146"/>
      <c r="Q1358" s="146"/>
      <c r="R1358" s="146"/>
      <c r="S1358" s="146"/>
      <c r="T1358" s="146"/>
      <c r="U1358" s="146"/>
      <c r="V1358" s="146"/>
      <c r="W1358" s="146"/>
      <c r="X1358" s="146"/>
      <c r="Y1358" s="146"/>
      <c r="Z1358" s="146"/>
      <c r="AA1358" s="146"/>
      <c r="AB1358" s="146"/>
      <c r="AC1358" s="146"/>
      <c r="AD1358" s="690"/>
      <c r="AE1358" s="690"/>
    </row>
    <row r="1359" spans="2:31" ht="19.350000000000001" customHeight="1" x14ac:dyDescent="0.2">
      <c r="B1359" s="702"/>
      <c r="C1359" s="971"/>
      <c r="D1359" s="139"/>
      <c r="E1359" s="971"/>
      <c r="F1359" s="139"/>
      <c r="G1359" s="139"/>
      <c r="H1359" s="139"/>
      <c r="I1359" s="139"/>
      <c r="J1359" s="139"/>
      <c r="K1359" s="139"/>
      <c r="L1359" s="139"/>
      <c r="M1359" s="139"/>
      <c r="N1359" s="139"/>
      <c r="O1359" s="139"/>
      <c r="P1359" s="139"/>
      <c r="Q1359" s="139"/>
      <c r="R1359" s="139"/>
      <c r="S1359" s="139"/>
      <c r="T1359" s="139"/>
      <c r="U1359" s="139"/>
      <c r="V1359" s="139"/>
      <c r="W1359" s="139"/>
      <c r="X1359" s="139"/>
      <c r="Y1359" s="139"/>
      <c r="Z1359" s="139"/>
      <c r="AA1359" s="139"/>
      <c r="AB1359" s="139"/>
      <c r="AC1359" s="139"/>
      <c r="AD1359" s="690"/>
      <c r="AE1359" s="690"/>
    </row>
    <row r="1360" spans="2:31" ht="19.350000000000001" customHeight="1" x14ac:dyDescent="0.2">
      <c r="B1360" s="702"/>
      <c r="C1360" s="971"/>
      <c r="D1360" s="146"/>
      <c r="E1360" s="971"/>
      <c r="F1360" s="118"/>
      <c r="G1360" s="118"/>
      <c r="H1360" s="118"/>
      <c r="I1360" s="139"/>
      <c r="J1360" s="139"/>
      <c r="K1360" s="139"/>
      <c r="L1360" s="139"/>
      <c r="M1360" s="146"/>
      <c r="N1360" s="139"/>
      <c r="O1360" s="139"/>
      <c r="P1360" s="139"/>
      <c r="Q1360" s="118"/>
      <c r="R1360" s="118"/>
      <c r="S1360" s="118"/>
      <c r="T1360" s="118"/>
      <c r="U1360" s="118"/>
      <c r="V1360" s="118"/>
      <c r="W1360" s="118"/>
      <c r="X1360" s="118"/>
      <c r="Y1360" s="118"/>
      <c r="Z1360" s="118"/>
      <c r="AA1360" s="118"/>
      <c r="AB1360" s="118"/>
      <c r="AC1360" s="118"/>
      <c r="AD1360" s="690"/>
      <c r="AE1360" s="690"/>
    </row>
    <row r="1361" spans="2:31" ht="19.350000000000001" customHeight="1" x14ac:dyDescent="0.2">
      <c r="B1361" s="702"/>
      <c r="C1361" s="971"/>
      <c r="D1361" s="146"/>
      <c r="E1361" s="971"/>
      <c r="F1361" s="139"/>
      <c r="G1361" s="139"/>
      <c r="H1361" s="139"/>
      <c r="I1361" s="139"/>
      <c r="J1361" s="139"/>
      <c r="K1361" s="139"/>
      <c r="L1361" s="139"/>
      <c r="M1361" s="139"/>
      <c r="N1361" s="139"/>
      <c r="O1361" s="139"/>
      <c r="P1361" s="139"/>
      <c r="Q1361" s="139"/>
      <c r="R1361" s="139"/>
      <c r="S1361" s="139"/>
      <c r="T1361" s="139"/>
      <c r="U1361" s="139"/>
      <c r="V1361" s="139"/>
      <c r="W1361" s="139"/>
      <c r="X1361" s="139"/>
      <c r="Y1361" s="139"/>
      <c r="Z1361" s="139"/>
      <c r="AA1361" s="139"/>
      <c r="AB1361" s="139"/>
      <c r="AC1361" s="139"/>
      <c r="AD1361" s="690"/>
      <c r="AE1361" s="690"/>
    </row>
    <row r="1362" spans="2:31" ht="19.350000000000001" customHeight="1" x14ac:dyDescent="0.2">
      <c r="B1362" s="702"/>
      <c r="C1362" s="971"/>
      <c r="D1362" s="146"/>
      <c r="E1362" s="971"/>
      <c r="F1362" s="139"/>
      <c r="G1362" s="139"/>
      <c r="H1362" s="139"/>
      <c r="I1362" s="139"/>
      <c r="J1362" s="139"/>
      <c r="K1362" s="139"/>
      <c r="L1362" s="139"/>
      <c r="M1362" s="139"/>
      <c r="N1362" s="139"/>
      <c r="O1362" s="139"/>
      <c r="P1362" s="139"/>
      <c r="Q1362" s="139"/>
      <c r="R1362" s="139"/>
      <c r="S1362" s="139"/>
      <c r="T1362" s="139"/>
      <c r="U1362" s="139"/>
      <c r="V1362" s="139"/>
      <c r="W1362" s="139"/>
      <c r="X1362" s="139"/>
      <c r="Y1362" s="139"/>
      <c r="Z1362" s="139"/>
      <c r="AA1362" s="139"/>
      <c r="AB1362" s="139"/>
      <c r="AC1362" s="139"/>
      <c r="AD1362" s="690"/>
      <c r="AE1362" s="690"/>
    </row>
    <row r="1363" spans="2:31" ht="19.350000000000001" customHeight="1" x14ac:dyDescent="0.2">
      <c r="B1363" s="702"/>
      <c r="C1363" s="971"/>
      <c r="D1363" s="146"/>
      <c r="E1363" s="971"/>
      <c r="F1363" s="146"/>
      <c r="G1363" s="146"/>
      <c r="H1363" s="146"/>
      <c r="I1363" s="118"/>
      <c r="J1363" s="118"/>
      <c r="K1363" s="118"/>
      <c r="L1363" s="118"/>
      <c r="M1363" s="118"/>
      <c r="N1363" s="118"/>
      <c r="O1363" s="118"/>
      <c r="P1363" s="118"/>
      <c r="Q1363" s="118"/>
      <c r="R1363" s="118"/>
      <c r="S1363" s="118"/>
      <c r="T1363" s="118"/>
      <c r="U1363" s="118"/>
      <c r="V1363" s="118"/>
      <c r="W1363" s="118"/>
      <c r="X1363" s="118"/>
      <c r="Y1363" s="118"/>
      <c r="Z1363" s="118"/>
      <c r="AA1363" s="118"/>
      <c r="AB1363" s="118"/>
      <c r="AC1363" s="118"/>
      <c r="AD1363" s="690"/>
      <c r="AE1363" s="690"/>
    </row>
    <row r="1364" spans="2:31" ht="19.350000000000001" customHeight="1" x14ac:dyDescent="0.2">
      <c r="B1364" s="702"/>
      <c r="C1364" s="971"/>
      <c r="D1364" s="144"/>
      <c r="E1364" s="971"/>
      <c r="F1364" s="139"/>
      <c r="G1364" s="139"/>
      <c r="H1364" s="139"/>
      <c r="I1364" s="139"/>
      <c r="J1364" s="139"/>
      <c r="K1364" s="139"/>
      <c r="L1364" s="139"/>
      <c r="M1364" s="139"/>
      <c r="N1364" s="139"/>
      <c r="O1364" s="139"/>
      <c r="P1364" s="139"/>
      <c r="Q1364" s="139"/>
      <c r="R1364" s="139"/>
      <c r="S1364" s="139"/>
      <c r="T1364" s="139"/>
      <c r="U1364" s="139"/>
      <c r="V1364" s="139"/>
      <c r="W1364" s="139"/>
      <c r="X1364" s="139"/>
      <c r="Y1364" s="139"/>
      <c r="Z1364" s="139"/>
      <c r="AA1364" s="139"/>
      <c r="AB1364" s="139"/>
      <c r="AC1364" s="139"/>
      <c r="AD1364" s="690"/>
      <c r="AE1364" s="690"/>
    </row>
    <row r="1365" spans="2:31" ht="19.350000000000001" customHeight="1" x14ac:dyDescent="0.2">
      <c r="B1365" s="702"/>
      <c r="C1365" s="971"/>
      <c r="D1365" s="139"/>
      <c r="E1365" s="971"/>
      <c r="F1365" s="139"/>
      <c r="G1365" s="139"/>
      <c r="H1365" s="118"/>
      <c r="I1365" s="118"/>
      <c r="J1365" s="118"/>
      <c r="K1365" s="118"/>
      <c r="L1365" s="118"/>
      <c r="M1365" s="118"/>
      <c r="N1365" s="118"/>
      <c r="O1365" s="118"/>
      <c r="P1365" s="118"/>
      <c r="Q1365" s="118"/>
      <c r="R1365" s="118"/>
      <c r="S1365" s="118"/>
      <c r="T1365" s="118"/>
      <c r="U1365" s="118"/>
      <c r="V1365" s="118"/>
      <c r="W1365" s="118"/>
      <c r="X1365" s="118"/>
      <c r="Y1365" s="118"/>
      <c r="Z1365" s="118"/>
      <c r="AA1365" s="118"/>
      <c r="AB1365" s="118"/>
      <c r="AC1365" s="118"/>
      <c r="AD1365" s="690"/>
      <c r="AE1365" s="690"/>
    </row>
    <row r="1366" spans="2:31" ht="19.350000000000001" customHeight="1" x14ac:dyDescent="0.2">
      <c r="B1366" s="702"/>
      <c r="C1366" s="971"/>
      <c r="D1366" s="139"/>
      <c r="E1366" s="971"/>
      <c r="F1366" s="118"/>
      <c r="G1366" s="118"/>
      <c r="H1366" s="118"/>
      <c r="I1366" s="118"/>
      <c r="J1366" s="118"/>
      <c r="K1366" s="118"/>
      <c r="L1366" s="118"/>
      <c r="M1366" s="118"/>
      <c r="N1366" s="139"/>
      <c r="O1366" s="118"/>
      <c r="P1366" s="118"/>
      <c r="Q1366" s="118"/>
      <c r="R1366" s="118"/>
      <c r="S1366" s="118"/>
      <c r="T1366" s="118"/>
      <c r="U1366" s="118"/>
      <c r="V1366" s="118"/>
      <c r="W1366" s="118"/>
      <c r="X1366" s="118"/>
      <c r="Y1366" s="118"/>
      <c r="Z1366" s="118"/>
      <c r="AA1366" s="118"/>
      <c r="AB1366" s="118"/>
      <c r="AC1366" s="118"/>
      <c r="AD1366" s="690"/>
      <c r="AE1366" s="690"/>
    </row>
    <row r="1367" spans="2:31" ht="19.350000000000001" customHeight="1" x14ac:dyDescent="0.2">
      <c r="B1367" s="702"/>
      <c r="C1367" s="971"/>
      <c r="D1367" s="139"/>
      <c r="E1367" s="971"/>
      <c r="F1367" s="118"/>
      <c r="G1367" s="118"/>
      <c r="H1367" s="118"/>
      <c r="I1367" s="118"/>
      <c r="J1367" s="118"/>
      <c r="K1367" s="118"/>
      <c r="L1367" s="118"/>
      <c r="M1367" s="118"/>
      <c r="N1367" s="139"/>
      <c r="O1367" s="118"/>
      <c r="P1367" s="118"/>
      <c r="Q1367" s="118"/>
      <c r="R1367" s="118"/>
      <c r="S1367" s="118"/>
      <c r="T1367" s="118"/>
      <c r="U1367" s="118"/>
      <c r="V1367" s="118"/>
      <c r="W1367" s="118"/>
      <c r="X1367" s="118"/>
      <c r="Y1367" s="118"/>
      <c r="Z1367" s="118"/>
      <c r="AA1367" s="118"/>
      <c r="AB1367" s="118"/>
      <c r="AC1367" s="118"/>
      <c r="AD1367" s="690"/>
      <c r="AE1367" s="690"/>
    </row>
    <row r="1368" spans="2:31" ht="19.350000000000001" customHeight="1" x14ac:dyDescent="0.2">
      <c r="B1368" s="702"/>
      <c r="C1368" s="971"/>
      <c r="D1368" s="142"/>
      <c r="E1368" s="971"/>
      <c r="F1368" s="118"/>
      <c r="G1368" s="118"/>
      <c r="H1368" s="118"/>
      <c r="I1368" s="139"/>
      <c r="J1368" s="139"/>
      <c r="K1368" s="139"/>
      <c r="L1368" s="146"/>
      <c r="M1368" s="144"/>
      <c r="N1368" s="139"/>
      <c r="O1368" s="144"/>
      <c r="P1368" s="144"/>
      <c r="Q1368" s="146"/>
      <c r="R1368" s="146"/>
      <c r="S1368" s="146"/>
      <c r="T1368" s="146"/>
      <c r="U1368" s="146"/>
      <c r="V1368" s="146"/>
      <c r="W1368" s="146"/>
      <c r="X1368" s="146"/>
      <c r="Y1368" s="146"/>
      <c r="Z1368" s="146"/>
      <c r="AA1368" s="146"/>
      <c r="AB1368" s="146"/>
      <c r="AC1368" s="146"/>
      <c r="AD1368" s="690"/>
      <c r="AE1368" s="690"/>
    </row>
    <row r="1369" spans="2:31" ht="19.350000000000001" customHeight="1" x14ac:dyDescent="0.2">
      <c r="B1369" s="702"/>
      <c r="C1369" s="971"/>
      <c r="D1369" s="146"/>
      <c r="E1369" s="971"/>
      <c r="F1369" s="139"/>
      <c r="G1369" s="139"/>
      <c r="H1369" s="139"/>
      <c r="I1369" s="139"/>
      <c r="J1369" s="139"/>
      <c r="K1369" s="139"/>
      <c r="L1369" s="139"/>
      <c r="M1369" s="139"/>
      <c r="N1369" s="139"/>
      <c r="O1369" s="139"/>
      <c r="P1369" s="139"/>
      <c r="Q1369" s="139"/>
      <c r="R1369" s="139"/>
      <c r="S1369" s="139"/>
      <c r="T1369" s="139"/>
      <c r="U1369" s="139"/>
      <c r="V1369" s="139"/>
      <c r="W1369" s="139"/>
      <c r="X1369" s="139"/>
      <c r="Y1369" s="139"/>
      <c r="Z1369" s="139"/>
      <c r="AA1369" s="139"/>
      <c r="AB1369" s="139"/>
      <c r="AC1369" s="139"/>
      <c r="AD1369" s="690"/>
      <c r="AE1369" s="690"/>
    </row>
    <row r="1370" spans="2:31" ht="19.350000000000001" customHeight="1" x14ac:dyDescent="0.2">
      <c r="B1370" s="702"/>
      <c r="C1370" s="971"/>
      <c r="D1370" s="140"/>
      <c r="E1370" s="971"/>
      <c r="F1370" s="144"/>
      <c r="G1370" s="144"/>
      <c r="H1370" s="144"/>
      <c r="I1370" s="144"/>
      <c r="J1370" s="144"/>
      <c r="K1370" s="144"/>
      <c r="L1370" s="144"/>
      <c r="M1370" s="144"/>
      <c r="N1370" s="144"/>
      <c r="O1370" s="144"/>
      <c r="P1370" s="144"/>
      <c r="Q1370" s="144"/>
      <c r="R1370" s="144"/>
      <c r="S1370" s="144"/>
      <c r="T1370" s="144"/>
      <c r="U1370" s="144"/>
      <c r="V1370" s="144"/>
      <c r="W1370" s="144"/>
      <c r="X1370" s="144"/>
      <c r="Y1370" s="144"/>
      <c r="Z1370" s="144"/>
      <c r="AA1370" s="144"/>
      <c r="AB1370" s="144"/>
      <c r="AC1370" s="144"/>
      <c r="AD1370" s="690"/>
      <c r="AE1370" s="690"/>
    </row>
    <row r="1371" spans="2:31" ht="19.350000000000001" customHeight="1" x14ac:dyDescent="0.2">
      <c r="B1371" s="702"/>
      <c r="C1371" s="971"/>
      <c r="D1371" s="146"/>
      <c r="E1371" s="971"/>
      <c r="F1371" s="139"/>
      <c r="G1371" s="139"/>
      <c r="H1371" s="139"/>
      <c r="I1371" s="139"/>
      <c r="J1371" s="139"/>
      <c r="K1371" s="139"/>
      <c r="L1371" s="139"/>
      <c r="M1371" s="139"/>
      <c r="N1371" s="139"/>
      <c r="O1371" s="139"/>
      <c r="P1371" s="139"/>
      <c r="Q1371" s="139"/>
      <c r="R1371" s="139"/>
      <c r="S1371" s="139"/>
      <c r="T1371" s="139"/>
      <c r="U1371" s="139"/>
      <c r="V1371" s="139"/>
      <c r="W1371" s="139"/>
      <c r="X1371" s="139"/>
      <c r="Y1371" s="139"/>
      <c r="Z1371" s="139"/>
      <c r="AA1371" s="139"/>
      <c r="AB1371" s="139"/>
      <c r="AC1371" s="139"/>
      <c r="AD1371" s="690"/>
      <c r="AE1371" s="690"/>
    </row>
    <row r="1372" spans="2:31" ht="19.350000000000001" customHeight="1" x14ac:dyDescent="0.2">
      <c r="B1372" s="702"/>
      <c r="C1372" s="971"/>
      <c r="D1372" s="146"/>
      <c r="E1372" s="971"/>
      <c r="F1372" s="139"/>
      <c r="G1372" s="139"/>
      <c r="H1372" s="139"/>
      <c r="I1372" s="139"/>
      <c r="J1372" s="139"/>
      <c r="K1372" s="139"/>
      <c r="L1372" s="139"/>
      <c r="M1372" s="139"/>
      <c r="N1372" s="139"/>
      <c r="O1372" s="139"/>
      <c r="P1372" s="139"/>
      <c r="Q1372" s="139"/>
      <c r="R1372" s="139"/>
      <c r="S1372" s="139"/>
      <c r="T1372" s="139"/>
      <c r="U1372" s="139"/>
      <c r="V1372" s="139"/>
      <c r="W1372" s="139"/>
      <c r="X1372" s="139"/>
      <c r="Y1372" s="139"/>
      <c r="Z1372" s="139"/>
      <c r="AA1372" s="139"/>
      <c r="AB1372" s="139"/>
      <c r="AC1372" s="139"/>
      <c r="AD1372" s="690"/>
      <c r="AE1372" s="690"/>
    </row>
    <row r="1373" spans="2:31" ht="19.350000000000001" customHeight="1" x14ac:dyDescent="0.2">
      <c r="B1373" s="702"/>
      <c r="C1373" s="971"/>
      <c r="D1373" s="146"/>
      <c r="E1373" s="971"/>
      <c r="F1373" s="118"/>
      <c r="G1373" s="118"/>
      <c r="H1373" s="139"/>
      <c r="I1373" s="139"/>
      <c r="J1373" s="139"/>
      <c r="K1373" s="139"/>
      <c r="L1373" s="139"/>
      <c r="M1373" s="139"/>
      <c r="N1373" s="139"/>
      <c r="O1373" s="139"/>
      <c r="P1373" s="139"/>
      <c r="Q1373" s="139"/>
      <c r="R1373" s="139"/>
      <c r="S1373" s="139"/>
      <c r="T1373" s="139"/>
      <c r="U1373" s="139"/>
      <c r="V1373" s="139"/>
      <c r="W1373" s="139"/>
      <c r="X1373" s="139"/>
      <c r="Y1373" s="139"/>
      <c r="Z1373" s="139"/>
      <c r="AA1373" s="139"/>
      <c r="AB1373" s="139"/>
      <c r="AC1373" s="139"/>
      <c r="AD1373" s="690"/>
      <c r="AE1373" s="690"/>
    </row>
    <row r="1374" spans="2:31" ht="19.350000000000001" customHeight="1" x14ac:dyDescent="0.2">
      <c r="B1374" s="702"/>
      <c r="C1374" s="971"/>
      <c r="D1374" s="144"/>
      <c r="E1374" s="971"/>
      <c r="F1374" s="118"/>
      <c r="G1374" s="118"/>
      <c r="H1374" s="139"/>
      <c r="I1374" s="139"/>
      <c r="J1374" s="139"/>
      <c r="K1374" s="139"/>
      <c r="L1374" s="139"/>
      <c r="M1374" s="139"/>
      <c r="N1374" s="139"/>
      <c r="O1374" s="139"/>
      <c r="P1374" s="139"/>
      <c r="Q1374" s="139"/>
      <c r="R1374" s="139"/>
      <c r="S1374" s="139"/>
      <c r="T1374" s="139"/>
      <c r="U1374" s="139"/>
      <c r="V1374" s="139"/>
      <c r="W1374" s="139"/>
      <c r="X1374" s="139"/>
      <c r="Y1374" s="139"/>
      <c r="Z1374" s="139"/>
      <c r="AA1374" s="139"/>
      <c r="AB1374" s="139"/>
      <c r="AC1374" s="139"/>
      <c r="AD1374" s="690"/>
      <c r="AE1374" s="690"/>
    </row>
    <row r="1375" spans="2:31" ht="19.350000000000001" customHeight="1" x14ac:dyDescent="0.2">
      <c r="B1375" s="702"/>
      <c r="C1375" s="971"/>
      <c r="D1375" s="142"/>
      <c r="E1375" s="971"/>
      <c r="F1375" s="118"/>
      <c r="G1375" s="118"/>
      <c r="H1375" s="146"/>
      <c r="I1375" s="146"/>
      <c r="J1375" s="146"/>
      <c r="K1375" s="146"/>
      <c r="L1375" s="146"/>
      <c r="M1375" s="146"/>
      <c r="N1375" s="146"/>
      <c r="O1375" s="146"/>
      <c r="P1375" s="146"/>
      <c r="Q1375" s="146"/>
      <c r="R1375" s="146"/>
      <c r="S1375" s="146"/>
      <c r="T1375" s="146"/>
      <c r="U1375" s="146"/>
      <c r="V1375" s="146"/>
      <c r="W1375" s="146"/>
      <c r="X1375" s="146"/>
      <c r="Y1375" s="146"/>
      <c r="Z1375" s="146"/>
      <c r="AA1375" s="146"/>
      <c r="AB1375" s="146"/>
      <c r="AC1375" s="146"/>
      <c r="AD1375" s="690"/>
      <c r="AE1375" s="690"/>
    </row>
    <row r="1376" spans="2:31" ht="19.350000000000001" customHeight="1" x14ac:dyDescent="0.2">
      <c r="B1376" s="702"/>
      <c r="C1376" s="971"/>
      <c r="D1376" s="144"/>
      <c r="E1376" s="971"/>
      <c r="F1376" s="118"/>
      <c r="G1376" s="118"/>
      <c r="H1376" s="146"/>
      <c r="I1376" s="146"/>
      <c r="J1376" s="146"/>
      <c r="K1376" s="146"/>
      <c r="L1376" s="146"/>
      <c r="M1376" s="146"/>
      <c r="N1376" s="146"/>
      <c r="O1376" s="146"/>
      <c r="P1376" s="146"/>
      <c r="Q1376" s="146"/>
      <c r="R1376" s="146"/>
      <c r="S1376" s="146"/>
      <c r="T1376" s="146"/>
      <c r="U1376" s="146"/>
      <c r="V1376" s="146"/>
      <c r="W1376" s="146"/>
      <c r="X1376" s="146"/>
      <c r="Y1376" s="146"/>
      <c r="Z1376" s="146"/>
      <c r="AA1376" s="146"/>
      <c r="AB1376" s="146"/>
      <c r="AC1376" s="146"/>
      <c r="AD1376" s="690"/>
      <c r="AE1376" s="690"/>
    </row>
    <row r="1377" spans="2:31" ht="19.350000000000001" customHeight="1" x14ac:dyDescent="0.2">
      <c r="B1377" s="702"/>
      <c r="C1377" s="971"/>
      <c r="D1377" s="146"/>
      <c r="E1377" s="971"/>
      <c r="F1377" s="118"/>
      <c r="G1377" s="118"/>
      <c r="H1377" s="139"/>
      <c r="I1377" s="139"/>
      <c r="J1377" s="139"/>
      <c r="K1377" s="139"/>
      <c r="L1377" s="139"/>
      <c r="M1377" s="139"/>
      <c r="N1377" s="139"/>
      <c r="O1377" s="139"/>
      <c r="P1377" s="139"/>
      <c r="Q1377" s="139"/>
      <c r="R1377" s="139"/>
      <c r="S1377" s="139"/>
      <c r="T1377" s="139"/>
      <c r="U1377" s="139"/>
      <c r="V1377" s="139"/>
      <c r="W1377" s="139"/>
      <c r="X1377" s="139"/>
      <c r="Y1377" s="139"/>
      <c r="Z1377" s="139"/>
      <c r="AA1377" s="139"/>
      <c r="AB1377" s="139"/>
      <c r="AC1377" s="139"/>
      <c r="AD1377" s="690"/>
      <c r="AE1377" s="690"/>
    </row>
    <row r="1378" spans="2:31" ht="19.350000000000001" customHeight="1" x14ac:dyDescent="0.2">
      <c r="B1378" s="702"/>
      <c r="C1378" s="971"/>
      <c r="D1378" s="139"/>
      <c r="E1378" s="971"/>
      <c r="F1378" s="118"/>
      <c r="G1378" s="118"/>
      <c r="H1378" s="139"/>
      <c r="I1378" s="139"/>
      <c r="J1378" s="139"/>
      <c r="K1378" s="139"/>
      <c r="L1378" s="139"/>
      <c r="M1378" s="139"/>
      <c r="N1378" s="139"/>
      <c r="O1378" s="139"/>
      <c r="P1378" s="139"/>
      <c r="Q1378" s="139"/>
      <c r="R1378" s="139"/>
      <c r="S1378" s="139"/>
      <c r="T1378" s="139"/>
      <c r="U1378" s="139"/>
      <c r="V1378" s="139"/>
      <c r="W1378" s="139"/>
      <c r="X1378" s="139"/>
      <c r="Y1378" s="139"/>
      <c r="Z1378" s="139"/>
      <c r="AA1378" s="139"/>
      <c r="AB1378" s="139"/>
      <c r="AC1378" s="139"/>
      <c r="AD1378" s="690"/>
      <c r="AE1378" s="690"/>
    </row>
    <row r="1379" spans="2:31" ht="19.350000000000001" customHeight="1" x14ac:dyDescent="0.2">
      <c r="B1379" s="702"/>
      <c r="C1379" s="971"/>
      <c r="D1379" s="146"/>
      <c r="E1379" s="971"/>
      <c r="F1379" s="118"/>
      <c r="G1379" s="118"/>
      <c r="H1379" s="139"/>
      <c r="I1379" s="139"/>
      <c r="J1379" s="139"/>
      <c r="K1379" s="139"/>
      <c r="L1379" s="139"/>
      <c r="M1379" s="139"/>
      <c r="N1379" s="139"/>
      <c r="O1379" s="139"/>
      <c r="P1379" s="139"/>
      <c r="Q1379" s="139"/>
      <c r="R1379" s="139"/>
      <c r="S1379" s="139"/>
      <c r="T1379" s="139"/>
      <c r="U1379" s="139"/>
      <c r="V1379" s="139"/>
      <c r="W1379" s="139"/>
      <c r="X1379" s="139"/>
      <c r="Y1379" s="139"/>
      <c r="Z1379" s="139"/>
      <c r="AA1379" s="139"/>
      <c r="AB1379" s="139"/>
      <c r="AC1379" s="139"/>
      <c r="AD1379" s="690"/>
      <c r="AE1379" s="690"/>
    </row>
    <row r="1380" spans="2:31" ht="19.350000000000001" customHeight="1" x14ac:dyDescent="0.2">
      <c r="B1380" s="702"/>
      <c r="C1380" s="971"/>
      <c r="D1380" s="144"/>
      <c r="E1380" s="971"/>
      <c r="F1380" s="146"/>
      <c r="G1380" s="146"/>
      <c r="H1380" s="146"/>
      <c r="I1380" s="146"/>
      <c r="J1380" s="146"/>
      <c r="K1380" s="146"/>
      <c r="L1380" s="146"/>
      <c r="M1380" s="146"/>
      <c r="N1380" s="146"/>
      <c r="O1380" s="146"/>
      <c r="P1380" s="146"/>
      <c r="Q1380" s="146"/>
      <c r="R1380" s="146"/>
      <c r="S1380" s="146"/>
      <c r="T1380" s="146"/>
      <c r="U1380" s="146"/>
      <c r="V1380" s="146"/>
      <c r="W1380" s="146"/>
      <c r="X1380" s="146"/>
      <c r="Y1380" s="146"/>
      <c r="Z1380" s="146"/>
      <c r="AA1380" s="146"/>
      <c r="AB1380" s="146"/>
      <c r="AC1380" s="146"/>
      <c r="AD1380" s="690"/>
      <c r="AE1380" s="690"/>
    </row>
    <row r="1381" spans="2:31" ht="19.350000000000001" customHeight="1" x14ac:dyDescent="0.2">
      <c r="B1381" s="702"/>
      <c r="C1381" s="971"/>
      <c r="D1381" s="144"/>
      <c r="E1381" s="971"/>
      <c r="F1381" s="146"/>
      <c r="G1381" s="146"/>
      <c r="H1381" s="146"/>
      <c r="I1381" s="146"/>
      <c r="J1381" s="146"/>
      <c r="K1381" s="146"/>
      <c r="L1381" s="146"/>
      <c r="M1381" s="146"/>
      <c r="N1381" s="146"/>
      <c r="O1381" s="146"/>
      <c r="P1381" s="146"/>
      <c r="Q1381" s="146"/>
      <c r="R1381" s="146"/>
      <c r="S1381" s="146"/>
      <c r="T1381" s="146"/>
      <c r="U1381" s="146"/>
      <c r="V1381" s="146"/>
      <c r="W1381" s="146"/>
      <c r="X1381" s="146"/>
      <c r="Y1381" s="146"/>
      <c r="Z1381" s="146"/>
      <c r="AA1381" s="146"/>
      <c r="AB1381" s="146"/>
      <c r="AC1381" s="146"/>
      <c r="AD1381" s="690"/>
      <c r="AE1381" s="690"/>
    </row>
    <row r="1382" spans="2:31" ht="19.350000000000001" customHeight="1" x14ac:dyDescent="0.2">
      <c r="B1382" s="702"/>
      <c r="C1382" s="971"/>
      <c r="D1382" s="146"/>
      <c r="E1382" s="971"/>
      <c r="F1382" s="139"/>
      <c r="G1382" s="139"/>
      <c r="H1382" s="139"/>
      <c r="I1382" s="139"/>
      <c r="J1382" s="139"/>
      <c r="K1382" s="139"/>
      <c r="L1382" s="139"/>
      <c r="M1382" s="139"/>
      <c r="N1382" s="139"/>
      <c r="O1382" s="139"/>
      <c r="P1382" s="139"/>
      <c r="Q1382" s="139"/>
      <c r="R1382" s="139"/>
      <c r="S1382" s="139"/>
      <c r="T1382" s="139"/>
      <c r="U1382" s="139"/>
      <c r="V1382" s="139"/>
      <c r="W1382" s="139"/>
      <c r="X1382" s="139"/>
      <c r="Y1382" s="139"/>
      <c r="Z1382" s="139"/>
      <c r="AA1382" s="139"/>
      <c r="AB1382" s="139"/>
      <c r="AC1382" s="139"/>
      <c r="AD1382" s="690"/>
      <c r="AE1382" s="690"/>
    </row>
    <row r="1383" spans="2:31" ht="19.350000000000001" customHeight="1" x14ac:dyDescent="0.2">
      <c r="B1383" s="702"/>
      <c r="C1383" s="971"/>
      <c r="D1383" s="144"/>
      <c r="E1383" s="971"/>
      <c r="F1383" s="139"/>
      <c r="G1383" s="139"/>
      <c r="H1383" s="139"/>
      <c r="I1383" s="139"/>
      <c r="J1383" s="139"/>
      <c r="K1383" s="139"/>
      <c r="L1383" s="139"/>
      <c r="M1383" s="139"/>
      <c r="N1383" s="139"/>
      <c r="O1383" s="139"/>
      <c r="P1383" s="139"/>
      <c r="Q1383" s="139"/>
      <c r="R1383" s="139"/>
      <c r="S1383" s="139"/>
      <c r="T1383" s="139"/>
      <c r="U1383" s="139"/>
      <c r="V1383" s="139"/>
      <c r="W1383" s="139"/>
      <c r="X1383" s="139"/>
      <c r="Y1383" s="139"/>
      <c r="Z1383" s="139"/>
      <c r="AA1383" s="139"/>
      <c r="AB1383" s="139"/>
      <c r="AC1383" s="139"/>
      <c r="AD1383" s="690"/>
      <c r="AE1383" s="690"/>
    </row>
    <row r="1384" spans="2:31" ht="19.350000000000001" customHeight="1" x14ac:dyDescent="0.2">
      <c r="B1384" s="702"/>
      <c r="C1384" s="971"/>
      <c r="D1384" s="146"/>
      <c r="E1384" s="971"/>
      <c r="F1384" s="139"/>
      <c r="G1384" s="139"/>
      <c r="H1384" s="139"/>
      <c r="I1384" s="139"/>
      <c r="J1384" s="139"/>
      <c r="K1384" s="139"/>
      <c r="L1384" s="139"/>
      <c r="M1384" s="139"/>
      <c r="N1384" s="139"/>
      <c r="O1384" s="139"/>
      <c r="P1384" s="139"/>
      <c r="Q1384" s="139"/>
      <c r="R1384" s="139"/>
      <c r="S1384" s="139"/>
      <c r="T1384" s="139"/>
      <c r="U1384" s="139"/>
      <c r="V1384" s="139"/>
      <c r="W1384" s="139"/>
      <c r="X1384" s="139"/>
      <c r="Y1384" s="139"/>
      <c r="Z1384" s="139"/>
      <c r="AA1384" s="139"/>
      <c r="AB1384" s="139"/>
      <c r="AC1384" s="139"/>
      <c r="AD1384" s="690"/>
      <c r="AE1384" s="690"/>
    </row>
    <row r="1385" spans="2:31" ht="19.350000000000001" customHeight="1" x14ac:dyDescent="0.2">
      <c r="B1385" s="702"/>
      <c r="C1385" s="971"/>
      <c r="D1385" s="139"/>
      <c r="E1385" s="971"/>
      <c r="F1385" s="139"/>
      <c r="G1385" s="139"/>
      <c r="H1385" s="118"/>
      <c r="I1385" s="118"/>
      <c r="J1385" s="118"/>
      <c r="K1385" s="118"/>
      <c r="L1385" s="118"/>
      <c r="M1385" s="118"/>
      <c r="N1385" s="118"/>
      <c r="O1385" s="118"/>
      <c r="P1385" s="118"/>
      <c r="Q1385" s="118"/>
      <c r="R1385" s="118"/>
      <c r="S1385" s="118"/>
      <c r="T1385" s="118"/>
      <c r="U1385" s="118"/>
      <c r="V1385" s="118"/>
      <c r="W1385" s="118"/>
      <c r="X1385" s="118"/>
      <c r="Y1385" s="118"/>
      <c r="Z1385" s="118"/>
      <c r="AA1385" s="118"/>
      <c r="AB1385" s="118"/>
      <c r="AC1385" s="118"/>
      <c r="AD1385" s="690"/>
      <c r="AE1385" s="690"/>
    </row>
    <row r="1386" spans="2:31" ht="19.350000000000001" customHeight="1" x14ac:dyDescent="0.2">
      <c r="B1386" s="702"/>
      <c r="C1386" s="971"/>
      <c r="D1386" s="144"/>
      <c r="E1386" s="971"/>
      <c r="F1386" s="118"/>
      <c r="G1386" s="118"/>
      <c r="H1386" s="118"/>
      <c r="I1386" s="118"/>
      <c r="J1386" s="118"/>
      <c r="K1386" s="118"/>
      <c r="L1386" s="118"/>
      <c r="M1386" s="144"/>
      <c r="N1386" s="118"/>
      <c r="O1386" s="118"/>
      <c r="P1386" s="118"/>
      <c r="Q1386" s="118"/>
      <c r="R1386" s="118"/>
      <c r="S1386" s="118"/>
      <c r="T1386" s="118"/>
      <c r="U1386" s="118"/>
      <c r="V1386" s="118"/>
      <c r="W1386" s="118"/>
      <c r="X1386" s="118"/>
      <c r="Y1386" s="118"/>
      <c r="Z1386" s="118"/>
      <c r="AA1386" s="118"/>
      <c r="AB1386" s="118"/>
      <c r="AC1386" s="118"/>
      <c r="AD1386" s="690"/>
      <c r="AE1386" s="690"/>
    </row>
    <row r="1387" spans="2:31" ht="19.350000000000001" customHeight="1" x14ac:dyDescent="0.2">
      <c r="B1387" s="702"/>
      <c r="C1387" s="971"/>
      <c r="D1387" s="146"/>
      <c r="E1387" s="971"/>
      <c r="F1387" s="118"/>
      <c r="G1387" s="118"/>
      <c r="H1387" s="118"/>
      <c r="I1387" s="118"/>
      <c r="J1387" s="118"/>
      <c r="K1387" s="118"/>
      <c r="L1387" s="118"/>
      <c r="M1387" s="118"/>
      <c r="N1387" s="118"/>
      <c r="O1387" s="118"/>
      <c r="P1387" s="118"/>
      <c r="Q1387" s="118"/>
      <c r="R1387" s="118"/>
      <c r="S1387" s="118"/>
      <c r="T1387" s="118"/>
      <c r="U1387" s="118"/>
      <c r="V1387" s="118"/>
      <c r="W1387" s="118"/>
      <c r="X1387" s="118"/>
      <c r="Y1387" s="118"/>
      <c r="Z1387" s="118"/>
      <c r="AA1387" s="118"/>
      <c r="AB1387" s="146"/>
      <c r="AC1387" s="146"/>
      <c r="AD1387" s="690"/>
      <c r="AE1387" s="690"/>
    </row>
    <row r="1388" spans="2:31" ht="19.350000000000001" customHeight="1" x14ac:dyDescent="0.2">
      <c r="B1388" s="702"/>
      <c r="C1388" s="971"/>
      <c r="D1388" s="146"/>
      <c r="E1388" s="971"/>
      <c r="F1388" s="139"/>
      <c r="G1388" s="139"/>
      <c r="H1388" s="139"/>
      <c r="I1388" s="139"/>
      <c r="J1388" s="139"/>
      <c r="K1388" s="139"/>
      <c r="L1388" s="139"/>
      <c r="M1388" s="139"/>
      <c r="N1388" s="139"/>
      <c r="O1388" s="139"/>
      <c r="P1388" s="139"/>
      <c r="Q1388" s="139"/>
      <c r="R1388" s="139"/>
      <c r="S1388" s="139"/>
      <c r="T1388" s="139"/>
      <c r="U1388" s="139"/>
      <c r="V1388" s="139"/>
      <c r="W1388" s="139"/>
      <c r="X1388" s="139"/>
      <c r="Y1388" s="139"/>
      <c r="Z1388" s="139"/>
      <c r="AA1388" s="139"/>
      <c r="AB1388" s="139"/>
      <c r="AC1388" s="139"/>
      <c r="AD1388" s="690"/>
      <c r="AE1388" s="690"/>
    </row>
    <row r="1389" spans="2:31" ht="19.350000000000001" customHeight="1" x14ac:dyDescent="0.2">
      <c r="B1389" s="702"/>
      <c r="C1389" s="971"/>
      <c r="D1389" s="139"/>
      <c r="E1389" s="971"/>
      <c r="F1389" s="118"/>
      <c r="G1389" s="118"/>
      <c r="H1389" s="118"/>
      <c r="I1389" s="118"/>
      <c r="J1389" s="118"/>
      <c r="K1389" s="118"/>
      <c r="L1389" s="118"/>
      <c r="M1389" s="118"/>
      <c r="N1389" s="139"/>
      <c r="O1389" s="118"/>
      <c r="P1389" s="118"/>
      <c r="Q1389" s="118"/>
      <c r="R1389" s="118"/>
      <c r="S1389" s="118"/>
      <c r="T1389" s="118"/>
      <c r="U1389" s="118"/>
      <c r="V1389" s="118"/>
      <c r="W1389" s="118"/>
      <c r="X1389" s="118"/>
      <c r="Y1389" s="118"/>
      <c r="Z1389" s="118"/>
      <c r="AA1389" s="118"/>
      <c r="AB1389" s="118"/>
      <c r="AC1389" s="118"/>
      <c r="AD1389" s="690"/>
      <c r="AE1389" s="690"/>
    </row>
    <row r="1390" spans="2:31" ht="19.350000000000001" customHeight="1" x14ac:dyDescent="0.2">
      <c r="B1390" s="702"/>
      <c r="C1390" s="971"/>
      <c r="D1390" s="142"/>
      <c r="E1390" s="971"/>
      <c r="F1390" s="144"/>
      <c r="G1390" s="144"/>
      <c r="H1390" s="144"/>
      <c r="I1390" s="144"/>
      <c r="J1390" s="144"/>
      <c r="K1390" s="144"/>
      <c r="L1390" s="144"/>
      <c r="M1390" s="144"/>
      <c r="N1390" s="144"/>
      <c r="O1390" s="144"/>
      <c r="P1390" s="144"/>
      <c r="Q1390" s="144"/>
      <c r="R1390" s="144"/>
      <c r="S1390" s="144"/>
      <c r="T1390" s="144"/>
      <c r="U1390" s="144"/>
      <c r="V1390" s="144"/>
      <c r="W1390" s="144"/>
      <c r="X1390" s="144"/>
      <c r="Y1390" s="144"/>
      <c r="Z1390" s="144"/>
      <c r="AA1390" s="144"/>
      <c r="AB1390" s="144"/>
      <c r="AC1390" s="144"/>
      <c r="AD1390" s="690"/>
      <c r="AE1390" s="690"/>
    </row>
    <row r="1391" spans="2:31" ht="19.350000000000001" customHeight="1" x14ac:dyDescent="0.2">
      <c r="B1391" s="702"/>
      <c r="C1391" s="971"/>
      <c r="D1391" s="144"/>
      <c r="E1391" s="971"/>
      <c r="F1391" s="146"/>
      <c r="G1391" s="146"/>
      <c r="H1391" s="146"/>
      <c r="I1391" s="146"/>
      <c r="J1391" s="146"/>
      <c r="K1391" s="146"/>
      <c r="L1391" s="146"/>
      <c r="M1391" s="146"/>
      <c r="N1391" s="146"/>
      <c r="O1391" s="146"/>
      <c r="P1391" s="146"/>
      <c r="Q1391" s="146"/>
      <c r="R1391" s="146"/>
      <c r="S1391" s="146"/>
      <c r="T1391" s="146"/>
      <c r="U1391" s="146"/>
      <c r="V1391" s="146"/>
      <c r="W1391" s="146"/>
      <c r="X1391" s="146"/>
      <c r="Y1391" s="146"/>
      <c r="Z1391" s="146"/>
      <c r="AA1391" s="146"/>
      <c r="AB1391" s="146"/>
      <c r="AC1391" s="146"/>
      <c r="AD1391" s="690"/>
      <c r="AE1391" s="690"/>
    </row>
    <row r="1392" spans="2:31" ht="19.350000000000001" customHeight="1" x14ac:dyDescent="0.2">
      <c r="B1392" s="702"/>
      <c r="C1392" s="971"/>
      <c r="D1392" s="146"/>
      <c r="E1392" s="971"/>
      <c r="F1392" s="139"/>
      <c r="G1392" s="139"/>
      <c r="H1392" s="139"/>
      <c r="I1392" s="139"/>
      <c r="J1392" s="139"/>
      <c r="K1392" s="139"/>
      <c r="L1392" s="139"/>
      <c r="M1392" s="139"/>
      <c r="N1392" s="139"/>
      <c r="O1392" s="139"/>
      <c r="P1392" s="139"/>
      <c r="Q1392" s="139"/>
      <c r="R1392" s="139"/>
      <c r="S1392" s="139"/>
      <c r="T1392" s="139"/>
      <c r="U1392" s="139"/>
      <c r="V1392" s="139"/>
      <c r="W1392" s="139"/>
      <c r="X1392" s="139"/>
      <c r="Y1392" s="139"/>
      <c r="Z1392" s="139"/>
      <c r="AA1392" s="139"/>
      <c r="AB1392" s="139"/>
      <c r="AC1392" s="139"/>
      <c r="AD1392" s="690"/>
      <c r="AE1392" s="690"/>
    </row>
    <row r="1393" spans="2:31" ht="19.350000000000001" customHeight="1" x14ac:dyDescent="0.2">
      <c r="B1393" s="702"/>
      <c r="C1393" s="971"/>
      <c r="D1393" s="139"/>
      <c r="E1393" s="971"/>
      <c r="F1393" s="139"/>
      <c r="G1393" s="139"/>
      <c r="H1393" s="139"/>
      <c r="I1393" s="139"/>
      <c r="J1393" s="139"/>
      <c r="K1393" s="139"/>
      <c r="L1393" s="139"/>
      <c r="M1393" s="139"/>
      <c r="N1393" s="139"/>
      <c r="O1393" s="139"/>
      <c r="P1393" s="139"/>
      <c r="Q1393" s="139"/>
      <c r="R1393" s="139"/>
      <c r="S1393" s="139"/>
      <c r="T1393" s="139"/>
      <c r="U1393" s="139"/>
      <c r="V1393" s="139"/>
      <c r="W1393" s="139"/>
      <c r="X1393" s="139"/>
      <c r="Y1393" s="139"/>
      <c r="Z1393" s="139"/>
      <c r="AA1393" s="139"/>
      <c r="AB1393" s="139"/>
      <c r="AC1393" s="139"/>
      <c r="AD1393" s="690"/>
      <c r="AE1393" s="690"/>
    </row>
    <row r="1394" spans="2:31" ht="19.350000000000001" customHeight="1" x14ac:dyDescent="0.2">
      <c r="B1394" s="702"/>
      <c r="C1394" s="971"/>
      <c r="D1394" s="146"/>
      <c r="E1394" s="971"/>
      <c r="F1394" s="139"/>
      <c r="G1394" s="139"/>
      <c r="H1394" s="139"/>
      <c r="I1394" s="139"/>
      <c r="J1394" s="139"/>
      <c r="K1394" s="139"/>
      <c r="L1394" s="139"/>
      <c r="M1394" s="139"/>
      <c r="N1394" s="139"/>
      <c r="O1394" s="139"/>
      <c r="P1394" s="139"/>
      <c r="Q1394" s="139"/>
      <c r="R1394" s="139"/>
      <c r="S1394" s="139"/>
      <c r="T1394" s="139"/>
      <c r="U1394" s="139"/>
      <c r="V1394" s="139"/>
      <c r="W1394" s="139"/>
      <c r="X1394" s="139"/>
      <c r="Y1394" s="139"/>
      <c r="Z1394" s="139"/>
      <c r="AA1394" s="139"/>
      <c r="AB1394" s="139"/>
      <c r="AC1394" s="139"/>
      <c r="AD1394" s="690"/>
      <c r="AE1394" s="690"/>
    </row>
    <row r="1395" spans="2:31" ht="19.350000000000001" customHeight="1" x14ac:dyDescent="0.2">
      <c r="B1395" s="702"/>
      <c r="C1395" s="971"/>
      <c r="D1395" s="139"/>
      <c r="E1395" s="971"/>
      <c r="F1395" s="139"/>
      <c r="G1395" s="139"/>
      <c r="H1395" s="139"/>
      <c r="I1395" s="139"/>
      <c r="J1395" s="118"/>
      <c r="K1395" s="118"/>
      <c r="L1395" s="118"/>
      <c r="M1395" s="118"/>
      <c r="N1395" s="118"/>
      <c r="O1395" s="118"/>
      <c r="P1395" s="118"/>
      <c r="Q1395" s="118"/>
      <c r="R1395" s="118"/>
      <c r="S1395" s="118"/>
      <c r="T1395" s="118"/>
      <c r="U1395" s="118"/>
      <c r="V1395" s="118"/>
      <c r="W1395" s="118"/>
      <c r="X1395" s="118"/>
      <c r="Y1395" s="118"/>
      <c r="Z1395" s="118"/>
      <c r="AA1395" s="118"/>
      <c r="AB1395" s="118"/>
      <c r="AC1395" s="118"/>
      <c r="AD1395" s="690"/>
      <c r="AE1395" s="690"/>
    </row>
    <row r="1396" spans="2:31" ht="19.350000000000001" customHeight="1" x14ac:dyDescent="0.2">
      <c r="B1396" s="702"/>
      <c r="C1396" s="971"/>
      <c r="D1396" s="146"/>
      <c r="E1396" s="971"/>
      <c r="F1396" s="139"/>
      <c r="G1396" s="139"/>
      <c r="H1396" s="139"/>
      <c r="I1396" s="139"/>
      <c r="J1396" s="139"/>
      <c r="K1396" s="139"/>
      <c r="L1396" s="139"/>
      <c r="M1396" s="139"/>
      <c r="N1396" s="139"/>
      <c r="O1396" s="139"/>
      <c r="P1396" s="139"/>
      <c r="Q1396" s="139"/>
      <c r="R1396" s="139"/>
      <c r="S1396" s="139"/>
      <c r="T1396" s="139"/>
      <c r="U1396" s="139"/>
      <c r="V1396" s="139"/>
      <c r="W1396" s="139"/>
      <c r="X1396" s="139"/>
      <c r="Y1396" s="139"/>
      <c r="Z1396" s="139"/>
      <c r="AA1396" s="139"/>
      <c r="AB1396" s="139"/>
      <c r="AC1396" s="139"/>
      <c r="AD1396" s="690"/>
      <c r="AE1396" s="690"/>
    </row>
    <row r="1397" spans="2:31" ht="19.350000000000001" customHeight="1" x14ac:dyDescent="0.2">
      <c r="B1397" s="702"/>
      <c r="C1397" s="971"/>
      <c r="D1397" s="139"/>
      <c r="E1397" s="971"/>
      <c r="F1397" s="118"/>
      <c r="G1397" s="118"/>
      <c r="H1397" s="118"/>
      <c r="I1397" s="118"/>
      <c r="J1397" s="118"/>
      <c r="K1397" s="118"/>
      <c r="L1397" s="118"/>
      <c r="M1397" s="118"/>
      <c r="N1397" s="118"/>
      <c r="O1397" s="118"/>
      <c r="P1397" s="118"/>
      <c r="Q1397" s="118"/>
      <c r="R1397" s="118"/>
      <c r="S1397" s="118"/>
      <c r="T1397" s="118"/>
      <c r="U1397" s="118"/>
      <c r="V1397" s="118"/>
      <c r="W1397" s="118"/>
      <c r="X1397" s="139"/>
      <c r="Y1397" s="139"/>
      <c r="Z1397" s="139"/>
      <c r="AA1397" s="139"/>
      <c r="AB1397" s="139"/>
      <c r="AC1397" s="139"/>
      <c r="AD1397" s="690"/>
      <c r="AE1397" s="690"/>
    </row>
    <row r="1398" spans="2:31" ht="19.350000000000001" customHeight="1" x14ac:dyDescent="0.2">
      <c r="B1398" s="702"/>
      <c r="C1398" s="971"/>
      <c r="D1398" s="146"/>
      <c r="E1398" s="971"/>
      <c r="F1398" s="139"/>
      <c r="G1398" s="139"/>
      <c r="H1398" s="139"/>
      <c r="I1398" s="139"/>
      <c r="J1398" s="139"/>
      <c r="K1398" s="139"/>
      <c r="L1398" s="139"/>
      <c r="M1398" s="139"/>
      <c r="N1398" s="139"/>
      <c r="O1398" s="139"/>
      <c r="P1398" s="139"/>
      <c r="Q1398" s="139"/>
      <c r="R1398" s="139"/>
      <c r="S1398" s="139"/>
      <c r="T1398" s="139"/>
      <c r="U1398" s="139"/>
      <c r="V1398" s="139"/>
      <c r="W1398" s="139"/>
      <c r="X1398" s="139"/>
      <c r="Y1398" s="139"/>
      <c r="Z1398" s="139"/>
      <c r="AA1398" s="139"/>
      <c r="AB1398" s="139"/>
      <c r="AC1398" s="139"/>
      <c r="AD1398" s="690"/>
      <c r="AE1398" s="690"/>
    </row>
    <row r="1399" spans="2:31" ht="19.350000000000001" customHeight="1" x14ac:dyDescent="0.2">
      <c r="B1399" s="702"/>
      <c r="C1399" s="971"/>
      <c r="D1399" s="139"/>
      <c r="E1399" s="971"/>
      <c r="F1399" s="139"/>
      <c r="G1399" s="139"/>
      <c r="H1399" s="139"/>
      <c r="I1399" s="139"/>
      <c r="J1399" s="139"/>
      <c r="K1399" s="139"/>
      <c r="L1399" s="139"/>
      <c r="M1399" s="139"/>
      <c r="N1399" s="139"/>
      <c r="O1399" s="139"/>
      <c r="P1399" s="139"/>
      <c r="Q1399" s="139"/>
      <c r="R1399" s="139"/>
      <c r="S1399" s="139"/>
      <c r="T1399" s="139"/>
      <c r="U1399" s="139"/>
      <c r="V1399" s="139"/>
      <c r="W1399" s="139"/>
      <c r="X1399" s="139"/>
      <c r="Y1399" s="139"/>
      <c r="Z1399" s="139"/>
      <c r="AA1399" s="139"/>
      <c r="AB1399" s="139"/>
      <c r="AC1399" s="139"/>
      <c r="AD1399" s="690"/>
      <c r="AE1399" s="690"/>
    </row>
    <row r="1400" spans="2:31" ht="19.350000000000001" customHeight="1" x14ac:dyDescent="0.2">
      <c r="B1400" s="702"/>
      <c r="C1400" s="971"/>
      <c r="D1400" s="139"/>
      <c r="E1400" s="971"/>
      <c r="F1400" s="139"/>
      <c r="G1400" s="139"/>
      <c r="H1400" s="118"/>
      <c r="I1400" s="118"/>
      <c r="J1400" s="118"/>
      <c r="K1400" s="118"/>
      <c r="L1400" s="118"/>
      <c r="M1400" s="118"/>
      <c r="N1400" s="118"/>
      <c r="O1400" s="118"/>
      <c r="P1400" s="118"/>
      <c r="Q1400" s="118"/>
      <c r="R1400" s="118"/>
      <c r="S1400" s="118"/>
      <c r="T1400" s="118"/>
      <c r="U1400" s="118"/>
      <c r="V1400" s="118"/>
      <c r="W1400" s="118"/>
      <c r="X1400" s="118"/>
      <c r="Y1400" s="118"/>
      <c r="Z1400" s="118"/>
      <c r="AA1400" s="118"/>
      <c r="AB1400" s="118"/>
      <c r="AC1400" s="118"/>
      <c r="AD1400" s="690"/>
      <c r="AE1400" s="690"/>
    </row>
    <row r="1401" spans="2:31" ht="19.350000000000001" customHeight="1" x14ac:dyDescent="0.2">
      <c r="B1401" s="702"/>
      <c r="C1401" s="971"/>
      <c r="D1401" s="142"/>
      <c r="E1401" s="971"/>
      <c r="F1401" s="118"/>
      <c r="G1401" s="118"/>
      <c r="H1401" s="118"/>
      <c r="I1401" s="118"/>
      <c r="J1401" s="118"/>
      <c r="K1401" s="118"/>
      <c r="L1401" s="118"/>
      <c r="M1401" s="118"/>
      <c r="N1401" s="118"/>
      <c r="O1401" s="144"/>
      <c r="P1401" s="144"/>
      <c r="Q1401" s="144"/>
      <c r="R1401" s="144"/>
      <c r="S1401" s="144"/>
      <c r="T1401" s="144"/>
      <c r="U1401" s="144"/>
      <c r="V1401" s="144"/>
      <c r="W1401" s="144"/>
      <c r="X1401" s="144"/>
      <c r="Y1401" s="144"/>
      <c r="Z1401" s="144"/>
      <c r="AA1401" s="144"/>
      <c r="AB1401" s="144"/>
      <c r="AC1401" s="118"/>
      <c r="AD1401" s="690"/>
      <c r="AE1401" s="690"/>
    </row>
    <row r="1402" spans="2:31" ht="19.350000000000001" customHeight="1" x14ac:dyDescent="0.2">
      <c r="B1402" s="702"/>
      <c r="C1402" s="971"/>
      <c r="D1402" s="146"/>
      <c r="E1402" s="971"/>
      <c r="F1402" s="139"/>
      <c r="G1402" s="139"/>
      <c r="H1402" s="139"/>
      <c r="I1402" s="139"/>
      <c r="J1402" s="139"/>
      <c r="K1402" s="139"/>
      <c r="L1402" s="139"/>
      <c r="M1402" s="139"/>
      <c r="N1402" s="139"/>
      <c r="O1402" s="139"/>
      <c r="P1402" s="139"/>
      <c r="Q1402" s="139"/>
      <c r="R1402" s="139"/>
      <c r="S1402" s="139"/>
      <c r="T1402" s="139"/>
      <c r="U1402" s="139"/>
      <c r="V1402" s="139"/>
      <c r="W1402" s="139"/>
      <c r="X1402" s="139"/>
      <c r="Y1402" s="139"/>
      <c r="Z1402" s="139"/>
      <c r="AA1402" s="139"/>
      <c r="AB1402" s="139"/>
      <c r="AC1402" s="139"/>
      <c r="AD1402" s="690"/>
      <c r="AE1402" s="690"/>
    </row>
    <row r="1403" spans="2:31" ht="19.350000000000001" customHeight="1" x14ac:dyDescent="0.2">
      <c r="B1403" s="702"/>
      <c r="C1403" s="971"/>
      <c r="D1403" s="146"/>
      <c r="E1403" s="971"/>
      <c r="F1403" s="139"/>
      <c r="G1403" s="139"/>
      <c r="H1403" s="139"/>
      <c r="I1403" s="139"/>
      <c r="J1403" s="139"/>
      <c r="K1403" s="139"/>
      <c r="L1403" s="139"/>
      <c r="M1403" s="139"/>
      <c r="N1403" s="139"/>
      <c r="O1403" s="139"/>
      <c r="P1403" s="139"/>
      <c r="Q1403" s="139"/>
      <c r="R1403" s="139"/>
      <c r="S1403" s="139"/>
      <c r="T1403" s="139"/>
      <c r="U1403" s="139"/>
      <c r="V1403" s="139"/>
      <c r="W1403" s="139"/>
      <c r="X1403" s="139"/>
      <c r="Y1403" s="139"/>
      <c r="Z1403" s="139"/>
      <c r="AA1403" s="139"/>
      <c r="AB1403" s="139"/>
      <c r="AC1403" s="139"/>
      <c r="AD1403" s="690"/>
      <c r="AE1403" s="690"/>
    </row>
    <row r="1404" spans="2:31" ht="19.350000000000001" customHeight="1" x14ac:dyDescent="0.2">
      <c r="B1404" s="702"/>
      <c r="C1404" s="971"/>
      <c r="D1404" s="146"/>
      <c r="E1404" s="971"/>
      <c r="F1404" s="139"/>
      <c r="G1404" s="139"/>
      <c r="H1404" s="139"/>
      <c r="I1404" s="139"/>
      <c r="J1404" s="139"/>
      <c r="K1404" s="139"/>
      <c r="L1404" s="139"/>
      <c r="M1404" s="139"/>
      <c r="N1404" s="139"/>
      <c r="O1404" s="139"/>
      <c r="P1404" s="139"/>
      <c r="Q1404" s="139"/>
      <c r="R1404" s="139"/>
      <c r="S1404" s="139"/>
      <c r="T1404" s="139"/>
      <c r="U1404" s="139"/>
      <c r="V1404" s="139"/>
      <c r="W1404" s="139"/>
      <c r="X1404" s="139"/>
      <c r="Y1404" s="139"/>
      <c r="Z1404" s="139"/>
      <c r="AA1404" s="139"/>
      <c r="AB1404" s="139"/>
      <c r="AC1404" s="139"/>
      <c r="AD1404" s="690"/>
      <c r="AE1404" s="690"/>
    </row>
    <row r="1405" spans="2:31" ht="19.350000000000001" customHeight="1" x14ac:dyDescent="0.2">
      <c r="B1405" s="702"/>
      <c r="C1405" s="971"/>
      <c r="D1405" s="139"/>
      <c r="E1405" s="971"/>
      <c r="F1405" s="139"/>
      <c r="G1405" s="139"/>
      <c r="H1405" s="139"/>
      <c r="I1405" s="139"/>
      <c r="J1405" s="139"/>
      <c r="K1405" s="139"/>
      <c r="L1405" s="139"/>
      <c r="M1405" s="139"/>
      <c r="N1405" s="139"/>
      <c r="O1405" s="139"/>
      <c r="P1405" s="139"/>
      <c r="Q1405" s="139"/>
      <c r="R1405" s="139"/>
      <c r="S1405" s="139"/>
      <c r="T1405" s="139"/>
      <c r="U1405" s="139"/>
      <c r="V1405" s="139"/>
      <c r="W1405" s="139"/>
      <c r="X1405" s="139"/>
      <c r="Y1405" s="139"/>
      <c r="Z1405" s="139"/>
      <c r="AA1405" s="139"/>
      <c r="AB1405" s="139"/>
      <c r="AC1405" s="139"/>
      <c r="AD1405" s="690"/>
      <c r="AE1405" s="690"/>
    </row>
    <row r="1406" spans="2:31" ht="19.350000000000001" customHeight="1" x14ac:dyDescent="0.2">
      <c r="B1406" s="702"/>
      <c r="C1406" s="971"/>
      <c r="D1406" s="139"/>
      <c r="E1406" s="971"/>
      <c r="F1406" s="139"/>
      <c r="G1406" s="139"/>
      <c r="H1406" s="139"/>
      <c r="I1406" s="139"/>
      <c r="J1406" s="139"/>
      <c r="K1406" s="139"/>
      <c r="L1406" s="139"/>
      <c r="M1406" s="139"/>
      <c r="N1406" s="139"/>
      <c r="O1406" s="139"/>
      <c r="P1406" s="139"/>
      <c r="Q1406" s="139"/>
      <c r="R1406" s="139"/>
      <c r="S1406" s="139"/>
      <c r="T1406" s="139"/>
      <c r="U1406" s="139"/>
      <c r="V1406" s="139"/>
      <c r="W1406" s="139"/>
      <c r="X1406" s="139"/>
      <c r="Y1406" s="139"/>
      <c r="Z1406" s="139"/>
      <c r="AA1406" s="139"/>
      <c r="AB1406" s="139"/>
      <c r="AC1406" s="139"/>
      <c r="AD1406" s="690"/>
      <c r="AE1406" s="690"/>
    </row>
    <row r="1407" spans="2:31" ht="19.350000000000001" customHeight="1" x14ac:dyDescent="0.2">
      <c r="B1407" s="702"/>
      <c r="C1407" s="971"/>
      <c r="D1407" s="139"/>
      <c r="E1407" s="971"/>
      <c r="F1407" s="139"/>
      <c r="G1407" s="139"/>
      <c r="H1407" s="139"/>
      <c r="I1407" s="139"/>
      <c r="J1407" s="139"/>
      <c r="K1407" s="139"/>
      <c r="L1407" s="139"/>
      <c r="M1407" s="139"/>
      <c r="N1407" s="139"/>
      <c r="O1407" s="139"/>
      <c r="P1407" s="139"/>
      <c r="Q1407" s="139"/>
      <c r="R1407" s="139"/>
      <c r="S1407" s="139"/>
      <c r="T1407" s="139"/>
      <c r="U1407" s="139"/>
      <c r="V1407" s="139"/>
      <c r="W1407" s="139"/>
      <c r="X1407" s="139"/>
      <c r="Y1407" s="139"/>
      <c r="Z1407" s="139"/>
      <c r="AA1407" s="139"/>
      <c r="AB1407" s="139"/>
      <c r="AC1407" s="139"/>
      <c r="AD1407" s="690"/>
      <c r="AE1407" s="690"/>
    </row>
    <row r="1408" spans="2:31" ht="19.350000000000001" customHeight="1" x14ac:dyDescent="0.2">
      <c r="B1408" s="702"/>
      <c r="C1408" s="971"/>
      <c r="D1408" s="139"/>
      <c r="E1408" s="971"/>
      <c r="F1408" s="139"/>
      <c r="G1408" s="139"/>
      <c r="H1408" s="139"/>
      <c r="I1408" s="139"/>
      <c r="J1408" s="139"/>
      <c r="K1408" s="139"/>
      <c r="L1408" s="139"/>
      <c r="M1408" s="139"/>
      <c r="N1408" s="139"/>
      <c r="O1408" s="139"/>
      <c r="P1408" s="139"/>
      <c r="Q1408" s="139"/>
      <c r="R1408" s="139"/>
      <c r="S1408" s="139"/>
      <c r="T1408" s="139"/>
      <c r="U1408" s="139"/>
      <c r="V1408" s="139"/>
      <c r="W1408" s="139"/>
      <c r="X1408" s="139"/>
      <c r="Y1408" s="139"/>
      <c r="Z1408" s="139"/>
      <c r="AA1408" s="139"/>
      <c r="AB1408" s="139"/>
      <c r="AC1408" s="139"/>
      <c r="AD1408" s="690"/>
      <c r="AE1408" s="690"/>
    </row>
    <row r="1409" spans="2:31" ht="19.350000000000001" customHeight="1" x14ac:dyDescent="0.2">
      <c r="B1409" s="702"/>
      <c r="C1409" s="971"/>
      <c r="D1409" s="139"/>
      <c r="E1409" s="971"/>
      <c r="F1409" s="139"/>
      <c r="G1409" s="139"/>
      <c r="H1409" s="139"/>
      <c r="I1409" s="139"/>
      <c r="J1409" s="139"/>
      <c r="K1409" s="139"/>
      <c r="L1409" s="139"/>
      <c r="M1409" s="139"/>
      <c r="N1409" s="139"/>
      <c r="O1409" s="139"/>
      <c r="P1409" s="139"/>
      <c r="Q1409" s="139"/>
      <c r="R1409" s="139"/>
      <c r="S1409" s="139"/>
      <c r="T1409" s="139"/>
      <c r="U1409" s="139"/>
      <c r="V1409" s="139"/>
      <c r="W1409" s="139"/>
      <c r="X1409" s="139"/>
      <c r="Y1409" s="139"/>
      <c r="Z1409" s="139"/>
      <c r="AA1409" s="139"/>
      <c r="AB1409" s="139"/>
      <c r="AC1409" s="139"/>
      <c r="AD1409" s="690"/>
      <c r="AE1409" s="690"/>
    </row>
    <row r="1410" spans="2:31" ht="19.350000000000001" customHeight="1" x14ac:dyDescent="0.2">
      <c r="B1410" s="702"/>
      <c r="C1410" s="971"/>
      <c r="D1410" s="139"/>
      <c r="E1410" s="971"/>
      <c r="F1410" s="139"/>
      <c r="G1410" s="139"/>
      <c r="H1410" s="139"/>
      <c r="I1410" s="139"/>
      <c r="J1410" s="139"/>
      <c r="K1410" s="139"/>
      <c r="L1410" s="139"/>
      <c r="M1410" s="139"/>
      <c r="N1410" s="139"/>
      <c r="O1410" s="139"/>
      <c r="P1410" s="139"/>
      <c r="Q1410" s="139"/>
      <c r="R1410" s="139"/>
      <c r="S1410" s="139"/>
      <c r="T1410" s="139"/>
      <c r="U1410" s="139"/>
      <c r="V1410" s="139"/>
      <c r="W1410" s="139"/>
      <c r="X1410" s="139"/>
      <c r="Y1410" s="139"/>
      <c r="Z1410" s="139"/>
      <c r="AA1410" s="139"/>
      <c r="AB1410" s="139"/>
      <c r="AC1410" s="139"/>
      <c r="AD1410" s="690"/>
      <c r="AE1410" s="690"/>
    </row>
    <row r="1411" spans="2:31" ht="19.350000000000001" customHeight="1" x14ac:dyDescent="0.2">
      <c r="B1411" s="702"/>
      <c r="C1411" s="971"/>
      <c r="D1411" s="139"/>
      <c r="E1411" s="971"/>
      <c r="F1411" s="139"/>
      <c r="G1411" s="139"/>
      <c r="H1411" s="139"/>
      <c r="I1411" s="139"/>
      <c r="J1411" s="139"/>
      <c r="K1411" s="139"/>
      <c r="L1411" s="139"/>
      <c r="M1411" s="139"/>
      <c r="N1411" s="139"/>
      <c r="O1411" s="139"/>
      <c r="P1411" s="139"/>
      <c r="Q1411" s="139"/>
      <c r="R1411" s="139"/>
      <c r="S1411" s="139"/>
      <c r="T1411" s="139"/>
      <c r="U1411" s="139"/>
      <c r="V1411" s="139"/>
      <c r="W1411" s="139"/>
      <c r="X1411" s="139"/>
      <c r="Y1411" s="139"/>
      <c r="Z1411" s="139"/>
      <c r="AA1411" s="139"/>
      <c r="AB1411" s="139"/>
      <c r="AC1411" s="139"/>
      <c r="AD1411" s="690"/>
      <c r="AE1411" s="690"/>
    </row>
    <row r="1412" spans="2:31" ht="19.350000000000001" customHeight="1" x14ac:dyDescent="0.2">
      <c r="B1412" s="702"/>
      <c r="C1412" s="971"/>
      <c r="D1412" s="139"/>
      <c r="E1412" s="971"/>
      <c r="F1412" s="139"/>
      <c r="G1412" s="139"/>
      <c r="H1412" s="139"/>
      <c r="I1412" s="139"/>
      <c r="J1412" s="139"/>
      <c r="K1412" s="139"/>
      <c r="L1412" s="139"/>
      <c r="M1412" s="139"/>
      <c r="N1412" s="139"/>
      <c r="O1412" s="139"/>
      <c r="P1412" s="139"/>
      <c r="Q1412" s="139"/>
      <c r="R1412" s="139"/>
      <c r="S1412" s="139"/>
      <c r="T1412" s="139"/>
      <c r="U1412" s="139"/>
      <c r="V1412" s="139"/>
      <c r="W1412" s="139"/>
      <c r="X1412" s="139"/>
      <c r="Y1412" s="139"/>
      <c r="Z1412" s="139"/>
      <c r="AA1412" s="139"/>
      <c r="AB1412" s="139"/>
      <c r="AC1412" s="139"/>
      <c r="AD1412" s="690"/>
      <c r="AE1412" s="690"/>
    </row>
    <row r="1413" spans="2:31" ht="19.350000000000001" customHeight="1" x14ac:dyDescent="0.2">
      <c r="B1413" s="702"/>
      <c r="C1413" s="971"/>
      <c r="D1413" s="139"/>
      <c r="E1413" s="971"/>
      <c r="F1413" s="139"/>
      <c r="G1413" s="139"/>
      <c r="H1413" s="139"/>
      <c r="I1413" s="139"/>
      <c r="J1413" s="139"/>
      <c r="K1413" s="139"/>
      <c r="L1413" s="139"/>
      <c r="M1413" s="139"/>
      <c r="N1413" s="139"/>
      <c r="O1413" s="139"/>
      <c r="P1413" s="139"/>
      <c r="Q1413" s="139"/>
      <c r="R1413" s="139"/>
      <c r="S1413" s="139"/>
      <c r="T1413" s="139"/>
      <c r="U1413" s="139"/>
      <c r="V1413" s="139"/>
      <c r="W1413" s="139"/>
      <c r="X1413" s="139"/>
      <c r="Y1413" s="139"/>
      <c r="Z1413" s="139"/>
      <c r="AA1413" s="139"/>
      <c r="AB1413" s="139"/>
      <c r="AC1413" s="139"/>
      <c r="AD1413" s="690"/>
      <c r="AE1413" s="690"/>
    </row>
    <row r="1414" spans="2:31" ht="19.350000000000001" customHeight="1" x14ac:dyDescent="0.2">
      <c r="B1414" s="702"/>
      <c r="C1414" s="971"/>
      <c r="D1414" s="146"/>
      <c r="E1414" s="971"/>
      <c r="F1414" s="139"/>
      <c r="G1414" s="139"/>
      <c r="H1414" s="139"/>
      <c r="I1414" s="139"/>
      <c r="J1414" s="139"/>
      <c r="K1414" s="139"/>
      <c r="L1414" s="139"/>
      <c r="M1414" s="139"/>
      <c r="N1414" s="139"/>
      <c r="O1414" s="139"/>
      <c r="P1414" s="139"/>
      <c r="Q1414" s="139"/>
      <c r="R1414" s="139"/>
      <c r="S1414" s="139"/>
      <c r="T1414" s="139"/>
      <c r="U1414" s="139"/>
      <c r="V1414" s="139"/>
      <c r="W1414" s="139"/>
      <c r="X1414" s="139"/>
      <c r="Y1414" s="139"/>
      <c r="Z1414" s="139"/>
      <c r="AA1414" s="139"/>
      <c r="AB1414" s="139"/>
      <c r="AC1414" s="139"/>
      <c r="AD1414" s="690"/>
      <c r="AE1414" s="690"/>
    </row>
    <row r="1415" spans="2:31" ht="19.350000000000001" customHeight="1" x14ac:dyDescent="0.2">
      <c r="B1415" s="702"/>
      <c r="C1415" s="971"/>
      <c r="D1415" s="146"/>
      <c r="E1415" s="971"/>
      <c r="F1415" s="139"/>
      <c r="G1415" s="139"/>
      <c r="H1415" s="139"/>
      <c r="I1415" s="139"/>
      <c r="J1415" s="139"/>
      <c r="K1415" s="139"/>
      <c r="L1415" s="139"/>
      <c r="M1415" s="139"/>
      <c r="N1415" s="139"/>
      <c r="O1415" s="139"/>
      <c r="P1415" s="139"/>
      <c r="Q1415" s="139"/>
      <c r="R1415" s="139"/>
      <c r="S1415" s="139"/>
      <c r="T1415" s="139"/>
      <c r="U1415" s="139"/>
      <c r="V1415" s="139"/>
      <c r="W1415" s="139"/>
      <c r="X1415" s="139"/>
      <c r="Y1415" s="139"/>
      <c r="Z1415" s="139"/>
      <c r="AA1415" s="139"/>
      <c r="AB1415" s="139"/>
      <c r="AC1415" s="139"/>
      <c r="AD1415" s="690"/>
      <c r="AE1415" s="690"/>
    </row>
    <row r="1416" spans="2:31" ht="19.350000000000001" customHeight="1" x14ac:dyDescent="0.2">
      <c r="B1416" s="702"/>
      <c r="C1416" s="971"/>
      <c r="D1416" s="139"/>
      <c r="E1416" s="971"/>
      <c r="F1416" s="139"/>
      <c r="G1416" s="139"/>
      <c r="H1416" s="139"/>
      <c r="I1416" s="139"/>
      <c r="J1416" s="139"/>
      <c r="K1416" s="139"/>
      <c r="L1416" s="139"/>
      <c r="M1416" s="139"/>
      <c r="N1416" s="139"/>
      <c r="O1416" s="139"/>
      <c r="P1416" s="139"/>
      <c r="Q1416" s="139"/>
      <c r="R1416" s="139"/>
      <c r="S1416" s="139"/>
      <c r="T1416" s="139"/>
      <c r="U1416" s="139"/>
      <c r="V1416" s="139"/>
      <c r="W1416" s="139"/>
      <c r="X1416" s="139"/>
      <c r="Y1416" s="139"/>
      <c r="Z1416" s="139"/>
      <c r="AA1416" s="139"/>
      <c r="AB1416" s="139"/>
      <c r="AC1416" s="139"/>
      <c r="AD1416" s="690"/>
      <c r="AE1416" s="690"/>
    </row>
    <row r="1417" spans="2:31" ht="19.350000000000001" customHeight="1" x14ac:dyDescent="0.2">
      <c r="B1417" s="702"/>
      <c r="C1417" s="971"/>
      <c r="D1417" s="139"/>
      <c r="E1417" s="971"/>
      <c r="F1417" s="139"/>
      <c r="G1417" s="139"/>
      <c r="H1417" s="139"/>
      <c r="I1417" s="139"/>
      <c r="J1417" s="139"/>
      <c r="K1417" s="139"/>
      <c r="L1417" s="139"/>
      <c r="M1417" s="139"/>
      <c r="N1417" s="139"/>
      <c r="O1417" s="139"/>
      <c r="P1417" s="139"/>
      <c r="Q1417" s="139"/>
      <c r="R1417" s="139"/>
      <c r="S1417" s="139"/>
      <c r="T1417" s="139"/>
      <c r="U1417" s="139"/>
      <c r="V1417" s="139"/>
      <c r="W1417" s="139"/>
      <c r="X1417" s="139"/>
      <c r="Y1417" s="139"/>
      <c r="Z1417" s="139"/>
      <c r="AA1417" s="139"/>
      <c r="AB1417" s="139"/>
      <c r="AC1417" s="139"/>
      <c r="AD1417" s="690"/>
      <c r="AE1417" s="690"/>
    </row>
    <row r="1418" spans="2:31" ht="19.350000000000001" customHeight="1" x14ac:dyDescent="0.2">
      <c r="B1418" s="702"/>
      <c r="C1418" s="971"/>
      <c r="D1418" s="139"/>
      <c r="E1418" s="971"/>
      <c r="F1418" s="139"/>
      <c r="G1418" s="139"/>
      <c r="H1418" s="139"/>
      <c r="I1418" s="139"/>
      <c r="J1418" s="139"/>
      <c r="K1418" s="139"/>
      <c r="L1418" s="139"/>
      <c r="M1418" s="139"/>
      <c r="N1418" s="139"/>
      <c r="O1418" s="139"/>
      <c r="P1418" s="139"/>
      <c r="Q1418" s="139"/>
      <c r="R1418" s="139"/>
      <c r="S1418" s="139"/>
      <c r="T1418" s="139"/>
      <c r="U1418" s="139"/>
      <c r="V1418" s="139"/>
      <c r="W1418" s="139"/>
      <c r="X1418" s="139"/>
      <c r="Y1418" s="139"/>
      <c r="Z1418" s="139"/>
      <c r="AA1418" s="139"/>
      <c r="AB1418" s="139"/>
      <c r="AC1418" s="139"/>
      <c r="AD1418" s="690"/>
      <c r="AE1418" s="690"/>
    </row>
    <row r="1419" spans="2:31" ht="19.350000000000001" customHeight="1" x14ac:dyDescent="0.2">
      <c r="B1419" s="702"/>
      <c r="C1419" s="971"/>
      <c r="D1419" s="146"/>
      <c r="E1419" s="971"/>
      <c r="F1419" s="139"/>
      <c r="G1419" s="139"/>
      <c r="H1419" s="139"/>
      <c r="I1419" s="139"/>
      <c r="J1419" s="139"/>
      <c r="K1419" s="139"/>
      <c r="L1419" s="139"/>
      <c r="M1419" s="139"/>
      <c r="N1419" s="139"/>
      <c r="O1419" s="139"/>
      <c r="P1419" s="139"/>
      <c r="Q1419" s="139"/>
      <c r="R1419" s="139"/>
      <c r="S1419" s="139"/>
      <c r="T1419" s="139"/>
      <c r="U1419" s="139"/>
      <c r="V1419" s="139"/>
      <c r="W1419" s="139"/>
      <c r="X1419" s="139"/>
      <c r="Y1419" s="139"/>
      <c r="Z1419" s="139"/>
      <c r="AA1419" s="139"/>
      <c r="AB1419" s="139"/>
      <c r="AC1419" s="139"/>
      <c r="AD1419" s="690"/>
      <c r="AE1419" s="690"/>
    </row>
    <row r="1420" spans="2:31" ht="19.350000000000001" customHeight="1" x14ac:dyDescent="0.2">
      <c r="B1420" s="702"/>
      <c r="C1420" s="971"/>
      <c r="D1420" s="139"/>
      <c r="E1420" s="971"/>
      <c r="F1420" s="139"/>
      <c r="G1420" s="139"/>
      <c r="H1420" s="139"/>
      <c r="I1420" s="139"/>
      <c r="J1420" s="139"/>
      <c r="K1420" s="139"/>
      <c r="L1420" s="139"/>
      <c r="M1420" s="139"/>
      <c r="N1420" s="139"/>
      <c r="O1420" s="139"/>
      <c r="P1420" s="139"/>
      <c r="Q1420" s="139"/>
      <c r="R1420" s="139"/>
      <c r="S1420" s="139"/>
      <c r="T1420" s="139"/>
      <c r="U1420" s="139"/>
      <c r="V1420" s="139"/>
      <c r="W1420" s="139"/>
      <c r="X1420" s="139"/>
      <c r="Y1420" s="139"/>
      <c r="Z1420" s="139"/>
      <c r="AA1420" s="139"/>
      <c r="AB1420" s="139"/>
      <c r="AC1420" s="139"/>
      <c r="AD1420" s="690"/>
      <c r="AE1420" s="690"/>
    </row>
    <row r="1421" spans="2:31" ht="19.350000000000001" customHeight="1" x14ac:dyDescent="0.2">
      <c r="B1421" s="702"/>
      <c r="C1421" s="971"/>
      <c r="D1421" s="139"/>
      <c r="E1421" s="971"/>
      <c r="F1421" s="139"/>
      <c r="G1421" s="139"/>
      <c r="H1421" s="139"/>
      <c r="I1421" s="139"/>
      <c r="J1421" s="139"/>
      <c r="K1421" s="139"/>
      <c r="L1421" s="139"/>
      <c r="M1421" s="139"/>
      <c r="N1421" s="139"/>
      <c r="O1421" s="139"/>
      <c r="P1421" s="139"/>
      <c r="Q1421" s="139"/>
      <c r="R1421" s="139"/>
      <c r="S1421" s="139"/>
      <c r="T1421" s="139"/>
      <c r="U1421" s="139"/>
      <c r="V1421" s="139"/>
      <c r="W1421" s="139"/>
      <c r="X1421" s="139"/>
      <c r="Y1421" s="139"/>
      <c r="Z1421" s="139"/>
      <c r="AA1421" s="139"/>
      <c r="AB1421" s="139"/>
      <c r="AC1421" s="139"/>
      <c r="AD1421" s="690"/>
      <c r="AE1421" s="690"/>
    </row>
    <row r="1422" spans="2:31" ht="19.350000000000001" customHeight="1" x14ac:dyDescent="0.2">
      <c r="B1422" s="702"/>
      <c r="C1422" s="971"/>
      <c r="D1422" s="139"/>
      <c r="E1422" s="971"/>
      <c r="F1422" s="139"/>
      <c r="G1422" s="139"/>
      <c r="H1422" s="139"/>
      <c r="I1422" s="139"/>
      <c r="J1422" s="139"/>
      <c r="K1422" s="139"/>
      <c r="L1422" s="139"/>
      <c r="M1422" s="139"/>
      <c r="N1422" s="139"/>
      <c r="O1422" s="139"/>
      <c r="P1422" s="139"/>
      <c r="Q1422" s="139"/>
      <c r="R1422" s="139"/>
      <c r="S1422" s="139"/>
      <c r="T1422" s="139"/>
      <c r="U1422" s="139"/>
      <c r="V1422" s="139"/>
      <c r="W1422" s="139"/>
      <c r="X1422" s="139"/>
      <c r="Y1422" s="139"/>
      <c r="Z1422" s="139"/>
      <c r="AA1422" s="139"/>
      <c r="AB1422" s="139"/>
      <c r="AC1422" s="139"/>
      <c r="AD1422" s="690"/>
      <c r="AE1422" s="690"/>
    </row>
    <row r="1423" spans="2:31" ht="19.350000000000001" customHeight="1" x14ac:dyDescent="0.2">
      <c r="B1423" s="702"/>
      <c r="C1423" s="971"/>
      <c r="D1423" s="139"/>
      <c r="E1423" s="971"/>
      <c r="F1423" s="139"/>
      <c r="G1423" s="139"/>
      <c r="H1423" s="139"/>
      <c r="I1423" s="139"/>
      <c r="J1423" s="139"/>
      <c r="K1423" s="139"/>
      <c r="L1423" s="139"/>
      <c r="M1423" s="139"/>
      <c r="N1423" s="139"/>
      <c r="O1423" s="139"/>
      <c r="P1423" s="139"/>
      <c r="Q1423" s="139"/>
      <c r="R1423" s="139"/>
      <c r="S1423" s="139"/>
      <c r="T1423" s="139"/>
      <c r="U1423" s="139"/>
      <c r="V1423" s="139"/>
      <c r="W1423" s="139"/>
      <c r="X1423" s="139"/>
      <c r="Y1423" s="139"/>
      <c r="Z1423" s="139"/>
      <c r="AA1423" s="139"/>
      <c r="AB1423" s="139"/>
      <c r="AC1423" s="139"/>
      <c r="AD1423" s="690"/>
      <c r="AE1423" s="690"/>
    </row>
    <row r="1424" spans="2:31" ht="19.350000000000001" customHeight="1" x14ac:dyDescent="0.2">
      <c r="B1424" s="702"/>
      <c r="C1424" s="971"/>
      <c r="D1424" s="139"/>
      <c r="E1424" s="971"/>
      <c r="F1424" s="139"/>
      <c r="G1424" s="139"/>
      <c r="H1424" s="139"/>
      <c r="I1424" s="139"/>
      <c r="J1424" s="139"/>
      <c r="K1424" s="139"/>
      <c r="L1424" s="139"/>
      <c r="M1424" s="139"/>
      <c r="N1424" s="139"/>
      <c r="O1424" s="139"/>
      <c r="P1424" s="139"/>
      <c r="Q1424" s="139"/>
      <c r="R1424" s="139"/>
      <c r="S1424" s="139"/>
      <c r="T1424" s="139"/>
      <c r="U1424" s="139"/>
      <c r="V1424" s="139"/>
      <c r="W1424" s="139"/>
      <c r="X1424" s="139"/>
      <c r="Y1424" s="139"/>
      <c r="Z1424" s="139"/>
      <c r="AA1424" s="139"/>
      <c r="AB1424" s="139"/>
      <c r="AC1424" s="139"/>
      <c r="AD1424" s="690"/>
      <c r="AE1424" s="690"/>
    </row>
    <row r="1425" spans="2:31" ht="19.350000000000001" customHeight="1" x14ac:dyDescent="0.2">
      <c r="B1425" s="702"/>
      <c r="C1425" s="971"/>
      <c r="D1425" s="139"/>
      <c r="E1425" s="971"/>
      <c r="F1425" s="139"/>
      <c r="G1425" s="139"/>
      <c r="H1425" s="139"/>
      <c r="I1425" s="139"/>
      <c r="J1425" s="139"/>
      <c r="K1425" s="139"/>
      <c r="L1425" s="139"/>
      <c r="M1425" s="139"/>
      <c r="N1425" s="139"/>
      <c r="O1425" s="139"/>
      <c r="P1425" s="139"/>
      <c r="Q1425" s="139"/>
      <c r="R1425" s="139"/>
      <c r="S1425" s="139"/>
      <c r="T1425" s="139"/>
      <c r="U1425" s="139"/>
      <c r="V1425" s="139"/>
      <c r="W1425" s="139"/>
      <c r="X1425" s="139"/>
      <c r="Y1425" s="139"/>
      <c r="Z1425" s="139"/>
      <c r="AA1425" s="139"/>
      <c r="AB1425" s="139"/>
      <c r="AC1425" s="139"/>
      <c r="AD1425" s="690"/>
      <c r="AE1425" s="690"/>
    </row>
    <row r="1426" spans="2:31" ht="19.350000000000001" customHeight="1" x14ac:dyDescent="0.2">
      <c r="B1426" s="702"/>
      <c r="C1426" s="971"/>
      <c r="D1426" s="139"/>
      <c r="E1426" s="971"/>
      <c r="F1426" s="139"/>
      <c r="G1426" s="139"/>
      <c r="H1426" s="139"/>
      <c r="I1426" s="139"/>
      <c r="J1426" s="139"/>
      <c r="K1426" s="139"/>
      <c r="L1426" s="139"/>
      <c r="M1426" s="139"/>
      <c r="N1426" s="139"/>
      <c r="O1426" s="139"/>
      <c r="P1426" s="139"/>
      <c r="Q1426" s="139"/>
      <c r="R1426" s="139"/>
      <c r="S1426" s="139"/>
      <c r="T1426" s="139"/>
      <c r="U1426" s="139"/>
      <c r="V1426" s="139"/>
      <c r="W1426" s="139"/>
      <c r="X1426" s="139"/>
      <c r="Y1426" s="139"/>
      <c r="Z1426" s="139"/>
      <c r="AA1426" s="139"/>
      <c r="AB1426" s="139"/>
      <c r="AC1426" s="139"/>
      <c r="AD1426" s="690"/>
      <c r="AE1426" s="690"/>
    </row>
    <row r="1427" spans="2:31" ht="19.350000000000001" customHeight="1" x14ac:dyDescent="0.2">
      <c r="B1427" s="702"/>
      <c r="C1427" s="971"/>
      <c r="D1427" s="139"/>
      <c r="E1427" s="971"/>
      <c r="F1427" s="139"/>
      <c r="G1427" s="139"/>
      <c r="H1427" s="139"/>
      <c r="I1427" s="139"/>
      <c r="J1427" s="139"/>
      <c r="K1427" s="139"/>
      <c r="L1427" s="139"/>
      <c r="M1427" s="139"/>
      <c r="N1427" s="139"/>
      <c r="O1427" s="139"/>
      <c r="P1427" s="139"/>
      <c r="Q1427" s="139"/>
      <c r="R1427" s="139"/>
      <c r="S1427" s="139"/>
      <c r="T1427" s="139"/>
      <c r="U1427" s="139"/>
      <c r="V1427" s="139"/>
      <c r="W1427" s="139"/>
      <c r="X1427" s="139"/>
      <c r="Y1427" s="139"/>
      <c r="Z1427" s="139"/>
      <c r="AA1427" s="139"/>
      <c r="AB1427" s="139"/>
      <c r="AC1427" s="139"/>
      <c r="AD1427" s="690"/>
      <c r="AE1427" s="690"/>
    </row>
    <row r="1428" spans="2:31" ht="19.350000000000001" customHeight="1" x14ac:dyDescent="0.2">
      <c r="B1428" s="702"/>
      <c r="C1428" s="971"/>
      <c r="D1428" s="139"/>
      <c r="E1428" s="971"/>
      <c r="F1428" s="139"/>
      <c r="G1428" s="139"/>
      <c r="H1428" s="139"/>
      <c r="I1428" s="139"/>
      <c r="J1428" s="139"/>
      <c r="K1428" s="139"/>
      <c r="L1428" s="139"/>
      <c r="M1428" s="139"/>
      <c r="N1428" s="139"/>
      <c r="O1428" s="139"/>
      <c r="P1428" s="139"/>
      <c r="Q1428" s="139"/>
      <c r="R1428" s="139"/>
      <c r="S1428" s="139"/>
      <c r="T1428" s="139"/>
      <c r="U1428" s="139"/>
      <c r="V1428" s="139"/>
      <c r="W1428" s="139"/>
      <c r="X1428" s="139"/>
      <c r="Y1428" s="139"/>
      <c r="Z1428" s="139"/>
      <c r="AA1428" s="139"/>
      <c r="AB1428" s="139"/>
      <c r="AC1428" s="139"/>
      <c r="AD1428" s="690"/>
      <c r="AE1428" s="690"/>
    </row>
    <row r="1429" spans="2:31" ht="19.350000000000001" customHeight="1" x14ac:dyDescent="0.2">
      <c r="B1429" s="702"/>
      <c r="C1429" s="971"/>
      <c r="D1429" s="139"/>
      <c r="E1429" s="971"/>
      <c r="F1429" s="139"/>
      <c r="G1429" s="139"/>
      <c r="H1429" s="139"/>
      <c r="I1429" s="139"/>
      <c r="J1429" s="139"/>
      <c r="K1429" s="139"/>
      <c r="L1429" s="139"/>
      <c r="M1429" s="139"/>
      <c r="N1429" s="139"/>
      <c r="O1429" s="139"/>
      <c r="P1429" s="139"/>
      <c r="Q1429" s="139"/>
      <c r="R1429" s="139"/>
      <c r="S1429" s="139"/>
      <c r="T1429" s="139"/>
      <c r="U1429" s="139"/>
      <c r="V1429" s="139"/>
      <c r="W1429" s="139"/>
      <c r="X1429" s="139"/>
      <c r="Y1429" s="139"/>
      <c r="Z1429" s="139"/>
      <c r="AA1429" s="139"/>
      <c r="AB1429" s="139"/>
      <c r="AC1429" s="139"/>
      <c r="AD1429" s="690"/>
      <c r="AE1429" s="690"/>
    </row>
    <row r="1430" spans="2:31" ht="19.350000000000001" customHeight="1" x14ac:dyDescent="0.2">
      <c r="B1430" s="702"/>
      <c r="C1430" s="971"/>
      <c r="D1430" s="139"/>
      <c r="E1430" s="971"/>
      <c r="F1430" s="139"/>
      <c r="G1430" s="139"/>
      <c r="H1430" s="139"/>
      <c r="I1430" s="139"/>
      <c r="J1430" s="139"/>
      <c r="K1430" s="139"/>
      <c r="L1430" s="139"/>
      <c r="M1430" s="139"/>
      <c r="N1430" s="139"/>
      <c r="O1430" s="139"/>
      <c r="P1430" s="139"/>
      <c r="Q1430" s="139"/>
      <c r="R1430" s="139"/>
      <c r="S1430" s="139"/>
      <c r="T1430" s="139"/>
      <c r="U1430" s="139"/>
      <c r="V1430" s="139"/>
      <c r="W1430" s="139"/>
      <c r="X1430" s="139"/>
      <c r="Y1430" s="139"/>
      <c r="Z1430" s="139"/>
      <c r="AA1430" s="139"/>
      <c r="AB1430" s="139"/>
      <c r="AC1430" s="139"/>
      <c r="AD1430" s="690"/>
      <c r="AE1430" s="690"/>
    </row>
    <row r="1431" spans="2:31" ht="19.350000000000001" customHeight="1" x14ac:dyDescent="0.2">
      <c r="B1431" s="702"/>
      <c r="C1431" s="971"/>
      <c r="D1431" s="139"/>
      <c r="E1431" s="971"/>
      <c r="F1431" s="139"/>
      <c r="G1431" s="139"/>
      <c r="H1431" s="139"/>
      <c r="I1431" s="139"/>
      <c r="J1431" s="139"/>
      <c r="K1431" s="139"/>
      <c r="L1431" s="139"/>
      <c r="M1431" s="139"/>
      <c r="N1431" s="139"/>
      <c r="O1431" s="139"/>
      <c r="P1431" s="139"/>
      <c r="Q1431" s="139"/>
      <c r="R1431" s="139"/>
      <c r="S1431" s="139"/>
      <c r="T1431" s="139"/>
      <c r="U1431" s="139"/>
      <c r="V1431" s="139"/>
      <c r="W1431" s="139"/>
      <c r="X1431" s="139"/>
      <c r="Y1431" s="139"/>
      <c r="Z1431" s="139"/>
      <c r="AA1431" s="139"/>
      <c r="AB1431" s="139"/>
      <c r="AC1431" s="139"/>
      <c r="AD1431" s="690"/>
      <c r="AE1431" s="690"/>
    </row>
    <row r="1432" spans="2:31" ht="19.350000000000001" customHeight="1" x14ac:dyDescent="0.2">
      <c r="B1432" s="702"/>
      <c r="C1432" s="971"/>
      <c r="D1432" s="139"/>
      <c r="E1432" s="971"/>
      <c r="F1432" s="139"/>
      <c r="G1432" s="139"/>
      <c r="H1432" s="139"/>
      <c r="I1432" s="139"/>
      <c r="J1432" s="139"/>
      <c r="K1432" s="139"/>
      <c r="L1432" s="139"/>
      <c r="M1432" s="139"/>
      <c r="N1432" s="139"/>
      <c r="O1432" s="139"/>
      <c r="P1432" s="139"/>
      <c r="Q1432" s="139"/>
      <c r="R1432" s="139"/>
      <c r="S1432" s="139"/>
      <c r="T1432" s="139"/>
      <c r="U1432" s="139"/>
      <c r="V1432" s="139"/>
      <c r="W1432" s="139"/>
      <c r="X1432" s="139"/>
      <c r="Y1432" s="139"/>
      <c r="Z1432" s="139"/>
      <c r="AA1432" s="139"/>
      <c r="AB1432" s="139"/>
      <c r="AC1432" s="139"/>
      <c r="AD1432" s="690"/>
      <c r="AE1432" s="690"/>
    </row>
    <row r="1433" spans="2:31" ht="19.350000000000001" customHeight="1" x14ac:dyDescent="0.2">
      <c r="B1433" s="702"/>
      <c r="C1433" s="971"/>
      <c r="D1433" s="139"/>
      <c r="E1433" s="971"/>
      <c r="F1433" s="139"/>
      <c r="G1433" s="139"/>
      <c r="H1433" s="139"/>
      <c r="I1433" s="139"/>
      <c r="J1433" s="139"/>
      <c r="K1433" s="139"/>
      <c r="L1433" s="139"/>
      <c r="M1433" s="139"/>
      <c r="N1433" s="139"/>
      <c r="O1433" s="139"/>
      <c r="P1433" s="139"/>
      <c r="Q1433" s="139"/>
      <c r="R1433" s="139"/>
      <c r="S1433" s="139"/>
      <c r="T1433" s="139"/>
      <c r="U1433" s="139"/>
      <c r="V1433" s="139"/>
      <c r="W1433" s="139"/>
      <c r="X1433" s="139"/>
      <c r="Y1433" s="139"/>
      <c r="Z1433" s="139"/>
      <c r="AA1433" s="139"/>
      <c r="AB1433" s="139"/>
      <c r="AC1433" s="139"/>
      <c r="AD1433" s="690"/>
      <c r="AE1433" s="690"/>
    </row>
    <row r="1434" spans="2:31" ht="19.350000000000001" customHeight="1" x14ac:dyDescent="0.2">
      <c r="B1434" s="702"/>
      <c r="C1434" s="971"/>
      <c r="D1434" s="139"/>
      <c r="E1434" s="971"/>
      <c r="F1434" s="139"/>
      <c r="G1434" s="139"/>
      <c r="H1434" s="139"/>
      <c r="I1434" s="139"/>
      <c r="J1434" s="139"/>
      <c r="K1434" s="139"/>
      <c r="L1434" s="139"/>
      <c r="M1434" s="139"/>
      <c r="N1434" s="139"/>
      <c r="O1434" s="139"/>
      <c r="P1434" s="139"/>
      <c r="Q1434" s="139"/>
      <c r="R1434" s="139"/>
      <c r="S1434" s="139"/>
      <c r="T1434" s="139"/>
      <c r="U1434" s="139"/>
      <c r="V1434" s="139"/>
      <c r="W1434" s="139"/>
      <c r="X1434" s="139"/>
      <c r="Y1434" s="139"/>
      <c r="Z1434" s="139"/>
      <c r="AA1434" s="139"/>
      <c r="AB1434" s="139"/>
      <c r="AC1434" s="139"/>
      <c r="AD1434" s="690"/>
      <c r="AE1434" s="690"/>
    </row>
    <row r="1435" spans="2:31" ht="19.350000000000001" customHeight="1" x14ac:dyDescent="0.2">
      <c r="B1435" s="702"/>
      <c r="C1435" s="971"/>
      <c r="D1435" s="146"/>
      <c r="E1435" s="971"/>
      <c r="F1435" s="139"/>
      <c r="G1435" s="139"/>
      <c r="H1435" s="139"/>
      <c r="I1435" s="139"/>
      <c r="J1435" s="139"/>
      <c r="K1435" s="139"/>
      <c r="L1435" s="139"/>
      <c r="M1435" s="139"/>
      <c r="N1435" s="139"/>
      <c r="O1435" s="139"/>
      <c r="P1435" s="139"/>
      <c r="Q1435" s="139"/>
      <c r="R1435" s="139"/>
      <c r="S1435" s="139"/>
      <c r="T1435" s="139"/>
      <c r="U1435" s="139"/>
      <c r="V1435" s="139"/>
      <c r="W1435" s="139"/>
      <c r="X1435" s="139"/>
      <c r="Y1435" s="139"/>
      <c r="Z1435" s="139"/>
      <c r="AA1435" s="139"/>
      <c r="AB1435" s="139"/>
      <c r="AC1435" s="139"/>
      <c r="AD1435" s="690"/>
      <c r="AE1435" s="690"/>
    </row>
    <row r="1436" spans="2:31" ht="9.75" customHeight="1" x14ac:dyDescent="0.2">
      <c r="B1436" s="702"/>
      <c r="C1436" s="971"/>
      <c r="D1436" s="139"/>
      <c r="E1436" s="971"/>
      <c r="F1436" s="139"/>
      <c r="G1436" s="139"/>
      <c r="H1436" s="139"/>
      <c r="I1436" s="139"/>
      <c r="J1436" s="139"/>
      <c r="K1436" s="139"/>
      <c r="L1436" s="139"/>
      <c r="M1436" s="139"/>
      <c r="N1436" s="139"/>
      <c r="O1436" s="139"/>
      <c r="P1436" s="139"/>
      <c r="Q1436" s="139"/>
      <c r="R1436" s="139"/>
      <c r="S1436" s="139"/>
      <c r="T1436" s="139"/>
      <c r="U1436" s="139"/>
      <c r="V1436" s="139"/>
      <c r="W1436" s="139"/>
      <c r="X1436" s="139"/>
      <c r="Y1436" s="139"/>
      <c r="Z1436" s="139"/>
      <c r="AA1436" s="139"/>
      <c r="AB1436" s="139"/>
      <c r="AC1436" s="139"/>
      <c r="AD1436" s="690"/>
      <c r="AE1436" s="690"/>
    </row>
    <row r="1437" spans="2:31" ht="9.75" customHeight="1" x14ac:dyDescent="0.2">
      <c r="B1437" s="702"/>
      <c r="C1437" s="971"/>
      <c r="D1437" s="139"/>
      <c r="E1437" s="971"/>
      <c r="F1437" s="139"/>
      <c r="G1437" s="139"/>
      <c r="H1437" s="139"/>
      <c r="I1437" s="139"/>
      <c r="J1437" s="139"/>
      <c r="K1437" s="139"/>
      <c r="L1437" s="139"/>
      <c r="M1437" s="139"/>
      <c r="N1437" s="139"/>
      <c r="O1437" s="139"/>
      <c r="P1437" s="139"/>
      <c r="Q1437" s="139"/>
      <c r="R1437" s="139"/>
      <c r="S1437" s="139"/>
      <c r="T1437" s="139"/>
      <c r="U1437" s="139"/>
      <c r="V1437" s="139"/>
      <c r="W1437" s="139"/>
      <c r="X1437" s="139"/>
      <c r="Y1437" s="139"/>
      <c r="Z1437" s="139"/>
      <c r="AA1437" s="139"/>
      <c r="AB1437" s="139"/>
      <c r="AC1437" s="139"/>
      <c r="AD1437" s="690"/>
      <c r="AE1437" s="690"/>
    </row>
    <row r="1438" spans="2:31" ht="19.350000000000001" customHeight="1" x14ac:dyDescent="0.2">
      <c r="B1438" s="702"/>
      <c r="C1438" s="971"/>
      <c r="D1438" s="139"/>
      <c r="E1438" s="971"/>
      <c r="F1438" s="139"/>
      <c r="G1438" s="139"/>
      <c r="H1438" s="139"/>
      <c r="I1438" s="139"/>
      <c r="J1438" s="139"/>
      <c r="K1438" s="139"/>
      <c r="L1438" s="139"/>
      <c r="M1438" s="139"/>
      <c r="N1438" s="139"/>
      <c r="O1438" s="139"/>
      <c r="P1438" s="139"/>
      <c r="Q1438" s="139"/>
      <c r="R1438" s="139"/>
      <c r="S1438" s="139"/>
      <c r="T1438" s="139"/>
      <c r="U1438" s="139"/>
      <c r="V1438" s="139"/>
      <c r="W1438" s="139"/>
      <c r="X1438" s="139"/>
      <c r="Y1438" s="139"/>
      <c r="Z1438" s="139"/>
      <c r="AA1438" s="139"/>
      <c r="AB1438" s="139"/>
      <c r="AC1438" s="139"/>
      <c r="AD1438" s="690"/>
      <c r="AE1438" s="690"/>
    </row>
    <row r="1439" spans="2:31" ht="10.9" customHeight="1" x14ac:dyDescent="0.2">
      <c r="B1439" s="702"/>
      <c r="C1439" s="971"/>
      <c r="D1439" s="139"/>
      <c r="E1439" s="971"/>
      <c r="F1439" s="139"/>
      <c r="G1439" s="139"/>
      <c r="H1439" s="139"/>
      <c r="I1439" s="139"/>
      <c r="J1439" s="139"/>
      <c r="K1439" s="139"/>
      <c r="L1439" s="139"/>
      <c r="M1439" s="139"/>
      <c r="N1439" s="139"/>
      <c r="O1439" s="139"/>
      <c r="P1439" s="139"/>
      <c r="Q1439" s="139"/>
      <c r="R1439" s="139"/>
      <c r="S1439" s="139"/>
      <c r="T1439" s="139"/>
      <c r="U1439" s="139"/>
      <c r="V1439" s="139"/>
      <c r="W1439" s="139"/>
      <c r="X1439" s="139"/>
      <c r="Y1439" s="139"/>
      <c r="Z1439" s="139"/>
      <c r="AA1439" s="139"/>
      <c r="AB1439" s="139"/>
      <c r="AC1439" s="139"/>
      <c r="AD1439" s="690"/>
      <c r="AE1439" s="690"/>
    </row>
    <row r="1440" spans="2:31" ht="9.75" customHeight="1" x14ac:dyDescent="0.2">
      <c r="B1440" s="702"/>
      <c r="C1440" s="971"/>
      <c r="D1440" s="139"/>
      <c r="E1440" s="971"/>
      <c r="F1440" s="139"/>
      <c r="G1440" s="139"/>
      <c r="H1440" s="139"/>
      <c r="I1440" s="139"/>
      <c r="J1440" s="139"/>
      <c r="K1440" s="139"/>
      <c r="L1440" s="139"/>
      <c r="M1440" s="139"/>
      <c r="N1440" s="139"/>
      <c r="O1440" s="139"/>
      <c r="P1440" s="139"/>
      <c r="Q1440" s="139"/>
      <c r="R1440" s="139"/>
      <c r="S1440" s="139"/>
      <c r="T1440" s="139"/>
      <c r="U1440" s="139"/>
      <c r="V1440" s="139"/>
      <c r="W1440" s="139"/>
      <c r="X1440" s="139"/>
      <c r="Y1440" s="139"/>
      <c r="Z1440" s="139"/>
      <c r="AA1440" s="139"/>
      <c r="AB1440" s="139"/>
      <c r="AC1440" s="139"/>
      <c r="AD1440" s="690"/>
      <c r="AE1440" s="690"/>
    </row>
    <row r="1441" spans="2:31" ht="9.75" customHeight="1" x14ac:dyDescent="0.2">
      <c r="B1441" s="702"/>
      <c r="C1441" s="971"/>
      <c r="D1441" s="139"/>
      <c r="E1441" s="971"/>
      <c r="F1441" s="139"/>
      <c r="G1441" s="139"/>
      <c r="H1441" s="139"/>
      <c r="I1441" s="139"/>
      <c r="J1441" s="139"/>
      <c r="K1441" s="139"/>
      <c r="L1441" s="139"/>
      <c r="M1441" s="139"/>
      <c r="N1441" s="139"/>
      <c r="O1441" s="139"/>
      <c r="P1441" s="139"/>
      <c r="Q1441" s="139"/>
      <c r="R1441" s="139"/>
      <c r="S1441" s="139"/>
      <c r="T1441" s="139"/>
      <c r="U1441" s="139"/>
      <c r="V1441" s="139"/>
      <c r="W1441" s="139"/>
      <c r="X1441" s="139"/>
      <c r="Y1441" s="139"/>
      <c r="Z1441" s="139"/>
      <c r="AA1441" s="139"/>
      <c r="AB1441" s="139"/>
      <c r="AC1441" s="139"/>
      <c r="AD1441" s="690"/>
      <c r="AE1441" s="690"/>
    </row>
    <row r="1442" spans="2:31" ht="9.75" customHeight="1" x14ac:dyDescent="0.2">
      <c r="B1442" s="702"/>
      <c r="C1442" s="971"/>
      <c r="D1442" s="139"/>
      <c r="E1442" s="971"/>
      <c r="F1442" s="139"/>
      <c r="G1442" s="139"/>
      <c r="H1442" s="139"/>
      <c r="I1442" s="139"/>
      <c r="J1442" s="139"/>
      <c r="K1442" s="139"/>
      <c r="L1442" s="139"/>
      <c r="M1442" s="139"/>
      <c r="N1442" s="139"/>
      <c r="O1442" s="139"/>
      <c r="P1442" s="139"/>
      <c r="Q1442" s="139"/>
      <c r="R1442" s="139"/>
      <c r="S1442" s="139"/>
      <c r="T1442" s="139"/>
      <c r="U1442" s="139"/>
      <c r="V1442" s="139"/>
      <c r="W1442" s="139"/>
      <c r="X1442" s="139"/>
      <c r="Y1442" s="139"/>
      <c r="Z1442" s="139"/>
      <c r="AA1442" s="139"/>
      <c r="AB1442" s="139"/>
      <c r="AC1442" s="139"/>
      <c r="AD1442" s="690"/>
      <c r="AE1442" s="690"/>
    </row>
    <row r="1443" spans="2:31" ht="9.75" customHeight="1" x14ac:dyDescent="0.2">
      <c r="B1443" s="702"/>
      <c r="C1443" s="971"/>
      <c r="D1443" s="139"/>
      <c r="E1443" s="971"/>
      <c r="F1443" s="139"/>
      <c r="G1443" s="139"/>
      <c r="H1443" s="139"/>
      <c r="I1443" s="139"/>
      <c r="J1443" s="139"/>
      <c r="K1443" s="139"/>
      <c r="L1443" s="139"/>
      <c r="M1443" s="139"/>
      <c r="N1443" s="139"/>
      <c r="O1443" s="139"/>
      <c r="P1443" s="139"/>
      <c r="Q1443" s="139"/>
      <c r="R1443" s="139"/>
      <c r="S1443" s="139"/>
      <c r="T1443" s="139"/>
      <c r="U1443" s="139"/>
      <c r="V1443" s="139"/>
      <c r="W1443" s="139"/>
      <c r="X1443" s="139"/>
      <c r="Y1443" s="139"/>
      <c r="Z1443" s="139"/>
      <c r="AA1443" s="139"/>
      <c r="AB1443" s="139"/>
      <c r="AC1443" s="139"/>
      <c r="AD1443" s="690"/>
      <c r="AE1443" s="690"/>
    </row>
    <row r="1444" spans="2:31" ht="9.75" customHeight="1" x14ac:dyDescent="0.2">
      <c r="B1444" s="702"/>
      <c r="C1444" s="971"/>
      <c r="D1444" s="139"/>
      <c r="E1444" s="971"/>
      <c r="F1444" s="139"/>
      <c r="G1444" s="139"/>
      <c r="H1444" s="139"/>
      <c r="I1444" s="139"/>
      <c r="J1444" s="139"/>
      <c r="K1444" s="139"/>
      <c r="L1444" s="139"/>
      <c r="M1444" s="139"/>
      <c r="N1444" s="139"/>
      <c r="O1444" s="139"/>
      <c r="P1444" s="139"/>
      <c r="Q1444" s="139"/>
      <c r="R1444" s="139"/>
      <c r="S1444" s="139"/>
      <c r="T1444" s="139"/>
      <c r="U1444" s="139"/>
      <c r="V1444" s="139"/>
      <c r="W1444" s="139"/>
      <c r="X1444" s="139"/>
      <c r="Y1444" s="139"/>
      <c r="Z1444" s="139"/>
      <c r="AA1444" s="139"/>
      <c r="AB1444" s="139"/>
      <c r="AC1444" s="139"/>
      <c r="AD1444" s="690"/>
      <c r="AE1444" s="690"/>
    </row>
    <row r="1445" spans="2:31" ht="9.75" customHeight="1" x14ac:dyDescent="0.2">
      <c r="B1445" s="702"/>
      <c r="C1445" s="971"/>
      <c r="D1445" s="146"/>
      <c r="E1445" s="971"/>
      <c r="F1445" s="139"/>
      <c r="G1445" s="139"/>
      <c r="H1445" s="139"/>
      <c r="I1445" s="139"/>
      <c r="J1445" s="139"/>
      <c r="K1445" s="139"/>
      <c r="L1445" s="139"/>
      <c r="M1445" s="139"/>
      <c r="N1445" s="139"/>
      <c r="O1445" s="139"/>
      <c r="P1445" s="139"/>
      <c r="Q1445" s="139"/>
      <c r="R1445" s="139"/>
      <c r="S1445" s="139"/>
      <c r="T1445" s="139"/>
      <c r="U1445" s="139"/>
      <c r="V1445" s="139"/>
      <c r="W1445" s="139"/>
      <c r="X1445" s="139"/>
      <c r="Y1445" s="139"/>
      <c r="Z1445" s="139"/>
      <c r="AA1445" s="139"/>
      <c r="AB1445" s="139"/>
      <c r="AC1445" s="139"/>
      <c r="AD1445" s="690"/>
      <c r="AE1445" s="690"/>
    </row>
    <row r="1446" spans="2:31" ht="9.75" customHeight="1" x14ac:dyDescent="0.2">
      <c r="B1446" s="702"/>
      <c r="C1446" s="971"/>
      <c r="D1446" s="139"/>
      <c r="E1446" s="971"/>
      <c r="F1446" s="139"/>
      <c r="G1446" s="139"/>
      <c r="H1446" s="139"/>
      <c r="I1446" s="139"/>
      <c r="J1446" s="139"/>
      <c r="K1446" s="139"/>
      <c r="L1446" s="139"/>
      <c r="M1446" s="139"/>
      <c r="N1446" s="139"/>
      <c r="O1446" s="139"/>
      <c r="P1446" s="139"/>
      <c r="Q1446" s="139"/>
      <c r="R1446" s="139"/>
      <c r="S1446" s="139"/>
      <c r="T1446" s="139"/>
      <c r="U1446" s="139"/>
      <c r="V1446" s="139"/>
      <c r="W1446" s="139"/>
      <c r="X1446" s="139"/>
      <c r="Y1446" s="139"/>
      <c r="Z1446" s="139"/>
      <c r="AA1446" s="139"/>
      <c r="AB1446" s="139"/>
      <c r="AC1446" s="139"/>
      <c r="AD1446" s="690"/>
      <c r="AE1446" s="690"/>
    </row>
    <row r="1447" spans="2:31" ht="9.75" customHeight="1" x14ac:dyDescent="0.2">
      <c r="B1447" s="702"/>
      <c r="C1447" s="971"/>
      <c r="D1447" s="139"/>
      <c r="E1447" s="971"/>
      <c r="F1447" s="139"/>
      <c r="G1447" s="139"/>
      <c r="H1447" s="139"/>
      <c r="I1447" s="139"/>
      <c r="J1447" s="139"/>
      <c r="K1447" s="139"/>
      <c r="L1447" s="139"/>
      <c r="M1447" s="139"/>
      <c r="N1447" s="139"/>
      <c r="O1447" s="139"/>
      <c r="P1447" s="139"/>
      <c r="Q1447" s="139"/>
      <c r="R1447" s="139"/>
      <c r="S1447" s="139"/>
      <c r="T1447" s="139"/>
      <c r="U1447" s="139"/>
      <c r="V1447" s="139"/>
      <c r="W1447" s="139"/>
      <c r="X1447" s="139"/>
      <c r="Y1447" s="139"/>
      <c r="Z1447" s="139"/>
      <c r="AA1447" s="139"/>
      <c r="AB1447" s="139"/>
      <c r="AC1447" s="139"/>
      <c r="AD1447" s="690"/>
      <c r="AE1447" s="690"/>
    </row>
    <row r="1448" spans="2:31" ht="9.75" customHeight="1" x14ac:dyDescent="0.2">
      <c r="B1448" s="702"/>
      <c r="C1448" s="971"/>
      <c r="D1448" s="139"/>
      <c r="E1448" s="971"/>
      <c r="F1448" s="139"/>
      <c r="G1448" s="139"/>
      <c r="H1448" s="139"/>
      <c r="I1448" s="139"/>
      <c r="J1448" s="139"/>
      <c r="K1448" s="139"/>
      <c r="L1448" s="139"/>
      <c r="M1448" s="139"/>
      <c r="N1448" s="139"/>
      <c r="O1448" s="139"/>
      <c r="P1448" s="139"/>
      <c r="Q1448" s="139"/>
      <c r="R1448" s="139"/>
      <c r="S1448" s="139"/>
      <c r="T1448" s="139"/>
      <c r="U1448" s="139"/>
      <c r="V1448" s="139"/>
      <c r="W1448" s="139"/>
      <c r="X1448" s="139"/>
      <c r="Y1448" s="139"/>
      <c r="Z1448" s="139"/>
      <c r="AA1448" s="139"/>
      <c r="AB1448" s="139"/>
      <c r="AC1448" s="139"/>
      <c r="AD1448" s="690"/>
      <c r="AE1448" s="690"/>
    </row>
    <row r="1449" spans="2:31" ht="9.75" customHeight="1" x14ac:dyDescent="0.2">
      <c r="B1449" s="702"/>
      <c r="C1449" s="971"/>
      <c r="D1449" s="139"/>
      <c r="E1449" s="971"/>
      <c r="F1449" s="139"/>
      <c r="G1449" s="139"/>
      <c r="H1449" s="139"/>
      <c r="I1449" s="139"/>
      <c r="J1449" s="139"/>
      <c r="K1449" s="139"/>
      <c r="L1449" s="139"/>
      <c r="M1449" s="139"/>
      <c r="N1449" s="139"/>
      <c r="O1449" s="139"/>
      <c r="P1449" s="139"/>
      <c r="Q1449" s="139"/>
      <c r="R1449" s="139"/>
      <c r="S1449" s="139"/>
      <c r="T1449" s="139"/>
      <c r="U1449" s="139"/>
      <c r="V1449" s="139"/>
      <c r="W1449" s="139"/>
      <c r="X1449" s="139"/>
      <c r="Y1449" s="139"/>
      <c r="Z1449" s="139"/>
      <c r="AA1449" s="139"/>
      <c r="AB1449" s="139"/>
      <c r="AC1449" s="139"/>
      <c r="AD1449" s="690"/>
      <c r="AE1449" s="690"/>
    </row>
    <row r="1450" spans="2:31" ht="9.75" customHeight="1" x14ac:dyDescent="0.2">
      <c r="B1450" s="702"/>
      <c r="C1450" s="971"/>
      <c r="D1450" s="139"/>
      <c r="E1450" s="971"/>
      <c r="F1450" s="139"/>
      <c r="G1450" s="139"/>
      <c r="H1450" s="139"/>
      <c r="I1450" s="139"/>
      <c r="J1450" s="139"/>
      <c r="K1450" s="139"/>
      <c r="L1450" s="139"/>
      <c r="M1450" s="139"/>
      <c r="N1450" s="139"/>
      <c r="O1450" s="139"/>
      <c r="P1450" s="139"/>
      <c r="Q1450" s="139"/>
      <c r="R1450" s="139"/>
      <c r="S1450" s="139"/>
      <c r="T1450" s="139"/>
      <c r="U1450" s="139"/>
      <c r="V1450" s="139"/>
      <c r="W1450" s="139"/>
      <c r="X1450" s="139"/>
      <c r="Y1450" s="139"/>
      <c r="Z1450" s="139"/>
      <c r="AA1450" s="139"/>
      <c r="AB1450" s="139"/>
      <c r="AC1450" s="139"/>
      <c r="AD1450" s="690"/>
      <c r="AE1450" s="690"/>
    </row>
    <row r="1451" spans="2:31" ht="9.75" customHeight="1" x14ac:dyDescent="0.2">
      <c r="B1451" s="702"/>
      <c r="C1451" s="971"/>
      <c r="D1451" s="139"/>
      <c r="E1451" s="971"/>
      <c r="F1451" s="139"/>
      <c r="G1451" s="139"/>
      <c r="H1451" s="139"/>
      <c r="I1451" s="139"/>
      <c r="J1451" s="139"/>
      <c r="K1451" s="139"/>
      <c r="L1451" s="139"/>
      <c r="M1451" s="139"/>
      <c r="N1451" s="139"/>
      <c r="O1451" s="139"/>
      <c r="P1451" s="139"/>
      <c r="Q1451" s="139"/>
      <c r="R1451" s="139"/>
      <c r="S1451" s="139"/>
      <c r="T1451" s="139"/>
      <c r="U1451" s="139"/>
      <c r="V1451" s="139"/>
      <c r="W1451" s="139"/>
      <c r="X1451" s="139"/>
      <c r="Y1451" s="139"/>
      <c r="Z1451" s="139"/>
      <c r="AA1451" s="139"/>
      <c r="AB1451" s="139"/>
      <c r="AC1451" s="139"/>
      <c r="AD1451" s="690"/>
      <c r="AE1451" s="690"/>
    </row>
    <row r="1452" spans="2:31" ht="9.75" customHeight="1" x14ac:dyDescent="0.2">
      <c r="B1452" s="702"/>
      <c r="C1452" s="971"/>
      <c r="D1452" s="139"/>
      <c r="E1452" s="971"/>
      <c r="F1452" s="139"/>
      <c r="G1452" s="139"/>
      <c r="H1452" s="139"/>
      <c r="I1452" s="139"/>
      <c r="J1452" s="139"/>
      <c r="K1452" s="139"/>
      <c r="L1452" s="139"/>
      <c r="M1452" s="139"/>
      <c r="N1452" s="139"/>
      <c r="O1452" s="139"/>
      <c r="P1452" s="139"/>
      <c r="Q1452" s="139"/>
      <c r="R1452" s="139"/>
      <c r="S1452" s="139"/>
      <c r="T1452" s="139"/>
      <c r="U1452" s="139"/>
      <c r="V1452" s="139"/>
      <c r="W1452" s="139"/>
      <c r="X1452" s="139"/>
      <c r="Y1452" s="139"/>
      <c r="Z1452" s="139"/>
      <c r="AA1452" s="139"/>
      <c r="AB1452" s="139"/>
      <c r="AC1452" s="139"/>
      <c r="AD1452" s="690"/>
      <c r="AE1452" s="690"/>
    </row>
    <row r="1453" spans="2:31" ht="9.75" customHeight="1" x14ac:dyDescent="0.2">
      <c r="B1453" s="702"/>
      <c r="C1453" s="971"/>
      <c r="D1453" s="139"/>
      <c r="E1453" s="971"/>
      <c r="F1453" s="139"/>
      <c r="G1453" s="139"/>
      <c r="H1453" s="139"/>
      <c r="I1453" s="139"/>
      <c r="J1453" s="139"/>
      <c r="K1453" s="139"/>
      <c r="L1453" s="139"/>
      <c r="M1453" s="139"/>
      <c r="N1453" s="139"/>
      <c r="O1453" s="139"/>
      <c r="P1453" s="139"/>
      <c r="Q1453" s="139"/>
      <c r="R1453" s="139"/>
      <c r="S1453" s="139"/>
      <c r="T1453" s="139"/>
      <c r="U1453" s="139"/>
      <c r="V1453" s="139"/>
      <c r="W1453" s="139"/>
      <c r="X1453" s="139"/>
      <c r="Y1453" s="139"/>
      <c r="Z1453" s="139"/>
      <c r="AA1453" s="139"/>
      <c r="AB1453" s="139"/>
      <c r="AC1453" s="139"/>
      <c r="AD1453" s="690"/>
      <c r="AE1453" s="690"/>
    </row>
    <row r="1454" spans="2:31" ht="9.75" customHeight="1" x14ac:dyDescent="0.2">
      <c r="B1454" s="702"/>
      <c r="C1454" s="971"/>
      <c r="D1454" s="146"/>
      <c r="E1454" s="971"/>
      <c r="F1454" s="139"/>
      <c r="G1454" s="139"/>
      <c r="H1454" s="139"/>
      <c r="I1454" s="139"/>
      <c r="J1454" s="139"/>
      <c r="K1454" s="139"/>
      <c r="L1454" s="139"/>
      <c r="M1454" s="139"/>
      <c r="N1454" s="139"/>
      <c r="O1454" s="139"/>
      <c r="P1454" s="139"/>
      <c r="Q1454" s="139"/>
      <c r="R1454" s="139"/>
      <c r="S1454" s="139"/>
      <c r="T1454" s="139"/>
      <c r="U1454" s="139"/>
      <c r="V1454" s="139"/>
      <c r="W1454" s="139"/>
      <c r="X1454" s="139"/>
      <c r="Y1454" s="139"/>
      <c r="Z1454" s="139"/>
      <c r="AA1454" s="139"/>
      <c r="AB1454" s="139"/>
      <c r="AC1454" s="139"/>
      <c r="AD1454" s="690"/>
      <c r="AE1454" s="690"/>
    </row>
    <row r="1455" spans="2:31" ht="9.75" customHeight="1" x14ac:dyDescent="0.2">
      <c r="B1455" s="702"/>
      <c r="C1455" s="971"/>
      <c r="D1455" s="139"/>
      <c r="E1455" s="971"/>
      <c r="F1455" s="139"/>
      <c r="G1455" s="139"/>
      <c r="H1455" s="139"/>
      <c r="I1455" s="139"/>
      <c r="J1455" s="139"/>
      <c r="K1455" s="139"/>
      <c r="L1455" s="139"/>
      <c r="M1455" s="139"/>
      <c r="N1455" s="139"/>
      <c r="O1455" s="139"/>
      <c r="P1455" s="139"/>
      <c r="Q1455" s="139"/>
      <c r="R1455" s="139"/>
      <c r="S1455" s="139"/>
      <c r="T1455" s="139"/>
      <c r="U1455" s="139"/>
      <c r="V1455" s="139"/>
      <c r="W1455" s="139"/>
      <c r="X1455" s="139"/>
      <c r="Y1455" s="139"/>
      <c r="Z1455" s="139"/>
      <c r="AA1455" s="139"/>
      <c r="AB1455" s="139"/>
      <c r="AC1455" s="139"/>
      <c r="AD1455" s="690"/>
      <c r="AE1455" s="690"/>
    </row>
    <row r="1456" spans="2:31" ht="9.75" customHeight="1" x14ac:dyDescent="0.2">
      <c r="B1456" s="702"/>
      <c r="C1456" s="971"/>
      <c r="D1456" s="139"/>
      <c r="E1456" s="971"/>
      <c r="F1456" s="139"/>
      <c r="G1456" s="139"/>
      <c r="H1456" s="139"/>
      <c r="I1456" s="139"/>
      <c r="J1456" s="139"/>
      <c r="K1456" s="139"/>
      <c r="L1456" s="139"/>
      <c r="M1456" s="139"/>
      <c r="N1456" s="139"/>
      <c r="O1456" s="139"/>
      <c r="P1456" s="139"/>
      <c r="Q1456" s="139"/>
      <c r="R1456" s="139"/>
      <c r="S1456" s="139"/>
      <c r="T1456" s="139"/>
      <c r="U1456" s="139"/>
      <c r="V1456" s="139"/>
      <c r="W1456" s="139"/>
      <c r="X1456" s="139"/>
      <c r="Y1456" s="139"/>
      <c r="Z1456" s="139"/>
      <c r="AA1456" s="139"/>
      <c r="AB1456" s="139"/>
      <c r="AC1456" s="139"/>
      <c r="AD1456" s="690"/>
      <c r="AE1456" s="690"/>
    </row>
    <row r="1457" spans="2:31" ht="9.75" customHeight="1" x14ac:dyDescent="0.2">
      <c r="B1457" s="702"/>
      <c r="C1457" s="971"/>
      <c r="D1457" s="139"/>
      <c r="E1457" s="971"/>
      <c r="F1457" s="139"/>
      <c r="G1457" s="139"/>
      <c r="H1457" s="139"/>
      <c r="I1457" s="139"/>
      <c r="J1457" s="139"/>
      <c r="K1457" s="139"/>
      <c r="L1457" s="139"/>
      <c r="M1457" s="139"/>
      <c r="N1457" s="139"/>
      <c r="O1457" s="139"/>
      <c r="P1457" s="139"/>
      <c r="Q1457" s="139"/>
      <c r="R1457" s="139"/>
      <c r="S1457" s="139"/>
      <c r="T1457" s="139"/>
      <c r="U1457" s="139"/>
      <c r="V1457" s="139"/>
      <c r="W1457" s="139"/>
      <c r="X1457" s="139"/>
      <c r="Y1457" s="139"/>
      <c r="Z1457" s="139"/>
      <c r="AA1457" s="139"/>
      <c r="AB1457" s="139"/>
      <c r="AC1457" s="139"/>
      <c r="AD1457" s="690"/>
      <c r="AE1457" s="690"/>
    </row>
    <row r="1458" spans="2:31" ht="9.75" customHeight="1" x14ac:dyDescent="0.2">
      <c r="B1458" s="702"/>
      <c r="C1458" s="971"/>
      <c r="D1458" s="139"/>
      <c r="E1458" s="971"/>
      <c r="F1458" s="139"/>
      <c r="G1458" s="139"/>
      <c r="H1458" s="139"/>
      <c r="I1458" s="139"/>
      <c r="J1458" s="139"/>
      <c r="K1458" s="139"/>
      <c r="L1458" s="139"/>
      <c r="M1458" s="139"/>
      <c r="N1458" s="139"/>
      <c r="O1458" s="139"/>
      <c r="P1458" s="139"/>
      <c r="Q1458" s="139"/>
      <c r="R1458" s="139"/>
      <c r="S1458" s="139"/>
      <c r="T1458" s="139"/>
      <c r="U1458" s="139"/>
      <c r="V1458" s="139"/>
      <c r="W1458" s="139"/>
      <c r="X1458" s="139"/>
      <c r="Y1458" s="139"/>
      <c r="Z1458" s="139"/>
      <c r="AA1458" s="139"/>
      <c r="AB1458" s="139"/>
      <c r="AC1458" s="139"/>
      <c r="AD1458" s="690"/>
      <c r="AE1458" s="690"/>
    </row>
    <row r="1459" spans="2:31" ht="9.75" customHeight="1" x14ac:dyDescent="0.2">
      <c r="B1459" s="702"/>
      <c r="C1459" s="971"/>
      <c r="D1459" s="139"/>
      <c r="E1459" s="971"/>
      <c r="F1459" s="139"/>
      <c r="G1459" s="139"/>
      <c r="H1459" s="139"/>
      <c r="I1459" s="139"/>
      <c r="J1459" s="139"/>
      <c r="K1459" s="139"/>
      <c r="L1459" s="139"/>
      <c r="M1459" s="139"/>
      <c r="N1459" s="139"/>
      <c r="O1459" s="139"/>
      <c r="P1459" s="139"/>
      <c r="Q1459" s="139"/>
      <c r="R1459" s="139"/>
      <c r="S1459" s="139"/>
      <c r="T1459" s="139"/>
      <c r="U1459" s="139"/>
      <c r="V1459" s="139"/>
      <c r="W1459" s="139"/>
      <c r="X1459" s="139"/>
      <c r="Y1459" s="139"/>
      <c r="Z1459" s="139"/>
      <c r="AA1459" s="139"/>
      <c r="AB1459" s="139"/>
      <c r="AC1459" s="139"/>
      <c r="AD1459" s="690"/>
      <c r="AE1459" s="690"/>
    </row>
    <row r="1460" spans="2:31" ht="9.75" customHeight="1" x14ac:dyDescent="0.2">
      <c r="B1460" s="702"/>
      <c r="C1460" s="971"/>
      <c r="D1460" s="139"/>
      <c r="E1460" s="971"/>
      <c r="F1460" s="139"/>
      <c r="G1460" s="139"/>
      <c r="H1460" s="139"/>
      <c r="I1460" s="139"/>
      <c r="J1460" s="139"/>
      <c r="K1460" s="139"/>
      <c r="L1460" s="139"/>
      <c r="M1460" s="139"/>
      <c r="N1460" s="139"/>
      <c r="O1460" s="139"/>
      <c r="P1460" s="139"/>
      <c r="Q1460" s="139"/>
      <c r="R1460" s="139"/>
      <c r="S1460" s="139"/>
      <c r="T1460" s="139"/>
      <c r="U1460" s="139"/>
      <c r="V1460" s="139"/>
      <c r="W1460" s="139"/>
      <c r="X1460" s="139"/>
      <c r="Y1460" s="139"/>
      <c r="Z1460" s="139"/>
      <c r="AA1460" s="139"/>
      <c r="AB1460" s="139"/>
      <c r="AC1460" s="139"/>
      <c r="AD1460" s="690"/>
      <c r="AE1460" s="690"/>
    </row>
    <row r="1461" spans="2:31" ht="9.75" customHeight="1" x14ac:dyDescent="0.2">
      <c r="B1461" s="702"/>
      <c r="C1461" s="971"/>
      <c r="D1461" s="139"/>
      <c r="E1461" s="971"/>
      <c r="F1461" s="139"/>
      <c r="G1461" s="139"/>
      <c r="H1461" s="139"/>
      <c r="I1461" s="139"/>
      <c r="J1461" s="139"/>
      <c r="K1461" s="139"/>
      <c r="L1461" s="139"/>
      <c r="M1461" s="139"/>
      <c r="N1461" s="139"/>
      <c r="O1461" s="139"/>
      <c r="P1461" s="139"/>
      <c r="Q1461" s="139"/>
      <c r="R1461" s="139"/>
      <c r="S1461" s="139"/>
      <c r="T1461" s="139"/>
      <c r="U1461" s="139"/>
      <c r="V1461" s="139"/>
      <c r="W1461" s="139"/>
      <c r="X1461" s="139"/>
      <c r="Y1461" s="139"/>
      <c r="Z1461" s="139"/>
      <c r="AA1461" s="139"/>
      <c r="AB1461" s="139"/>
      <c r="AC1461" s="139"/>
      <c r="AD1461" s="690"/>
      <c r="AE1461" s="690"/>
    </row>
    <row r="1462" spans="2:31" ht="9.75" customHeight="1" x14ac:dyDescent="0.2">
      <c r="B1462" s="702"/>
      <c r="C1462" s="971"/>
      <c r="D1462" s="139"/>
      <c r="E1462" s="971"/>
      <c r="F1462" s="139"/>
      <c r="G1462" s="139"/>
      <c r="H1462" s="139"/>
      <c r="I1462" s="139"/>
      <c r="J1462" s="139"/>
      <c r="K1462" s="139"/>
      <c r="L1462" s="139"/>
      <c r="M1462" s="139"/>
      <c r="N1462" s="139"/>
      <c r="O1462" s="139"/>
      <c r="P1462" s="139"/>
      <c r="Q1462" s="139"/>
      <c r="R1462" s="139"/>
      <c r="S1462" s="139"/>
      <c r="T1462" s="139"/>
      <c r="U1462" s="139"/>
      <c r="V1462" s="139"/>
      <c r="W1462" s="139"/>
      <c r="X1462" s="139"/>
      <c r="Y1462" s="139"/>
      <c r="Z1462" s="139"/>
      <c r="AA1462" s="139"/>
      <c r="AB1462" s="139"/>
      <c r="AC1462" s="139"/>
      <c r="AD1462" s="690"/>
      <c r="AE1462" s="690"/>
    </row>
    <row r="1463" spans="2:31" ht="9.75" customHeight="1" x14ac:dyDescent="0.2">
      <c r="B1463" s="702"/>
      <c r="C1463" s="971"/>
      <c r="D1463" s="139"/>
      <c r="E1463" s="971"/>
      <c r="F1463" s="139"/>
      <c r="G1463" s="139"/>
      <c r="H1463" s="139"/>
      <c r="I1463" s="139"/>
      <c r="J1463" s="139"/>
      <c r="K1463" s="139"/>
      <c r="L1463" s="139"/>
      <c r="M1463" s="139"/>
      <c r="N1463" s="139"/>
      <c r="O1463" s="139"/>
      <c r="P1463" s="139"/>
      <c r="Q1463" s="139"/>
      <c r="R1463" s="139"/>
      <c r="S1463" s="139"/>
      <c r="T1463" s="139"/>
      <c r="U1463" s="139"/>
      <c r="V1463" s="139"/>
      <c r="W1463" s="139"/>
      <c r="X1463" s="139"/>
      <c r="Y1463" s="139"/>
      <c r="Z1463" s="139"/>
      <c r="AA1463" s="139"/>
      <c r="AB1463" s="139"/>
      <c r="AC1463" s="139"/>
      <c r="AD1463" s="690"/>
      <c r="AE1463" s="690"/>
    </row>
    <row r="1464" spans="2:31" ht="9.75" customHeight="1" x14ac:dyDescent="0.2">
      <c r="B1464" s="702"/>
      <c r="C1464" s="971"/>
      <c r="D1464" s="139"/>
      <c r="E1464" s="971"/>
      <c r="F1464" s="139"/>
      <c r="G1464" s="139"/>
      <c r="H1464" s="139"/>
      <c r="I1464" s="139"/>
      <c r="J1464" s="139"/>
      <c r="K1464" s="139"/>
      <c r="L1464" s="139"/>
      <c r="M1464" s="139"/>
      <c r="N1464" s="139"/>
      <c r="O1464" s="139"/>
      <c r="P1464" s="139"/>
      <c r="Q1464" s="139"/>
      <c r="R1464" s="139"/>
      <c r="S1464" s="139"/>
      <c r="T1464" s="139"/>
      <c r="U1464" s="139"/>
      <c r="V1464" s="139"/>
      <c r="W1464" s="139"/>
      <c r="X1464" s="139"/>
      <c r="Y1464" s="139"/>
      <c r="Z1464" s="139"/>
      <c r="AA1464" s="139"/>
      <c r="AB1464" s="139"/>
      <c r="AC1464" s="139"/>
      <c r="AD1464" s="690"/>
      <c r="AE1464" s="690"/>
    </row>
    <row r="1465" spans="2:31" ht="9.75" customHeight="1" x14ac:dyDescent="0.2">
      <c r="B1465" s="702"/>
      <c r="C1465" s="971"/>
      <c r="D1465" s="146"/>
      <c r="E1465" s="971"/>
      <c r="F1465" s="139"/>
      <c r="G1465" s="139"/>
      <c r="H1465" s="139"/>
      <c r="I1465" s="139"/>
      <c r="J1465" s="118"/>
      <c r="K1465" s="118"/>
      <c r="L1465" s="118"/>
      <c r="M1465" s="118"/>
      <c r="N1465" s="118"/>
      <c r="O1465" s="118"/>
      <c r="P1465" s="118"/>
      <c r="Q1465" s="118"/>
      <c r="R1465" s="118"/>
      <c r="S1465" s="118"/>
      <c r="T1465" s="118"/>
      <c r="U1465" s="118"/>
      <c r="V1465" s="118"/>
      <c r="W1465" s="118"/>
      <c r="X1465" s="118"/>
      <c r="Y1465" s="118"/>
      <c r="Z1465" s="118"/>
      <c r="AA1465" s="118"/>
      <c r="AB1465" s="118"/>
      <c r="AC1465" s="118"/>
      <c r="AD1465" s="690"/>
      <c r="AE1465" s="690"/>
    </row>
    <row r="1466" spans="2:31" ht="9.75" customHeight="1" x14ac:dyDescent="0.2">
      <c r="B1466" s="702"/>
      <c r="C1466" s="971"/>
      <c r="D1466" s="139"/>
      <c r="E1466" s="971"/>
      <c r="F1466" s="139"/>
      <c r="G1466" s="139"/>
      <c r="H1466" s="139"/>
      <c r="I1466" s="139"/>
      <c r="J1466" s="139"/>
      <c r="K1466" s="139"/>
      <c r="L1466" s="139"/>
      <c r="M1466" s="139"/>
      <c r="N1466" s="139"/>
      <c r="O1466" s="139"/>
      <c r="P1466" s="139"/>
      <c r="Q1466" s="139"/>
      <c r="R1466" s="139"/>
      <c r="S1466" s="139"/>
      <c r="T1466" s="139"/>
      <c r="U1466" s="139"/>
      <c r="V1466" s="139"/>
      <c r="W1466" s="139"/>
      <c r="X1466" s="139"/>
      <c r="Y1466" s="139"/>
      <c r="Z1466" s="139"/>
      <c r="AA1466" s="139"/>
      <c r="AB1466" s="139"/>
      <c r="AC1466" s="139"/>
      <c r="AD1466" s="690"/>
      <c r="AE1466" s="690"/>
    </row>
    <row r="1467" spans="2:31" ht="9.75" customHeight="1" x14ac:dyDescent="0.2">
      <c r="B1467" s="702"/>
      <c r="C1467" s="971"/>
      <c r="D1467" s="142"/>
      <c r="E1467" s="971"/>
      <c r="F1467" s="144"/>
      <c r="G1467" s="144"/>
      <c r="H1467" s="144"/>
      <c r="I1467" s="144"/>
      <c r="J1467" s="144"/>
      <c r="K1467" s="144"/>
      <c r="L1467" s="144"/>
      <c r="M1467" s="144"/>
      <c r="N1467" s="144"/>
      <c r="O1467" s="144"/>
      <c r="P1467" s="144"/>
      <c r="Q1467" s="144"/>
      <c r="R1467" s="144"/>
      <c r="S1467" s="144"/>
      <c r="T1467" s="144"/>
      <c r="U1467" s="144"/>
      <c r="V1467" s="144"/>
      <c r="W1467" s="144"/>
      <c r="X1467" s="144"/>
      <c r="Y1467" s="144"/>
      <c r="Z1467" s="144"/>
      <c r="AA1467" s="144"/>
      <c r="AB1467" s="144"/>
      <c r="AC1467" s="144"/>
      <c r="AD1467" s="690"/>
      <c r="AE1467" s="690"/>
    </row>
    <row r="1468" spans="2:31" ht="9.75" customHeight="1" x14ac:dyDescent="0.2">
      <c r="B1468" s="702"/>
      <c r="C1468" s="971"/>
      <c r="D1468" s="139"/>
      <c r="E1468" s="971"/>
      <c r="F1468" s="139"/>
      <c r="G1468" s="139"/>
      <c r="H1468" s="139"/>
      <c r="I1468" s="139"/>
      <c r="J1468" s="139"/>
      <c r="K1468" s="139"/>
      <c r="L1468" s="139"/>
      <c r="M1468" s="139"/>
      <c r="N1468" s="139"/>
      <c r="O1468" s="139"/>
      <c r="P1468" s="139"/>
      <c r="Q1468" s="139"/>
      <c r="R1468" s="139"/>
      <c r="S1468" s="139"/>
      <c r="T1468" s="139"/>
      <c r="U1468" s="139"/>
      <c r="V1468" s="139"/>
      <c r="W1468" s="139"/>
      <c r="X1468" s="139"/>
      <c r="Y1468" s="139"/>
      <c r="Z1468" s="139"/>
      <c r="AA1468" s="139"/>
      <c r="AB1468" s="139"/>
      <c r="AC1468" s="139"/>
      <c r="AD1468" s="690"/>
      <c r="AE1468" s="690"/>
    </row>
    <row r="1469" spans="2:31" ht="9.75" customHeight="1" x14ac:dyDescent="0.2">
      <c r="B1469" s="702"/>
      <c r="C1469" s="971"/>
      <c r="D1469" s="139"/>
      <c r="E1469" s="971"/>
      <c r="F1469" s="139"/>
      <c r="G1469" s="139"/>
      <c r="H1469" s="139"/>
      <c r="I1469" s="139"/>
      <c r="J1469" s="139"/>
      <c r="K1469" s="139"/>
      <c r="L1469" s="139"/>
      <c r="M1469" s="139"/>
      <c r="N1469" s="139"/>
      <c r="O1469" s="139"/>
      <c r="P1469" s="139"/>
      <c r="Q1469" s="139"/>
      <c r="R1469" s="139"/>
      <c r="S1469" s="139"/>
      <c r="T1469" s="139"/>
      <c r="U1469" s="139"/>
      <c r="V1469" s="139"/>
      <c r="W1469" s="139"/>
      <c r="X1469" s="139"/>
      <c r="Y1469" s="139"/>
      <c r="Z1469" s="139"/>
      <c r="AA1469" s="139"/>
      <c r="AB1469" s="139"/>
      <c r="AC1469" s="139"/>
      <c r="AD1469" s="690"/>
      <c r="AE1469" s="690"/>
    </row>
    <row r="1470" spans="2:31" ht="9.75" customHeight="1" x14ac:dyDescent="0.2">
      <c r="B1470" s="702"/>
      <c r="C1470" s="971"/>
      <c r="D1470" s="142"/>
      <c r="E1470" s="971"/>
      <c r="F1470" s="144"/>
      <c r="G1470" s="144"/>
      <c r="H1470" s="144"/>
      <c r="I1470" s="144"/>
      <c r="J1470" s="144"/>
      <c r="K1470" s="144"/>
      <c r="L1470" s="144"/>
      <c r="M1470" s="144"/>
      <c r="N1470" s="144"/>
      <c r="O1470" s="144"/>
      <c r="P1470" s="144"/>
      <c r="Q1470" s="144"/>
      <c r="R1470" s="144"/>
      <c r="S1470" s="144"/>
      <c r="T1470" s="144"/>
      <c r="U1470" s="144"/>
      <c r="V1470" s="144"/>
      <c r="W1470" s="144"/>
      <c r="X1470" s="144"/>
      <c r="Y1470" s="144"/>
      <c r="Z1470" s="144"/>
      <c r="AA1470" s="144"/>
      <c r="AB1470" s="144"/>
      <c r="AC1470" s="144"/>
      <c r="AD1470" s="690"/>
      <c r="AE1470" s="690"/>
    </row>
    <row r="1471" spans="2:31" ht="9.75" customHeight="1" x14ac:dyDescent="0.2">
      <c r="B1471" s="702"/>
      <c r="C1471" s="971"/>
      <c r="D1471" s="139"/>
      <c r="E1471" s="971"/>
      <c r="F1471" s="139"/>
      <c r="G1471" s="139"/>
      <c r="H1471" s="139"/>
      <c r="I1471" s="139"/>
      <c r="J1471" s="139"/>
      <c r="K1471" s="139"/>
      <c r="L1471" s="139"/>
      <c r="M1471" s="139"/>
      <c r="N1471" s="139"/>
      <c r="O1471" s="139"/>
      <c r="P1471" s="139"/>
      <c r="Q1471" s="139"/>
      <c r="R1471" s="139"/>
      <c r="S1471" s="139"/>
      <c r="T1471" s="139"/>
      <c r="U1471" s="139"/>
      <c r="V1471" s="139"/>
      <c r="W1471" s="139"/>
      <c r="X1471" s="139"/>
      <c r="Y1471" s="139"/>
      <c r="Z1471" s="139"/>
      <c r="AA1471" s="139"/>
      <c r="AB1471" s="139"/>
      <c r="AC1471" s="139"/>
      <c r="AD1471" s="690"/>
      <c r="AE1471" s="690"/>
    </row>
    <row r="1472" spans="2:31" ht="9.75" customHeight="1" x14ac:dyDescent="0.2">
      <c r="B1472" s="702"/>
      <c r="C1472" s="971"/>
      <c r="D1472" s="142"/>
      <c r="E1472" s="971"/>
      <c r="F1472" s="118"/>
      <c r="G1472" s="118"/>
      <c r="H1472" s="118"/>
      <c r="I1472" s="118"/>
      <c r="J1472" s="118"/>
      <c r="K1472" s="118"/>
      <c r="L1472" s="118"/>
      <c r="M1472" s="118"/>
      <c r="N1472" s="118"/>
      <c r="O1472" s="118"/>
      <c r="P1472" s="118"/>
      <c r="Q1472" s="118"/>
      <c r="R1472" s="118"/>
      <c r="S1472" s="144"/>
      <c r="T1472" s="144"/>
      <c r="U1472" s="144"/>
      <c r="V1472" s="144"/>
      <c r="W1472" s="144"/>
      <c r="X1472" s="144"/>
      <c r="Y1472" s="144"/>
      <c r="Z1472" s="118"/>
      <c r="AA1472" s="118"/>
      <c r="AB1472" s="118"/>
      <c r="AC1472" s="118"/>
      <c r="AD1472" s="690"/>
      <c r="AE1472" s="690"/>
    </row>
    <row r="1473" spans="2:31" ht="9.75" customHeight="1" x14ac:dyDescent="0.2">
      <c r="B1473" s="702"/>
      <c r="C1473" s="971"/>
      <c r="D1473" s="146"/>
      <c r="E1473" s="971"/>
      <c r="F1473" s="139"/>
      <c r="G1473" s="139"/>
      <c r="H1473" s="139"/>
      <c r="I1473" s="139"/>
      <c r="J1473" s="139"/>
      <c r="K1473" s="139"/>
      <c r="L1473" s="139"/>
      <c r="M1473" s="139"/>
      <c r="N1473" s="139"/>
      <c r="O1473" s="139"/>
      <c r="P1473" s="139"/>
      <c r="Q1473" s="139"/>
      <c r="R1473" s="139"/>
      <c r="S1473" s="139"/>
      <c r="T1473" s="139"/>
      <c r="U1473" s="139"/>
      <c r="V1473" s="139"/>
      <c r="W1473" s="139"/>
      <c r="X1473" s="139"/>
      <c r="Y1473" s="139"/>
      <c r="Z1473" s="139"/>
      <c r="AA1473" s="139"/>
      <c r="AB1473" s="139"/>
      <c r="AC1473" s="139"/>
      <c r="AD1473" s="690"/>
      <c r="AE1473" s="690"/>
    </row>
    <row r="1474" spans="2:31" ht="9.75" customHeight="1" x14ac:dyDescent="0.2">
      <c r="B1474" s="702"/>
      <c r="C1474" s="971"/>
      <c r="D1474" s="139"/>
      <c r="E1474" s="971"/>
      <c r="F1474" s="139"/>
      <c r="G1474" s="139"/>
      <c r="H1474" s="139"/>
      <c r="I1474" s="139"/>
      <c r="J1474" s="139"/>
      <c r="K1474" s="139"/>
      <c r="L1474" s="139"/>
      <c r="M1474" s="139"/>
      <c r="N1474" s="139"/>
      <c r="O1474" s="139"/>
      <c r="P1474" s="139"/>
      <c r="Q1474" s="139"/>
      <c r="R1474" s="139"/>
      <c r="S1474" s="139"/>
      <c r="T1474" s="139"/>
      <c r="U1474" s="139"/>
      <c r="V1474" s="139"/>
      <c r="W1474" s="139"/>
      <c r="X1474" s="139"/>
      <c r="Y1474" s="139"/>
      <c r="Z1474" s="139"/>
      <c r="AA1474" s="139"/>
      <c r="AB1474" s="139"/>
      <c r="AC1474" s="139"/>
      <c r="AD1474" s="690"/>
      <c r="AE1474" s="690"/>
    </row>
    <row r="1475" spans="2:31" ht="9.75" customHeight="1" x14ac:dyDescent="0.2">
      <c r="B1475" s="702"/>
      <c r="C1475" s="971"/>
      <c r="D1475" s="144"/>
      <c r="E1475" s="971"/>
      <c r="F1475" s="139"/>
      <c r="G1475" s="139"/>
      <c r="H1475" s="139"/>
      <c r="I1475" s="139"/>
      <c r="J1475" s="139"/>
      <c r="K1475" s="139"/>
      <c r="L1475" s="139"/>
      <c r="M1475" s="139"/>
      <c r="N1475" s="139"/>
      <c r="O1475" s="139"/>
      <c r="P1475" s="139"/>
      <c r="Q1475" s="139"/>
      <c r="R1475" s="139"/>
      <c r="S1475" s="139"/>
      <c r="T1475" s="139"/>
      <c r="U1475" s="139"/>
      <c r="V1475" s="139"/>
      <c r="W1475" s="139"/>
      <c r="X1475" s="139"/>
      <c r="Y1475" s="139"/>
      <c r="Z1475" s="139"/>
      <c r="AA1475" s="139"/>
      <c r="AB1475" s="139"/>
      <c r="AC1475" s="139"/>
      <c r="AD1475" s="690"/>
      <c r="AE1475" s="690"/>
    </row>
    <row r="1476" spans="2:31" ht="9.75" customHeight="1" x14ac:dyDescent="0.2">
      <c r="B1476" s="702"/>
      <c r="C1476" s="971"/>
      <c r="D1476" s="146"/>
      <c r="E1476" s="971"/>
      <c r="F1476" s="139"/>
      <c r="G1476" s="139"/>
      <c r="H1476" s="139"/>
      <c r="I1476" s="139"/>
      <c r="J1476" s="139"/>
      <c r="K1476" s="139"/>
      <c r="L1476" s="139"/>
      <c r="M1476" s="139"/>
      <c r="N1476" s="139"/>
      <c r="O1476" s="139"/>
      <c r="P1476" s="139"/>
      <c r="Q1476" s="139"/>
      <c r="R1476" s="139"/>
      <c r="S1476" s="139"/>
      <c r="T1476" s="139"/>
      <c r="U1476" s="139"/>
      <c r="V1476" s="139"/>
      <c r="W1476" s="139"/>
      <c r="X1476" s="139"/>
      <c r="Y1476" s="139"/>
      <c r="Z1476" s="139"/>
      <c r="AA1476" s="139"/>
      <c r="AB1476" s="139"/>
      <c r="AC1476" s="139"/>
      <c r="AD1476" s="690"/>
      <c r="AE1476" s="690"/>
    </row>
    <row r="1477" spans="2:31" ht="9.75" customHeight="1" x14ac:dyDescent="0.2">
      <c r="B1477" s="702"/>
      <c r="C1477" s="971"/>
      <c r="D1477" s="144"/>
      <c r="E1477" s="971"/>
      <c r="F1477" s="139"/>
      <c r="G1477" s="139"/>
      <c r="H1477" s="139"/>
      <c r="I1477" s="139"/>
      <c r="J1477" s="139"/>
      <c r="K1477" s="139"/>
      <c r="L1477" s="139"/>
      <c r="M1477" s="139"/>
      <c r="N1477" s="139"/>
      <c r="O1477" s="139"/>
      <c r="P1477" s="139"/>
      <c r="Q1477" s="139"/>
      <c r="R1477" s="139"/>
      <c r="S1477" s="139"/>
      <c r="T1477" s="139"/>
      <c r="U1477" s="139"/>
      <c r="V1477" s="139"/>
      <c r="W1477" s="139"/>
      <c r="X1477" s="139"/>
      <c r="Y1477" s="139"/>
      <c r="Z1477" s="139"/>
      <c r="AA1477" s="139"/>
      <c r="AB1477" s="139"/>
      <c r="AC1477" s="139"/>
      <c r="AD1477" s="690"/>
      <c r="AE1477" s="690"/>
    </row>
    <row r="1478" spans="2:31" ht="9.75" customHeight="1" x14ac:dyDescent="0.2">
      <c r="B1478" s="702"/>
      <c r="C1478" s="971"/>
      <c r="D1478" s="144"/>
      <c r="E1478" s="971"/>
      <c r="F1478" s="139"/>
      <c r="G1478" s="139"/>
      <c r="H1478" s="139"/>
      <c r="I1478" s="139"/>
      <c r="J1478" s="139"/>
      <c r="K1478" s="139"/>
      <c r="L1478" s="139"/>
      <c r="M1478" s="139"/>
      <c r="N1478" s="139"/>
      <c r="O1478" s="139"/>
      <c r="P1478" s="139"/>
      <c r="Q1478" s="139"/>
      <c r="R1478" s="139"/>
      <c r="S1478" s="139"/>
      <c r="T1478" s="139"/>
      <c r="U1478" s="139"/>
      <c r="V1478" s="139"/>
      <c r="W1478" s="139"/>
      <c r="X1478" s="139"/>
      <c r="Y1478" s="139"/>
      <c r="Z1478" s="139"/>
      <c r="AA1478" s="139"/>
      <c r="AB1478" s="139"/>
      <c r="AC1478" s="139"/>
      <c r="AD1478" s="690"/>
      <c r="AE1478" s="690"/>
    </row>
    <row r="1479" spans="2:31" ht="9.75" customHeight="1" x14ac:dyDescent="0.2">
      <c r="B1479" s="702"/>
      <c r="C1479" s="971"/>
      <c r="D1479" s="146"/>
      <c r="E1479" s="971"/>
      <c r="F1479" s="139"/>
      <c r="G1479" s="139"/>
      <c r="H1479" s="139"/>
      <c r="I1479" s="139"/>
      <c r="J1479" s="139"/>
      <c r="K1479" s="139"/>
      <c r="L1479" s="139"/>
      <c r="M1479" s="139"/>
      <c r="N1479" s="139"/>
      <c r="O1479" s="139"/>
      <c r="P1479" s="139"/>
      <c r="Q1479" s="139"/>
      <c r="R1479" s="139"/>
      <c r="S1479" s="139"/>
      <c r="T1479" s="139"/>
      <c r="U1479" s="139"/>
      <c r="V1479" s="139"/>
      <c r="W1479" s="139"/>
      <c r="X1479" s="139"/>
      <c r="Y1479" s="139"/>
      <c r="Z1479" s="139"/>
      <c r="AA1479" s="139"/>
      <c r="AB1479" s="139"/>
      <c r="AC1479" s="139"/>
      <c r="AD1479" s="690"/>
      <c r="AE1479" s="690"/>
    </row>
    <row r="1480" spans="2:31" ht="9.75" customHeight="1" x14ac:dyDescent="0.2">
      <c r="B1480" s="702"/>
      <c r="C1480" s="971"/>
      <c r="D1480" s="146"/>
      <c r="E1480" s="971"/>
      <c r="F1480" s="139"/>
      <c r="G1480" s="139"/>
      <c r="H1480" s="139"/>
      <c r="I1480" s="139"/>
      <c r="J1480" s="139"/>
      <c r="K1480" s="139"/>
      <c r="L1480" s="139"/>
      <c r="M1480" s="139"/>
      <c r="N1480" s="139"/>
      <c r="O1480" s="139"/>
      <c r="P1480" s="139"/>
      <c r="Q1480" s="139"/>
      <c r="R1480" s="139"/>
      <c r="S1480" s="139"/>
      <c r="T1480" s="139"/>
      <c r="U1480" s="139"/>
      <c r="V1480" s="139"/>
      <c r="W1480" s="139"/>
      <c r="X1480" s="139"/>
      <c r="Y1480" s="139"/>
      <c r="Z1480" s="139"/>
      <c r="AA1480" s="139"/>
      <c r="AB1480" s="139"/>
      <c r="AC1480" s="139"/>
      <c r="AD1480" s="690"/>
      <c r="AE1480" s="690"/>
    </row>
    <row r="1481" spans="2:31" ht="9.75" customHeight="1" x14ac:dyDescent="0.2">
      <c r="B1481" s="702"/>
      <c r="C1481" s="971"/>
      <c r="D1481" s="146"/>
      <c r="E1481" s="971"/>
      <c r="F1481" s="139"/>
      <c r="G1481" s="139"/>
      <c r="H1481" s="139"/>
      <c r="I1481" s="139"/>
      <c r="J1481" s="139"/>
      <c r="K1481" s="139"/>
      <c r="L1481" s="139"/>
      <c r="M1481" s="139"/>
      <c r="N1481" s="139"/>
      <c r="O1481" s="139"/>
      <c r="P1481" s="139"/>
      <c r="Q1481" s="139"/>
      <c r="R1481" s="139"/>
      <c r="S1481" s="139"/>
      <c r="T1481" s="139"/>
      <c r="U1481" s="139"/>
      <c r="V1481" s="139"/>
      <c r="W1481" s="139"/>
      <c r="X1481" s="139"/>
      <c r="Y1481" s="139"/>
      <c r="Z1481" s="139"/>
      <c r="AA1481" s="139"/>
      <c r="AB1481" s="139"/>
      <c r="AC1481" s="139"/>
      <c r="AD1481" s="690"/>
      <c r="AE1481" s="690"/>
    </row>
    <row r="1482" spans="2:31" ht="9.75" customHeight="1" x14ac:dyDescent="0.2">
      <c r="B1482" s="702"/>
      <c r="C1482" s="971"/>
      <c r="D1482" s="144"/>
      <c r="E1482" s="971"/>
      <c r="F1482" s="139"/>
      <c r="G1482" s="139"/>
      <c r="H1482" s="139"/>
      <c r="I1482" s="139"/>
      <c r="J1482" s="139"/>
      <c r="K1482" s="139"/>
      <c r="L1482" s="139"/>
      <c r="M1482" s="139"/>
      <c r="N1482" s="139"/>
      <c r="O1482" s="139"/>
      <c r="P1482" s="139"/>
      <c r="Q1482" s="139"/>
      <c r="R1482" s="139"/>
      <c r="S1482" s="139"/>
      <c r="T1482" s="139"/>
      <c r="U1482" s="139"/>
      <c r="V1482" s="139"/>
      <c r="W1482" s="139"/>
      <c r="X1482" s="139"/>
      <c r="Y1482" s="139"/>
      <c r="Z1482" s="139"/>
      <c r="AA1482" s="139"/>
      <c r="AB1482" s="139"/>
      <c r="AC1482" s="139"/>
      <c r="AD1482" s="690"/>
      <c r="AE1482" s="690"/>
    </row>
    <row r="1483" spans="2:31" ht="9.75" customHeight="1" x14ac:dyDescent="0.2">
      <c r="B1483" s="702"/>
      <c r="C1483" s="971"/>
      <c r="D1483" s="146"/>
      <c r="E1483" s="971"/>
      <c r="F1483" s="139"/>
      <c r="G1483" s="139"/>
      <c r="H1483" s="139"/>
      <c r="I1483" s="139"/>
      <c r="J1483" s="139"/>
      <c r="K1483" s="139"/>
      <c r="L1483" s="139"/>
      <c r="M1483" s="139"/>
      <c r="N1483" s="139"/>
      <c r="O1483" s="139"/>
      <c r="P1483" s="139"/>
      <c r="Q1483" s="139"/>
      <c r="R1483" s="139"/>
      <c r="S1483" s="139"/>
      <c r="T1483" s="139"/>
      <c r="U1483" s="139"/>
      <c r="V1483" s="139"/>
      <c r="W1483" s="139"/>
      <c r="X1483" s="139"/>
      <c r="Y1483" s="139"/>
      <c r="Z1483" s="139"/>
      <c r="AA1483" s="139"/>
      <c r="AB1483" s="139"/>
      <c r="AC1483" s="139"/>
      <c r="AD1483" s="690"/>
      <c r="AE1483" s="690"/>
    </row>
    <row r="1484" spans="2:31" ht="9.75" customHeight="1" x14ac:dyDescent="0.2">
      <c r="B1484" s="702"/>
      <c r="C1484" s="971"/>
      <c r="D1484" s="146"/>
      <c r="E1484" s="971"/>
      <c r="F1484" s="139"/>
      <c r="G1484" s="139"/>
      <c r="H1484" s="139"/>
      <c r="I1484" s="139"/>
      <c r="J1484" s="139"/>
      <c r="K1484" s="139"/>
      <c r="L1484" s="139"/>
      <c r="M1484" s="139"/>
      <c r="N1484" s="139"/>
      <c r="O1484" s="139"/>
      <c r="P1484" s="139"/>
      <c r="Q1484" s="139"/>
      <c r="R1484" s="139"/>
      <c r="S1484" s="139"/>
      <c r="T1484" s="139"/>
      <c r="U1484" s="139"/>
      <c r="V1484" s="139"/>
      <c r="W1484" s="139"/>
      <c r="X1484" s="139"/>
      <c r="Y1484" s="139"/>
      <c r="Z1484" s="139"/>
      <c r="AA1484" s="139"/>
      <c r="AB1484" s="139"/>
      <c r="AC1484" s="139"/>
      <c r="AD1484" s="690"/>
      <c r="AE1484" s="690"/>
    </row>
    <row r="1485" spans="2:31" ht="9.75" customHeight="1" x14ac:dyDescent="0.2">
      <c r="B1485" s="702"/>
      <c r="C1485" s="971"/>
      <c r="D1485" s="146"/>
      <c r="E1485" s="971"/>
      <c r="F1485" s="139"/>
      <c r="G1485" s="139"/>
      <c r="H1485" s="139"/>
      <c r="I1485" s="139"/>
      <c r="J1485" s="139"/>
      <c r="K1485" s="139"/>
      <c r="L1485" s="139"/>
      <c r="M1485" s="139"/>
      <c r="N1485" s="139"/>
      <c r="O1485" s="139"/>
      <c r="P1485" s="139"/>
      <c r="Q1485" s="139"/>
      <c r="R1485" s="139"/>
      <c r="S1485" s="139"/>
      <c r="T1485" s="139"/>
      <c r="U1485" s="139"/>
      <c r="V1485" s="139"/>
      <c r="W1485" s="139"/>
      <c r="X1485" s="139"/>
      <c r="Y1485" s="139"/>
      <c r="Z1485" s="139"/>
      <c r="AA1485" s="139"/>
      <c r="AB1485" s="139"/>
      <c r="AC1485" s="139"/>
      <c r="AD1485" s="690"/>
      <c r="AE1485" s="690"/>
    </row>
    <row r="1486" spans="2:31" ht="9.75" customHeight="1" x14ac:dyDescent="0.2">
      <c r="B1486" s="702"/>
      <c r="C1486" s="971"/>
      <c r="D1486" s="144"/>
      <c r="E1486" s="971"/>
      <c r="F1486" s="139"/>
      <c r="G1486" s="139"/>
      <c r="H1486" s="139"/>
      <c r="I1486" s="139"/>
      <c r="J1486" s="139"/>
      <c r="K1486" s="139"/>
      <c r="L1486" s="139"/>
      <c r="M1486" s="139"/>
      <c r="N1486" s="139"/>
      <c r="O1486" s="139"/>
      <c r="P1486" s="139"/>
      <c r="Q1486" s="139"/>
      <c r="R1486" s="139"/>
      <c r="S1486" s="139"/>
      <c r="T1486" s="139"/>
      <c r="U1486" s="139"/>
      <c r="V1486" s="139"/>
      <c r="W1486" s="139"/>
      <c r="X1486" s="139"/>
      <c r="Y1486" s="139"/>
      <c r="Z1486" s="139"/>
      <c r="AA1486" s="139"/>
      <c r="AB1486" s="139"/>
      <c r="AC1486" s="139"/>
      <c r="AD1486" s="690"/>
      <c r="AE1486" s="690"/>
    </row>
    <row r="1487" spans="2:31" ht="9.75" customHeight="1" x14ac:dyDescent="0.2">
      <c r="B1487" s="702"/>
      <c r="C1487" s="971"/>
      <c r="D1487" s="146"/>
      <c r="E1487" s="971"/>
      <c r="F1487" s="139"/>
      <c r="G1487" s="139"/>
      <c r="H1487" s="139"/>
      <c r="I1487" s="139"/>
      <c r="J1487" s="139"/>
      <c r="K1487" s="139"/>
      <c r="L1487" s="139"/>
      <c r="M1487" s="139"/>
      <c r="N1487" s="139"/>
      <c r="O1487" s="139"/>
      <c r="P1487" s="139"/>
      <c r="Q1487" s="139"/>
      <c r="R1487" s="139"/>
      <c r="S1487" s="139"/>
      <c r="T1487" s="139"/>
      <c r="U1487" s="139"/>
      <c r="V1487" s="139"/>
      <c r="W1487" s="139"/>
      <c r="X1487" s="139"/>
      <c r="Y1487" s="139"/>
      <c r="Z1487" s="139"/>
      <c r="AA1487" s="139"/>
      <c r="AB1487" s="139"/>
      <c r="AC1487" s="139"/>
      <c r="AD1487" s="690"/>
      <c r="AE1487" s="690"/>
    </row>
    <row r="1488" spans="2:31" ht="9.75" customHeight="1" x14ac:dyDescent="0.2">
      <c r="B1488" s="702"/>
      <c r="C1488" s="971"/>
      <c r="D1488" s="146"/>
      <c r="E1488" s="971"/>
      <c r="F1488" s="139"/>
      <c r="G1488" s="139"/>
      <c r="H1488" s="139"/>
      <c r="I1488" s="139"/>
      <c r="J1488" s="139"/>
      <c r="K1488" s="139"/>
      <c r="L1488" s="139"/>
      <c r="M1488" s="139"/>
      <c r="N1488" s="139"/>
      <c r="O1488" s="139"/>
      <c r="P1488" s="139"/>
      <c r="Q1488" s="139"/>
      <c r="R1488" s="139"/>
      <c r="S1488" s="139"/>
      <c r="T1488" s="139"/>
      <c r="U1488" s="139"/>
      <c r="V1488" s="139"/>
      <c r="W1488" s="139"/>
      <c r="X1488" s="139"/>
      <c r="Y1488" s="139"/>
      <c r="Z1488" s="139"/>
      <c r="AA1488" s="139"/>
      <c r="AB1488" s="139"/>
      <c r="AC1488" s="139"/>
      <c r="AD1488" s="690"/>
      <c r="AE1488" s="690"/>
    </row>
    <row r="1489" spans="2:31" ht="9.75" customHeight="1" x14ac:dyDescent="0.2">
      <c r="B1489" s="702"/>
      <c r="C1489" s="971"/>
      <c r="D1489" s="139"/>
      <c r="E1489" s="971"/>
      <c r="F1489" s="139"/>
      <c r="G1489" s="139"/>
      <c r="H1489" s="118"/>
      <c r="I1489" s="118"/>
      <c r="J1489" s="118"/>
      <c r="K1489" s="118"/>
      <c r="L1489" s="118"/>
      <c r="M1489" s="118"/>
      <c r="N1489" s="118"/>
      <c r="O1489" s="118"/>
      <c r="P1489" s="118"/>
      <c r="Q1489" s="118"/>
      <c r="R1489" s="118"/>
      <c r="S1489" s="118"/>
      <c r="T1489" s="118"/>
      <c r="U1489" s="118"/>
      <c r="V1489" s="118"/>
      <c r="W1489" s="118"/>
      <c r="X1489" s="118"/>
      <c r="Y1489" s="118"/>
      <c r="Z1489" s="118"/>
      <c r="AA1489" s="118"/>
      <c r="AB1489" s="118"/>
      <c r="AC1489" s="118"/>
      <c r="AD1489" s="690"/>
      <c r="AE1489" s="690"/>
    </row>
    <row r="1490" spans="2:31" ht="9.75" customHeight="1" x14ac:dyDescent="0.2">
      <c r="B1490" s="702"/>
      <c r="C1490" s="971"/>
      <c r="D1490" s="146"/>
      <c r="E1490" s="971"/>
      <c r="F1490" s="139"/>
      <c r="G1490" s="139"/>
      <c r="H1490" s="139"/>
      <c r="I1490" s="139"/>
      <c r="J1490" s="139"/>
      <c r="K1490" s="139"/>
      <c r="L1490" s="139"/>
      <c r="M1490" s="139"/>
      <c r="N1490" s="139"/>
      <c r="O1490" s="139"/>
      <c r="P1490" s="139"/>
      <c r="Q1490" s="139"/>
      <c r="R1490" s="139"/>
      <c r="S1490" s="139"/>
      <c r="T1490" s="139"/>
      <c r="U1490" s="139"/>
      <c r="V1490" s="139"/>
      <c r="W1490" s="139"/>
      <c r="X1490" s="139"/>
      <c r="Y1490" s="139"/>
      <c r="Z1490" s="139"/>
      <c r="AA1490" s="139"/>
      <c r="AB1490" s="139"/>
      <c r="AC1490" s="139"/>
      <c r="AD1490" s="690"/>
      <c r="AE1490" s="690"/>
    </row>
    <row r="1491" spans="2:31" ht="9.75" customHeight="1" x14ac:dyDescent="0.2">
      <c r="B1491" s="702"/>
      <c r="C1491" s="971"/>
      <c r="D1491" s="146"/>
      <c r="E1491" s="971"/>
      <c r="F1491" s="139"/>
      <c r="G1491" s="139"/>
      <c r="H1491" s="139"/>
      <c r="I1491" s="139"/>
      <c r="J1491" s="139"/>
      <c r="K1491" s="139"/>
      <c r="L1491" s="139"/>
      <c r="M1491" s="139"/>
      <c r="N1491" s="139"/>
      <c r="O1491" s="139"/>
      <c r="P1491" s="139"/>
      <c r="Q1491" s="139"/>
      <c r="R1491" s="139"/>
      <c r="S1491" s="139"/>
      <c r="T1491" s="139"/>
      <c r="U1491" s="139"/>
      <c r="V1491" s="139"/>
      <c r="W1491" s="139"/>
      <c r="X1491" s="139"/>
      <c r="Y1491" s="139"/>
      <c r="Z1491" s="139"/>
      <c r="AA1491" s="139"/>
      <c r="AB1491" s="139"/>
      <c r="AC1491" s="139"/>
      <c r="AD1491" s="690"/>
      <c r="AE1491" s="690"/>
    </row>
    <row r="1492" spans="2:31" ht="9.75" customHeight="1" x14ac:dyDescent="0.2">
      <c r="B1492" s="702"/>
      <c r="C1492" s="971"/>
      <c r="D1492" s="139"/>
      <c r="E1492" s="971"/>
      <c r="F1492" s="139"/>
      <c r="G1492" s="139"/>
      <c r="H1492" s="139"/>
      <c r="I1492" s="139"/>
      <c r="J1492" s="139"/>
      <c r="K1492" s="139"/>
      <c r="L1492" s="139"/>
      <c r="M1492" s="139"/>
      <c r="N1492" s="139"/>
      <c r="O1492" s="139"/>
      <c r="P1492" s="139"/>
      <c r="Q1492" s="139"/>
      <c r="R1492" s="139"/>
      <c r="S1492" s="139"/>
      <c r="T1492" s="139"/>
      <c r="U1492" s="139"/>
      <c r="V1492" s="139"/>
      <c r="W1492" s="139"/>
      <c r="X1492" s="139"/>
      <c r="Y1492" s="139"/>
      <c r="Z1492" s="139"/>
      <c r="AA1492" s="139"/>
      <c r="AB1492" s="139"/>
      <c r="AC1492" s="139"/>
      <c r="AD1492" s="690"/>
      <c r="AE1492" s="690"/>
    </row>
    <row r="1493" spans="2:31" ht="9.75" customHeight="1" x14ac:dyDescent="0.2">
      <c r="B1493" s="702"/>
      <c r="C1493" s="971"/>
      <c r="D1493" s="146"/>
      <c r="E1493" s="971"/>
      <c r="F1493" s="139"/>
      <c r="G1493" s="139"/>
      <c r="H1493" s="139"/>
      <c r="I1493" s="139"/>
      <c r="J1493" s="139"/>
      <c r="K1493" s="139"/>
      <c r="L1493" s="139"/>
      <c r="M1493" s="139"/>
      <c r="N1493" s="139"/>
      <c r="O1493" s="139"/>
      <c r="P1493" s="139"/>
      <c r="Q1493" s="139"/>
      <c r="R1493" s="139"/>
      <c r="S1493" s="139"/>
      <c r="T1493" s="139"/>
      <c r="U1493" s="139"/>
      <c r="V1493" s="139"/>
      <c r="W1493" s="139"/>
      <c r="X1493" s="139"/>
      <c r="Y1493" s="139"/>
      <c r="Z1493" s="139"/>
      <c r="AA1493" s="139"/>
      <c r="AB1493" s="139"/>
      <c r="AC1493" s="139"/>
      <c r="AD1493" s="690"/>
      <c r="AE1493" s="690"/>
    </row>
    <row r="1494" spans="2:31" ht="9.75" customHeight="1" x14ac:dyDescent="0.2">
      <c r="B1494" s="702"/>
      <c r="C1494" s="971"/>
      <c r="D1494" s="146"/>
      <c r="E1494" s="971"/>
      <c r="F1494" s="139"/>
      <c r="G1494" s="139"/>
      <c r="H1494" s="139"/>
      <c r="I1494" s="139"/>
      <c r="J1494" s="139"/>
      <c r="K1494" s="139"/>
      <c r="L1494" s="139"/>
      <c r="M1494" s="139"/>
      <c r="N1494" s="139"/>
      <c r="O1494" s="139"/>
      <c r="P1494" s="139"/>
      <c r="Q1494" s="139"/>
      <c r="R1494" s="139"/>
      <c r="S1494" s="139"/>
      <c r="T1494" s="139"/>
      <c r="U1494" s="139"/>
      <c r="V1494" s="139"/>
      <c r="W1494" s="139"/>
      <c r="X1494" s="139"/>
      <c r="Y1494" s="139"/>
      <c r="Z1494" s="139"/>
      <c r="AA1494" s="139"/>
      <c r="AB1494" s="139"/>
      <c r="AC1494" s="139"/>
      <c r="AD1494" s="690"/>
      <c r="AE1494" s="690"/>
    </row>
    <row r="1495" spans="2:31" ht="9.75" customHeight="1" x14ac:dyDescent="0.2">
      <c r="B1495" s="702"/>
      <c r="C1495" s="971"/>
      <c r="D1495" s="142"/>
      <c r="E1495" s="971"/>
      <c r="F1495" s="146"/>
      <c r="G1495" s="146"/>
      <c r="H1495" s="146"/>
      <c r="I1495" s="146"/>
      <c r="J1495" s="146"/>
      <c r="K1495" s="146"/>
      <c r="L1495" s="146"/>
      <c r="M1495" s="146"/>
      <c r="N1495" s="146"/>
      <c r="O1495" s="146"/>
      <c r="P1495" s="146"/>
      <c r="Q1495" s="146"/>
      <c r="R1495" s="146"/>
      <c r="S1495" s="146"/>
      <c r="T1495" s="146"/>
      <c r="U1495" s="146"/>
      <c r="V1495" s="146"/>
      <c r="W1495" s="146"/>
      <c r="X1495" s="146"/>
      <c r="Y1495" s="146"/>
      <c r="Z1495" s="146"/>
      <c r="AA1495" s="146"/>
      <c r="AB1495" s="146"/>
      <c r="AC1495" s="146"/>
      <c r="AD1495" s="690"/>
      <c r="AE1495" s="690"/>
    </row>
    <row r="1496" spans="2:31" ht="9.75" customHeight="1" x14ac:dyDescent="0.2">
      <c r="B1496" s="702"/>
      <c r="C1496" s="971"/>
      <c r="D1496" s="144"/>
      <c r="E1496" s="971"/>
      <c r="F1496" s="139"/>
      <c r="G1496" s="139"/>
      <c r="H1496" s="139"/>
      <c r="I1496" s="139"/>
      <c r="J1496" s="139"/>
      <c r="K1496" s="139"/>
      <c r="L1496" s="139"/>
      <c r="M1496" s="139"/>
      <c r="N1496" s="139"/>
      <c r="O1496" s="139"/>
      <c r="P1496" s="139"/>
      <c r="Q1496" s="139"/>
      <c r="R1496" s="139"/>
      <c r="S1496" s="139"/>
      <c r="T1496" s="139"/>
      <c r="U1496" s="139"/>
      <c r="V1496" s="139"/>
      <c r="W1496" s="139"/>
      <c r="X1496" s="139"/>
      <c r="Y1496" s="139"/>
      <c r="Z1496" s="139"/>
      <c r="AA1496" s="139"/>
      <c r="AB1496" s="139"/>
      <c r="AC1496" s="139"/>
      <c r="AD1496" s="690"/>
      <c r="AE1496" s="690"/>
    </row>
    <row r="1497" spans="2:31" ht="9.75" customHeight="1" x14ac:dyDescent="0.2">
      <c r="B1497" s="702"/>
      <c r="C1497" s="971"/>
      <c r="D1497" s="139"/>
      <c r="E1497" s="971"/>
      <c r="F1497" s="118"/>
      <c r="G1497" s="118"/>
      <c r="H1497" s="118"/>
      <c r="I1497" s="118"/>
      <c r="J1497" s="118"/>
      <c r="K1497" s="118"/>
      <c r="L1497" s="118"/>
      <c r="M1497" s="118"/>
      <c r="N1497" s="139"/>
      <c r="O1497" s="139"/>
      <c r="P1497" s="139"/>
      <c r="Q1497" s="139"/>
      <c r="R1497" s="139"/>
      <c r="S1497" s="139"/>
      <c r="T1497" s="139"/>
      <c r="U1497" s="139"/>
      <c r="V1497" s="139"/>
      <c r="W1497" s="139"/>
      <c r="X1497" s="139"/>
      <c r="Y1497" s="139"/>
      <c r="Z1497" s="139"/>
      <c r="AA1497" s="139"/>
      <c r="AB1497" s="139"/>
      <c r="AC1497" s="118"/>
      <c r="AD1497" s="690"/>
      <c r="AE1497" s="690"/>
    </row>
    <row r="1498" spans="2:31" ht="9.75" customHeight="1" x14ac:dyDescent="0.2">
      <c r="B1498" s="702"/>
      <c r="C1498" s="971"/>
      <c r="D1498" s="139"/>
      <c r="E1498" s="971"/>
      <c r="F1498" s="118"/>
      <c r="G1498" s="118"/>
      <c r="H1498" s="118"/>
      <c r="I1498" s="118"/>
      <c r="J1498" s="118"/>
      <c r="K1498" s="118"/>
      <c r="L1498" s="118"/>
      <c r="M1498" s="118"/>
      <c r="N1498" s="139"/>
      <c r="O1498" s="118"/>
      <c r="P1498" s="118"/>
      <c r="Q1498" s="118"/>
      <c r="R1498" s="118"/>
      <c r="S1498" s="118"/>
      <c r="T1498" s="118"/>
      <c r="U1498" s="118"/>
      <c r="V1498" s="118"/>
      <c r="W1498" s="118"/>
      <c r="X1498" s="118"/>
      <c r="Y1498" s="118"/>
      <c r="Z1498" s="118"/>
      <c r="AA1498" s="118"/>
      <c r="AB1498" s="118"/>
      <c r="AC1498" s="118"/>
      <c r="AD1498" s="690"/>
      <c r="AE1498" s="690"/>
    </row>
    <row r="1499" spans="2:31" ht="9.75" customHeight="1" x14ac:dyDescent="0.2">
      <c r="B1499" s="702"/>
      <c r="C1499" s="971"/>
      <c r="D1499" s="146"/>
      <c r="E1499" s="971"/>
      <c r="F1499" s="118"/>
      <c r="G1499" s="118"/>
      <c r="H1499" s="139"/>
      <c r="I1499" s="139"/>
      <c r="J1499" s="139"/>
      <c r="K1499" s="139"/>
      <c r="L1499" s="139"/>
      <c r="M1499" s="139"/>
      <c r="N1499" s="139"/>
      <c r="O1499" s="139"/>
      <c r="P1499" s="139"/>
      <c r="Q1499" s="139"/>
      <c r="R1499" s="139"/>
      <c r="S1499" s="139"/>
      <c r="T1499" s="139"/>
      <c r="U1499" s="139"/>
      <c r="V1499" s="139"/>
      <c r="W1499" s="139"/>
      <c r="X1499" s="139"/>
      <c r="Y1499" s="139"/>
      <c r="Z1499" s="139"/>
      <c r="AA1499" s="139"/>
      <c r="AB1499" s="139"/>
      <c r="AC1499" s="118"/>
      <c r="AD1499" s="690"/>
      <c r="AE1499" s="690"/>
    </row>
    <row r="1500" spans="2:31" ht="9.75" customHeight="1" x14ac:dyDescent="0.2">
      <c r="B1500" s="702"/>
      <c r="C1500" s="971"/>
      <c r="D1500" s="146"/>
      <c r="E1500" s="971"/>
      <c r="F1500" s="139"/>
      <c r="G1500" s="139"/>
      <c r="H1500" s="139"/>
      <c r="I1500" s="139"/>
      <c r="J1500" s="139"/>
      <c r="K1500" s="139"/>
      <c r="L1500" s="139"/>
      <c r="M1500" s="139"/>
      <c r="N1500" s="139"/>
      <c r="O1500" s="139"/>
      <c r="P1500" s="139"/>
      <c r="Q1500" s="139"/>
      <c r="R1500" s="139"/>
      <c r="S1500" s="139"/>
      <c r="T1500" s="139"/>
      <c r="U1500" s="139"/>
      <c r="V1500" s="139"/>
      <c r="W1500" s="139"/>
      <c r="X1500" s="139"/>
      <c r="Y1500" s="139"/>
      <c r="Z1500" s="139"/>
      <c r="AA1500" s="139"/>
      <c r="AB1500" s="139"/>
      <c r="AC1500" s="139"/>
      <c r="AD1500" s="690"/>
      <c r="AE1500" s="690"/>
    </row>
    <row r="1501" spans="2:31" ht="9.75" customHeight="1" x14ac:dyDescent="0.2">
      <c r="B1501" s="702"/>
      <c r="C1501" s="971"/>
      <c r="D1501" s="139"/>
      <c r="E1501" s="971"/>
      <c r="F1501" s="139"/>
      <c r="G1501" s="139"/>
      <c r="H1501" s="118"/>
      <c r="I1501" s="118"/>
      <c r="J1501" s="118"/>
      <c r="K1501" s="118"/>
      <c r="L1501" s="118"/>
      <c r="M1501" s="118"/>
      <c r="N1501" s="118"/>
      <c r="O1501" s="118"/>
      <c r="P1501" s="118"/>
      <c r="Q1501" s="118"/>
      <c r="R1501" s="118"/>
      <c r="S1501" s="118"/>
      <c r="T1501" s="118"/>
      <c r="U1501" s="118"/>
      <c r="V1501" s="118"/>
      <c r="W1501" s="118"/>
      <c r="X1501" s="118"/>
      <c r="Y1501" s="118"/>
      <c r="Z1501" s="118"/>
      <c r="AA1501" s="118"/>
      <c r="AB1501" s="118"/>
      <c r="AC1501" s="118"/>
      <c r="AD1501" s="690"/>
      <c r="AE1501" s="690"/>
    </row>
    <row r="1502" spans="2:31" ht="9.75" customHeight="1" x14ac:dyDescent="0.2">
      <c r="B1502" s="702"/>
      <c r="C1502" s="971"/>
      <c r="D1502" s="146"/>
      <c r="E1502" s="971"/>
      <c r="F1502" s="139"/>
      <c r="G1502" s="139"/>
      <c r="H1502" s="139"/>
      <c r="I1502" s="139"/>
      <c r="J1502" s="139"/>
      <c r="K1502" s="139"/>
      <c r="L1502" s="139"/>
      <c r="M1502" s="139"/>
      <c r="N1502" s="139"/>
      <c r="O1502" s="139"/>
      <c r="P1502" s="139"/>
      <c r="Q1502" s="139"/>
      <c r="R1502" s="139"/>
      <c r="S1502" s="139"/>
      <c r="T1502" s="139"/>
      <c r="U1502" s="139"/>
      <c r="V1502" s="139"/>
      <c r="W1502" s="139"/>
      <c r="X1502" s="139"/>
      <c r="Y1502" s="139"/>
      <c r="Z1502" s="139"/>
      <c r="AA1502" s="139"/>
      <c r="AB1502" s="139"/>
      <c r="AC1502" s="139"/>
      <c r="AD1502" s="690"/>
      <c r="AE1502" s="690"/>
    </row>
    <row r="1503" spans="2:31" ht="9.75" customHeight="1" x14ac:dyDescent="0.2">
      <c r="B1503" s="702"/>
      <c r="C1503" s="971"/>
      <c r="D1503" s="146"/>
      <c r="E1503" s="971"/>
      <c r="F1503" s="139"/>
      <c r="G1503" s="139"/>
      <c r="H1503" s="139"/>
      <c r="I1503" s="139"/>
      <c r="J1503" s="139"/>
      <c r="K1503" s="139"/>
      <c r="L1503" s="139"/>
      <c r="M1503" s="139"/>
      <c r="N1503" s="139"/>
      <c r="O1503" s="139"/>
      <c r="P1503" s="139"/>
      <c r="Q1503" s="139"/>
      <c r="R1503" s="139"/>
      <c r="S1503" s="139"/>
      <c r="T1503" s="139"/>
      <c r="U1503" s="139"/>
      <c r="V1503" s="139"/>
      <c r="W1503" s="139"/>
      <c r="X1503" s="139"/>
      <c r="Y1503" s="139"/>
      <c r="Z1503" s="139"/>
      <c r="AA1503" s="139"/>
      <c r="AB1503" s="139"/>
      <c r="AC1503" s="139"/>
      <c r="AD1503" s="690"/>
      <c r="AE1503" s="690"/>
    </row>
    <row r="1504" spans="2:31" ht="9.75" customHeight="1" x14ac:dyDescent="0.2">
      <c r="B1504" s="702"/>
      <c r="C1504" s="971"/>
      <c r="D1504" s="146"/>
      <c r="E1504" s="971"/>
      <c r="F1504" s="139"/>
      <c r="G1504" s="139"/>
      <c r="H1504" s="139"/>
      <c r="I1504" s="139"/>
      <c r="J1504" s="139"/>
      <c r="K1504" s="139"/>
      <c r="L1504" s="139"/>
      <c r="M1504" s="139"/>
      <c r="N1504" s="139"/>
      <c r="O1504" s="139"/>
      <c r="P1504" s="139"/>
      <c r="Q1504" s="139"/>
      <c r="R1504" s="139"/>
      <c r="S1504" s="139"/>
      <c r="T1504" s="139"/>
      <c r="U1504" s="139"/>
      <c r="V1504" s="139"/>
      <c r="W1504" s="139"/>
      <c r="X1504" s="139"/>
      <c r="Y1504" s="139"/>
      <c r="Z1504" s="139"/>
      <c r="AA1504" s="139"/>
      <c r="AB1504" s="139"/>
      <c r="AC1504" s="139"/>
      <c r="AD1504" s="690"/>
      <c r="AE1504" s="690"/>
    </row>
    <row r="1505" spans="2:31" ht="9.75" customHeight="1" x14ac:dyDescent="0.2">
      <c r="B1505" s="702"/>
      <c r="C1505" s="971"/>
      <c r="D1505" s="146"/>
      <c r="E1505" s="971"/>
      <c r="F1505" s="139"/>
      <c r="G1505" s="139"/>
      <c r="H1505" s="139"/>
      <c r="I1505" s="139"/>
      <c r="J1505" s="139"/>
      <c r="K1505" s="139"/>
      <c r="L1505" s="139"/>
      <c r="M1505" s="139"/>
      <c r="N1505" s="139"/>
      <c r="O1505" s="139"/>
      <c r="P1505" s="139"/>
      <c r="Q1505" s="139"/>
      <c r="R1505" s="139"/>
      <c r="S1505" s="139"/>
      <c r="T1505" s="139"/>
      <c r="U1505" s="139"/>
      <c r="V1505" s="139"/>
      <c r="W1505" s="139"/>
      <c r="X1505" s="139"/>
      <c r="Y1505" s="139"/>
      <c r="Z1505" s="139"/>
      <c r="AA1505" s="139"/>
      <c r="AB1505" s="139"/>
      <c r="AC1505" s="139"/>
      <c r="AD1505" s="690"/>
      <c r="AE1505" s="690"/>
    </row>
    <row r="1506" spans="2:31" ht="9.75" customHeight="1" x14ac:dyDescent="0.2">
      <c r="B1506" s="702"/>
      <c r="C1506" s="971"/>
      <c r="D1506" s="144"/>
      <c r="E1506" s="971"/>
      <c r="F1506" s="139"/>
      <c r="G1506" s="139"/>
      <c r="H1506" s="139"/>
      <c r="I1506" s="139"/>
      <c r="J1506" s="139"/>
      <c r="K1506" s="139"/>
      <c r="L1506" s="139"/>
      <c r="M1506" s="139"/>
      <c r="N1506" s="139"/>
      <c r="O1506" s="139"/>
      <c r="P1506" s="139"/>
      <c r="Q1506" s="139"/>
      <c r="R1506" s="139"/>
      <c r="S1506" s="139"/>
      <c r="T1506" s="139"/>
      <c r="U1506" s="139"/>
      <c r="V1506" s="139"/>
      <c r="W1506" s="139"/>
      <c r="X1506" s="139"/>
      <c r="Y1506" s="139"/>
      <c r="Z1506" s="139"/>
      <c r="AA1506" s="139"/>
      <c r="AB1506" s="139"/>
      <c r="AC1506" s="139"/>
      <c r="AD1506" s="690"/>
      <c r="AE1506" s="690"/>
    </row>
    <row r="1507" spans="2:31" ht="9.75" customHeight="1" x14ac:dyDescent="0.2">
      <c r="B1507" s="702"/>
      <c r="C1507" s="971"/>
      <c r="D1507" s="146"/>
      <c r="E1507" s="971"/>
      <c r="F1507" s="139"/>
      <c r="G1507" s="139"/>
      <c r="H1507" s="139"/>
      <c r="I1507" s="139"/>
      <c r="J1507" s="139"/>
      <c r="K1507" s="139"/>
      <c r="L1507" s="139"/>
      <c r="M1507" s="139"/>
      <c r="N1507" s="139"/>
      <c r="O1507" s="139"/>
      <c r="P1507" s="139"/>
      <c r="Q1507" s="139"/>
      <c r="R1507" s="139"/>
      <c r="S1507" s="139"/>
      <c r="T1507" s="139"/>
      <c r="U1507" s="139"/>
      <c r="V1507" s="139"/>
      <c r="W1507" s="139"/>
      <c r="X1507" s="139"/>
      <c r="Y1507" s="139"/>
      <c r="Z1507" s="139"/>
      <c r="AA1507" s="139"/>
      <c r="AB1507" s="139"/>
      <c r="AC1507" s="139"/>
      <c r="AD1507" s="690"/>
      <c r="AE1507" s="690"/>
    </row>
    <row r="1508" spans="2:31" ht="9.75" customHeight="1" x14ac:dyDescent="0.2">
      <c r="B1508" s="702"/>
      <c r="C1508" s="971"/>
      <c r="D1508" s="142"/>
      <c r="E1508" s="971"/>
      <c r="F1508" s="144"/>
      <c r="G1508" s="144"/>
      <c r="H1508" s="144"/>
      <c r="I1508" s="144"/>
      <c r="J1508" s="144"/>
      <c r="K1508" s="144"/>
      <c r="L1508" s="144"/>
      <c r="M1508" s="144"/>
      <c r="N1508" s="144"/>
      <c r="O1508" s="144"/>
      <c r="P1508" s="144"/>
      <c r="Q1508" s="144"/>
      <c r="R1508" s="118"/>
      <c r="S1508" s="118"/>
      <c r="T1508" s="118"/>
      <c r="U1508" s="118"/>
      <c r="V1508" s="118"/>
      <c r="W1508" s="118"/>
      <c r="X1508" s="118"/>
      <c r="Y1508" s="118"/>
      <c r="Z1508" s="118"/>
      <c r="AA1508" s="118"/>
      <c r="AB1508" s="118"/>
      <c r="AC1508" s="118"/>
      <c r="AD1508" s="690"/>
      <c r="AE1508" s="690"/>
    </row>
    <row r="1509" spans="2:31" ht="9.75" customHeight="1" x14ac:dyDescent="0.2">
      <c r="B1509" s="702"/>
      <c r="C1509" s="971"/>
      <c r="D1509" s="144"/>
      <c r="E1509" s="971"/>
      <c r="F1509" s="118"/>
      <c r="G1509" s="118"/>
      <c r="H1509" s="118"/>
      <c r="I1509" s="118"/>
      <c r="J1509" s="118"/>
      <c r="K1509" s="118"/>
      <c r="L1509" s="118"/>
      <c r="M1509" s="118"/>
      <c r="N1509" s="118"/>
      <c r="O1509" s="118"/>
      <c r="P1509" s="146"/>
      <c r="Q1509" s="146"/>
      <c r="R1509" s="146"/>
      <c r="S1509" s="146"/>
      <c r="T1509" s="146"/>
      <c r="U1509" s="146"/>
      <c r="V1509" s="146"/>
      <c r="W1509" s="146"/>
      <c r="X1509" s="146"/>
      <c r="Y1509" s="146"/>
      <c r="Z1509" s="146"/>
      <c r="AA1509" s="146"/>
      <c r="AB1509" s="146"/>
      <c r="AC1509" s="146"/>
      <c r="AD1509" s="690"/>
      <c r="AE1509" s="690"/>
    </row>
    <row r="1510" spans="2:31" ht="9.75" customHeight="1" x14ac:dyDescent="0.2">
      <c r="B1510" s="702"/>
      <c r="C1510" s="971"/>
      <c r="D1510" s="146"/>
      <c r="E1510" s="971"/>
      <c r="F1510" s="139"/>
      <c r="G1510" s="139"/>
      <c r="H1510" s="139"/>
      <c r="I1510" s="139"/>
      <c r="J1510" s="139"/>
      <c r="K1510" s="139"/>
      <c r="L1510" s="139"/>
      <c r="M1510" s="139"/>
      <c r="N1510" s="139"/>
      <c r="O1510" s="139"/>
      <c r="P1510" s="139"/>
      <c r="Q1510" s="139"/>
      <c r="R1510" s="139"/>
      <c r="S1510" s="139"/>
      <c r="T1510" s="139"/>
      <c r="U1510" s="139"/>
      <c r="V1510" s="139"/>
      <c r="W1510" s="139"/>
      <c r="X1510" s="139"/>
      <c r="Y1510" s="139"/>
      <c r="Z1510" s="139"/>
      <c r="AA1510" s="139"/>
      <c r="AB1510" s="139"/>
      <c r="AC1510" s="139"/>
      <c r="AD1510" s="690"/>
      <c r="AE1510" s="690"/>
    </row>
    <row r="1511" spans="2:31" ht="9.75" customHeight="1" x14ac:dyDescent="0.2">
      <c r="B1511" s="702"/>
      <c r="C1511" s="971"/>
      <c r="D1511" s="144"/>
      <c r="E1511" s="971"/>
      <c r="F1511" s="118"/>
      <c r="G1511" s="118"/>
      <c r="H1511" s="118"/>
      <c r="I1511" s="118"/>
      <c r="J1511" s="118"/>
      <c r="K1511" s="118"/>
      <c r="L1511" s="146"/>
      <c r="M1511" s="118"/>
      <c r="N1511" s="146"/>
      <c r="O1511" s="118"/>
      <c r="P1511" s="118"/>
      <c r="Q1511" s="118"/>
      <c r="R1511" s="118"/>
      <c r="S1511" s="118"/>
      <c r="T1511" s="118"/>
      <c r="U1511" s="118"/>
      <c r="V1511" s="118"/>
      <c r="W1511" s="118"/>
      <c r="X1511" s="118"/>
      <c r="Y1511" s="118"/>
      <c r="Z1511" s="118"/>
      <c r="AA1511" s="118"/>
      <c r="AB1511" s="118"/>
      <c r="AC1511" s="118"/>
      <c r="AD1511" s="690"/>
      <c r="AE1511" s="690"/>
    </row>
    <row r="1512" spans="2:31" ht="9.75" customHeight="1" x14ac:dyDescent="0.2">
      <c r="B1512" s="702"/>
      <c r="C1512" s="971"/>
      <c r="D1512" s="144"/>
      <c r="E1512" s="971"/>
      <c r="F1512" s="118"/>
      <c r="G1512" s="118"/>
      <c r="H1512" s="118"/>
      <c r="I1512" s="118"/>
      <c r="J1512" s="118"/>
      <c r="K1512" s="118"/>
      <c r="L1512" s="118"/>
      <c r="M1512" s="118"/>
      <c r="N1512" s="118"/>
      <c r="O1512" s="146"/>
      <c r="P1512" s="146"/>
      <c r="Q1512" s="118"/>
      <c r="R1512" s="118"/>
      <c r="S1512" s="118"/>
      <c r="T1512" s="118"/>
      <c r="U1512" s="118"/>
      <c r="V1512" s="118"/>
      <c r="W1512" s="118"/>
      <c r="X1512" s="118"/>
      <c r="Y1512" s="118"/>
      <c r="Z1512" s="118"/>
      <c r="AA1512" s="118"/>
      <c r="AB1512" s="118"/>
      <c r="AC1512" s="118"/>
      <c r="AD1512" s="690"/>
      <c r="AE1512" s="690"/>
    </row>
    <row r="1513" spans="2:31" ht="9.75" customHeight="1" x14ac:dyDescent="0.2">
      <c r="B1513" s="702"/>
      <c r="C1513" s="971"/>
      <c r="D1513" s="142"/>
      <c r="E1513" s="971"/>
      <c r="F1513" s="146"/>
      <c r="G1513" s="146"/>
      <c r="H1513" s="146"/>
      <c r="I1513" s="146"/>
      <c r="J1513" s="146"/>
      <c r="K1513" s="146"/>
      <c r="L1513" s="146"/>
      <c r="M1513" s="146"/>
      <c r="N1513" s="146"/>
      <c r="O1513" s="146"/>
      <c r="P1513" s="146"/>
      <c r="Q1513" s="146"/>
      <c r="R1513" s="146"/>
      <c r="S1513" s="146"/>
      <c r="T1513" s="146"/>
      <c r="U1513" s="146"/>
      <c r="V1513" s="146"/>
      <c r="W1513" s="146"/>
      <c r="X1513" s="146"/>
      <c r="Y1513" s="146"/>
      <c r="Z1513" s="146"/>
      <c r="AA1513" s="146"/>
      <c r="AB1513" s="146"/>
      <c r="AC1513" s="146"/>
      <c r="AD1513" s="690"/>
      <c r="AE1513" s="690"/>
    </row>
    <row r="1514" spans="2:31" ht="9.75" customHeight="1" x14ac:dyDescent="0.2">
      <c r="B1514" s="702"/>
      <c r="C1514" s="971"/>
      <c r="D1514" s="144"/>
      <c r="E1514" s="971"/>
      <c r="F1514" s="118"/>
      <c r="G1514" s="118"/>
      <c r="H1514" s="118"/>
      <c r="I1514" s="118"/>
      <c r="J1514" s="118"/>
      <c r="K1514" s="118"/>
      <c r="L1514" s="118"/>
      <c r="M1514" s="144"/>
      <c r="N1514" s="118"/>
      <c r="O1514" s="144"/>
      <c r="P1514" s="144"/>
      <c r="Q1514" s="118"/>
      <c r="R1514" s="118"/>
      <c r="S1514" s="118"/>
      <c r="T1514" s="118"/>
      <c r="U1514" s="118"/>
      <c r="V1514" s="118"/>
      <c r="W1514" s="118"/>
      <c r="X1514" s="118"/>
      <c r="Y1514" s="118"/>
      <c r="Z1514" s="118"/>
      <c r="AA1514" s="118"/>
      <c r="AB1514" s="118"/>
      <c r="AC1514" s="118"/>
      <c r="AD1514" s="690"/>
      <c r="AE1514" s="690"/>
    </row>
    <row r="1515" spans="2:31" ht="9.75" customHeight="1" x14ac:dyDescent="0.2">
      <c r="B1515" s="702"/>
      <c r="C1515" s="971"/>
      <c r="D1515" s="144"/>
      <c r="E1515" s="971"/>
      <c r="F1515" s="146"/>
      <c r="G1515" s="146"/>
      <c r="H1515" s="146"/>
      <c r="I1515" s="146"/>
      <c r="J1515" s="146"/>
      <c r="K1515" s="146"/>
      <c r="L1515" s="146"/>
      <c r="M1515" s="146"/>
      <c r="N1515" s="146"/>
      <c r="O1515" s="146"/>
      <c r="P1515" s="146"/>
      <c r="Q1515" s="146"/>
      <c r="R1515" s="146"/>
      <c r="S1515" s="146"/>
      <c r="T1515" s="146"/>
      <c r="U1515" s="146"/>
      <c r="V1515" s="146"/>
      <c r="W1515" s="146"/>
      <c r="X1515" s="146"/>
      <c r="Y1515" s="146"/>
      <c r="Z1515" s="146"/>
      <c r="AA1515" s="146"/>
      <c r="AB1515" s="146"/>
      <c r="AC1515" s="146"/>
      <c r="AD1515" s="690"/>
      <c r="AE1515" s="690"/>
    </row>
    <row r="1516" spans="2:31" ht="9.75" customHeight="1" x14ac:dyDescent="0.2">
      <c r="B1516" s="702"/>
      <c r="C1516" s="971"/>
      <c r="D1516" s="146"/>
      <c r="E1516" s="971"/>
      <c r="F1516" s="118"/>
      <c r="G1516" s="118"/>
      <c r="H1516" s="118"/>
      <c r="I1516" s="118"/>
      <c r="J1516" s="118"/>
      <c r="K1516" s="118"/>
      <c r="L1516" s="118"/>
      <c r="M1516" s="118"/>
      <c r="N1516" s="118"/>
      <c r="O1516" s="118"/>
      <c r="P1516" s="118"/>
      <c r="Q1516" s="118"/>
      <c r="R1516" s="118"/>
      <c r="S1516" s="139"/>
      <c r="T1516" s="139"/>
      <c r="U1516" s="139"/>
      <c r="V1516" s="139"/>
      <c r="W1516" s="139"/>
      <c r="X1516" s="139"/>
      <c r="Y1516" s="139"/>
      <c r="Z1516" s="118"/>
      <c r="AA1516" s="118"/>
      <c r="AB1516" s="118"/>
      <c r="AC1516" s="118"/>
      <c r="AD1516" s="690"/>
      <c r="AE1516" s="690"/>
    </row>
    <row r="1517" spans="2:31" ht="9.75" customHeight="1" x14ac:dyDescent="0.2">
      <c r="B1517" s="702"/>
      <c r="C1517" s="971"/>
      <c r="D1517" s="139"/>
      <c r="E1517" s="971"/>
      <c r="F1517" s="139"/>
      <c r="G1517" s="139"/>
      <c r="H1517" s="139"/>
      <c r="I1517" s="139"/>
      <c r="J1517" s="139"/>
      <c r="K1517" s="139"/>
      <c r="L1517" s="139"/>
      <c r="M1517" s="139"/>
      <c r="N1517" s="139"/>
      <c r="O1517" s="139"/>
      <c r="P1517" s="139"/>
      <c r="Q1517" s="139"/>
      <c r="R1517" s="139"/>
      <c r="S1517" s="139"/>
      <c r="T1517" s="139"/>
      <c r="U1517" s="139"/>
      <c r="V1517" s="139"/>
      <c r="W1517" s="139"/>
      <c r="X1517" s="139"/>
      <c r="Y1517" s="139"/>
      <c r="Z1517" s="139"/>
      <c r="AA1517" s="139"/>
      <c r="AB1517" s="139"/>
      <c r="AC1517" s="139"/>
      <c r="AD1517" s="690"/>
      <c r="AE1517" s="690"/>
    </row>
    <row r="1518" spans="2:31" ht="9.75" customHeight="1" x14ac:dyDescent="0.2">
      <c r="B1518" s="702"/>
      <c r="C1518" s="971"/>
      <c r="D1518" s="139"/>
      <c r="E1518" s="971"/>
      <c r="F1518" s="118"/>
      <c r="G1518" s="118"/>
      <c r="H1518" s="118"/>
      <c r="I1518" s="118"/>
      <c r="J1518" s="118"/>
      <c r="K1518" s="118"/>
      <c r="L1518" s="118"/>
      <c r="M1518" s="139"/>
      <c r="N1518" s="139"/>
      <c r="O1518" s="139"/>
      <c r="P1518" s="139"/>
      <c r="Q1518" s="139"/>
      <c r="R1518" s="139"/>
      <c r="S1518" s="139"/>
      <c r="T1518" s="139"/>
      <c r="U1518" s="139"/>
      <c r="V1518" s="139"/>
      <c r="W1518" s="139"/>
      <c r="X1518" s="139"/>
      <c r="Y1518" s="139"/>
      <c r="Z1518" s="139"/>
      <c r="AA1518" s="139"/>
      <c r="AB1518" s="139"/>
      <c r="AC1518" s="139"/>
      <c r="AD1518" s="690"/>
      <c r="AE1518" s="690"/>
    </row>
    <row r="1519" spans="2:31" ht="9.75" customHeight="1" x14ac:dyDescent="0.2">
      <c r="B1519" s="702"/>
      <c r="C1519" s="971"/>
      <c r="D1519" s="146"/>
      <c r="E1519" s="971"/>
      <c r="F1519" s="118"/>
      <c r="G1519" s="118"/>
      <c r="H1519" s="118"/>
      <c r="I1519" s="118"/>
      <c r="J1519" s="139"/>
      <c r="K1519" s="139"/>
      <c r="L1519" s="139"/>
      <c r="M1519" s="139"/>
      <c r="N1519" s="139"/>
      <c r="O1519" s="139"/>
      <c r="P1519" s="139"/>
      <c r="Q1519" s="139"/>
      <c r="R1519" s="118"/>
      <c r="S1519" s="118"/>
      <c r="T1519" s="118"/>
      <c r="U1519" s="118"/>
      <c r="V1519" s="118"/>
      <c r="W1519" s="118"/>
      <c r="X1519" s="118"/>
      <c r="Y1519" s="118"/>
      <c r="Z1519" s="118"/>
      <c r="AA1519" s="118"/>
      <c r="AB1519" s="118"/>
      <c r="AC1519" s="118"/>
      <c r="AD1519" s="690"/>
      <c r="AE1519" s="690"/>
    </row>
    <row r="1520" spans="2:31" ht="9.75" customHeight="1" x14ac:dyDescent="0.2">
      <c r="B1520" s="702"/>
      <c r="C1520" s="971"/>
      <c r="D1520" s="139"/>
      <c r="E1520" s="971"/>
      <c r="F1520" s="139"/>
      <c r="G1520" s="139"/>
      <c r="H1520" s="139"/>
      <c r="I1520" s="139"/>
      <c r="J1520" s="139"/>
      <c r="K1520" s="139"/>
      <c r="L1520" s="139"/>
      <c r="M1520" s="139"/>
      <c r="N1520" s="139"/>
      <c r="O1520" s="139"/>
      <c r="P1520" s="139"/>
      <c r="Q1520" s="139"/>
      <c r="R1520" s="139"/>
      <c r="S1520" s="139"/>
      <c r="T1520" s="139"/>
      <c r="U1520" s="139"/>
      <c r="V1520" s="139"/>
      <c r="W1520" s="139"/>
      <c r="X1520" s="139"/>
      <c r="Y1520" s="139"/>
      <c r="Z1520" s="139"/>
      <c r="AA1520" s="139"/>
      <c r="AB1520" s="139"/>
      <c r="AC1520" s="139"/>
      <c r="AD1520" s="690"/>
      <c r="AE1520" s="690"/>
    </row>
    <row r="1521" spans="2:31" ht="9.75" customHeight="1" x14ac:dyDescent="0.2">
      <c r="B1521" s="702"/>
      <c r="C1521" s="971"/>
      <c r="D1521" s="146"/>
      <c r="E1521" s="971"/>
      <c r="F1521" s="139"/>
      <c r="G1521" s="139"/>
      <c r="H1521" s="139"/>
      <c r="I1521" s="139"/>
      <c r="J1521" s="139"/>
      <c r="K1521" s="139"/>
      <c r="L1521" s="139"/>
      <c r="M1521" s="139"/>
      <c r="N1521" s="139"/>
      <c r="O1521" s="139"/>
      <c r="P1521" s="139"/>
      <c r="Q1521" s="139"/>
      <c r="R1521" s="139"/>
      <c r="S1521" s="139"/>
      <c r="T1521" s="139"/>
      <c r="U1521" s="139"/>
      <c r="V1521" s="139"/>
      <c r="W1521" s="139"/>
      <c r="X1521" s="139"/>
      <c r="Y1521" s="139"/>
      <c r="Z1521" s="139"/>
      <c r="AA1521" s="139"/>
      <c r="AB1521" s="139"/>
      <c r="AC1521" s="139"/>
      <c r="AD1521" s="690"/>
      <c r="AE1521" s="690"/>
    </row>
    <row r="1522" spans="2:31" ht="9.75" customHeight="1" x14ac:dyDescent="0.2">
      <c r="B1522" s="702"/>
      <c r="C1522" s="971"/>
      <c r="D1522" s="142"/>
      <c r="E1522" s="971"/>
      <c r="F1522" s="118"/>
      <c r="G1522" s="118"/>
      <c r="H1522" s="118"/>
      <c r="I1522" s="118"/>
      <c r="J1522" s="118"/>
      <c r="K1522" s="118"/>
      <c r="L1522" s="118"/>
      <c r="M1522" s="144"/>
      <c r="N1522" s="118"/>
      <c r="O1522" s="144"/>
      <c r="P1522" s="144"/>
      <c r="Q1522" s="118"/>
      <c r="R1522" s="118"/>
      <c r="S1522" s="118"/>
      <c r="T1522" s="118"/>
      <c r="U1522" s="118"/>
      <c r="V1522" s="118"/>
      <c r="W1522" s="118"/>
      <c r="X1522" s="118"/>
      <c r="Y1522" s="118"/>
      <c r="Z1522" s="118"/>
      <c r="AA1522" s="118"/>
      <c r="AB1522" s="118"/>
      <c r="AC1522" s="118"/>
      <c r="AD1522" s="690"/>
      <c r="AE1522" s="690"/>
    </row>
    <row r="1523" spans="2:31" ht="9.75" customHeight="1" x14ac:dyDescent="0.2">
      <c r="B1523" s="702"/>
      <c r="C1523" s="971"/>
      <c r="D1523" s="146"/>
      <c r="E1523" s="971"/>
      <c r="F1523" s="139"/>
      <c r="G1523" s="139"/>
      <c r="H1523" s="139"/>
      <c r="I1523" s="139"/>
      <c r="J1523" s="139"/>
      <c r="K1523" s="139"/>
      <c r="L1523" s="139"/>
      <c r="M1523" s="139"/>
      <c r="N1523" s="139"/>
      <c r="O1523" s="139"/>
      <c r="P1523" s="139"/>
      <c r="Q1523" s="139"/>
      <c r="R1523" s="118"/>
      <c r="S1523" s="118"/>
      <c r="T1523" s="118"/>
      <c r="U1523" s="118"/>
      <c r="V1523" s="118"/>
      <c r="W1523" s="118"/>
      <c r="X1523" s="118"/>
      <c r="Y1523" s="118"/>
      <c r="Z1523" s="118"/>
      <c r="AA1523" s="118"/>
      <c r="AB1523" s="118"/>
      <c r="AC1523" s="118"/>
      <c r="AD1523" s="690"/>
      <c r="AE1523" s="690"/>
    </row>
    <row r="1524" spans="2:31" ht="9.75" customHeight="1" x14ac:dyDescent="0.2">
      <c r="B1524" s="702"/>
      <c r="C1524" s="971"/>
      <c r="D1524" s="146"/>
      <c r="E1524" s="971"/>
      <c r="F1524" s="118"/>
      <c r="G1524" s="118"/>
      <c r="H1524" s="118"/>
      <c r="I1524" s="118"/>
      <c r="J1524" s="118"/>
      <c r="K1524" s="118"/>
      <c r="L1524" s="139"/>
      <c r="M1524" s="139"/>
      <c r="N1524" s="139"/>
      <c r="O1524" s="139"/>
      <c r="P1524" s="139"/>
      <c r="Q1524" s="139"/>
      <c r="R1524" s="139"/>
      <c r="S1524" s="139"/>
      <c r="T1524" s="139"/>
      <c r="U1524" s="139"/>
      <c r="V1524" s="139"/>
      <c r="W1524" s="139"/>
      <c r="X1524" s="139"/>
      <c r="Y1524" s="139"/>
      <c r="Z1524" s="139"/>
      <c r="AA1524" s="139"/>
      <c r="AB1524" s="118"/>
      <c r="AC1524" s="118"/>
      <c r="AD1524" s="690"/>
      <c r="AE1524" s="690"/>
    </row>
    <row r="1525" spans="2:31" ht="9.75" customHeight="1" x14ac:dyDescent="0.2">
      <c r="B1525" s="702"/>
      <c r="C1525" s="971"/>
      <c r="D1525" s="146"/>
      <c r="E1525" s="971"/>
      <c r="F1525" s="118"/>
      <c r="G1525" s="139"/>
      <c r="H1525" s="139"/>
      <c r="I1525" s="139"/>
      <c r="J1525" s="139"/>
      <c r="K1525" s="139"/>
      <c r="L1525" s="139"/>
      <c r="M1525" s="139"/>
      <c r="N1525" s="139"/>
      <c r="O1525" s="139"/>
      <c r="P1525" s="139"/>
      <c r="Q1525" s="139"/>
      <c r="R1525" s="139"/>
      <c r="S1525" s="139"/>
      <c r="T1525" s="118"/>
      <c r="U1525" s="118"/>
      <c r="V1525" s="118"/>
      <c r="W1525" s="118"/>
      <c r="X1525" s="118"/>
      <c r="Y1525" s="118"/>
      <c r="Z1525" s="118"/>
      <c r="AA1525" s="118"/>
      <c r="AB1525" s="118"/>
      <c r="AC1525" s="118"/>
      <c r="AD1525" s="690"/>
      <c r="AE1525" s="690"/>
    </row>
    <row r="1526" spans="2:31" ht="9.75" customHeight="1" x14ac:dyDescent="0.2">
      <c r="B1526" s="702"/>
      <c r="C1526" s="971"/>
      <c r="D1526" s="146"/>
      <c r="E1526" s="971"/>
      <c r="F1526" s="118"/>
      <c r="G1526" s="118"/>
      <c r="H1526" s="118"/>
      <c r="I1526" s="118"/>
      <c r="J1526" s="118"/>
      <c r="K1526" s="118"/>
      <c r="L1526" s="118"/>
      <c r="M1526" s="118"/>
      <c r="N1526" s="139"/>
      <c r="O1526" s="139"/>
      <c r="P1526" s="139"/>
      <c r="Q1526" s="139"/>
      <c r="R1526" s="139"/>
      <c r="S1526" s="139"/>
      <c r="T1526" s="139"/>
      <c r="U1526" s="139"/>
      <c r="V1526" s="139"/>
      <c r="W1526" s="139"/>
      <c r="X1526" s="139"/>
      <c r="Y1526" s="139"/>
      <c r="Z1526" s="139"/>
      <c r="AA1526" s="139"/>
      <c r="AB1526" s="139"/>
      <c r="AC1526" s="118"/>
      <c r="AD1526" s="690"/>
      <c r="AE1526" s="690"/>
    </row>
    <row r="1527" spans="2:31" ht="9.75" customHeight="1" x14ac:dyDescent="0.2">
      <c r="B1527" s="702"/>
      <c r="C1527" s="971"/>
      <c r="D1527" s="146"/>
      <c r="E1527" s="971"/>
      <c r="F1527" s="118"/>
      <c r="G1527" s="118"/>
      <c r="H1527" s="118"/>
      <c r="I1527" s="118"/>
      <c r="J1527" s="118"/>
      <c r="K1527" s="139"/>
      <c r="L1527" s="139"/>
      <c r="M1527" s="139"/>
      <c r="N1527" s="139"/>
      <c r="O1527" s="139"/>
      <c r="P1527" s="139"/>
      <c r="Q1527" s="139"/>
      <c r="R1527" s="139"/>
      <c r="S1527" s="139"/>
      <c r="T1527" s="139"/>
      <c r="U1527" s="118"/>
      <c r="V1527" s="118"/>
      <c r="W1527" s="118"/>
      <c r="X1527" s="118"/>
      <c r="Y1527" s="118"/>
      <c r="Z1527" s="118"/>
      <c r="AA1527" s="118"/>
      <c r="AB1527" s="118"/>
      <c r="AC1527" s="118"/>
      <c r="AD1527" s="690"/>
      <c r="AE1527" s="690"/>
    </row>
    <row r="1528" spans="2:31" ht="9.75" customHeight="1" x14ac:dyDescent="0.2">
      <c r="B1528" s="702"/>
      <c r="C1528" s="971"/>
      <c r="D1528" s="139"/>
      <c r="E1528" s="971"/>
      <c r="F1528" s="139"/>
      <c r="G1528" s="139"/>
      <c r="H1528" s="118"/>
      <c r="I1528" s="118"/>
      <c r="J1528" s="118"/>
      <c r="K1528" s="118"/>
      <c r="L1528" s="118"/>
      <c r="M1528" s="118"/>
      <c r="N1528" s="118"/>
      <c r="O1528" s="118"/>
      <c r="P1528" s="118"/>
      <c r="Q1528" s="118"/>
      <c r="R1528" s="118"/>
      <c r="S1528" s="118"/>
      <c r="T1528" s="118"/>
      <c r="U1528" s="118"/>
      <c r="V1528" s="118"/>
      <c r="W1528" s="118"/>
      <c r="X1528" s="118"/>
      <c r="Y1528" s="118"/>
      <c r="Z1528" s="118"/>
      <c r="AA1528" s="118"/>
      <c r="AB1528" s="118"/>
      <c r="AC1528" s="118"/>
      <c r="AD1528" s="690"/>
      <c r="AE1528" s="690"/>
    </row>
    <row r="1529" spans="2:31" ht="9.75" customHeight="1" x14ac:dyDescent="0.2">
      <c r="B1529" s="702"/>
      <c r="C1529" s="971"/>
      <c r="D1529" s="139"/>
      <c r="E1529" s="971"/>
      <c r="F1529" s="139"/>
      <c r="G1529" s="139"/>
      <c r="H1529" s="139"/>
      <c r="I1529" s="139"/>
      <c r="J1529" s="139"/>
      <c r="K1529" s="118"/>
      <c r="L1529" s="118"/>
      <c r="M1529" s="118"/>
      <c r="N1529" s="118"/>
      <c r="O1529" s="118"/>
      <c r="P1529" s="118"/>
      <c r="Q1529" s="118"/>
      <c r="R1529" s="118"/>
      <c r="S1529" s="118"/>
      <c r="T1529" s="118"/>
      <c r="U1529" s="118"/>
      <c r="V1529" s="118"/>
      <c r="W1529" s="118"/>
      <c r="X1529" s="118"/>
      <c r="Y1529" s="118"/>
      <c r="Z1529" s="118"/>
      <c r="AA1529" s="118"/>
      <c r="AB1529" s="118"/>
      <c r="AC1529" s="118"/>
      <c r="AD1529" s="690"/>
      <c r="AE1529" s="690"/>
    </row>
    <row r="1530" spans="2:31" ht="9.75" customHeight="1" x14ac:dyDescent="0.2">
      <c r="B1530" s="702"/>
      <c r="C1530" s="971"/>
      <c r="D1530" s="139"/>
      <c r="E1530" s="971"/>
      <c r="F1530" s="118"/>
      <c r="G1530" s="118"/>
      <c r="H1530" s="118"/>
      <c r="I1530" s="118"/>
      <c r="J1530" s="118"/>
      <c r="K1530" s="118"/>
      <c r="L1530" s="139"/>
      <c r="M1530" s="139"/>
      <c r="N1530" s="118"/>
      <c r="O1530" s="118"/>
      <c r="P1530" s="118"/>
      <c r="Q1530" s="118"/>
      <c r="R1530" s="118"/>
      <c r="S1530" s="118"/>
      <c r="T1530" s="118"/>
      <c r="U1530" s="118"/>
      <c r="V1530" s="118"/>
      <c r="W1530" s="118"/>
      <c r="X1530" s="118"/>
      <c r="Y1530" s="118"/>
      <c r="Z1530" s="118"/>
      <c r="AA1530" s="118"/>
      <c r="AB1530" s="118"/>
      <c r="AC1530" s="118"/>
      <c r="AD1530" s="690"/>
      <c r="AE1530" s="690"/>
    </row>
    <row r="1531" spans="2:31" ht="9.75" customHeight="1" x14ac:dyDescent="0.2">
      <c r="B1531" s="702"/>
      <c r="C1531" s="971"/>
      <c r="D1531" s="146"/>
      <c r="E1531" s="971"/>
      <c r="F1531" s="118"/>
      <c r="G1531" s="118"/>
      <c r="H1531" s="118"/>
      <c r="I1531" s="118"/>
      <c r="J1531" s="118"/>
      <c r="K1531" s="118"/>
      <c r="L1531" s="118"/>
      <c r="M1531" s="118"/>
      <c r="N1531" s="118"/>
      <c r="O1531" s="118"/>
      <c r="P1531" s="118"/>
      <c r="Q1531" s="118"/>
      <c r="R1531" s="118"/>
      <c r="S1531" s="139"/>
      <c r="T1531" s="139"/>
      <c r="U1531" s="139"/>
      <c r="V1531" s="139"/>
      <c r="W1531" s="139"/>
      <c r="X1531" s="139"/>
      <c r="Y1531" s="139"/>
      <c r="Z1531" s="118"/>
      <c r="AA1531" s="118"/>
      <c r="AB1531" s="118"/>
      <c r="AC1531" s="118"/>
      <c r="AD1531" s="690"/>
      <c r="AE1531" s="690"/>
    </row>
    <row r="1532" spans="2:31" ht="9.75" customHeight="1" x14ac:dyDescent="0.2">
      <c r="B1532" s="702"/>
      <c r="C1532" s="971"/>
      <c r="D1532" s="139"/>
      <c r="E1532" s="971"/>
      <c r="F1532" s="139"/>
      <c r="G1532" s="139"/>
      <c r="H1532" s="139"/>
      <c r="I1532" s="118"/>
      <c r="J1532" s="118"/>
      <c r="K1532" s="118"/>
      <c r="L1532" s="118"/>
      <c r="M1532" s="118"/>
      <c r="N1532" s="118"/>
      <c r="O1532" s="118"/>
      <c r="P1532" s="118"/>
      <c r="Q1532" s="118"/>
      <c r="R1532" s="118"/>
      <c r="S1532" s="118"/>
      <c r="T1532" s="118"/>
      <c r="U1532" s="118"/>
      <c r="V1532" s="118"/>
      <c r="W1532" s="118"/>
      <c r="X1532" s="118"/>
      <c r="Y1532" s="118"/>
      <c r="Z1532" s="118"/>
      <c r="AA1532" s="118"/>
      <c r="AB1532" s="118"/>
      <c r="AC1532" s="118"/>
      <c r="AD1532" s="690"/>
      <c r="AE1532" s="690"/>
    </row>
    <row r="1533" spans="2:31" ht="9.75" customHeight="1" x14ac:dyDescent="0.2">
      <c r="B1533" s="702"/>
      <c r="C1533" s="971"/>
      <c r="D1533" s="139"/>
      <c r="E1533" s="971"/>
      <c r="F1533" s="139"/>
      <c r="G1533" s="139"/>
      <c r="H1533" s="139"/>
      <c r="I1533" s="118"/>
      <c r="J1533" s="118"/>
      <c r="K1533" s="118"/>
      <c r="L1533" s="118"/>
      <c r="M1533" s="118"/>
      <c r="N1533" s="118"/>
      <c r="O1533" s="118"/>
      <c r="P1533" s="118"/>
      <c r="Q1533" s="118"/>
      <c r="R1533" s="118"/>
      <c r="S1533" s="118"/>
      <c r="T1533" s="118"/>
      <c r="U1533" s="118"/>
      <c r="V1533" s="118"/>
      <c r="W1533" s="118"/>
      <c r="X1533" s="118"/>
      <c r="Y1533" s="118"/>
      <c r="Z1533" s="118"/>
      <c r="AA1533" s="118"/>
      <c r="AB1533" s="118"/>
      <c r="AC1533" s="118"/>
      <c r="AD1533" s="690"/>
      <c r="AE1533" s="690"/>
    </row>
    <row r="1534" spans="2:31" ht="9.75" customHeight="1" x14ac:dyDescent="0.2">
      <c r="B1534" s="702"/>
      <c r="C1534" s="971"/>
      <c r="D1534" s="146"/>
      <c r="E1534" s="971"/>
      <c r="F1534" s="139"/>
      <c r="G1534" s="139"/>
      <c r="H1534" s="139"/>
      <c r="I1534" s="139"/>
      <c r="J1534" s="139"/>
      <c r="K1534" s="139"/>
      <c r="L1534" s="139"/>
      <c r="M1534" s="139"/>
      <c r="N1534" s="139"/>
      <c r="O1534" s="139"/>
      <c r="P1534" s="139"/>
      <c r="Q1534" s="139"/>
      <c r="R1534" s="139"/>
      <c r="S1534" s="139"/>
      <c r="T1534" s="139"/>
      <c r="U1534" s="139"/>
      <c r="V1534" s="139"/>
      <c r="W1534" s="139"/>
      <c r="X1534" s="139"/>
      <c r="Y1534" s="139"/>
      <c r="Z1534" s="139"/>
      <c r="AA1534" s="139"/>
      <c r="AB1534" s="139"/>
      <c r="AC1534" s="139"/>
      <c r="AD1534" s="690"/>
      <c r="AE1534" s="690"/>
    </row>
    <row r="1535" spans="2:31" ht="9.75" customHeight="1" x14ac:dyDescent="0.2">
      <c r="B1535" s="702"/>
      <c r="C1535" s="971"/>
      <c r="D1535" s="139"/>
      <c r="E1535" s="971"/>
      <c r="F1535" s="118"/>
      <c r="G1535" s="118"/>
      <c r="H1535" s="118"/>
      <c r="I1535" s="118"/>
      <c r="J1535" s="118"/>
      <c r="K1535" s="118"/>
      <c r="L1535" s="118"/>
      <c r="M1535" s="118"/>
      <c r="N1535" s="118"/>
      <c r="O1535" s="118"/>
      <c r="P1535" s="118"/>
      <c r="Q1535" s="118"/>
      <c r="R1535" s="118"/>
      <c r="S1535" s="118"/>
      <c r="T1535" s="118"/>
      <c r="U1535" s="118"/>
      <c r="V1535" s="118"/>
      <c r="W1535" s="118"/>
      <c r="X1535" s="118"/>
      <c r="Y1535" s="139"/>
      <c r="Z1535" s="139"/>
      <c r="AA1535" s="139"/>
      <c r="AB1535" s="139"/>
      <c r="AC1535" s="139"/>
      <c r="AD1535" s="690"/>
      <c r="AE1535" s="690"/>
    </row>
    <row r="1536" spans="2:31" ht="9.75" customHeight="1" x14ac:dyDescent="0.2">
      <c r="B1536" s="702"/>
      <c r="C1536" s="971"/>
      <c r="D1536" s="139"/>
      <c r="E1536" s="971"/>
      <c r="F1536" s="118"/>
      <c r="G1536" s="118"/>
      <c r="H1536" s="118"/>
      <c r="I1536" s="118"/>
      <c r="J1536" s="118"/>
      <c r="K1536" s="118"/>
      <c r="L1536" s="118"/>
      <c r="M1536" s="118"/>
      <c r="N1536" s="118"/>
      <c r="O1536" s="118"/>
      <c r="P1536" s="118"/>
      <c r="Q1536" s="118"/>
      <c r="R1536" s="118"/>
      <c r="S1536" s="118"/>
      <c r="T1536" s="118"/>
      <c r="U1536" s="118"/>
      <c r="V1536" s="139"/>
      <c r="W1536" s="139"/>
      <c r="X1536" s="139"/>
      <c r="Y1536" s="139"/>
      <c r="Z1536" s="139"/>
      <c r="AA1536" s="139"/>
      <c r="AB1536" s="139"/>
      <c r="AC1536" s="139"/>
      <c r="AD1536" s="690"/>
      <c r="AE1536" s="690"/>
    </row>
    <row r="1537" spans="1:31" ht="9.75" customHeight="1" x14ac:dyDescent="0.2">
      <c r="B1537" s="702"/>
      <c r="C1537" s="971"/>
      <c r="D1537" s="146"/>
      <c r="E1537" s="971"/>
      <c r="F1537" s="118"/>
      <c r="G1537" s="118"/>
      <c r="H1537" s="118"/>
      <c r="I1537" s="118"/>
      <c r="J1537" s="118"/>
      <c r="K1537" s="118"/>
      <c r="L1537" s="118"/>
      <c r="M1537" s="118"/>
      <c r="N1537" s="118"/>
      <c r="O1537" s="118"/>
      <c r="P1537" s="118"/>
      <c r="Q1537" s="118"/>
      <c r="R1537" s="118"/>
      <c r="S1537" s="139"/>
      <c r="T1537" s="139"/>
      <c r="U1537" s="139"/>
      <c r="V1537" s="139"/>
      <c r="W1537" s="139"/>
      <c r="X1537" s="139"/>
      <c r="Y1537" s="139"/>
      <c r="Z1537" s="139"/>
      <c r="AA1537" s="139"/>
      <c r="AB1537" s="139"/>
      <c r="AC1537" s="139"/>
      <c r="AD1537" s="690"/>
      <c r="AE1537" s="690"/>
    </row>
    <row r="1538" spans="1:31" ht="9.75" customHeight="1" x14ac:dyDescent="0.2">
      <c r="B1538" s="702"/>
      <c r="C1538" s="971"/>
      <c r="D1538" s="142"/>
      <c r="E1538" s="971"/>
      <c r="F1538" s="118"/>
      <c r="G1538" s="118"/>
      <c r="H1538" s="118"/>
      <c r="I1538" s="118"/>
      <c r="J1538" s="118"/>
      <c r="K1538" s="118"/>
      <c r="L1538" s="118"/>
      <c r="M1538" s="118"/>
      <c r="N1538" s="118"/>
      <c r="O1538" s="118"/>
      <c r="P1538" s="144"/>
      <c r="Q1538" s="144"/>
      <c r="R1538" s="144"/>
      <c r="S1538" s="144"/>
      <c r="T1538" s="144"/>
      <c r="U1538" s="144"/>
      <c r="V1538" s="144"/>
      <c r="W1538" s="144"/>
      <c r="X1538" s="144"/>
      <c r="Y1538" s="144"/>
      <c r="Z1538" s="144"/>
      <c r="AA1538" s="144"/>
      <c r="AB1538" s="144"/>
      <c r="AC1538" s="144"/>
      <c r="AD1538" s="690"/>
      <c r="AE1538" s="690"/>
    </row>
    <row r="1539" spans="1:31" ht="9.75" customHeight="1" x14ac:dyDescent="0.2">
      <c r="B1539" s="702"/>
      <c r="C1539" s="971"/>
      <c r="D1539" s="139"/>
      <c r="E1539" s="971"/>
      <c r="F1539" s="118"/>
      <c r="G1539" s="118"/>
      <c r="H1539" s="139"/>
      <c r="I1539" s="139"/>
      <c r="J1539" s="118"/>
      <c r="K1539" s="118"/>
      <c r="L1539" s="118"/>
      <c r="M1539" s="118"/>
      <c r="N1539" s="118"/>
      <c r="O1539" s="118"/>
      <c r="P1539" s="118"/>
      <c r="Q1539" s="118"/>
      <c r="R1539" s="118"/>
      <c r="S1539" s="118"/>
      <c r="T1539" s="118"/>
      <c r="U1539" s="118"/>
      <c r="V1539" s="118"/>
      <c r="W1539" s="118"/>
      <c r="X1539" s="118"/>
      <c r="Y1539" s="118"/>
      <c r="Z1539" s="118"/>
      <c r="AA1539" s="118"/>
      <c r="AB1539" s="118"/>
      <c r="AC1539" s="118"/>
      <c r="AD1539" s="690"/>
      <c r="AE1539" s="690"/>
    </row>
    <row r="1540" spans="1:31" ht="9.75" customHeight="1" x14ac:dyDescent="0.2">
      <c r="B1540" s="702"/>
      <c r="C1540" s="971"/>
      <c r="D1540" s="139"/>
      <c r="E1540" s="971"/>
      <c r="F1540" s="139"/>
      <c r="G1540" s="139"/>
      <c r="H1540" s="118"/>
      <c r="I1540" s="118"/>
      <c r="J1540" s="118"/>
      <c r="K1540" s="118"/>
      <c r="L1540" s="118"/>
      <c r="M1540" s="118"/>
      <c r="N1540" s="118"/>
      <c r="O1540" s="118"/>
      <c r="P1540" s="118"/>
      <c r="Q1540" s="118"/>
      <c r="R1540" s="118"/>
      <c r="S1540" s="118"/>
      <c r="T1540" s="118"/>
      <c r="U1540" s="118"/>
      <c r="V1540" s="118"/>
      <c r="W1540" s="118"/>
      <c r="X1540" s="118"/>
      <c r="Y1540" s="118"/>
      <c r="Z1540" s="118"/>
      <c r="AA1540" s="118"/>
      <c r="AB1540" s="118"/>
      <c r="AC1540" s="118"/>
      <c r="AD1540" s="690"/>
      <c r="AE1540" s="690"/>
    </row>
    <row r="1541" spans="1:31" s="117" customFormat="1" x14ac:dyDescent="0.2">
      <c r="A1541" s="131"/>
      <c r="B1541" s="131" t="s">
        <v>208</v>
      </c>
    </row>
    <row r="1543" spans="1:31" ht="9.75" customHeight="1" x14ac:dyDescent="0.2">
      <c r="B1543" s="243" t="s">
        <v>199</v>
      </c>
      <c r="C1543" s="243"/>
      <c r="D1543" s="127"/>
      <c r="E1543" s="127"/>
      <c r="F1543" s="127"/>
      <c r="G1543" s="127"/>
      <c r="H1543" s="127"/>
      <c r="I1543" s="127"/>
      <c r="J1543" s="154"/>
    </row>
    <row r="1544" spans="1:31" ht="9.75" customHeight="1" x14ac:dyDescent="0.2">
      <c r="B1544" s="111"/>
      <c r="C1544" s="111"/>
      <c r="D1544" s="111"/>
      <c r="E1544" s="111"/>
      <c r="F1544" s="243" t="s">
        <v>200</v>
      </c>
      <c r="G1544" s="243"/>
      <c r="H1544" s="243"/>
      <c r="I1544" s="243"/>
      <c r="J1544" s="255"/>
    </row>
    <row r="1545" spans="1:31" ht="14.25" customHeight="1" x14ac:dyDescent="0.2">
      <c r="B1545" s="112" t="s">
        <v>70</v>
      </c>
      <c r="C1545" s="112" t="s">
        <v>4</v>
      </c>
      <c r="D1545" s="112" t="s">
        <v>186</v>
      </c>
      <c r="E1545" s="113" t="s">
        <v>184</v>
      </c>
      <c r="F1545" s="112" t="s">
        <v>201</v>
      </c>
      <c r="G1545" s="353" t="s">
        <v>52</v>
      </c>
      <c r="H1545" s="353" t="s">
        <v>202</v>
      </c>
      <c r="I1545" s="353" t="s">
        <v>6</v>
      </c>
      <c r="J1545" s="255"/>
    </row>
    <row r="1546" spans="1:31" ht="9.75" customHeight="1" x14ac:dyDescent="0.2">
      <c r="A1546" s="258" t="s">
        <v>1395</v>
      </c>
      <c r="B1546" s="710">
        <v>1</v>
      </c>
      <c r="C1546" s="127" t="s">
        <v>192</v>
      </c>
      <c r="D1546" s="127" t="s">
        <v>12</v>
      </c>
      <c r="E1546" s="846">
        <v>24.5</v>
      </c>
      <c r="F1546" s="703">
        <v>1</v>
      </c>
      <c r="G1546" s="847">
        <v>38</v>
      </c>
      <c r="H1546" s="127" t="s">
        <v>610</v>
      </c>
      <c r="I1546" s="971" t="s">
        <v>1127</v>
      </c>
      <c r="J1546" s="255"/>
    </row>
    <row r="1547" spans="1:31" ht="9.75" customHeight="1" x14ac:dyDescent="0.2">
      <c r="A1547" s="258" t="s">
        <v>1353</v>
      </c>
      <c r="B1547" s="710">
        <v>2</v>
      </c>
      <c r="C1547" s="127" t="s">
        <v>193</v>
      </c>
      <c r="D1547" s="127" t="s">
        <v>12</v>
      </c>
      <c r="E1547" s="846">
        <v>15.7721</v>
      </c>
      <c r="F1547" s="703">
        <v>1</v>
      </c>
      <c r="G1547" s="847">
        <v>39</v>
      </c>
      <c r="H1547" s="127" t="s">
        <v>611</v>
      </c>
      <c r="I1547" s="971" t="s">
        <v>1127</v>
      </c>
      <c r="J1547" s="255"/>
    </row>
    <row r="1548" spans="1:31" ht="9.75" customHeight="1" x14ac:dyDescent="0.2">
      <c r="A1548" s="258" t="s">
        <v>1541</v>
      </c>
      <c r="B1548" s="710">
        <v>3</v>
      </c>
      <c r="C1548" s="127" t="s">
        <v>1301</v>
      </c>
      <c r="D1548" s="127" t="s">
        <v>12</v>
      </c>
      <c r="E1548" s="848">
        <v>6.0468999999999999</v>
      </c>
      <c r="F1548" s="703">
        <v>2</v>
      </c>
      <c r="G1548" s="847">
        <v>15</v>
      </c>
      <c r="H1548" s="127" t="s">
        <v>163</v>
      </c>
      <c r="I1548" s="971" t="s">
        <v>1127</v>
      </c>
      <c r="J1548" s="255"/>
    </row>
    <row r="1549" spans="1:31" ht="9.75" customHeight="1" x14ac:dyDescent="0.2">
      <c r="A1549" s="258" t="s">
        <v>1509</v>
      </c>
      <c r="B1549" s="703">
        <v>4</v>
      </c>
      <c r="C1549" s="127" t="s">
        <v>1302</v>
      </c>
      <c r="D1549" s="127" t="s">
        <v>12</v>
      </c>
      <c r="E1549" s="848">
        <v>4</v>
      </c>
      <c r="F1549" s="703">
        <v>2</v>
      </c>
      <c r="G1549" s="847">
        <v>71</v>
      </c>
      <c r="H1549" s="127" t="s">
        <v>621</v>
      </c>
      <c r="I1549" s="971" t="s">
        <v>1127</v>
      </c>
      <c r="J1549" s="255"/>
    </row>
    <row r="1550" spans="1:31" ht="9.75" customHeight="1" x14ac:dyDescent="0.2">
      <c r="A1550" s="258" t="s">
        <v>1423</v>
      </c>
      <c r="B1550" s="217">
        <v>36</v>
      </c>
      <c r="C1550" s="127" t="s">
        <v>1303</v>
      </c>
      <c r="D1550" s="127" t="s">
        <v>12</v>
      </c>
      <c r="E1550" s="849">
        <v>2660</v>
      </c>
      <c r="F1550" s="703">
        <v>2</v>
      </c>
      <c r="G1550" s="847">
        <v>38</v>
      </c>
      <c r="H1550" s="127" t="s">
        <v>165</v>
      </c>
      <c r="I1550" s="971" t="s">
        <v>1127</v>
      </c>
      <c r="J1550" s="255"/>
    </row>
    <row r="1551" spans="1:31" ht="9.75" customHeight="1" x14ac:dyDescent="0.2">
      <c r="A1551" s="258" t="s">
        <v>1355</v>
      </c>
      <c r="B1551" s="704">
        <v>532</v>
      </c>
      <c r="C1551" s="127" t="s">
        <v>1304</v>
      </c>
      <c r="D1551" s="127" t="s">
        <v>8</v>
      </c>
      <c r="E1551" s="846">
        <v>12</v>
      </c>
      <c r="F1551" s="703">
        <v>2</v>
      </c>
      <c r="G1551" s="847">
        <v>60</v>
      </c>
      <c r="H1551" s="127" t="s">
        <v>173</v>
      </c>
      <c r="I1551" s="971" t="s">
        <v>1127</v>
      </c>
      <c r="J1551" s="255"/>
    </row>
    <row r="1552" spans="1:31" ht="9.75" customHeight="1" x14ac:dyDescent="0.2">
      <c r="A1552" s="258" t="s">
        <v>1356</v>
      </c>
      <c r="B1552" s="704">
        <v>561</v>
      </c>
      <c r="C1552" s="127" t="s">
        <v>1305</v>
      </c>
      <c r="D1552" s="127" t="s">
        <v>7</v>
      </c>
      <c r="E1552" s="846">
        <v>20</v>
      </c>
      <c r="F1552" s="703">
        <v>2</v>
      </c>
      <c r="G1552" s="847">
        <v>78</v>
      </c>
      <c r="H1552" s="127" t="s">
        <v>1060</v>
      </c>
      <c r="I1552" s="971" t="s">
        <v>1127</v>
      </c>
      <c r="J1552" s="255"/>
    </row>
    <row r="1553" spans="1:10" ht="9.75" customHeight="1" x14ac:dyDescent="0.2">
      <c r="A1553" s="258" t="s">
        <v>1357</v>
      </c>
      <c r="B1553" s="704">
        <v>811</v>
      </c>
      <c r="C1553" s="127" t="s">
        <v>1306</v>
      </c>
      <c r="D1553" s="127" t="s">
        <v>7</v>
      </c>
      <c r="E1553" s="846">
        <v>20</v>
      </c>
      <c r="F1553" s="703">
        <v>2</v>
      </c>
      <c r="G1553" s="847">
        <v>80</v>
      </c>
      <c r="H1553" s="127" t="s">
        <v>1061</v>
      </c>
      <c r="I1553" s="971" t="s">
        <v>1127</v>
      </c>
      <c r="J1553" s="255"/>
    </row>
    <row r="1554" spans="1:10" ht="9.75" customHeight="1" x14ac:dyDescent="0.2">
      <c r="A1554" s="258" t="s">
        <v>2236</v>
      </c>
      <c r="B1554" s="704">
        <v>835</v>
      </c>
      <c r="C1554" s="127" t="s">
        <v>2124</v>
      </c>
      <c r="D1554" s="127" t="s">
        <v>7</v>
      </c>
      <c r="E1554" s="848">
        <v>1</v>
      </c>
      <c r="F1554" s="703">
        <v>1</v>
      </c>
      <c r="G1554" s="847">
        <v>26</v>
      </c>
      <c r="H1554" s="127" t="s">
        <v>1669</v>
      </c>
      <c r="I1554" s="971" t="s">
        <v>1127</v>
      </c>
      <c r="J1554" s="255"/>
    </row>
    <row r="1555" spans="1:10" ht="19.350000000000001" customHeight="1" x14ac:dyDescent="0.2">
      <c r="A1555" s="258" t="s">
        <v>1542</v>
      </c>
      <c r="B1555" s="704">
        <v>933</v>
      </c>
      <c r="C1555" s="127" t="s">
        <v>534</v>
      </c>
      <c r="D1555" s="127" t="s">
        <v>15</v>
      </c>
      <c r="E1555" s="850">
        <v>122.5728</v>
      </c>
      <c r="F1555" s="703">
        <v>2</v>
      </c>
      <c r="G1555" s="847">
        <v>15</v>
      </c>
      <c r="H1555" s="127" t="s">
        <v>163</v>
      </c>
      <c r="I1555" s="971" t="s">
        <v>1127</v>
      </c>
      <c r="J1555" s="255"/>
    </row>
    <row r="1556" spans="1:10" ht="9.75" customHeight="1" x14ac:dyDescent="0.2">
      <c r="A1556" s="258" t="s">
        <v>2237</v>
      </c>
      <c r="B1556" s="702">
        <v>1080</v>
      </c>
      <c r="C1556" s="127" t="s">
        <v>2125</v>
      </c>
      <c r="D1556" s="127" t="s">
        <v>7</v>
      </c>
      <c r="E1556" s="849">
        <v>3264.44</v>
      </c>
      <c r="F1556" s="703">
        <v>1</v>
      </c>
      <c r="G1556" s="710">
        <v>5</v>
      </c>
      <c r="H1556" s="127" t="s">
        <v>585</v>
      </c>
      <c r="I1556" s="971" t="s">
        <v>1127</v>
      </c>
      <c r="J1556" s="255"/>
    </row>
    <row r="1557" spans="1:10" ht="9.75" customHeight="1" x14ac:dyDescent="0.2">
      <c r="A1557" s="258" t="s">
        <v>2238</v>
      </c>
      <c r="B1557" s="702">
        <v>1092</v>
      </c>
      <c r="C1557" s="127" t="s">
        <v>2126</v>
      </c>
      <c r="D1557" s="127" t="s">
        <v>7</v>
      </c>
      <c r="E1557" s="849">
        <v>3264.44</v>
      </c>
      <c r="F1557" s="703">
        <v>1</v>
      </c>
      <c r="G1557" s="710">
        <v>3</v>
      </c>
      <c r="H1557" s="127" t="s">
        <v>587</v>
      </c>
      <c r="I1557" s="971" t="s">
        <v>1127</v>
      </c>
      <c r="J1557" s="255"/>
    </row>
    <row r="1558" spans="1:10" ht="9.75" customHeight="1" x14ac:dyDescent="0.2">
      <c r="A1558" s="258" t="s">
        <v>1359</v>
      </c>
      <c r="B1558" s="702">
        <v>1118</v>
      </c>
      <c r="C1558" s="127" t="s">
        <v>536</v>
      </c>
      <c r="D1558" s="127" t="s">
        <v>7</v>
      </c>
      <c r="E1558" s="848">
        <v>1</v>
      </c>
      <c r="F1558" s="703">
        <v>2</v>
      </c>
      <c r="G1558" s="847">
        <v>94</v>
      </c>
      <c r="H1558" s="127" t="s">
        <v>536</v>
      </c>
      <c r="I1558" s="971" t="s">
        <v>1127</v>
      </c>
      <c r="J1558" s="255"/>
    </row>
    <row r="1559" spans="1:10" ht="9.75" customHeight="1" x14ac:dyDescent="0.2">
      <c r="A1559" s="258" t="s">
        <v>1360</v>
      </c>
      <c r="B1559" s="702">
        <v>1134</v>
      </c>
      <c r="C1559" s="127" t="s">
        <v>1307</v>
      </c>
      <c r="D1559" s="127" t="s">
        <v>7</v>
      </c>
      <c r="E1559" s="846">
        <v>20</v>
      </c>
      <c r="F1559" s="703">
        <v>2</v>
      </c>
      <c r="G1559" s="847">
        <v>77</v>
      </c>
      <c r="H1559" s="127" t="s">
        <v>1059</v>
      </c>
      <c r="I1559" s="971" t="s">
        <v>1127</v>
      </c>
      <c r="J1559" s="255"/>
    </row>
    <row r="1560" spans="1:10" ht="9.75" customHeight="1" x14ac:dyDescent="0.2">
      <c r="A1560" s="258" t="s">
        <v>1361</v>
      </c>
      <c r="B1560" s="702">
        <v>1138</v>
      </c>
      <c r="C1560" s="127" t="s">
        <v>1308</v>
      </c>
      <c r="D1560" s="127" t="s">
        <v>7</v>
      </c>
      <c r="E1560" s="850">
        <v>100</v>
      </c>
      <c r="F1560" s="703">
        <v>2</v>
      </c>
      <c r="G1560" s="847">
        <v>89</v>
      </c>
      <c r="H1560" s="127" t="s">
        <v>588</v>
      </c>
      <c r="I1560" s="971" t="s">
        <v>1127</v>
      </c>
      <c r="J1560" s="255"/>
    </row>
    <row r="1561" spans="1:10" ht="9.75" customHeight="1" x14ac:dyDescent="0.2">
      <c r="A1561" s="258" t="s">
        <v>1362</v>
      </c>
      <c r="B1561" s="702">
        <v>1138</v>
      </c>
      <c r="C1561" s="127" t="s">
        <v>1309</v>
      </c>
      <c r="D1561" s="127" t="s">
        <v>7</v>
      </c>
      <c r="E1561" s="850">
        <v>200</v>
      </c>
      <c r="F1561" s="703">
        <v>2</v>
      </c>
      <c r="G1561" s="847">
        <v>89</v>
      </c>
      <c r="H1561" s="127" t="s">
        <v>588</v>
      </c>
      <c r="I1561" s="971" t="s">
        <v>1127</v>
      </c>
      <c r="J1561" s="255"/>
    </row>
    <row r="1562" spans="1:10" ht="19.350000000000001" customHeight="1" x14ac:dyDescent="0.2">
      <c r="A1562" s="258" t="s">
        <v>1363</v>
      </c>
      <c r="B1562" s="702">
        <v>1138</v>
      </c>
      <c r="C1562" s="127" t="s">
        <v>1310</v>
      </c>
      <c r="D1562" s="127" t="s">
        <v>7</v>
      </c>
      <c r="E1562" s="850">
        <v>120</v>
      </c>
      <c r="F1562" s="703">
        <v>2</v>
      </c>
      <c r="G1562" s="847">
        <v>89</v>
      </c>
      <c r="H1562" s="127" t="s">
        <v>588</v>
      </c>
      <c r="I1562" s="971" t="s">
        <v>1127</v>
      </c>
      <c r="J1562" s="255"/>
    </row>
    <row r="1563" spans="1:10" ht="9.75" customHeight="1" x14ac:dyDescent="0.2">
      <c r="A1563" s="258" t="s">
        <v>1364</v>
      </c>
      <c r="B1563" s="702">
        <v>1138</v>
      </c>
      <c r="C1563" s="127" t="s">
        <v>1311</v>
      </c>
      <c r="D1563" s="127" t="s">
        <v>7</v>
      </c>
      <c r="E1563" s="849">
        <v>1000</v>
      </c>
      <c r="F1563" s="703">
        <v>2</v>
      </c>
      <c r="G1563" s="847">
        <v>91</v>
      </c>
      <c r="H1563" s="127" t="s">
        <v>589</v>
      </c>
      <c r="I1563" s="971" t="s">
        <v>1127</v>
      </c>
      <c r="J1563" s="255"/>
    </row>
    <row r="1564" spans="1:10" ht="9.75" customHeight="1" x14ac:dyDescent="0.2">
      <c r="A1564" s="258" t="s">
        <v>1365</v>
      </c>
      <c r="B1564" s="702">
        <v>1145</v>
      </c>
      <c r="C1564" s="127" t="s">
        <v>1312</v>
      </c>
      <c r="D1564" s="127" t="s">
        <v>7</v>
      </c>
      <c r="E1564" s="848">
        <v>1</v>
      </c>
      <c r="F1564" s="703">
        <v>2</v>
      </c>
      <c r="G1564" s="847">
        <v>92</v>
      </c>
      <c r="H1564" s="127" t="s">
        <v>11</v>
      </c>
      <c r="I1564" s="971" t="s">
        <v>1127</v>
      </c>
      <c r="J1564" s="255"/>
    </row>
    <row r="1565" spans="1:10" ht="9.75" customHeight="1" x14ac:dyDescent="0.2">
      <c r="A1565" s="258" t="s">
        <v>1413</v>
      </c>
      <c r="B1565" s="712">
        <v>1151</v>
      </c>
      <c r="C1565" s="127" t="s">
        <v>1313</v>
      </c>
      <c r="D1565" s="127" t="s">
        <v>12</v>
      </c>
      <c r="E1565" s="849">
        <v>3040</v>
      </c>
      <c r="F1565" s="703">
        <v>2</v>
      </c>
      <c r="G1565" s="847">
        <v>29</v>
      </c>
      <c r="H1565" s="127" t="s">
        <v>164</v>
      </c>
      <c r="I1565" s="971" t="s">
        <v>1127</v>
      </c>
      <c r="J1565" s="255"/>
    </row>
    <row r="1566" spans="1:10" ht="9.75" customHeight="1" x14ac:dyDescent="0.2">
      <c r="A1566" s="258" t="s">
        <v>1418</v>
      </c>
      <c r="B1566" s="702">
        <v>1169</v>
      </c>
      <c r="C1566" s="127" t="s">
        <v>1314</v>
      </c>
      <c r="D1566" s="127" t="s">
        <v>7</v>
      </c>
      <c r="E1566" s="846">
        <v>19</v>
      </c>
      <c r="F1566" s="703">
        <v>2</v>
      </c>
      <c r="G1566" s="847">
        <v>73</v>
      </c>
      <c r="H1566" s="127" t="s">
        <v>591</v>
      </c>
      <c r="I1566" s="971" t="s">
        <v>1127</v>
      </c>
      <c r="J1566" s="255"/>
    </row>
    <row r="1567" spans="1:10" ht="19.350000000000001" customHeight="1" x14ac:dyDescent="0.2">
      <c r="A1567" s="258" t="s">
        <v>1366</v>
      </c>
      <c r="B1567" s="702">
        <v>1172</v>
      </c>
      <c r="C1567" s="127" t="s">
        <v>1315</v>
      </c>
      <c r="D1567" s="127" t="s">
        <v>7</v>
      </c>
      <c r="E1567" s="851">
        <v>24948</v>
      </c>
      <c r="F1567" s="703">
        <v>2</v>
      </c>
      <c r="G1567" s="847">
        <v>46</v>
      </c>
      <c r="H1567" s="127" t="s">
        <v>1055</v>
      </c>
      <c r="I1567" s="971" t="s">
        <v>1127</v>
      </c>
      <c r="J1567" s="255"/>
    </row>
    <row r="1568" spans="1:10" ht="9.75" customHeight="1" x14ac:dyDescent="0.2">
      <c r="A1568" s="258" t="s">
        <v>1367</v>
      </c>
      <c r="B1568" s="702">
        <v>1175</v>
      </c>
      <c r="C1568" s="127" t="s">
        <v>1316</v>
      </c>
      <c r="D1568" s="127" t="s">
        <v>7</v>
      </c>
      <c r="E1568" s="846">
        <v>20</v>
      </c>
      <c r="F1568" s="703">
        <v>2</v>
      </c>
      <c r="G1568" s="847">
        <v>82</v>
      </c>
      <c r="H1568" s="127" t="s">
        <v>605</v>
      </c>
      <c r="I1568" s="971" t="s">
        <v>1127</v>
      </c>
      <c r="J1568" s="255"/>
    </row>
    <row r="1569" spans="1:10" ht="9.75" customHeight="1" x14ac:dyDescent="0.2">
      <c r="A1569" s="258" t="s">
        <v>1368</v>
      </c>
      <c r="B1569" s="702">
        <v>1176</v>
      </c>
      <c r="C1569" s="127" t="s">
        <v>1317</v>
      </c>
      <c r="D1569" s="127" t="s">
        <v>7</v>
      </c>
      <c r="E1569" s="846">
        <v>21</v>
      </c>
      <c r="F1569" s="703">
        <v>2</v>
      </c>
      <c r="G1569" s="710">
        <v>9</v>
      </c>
      <c r="H1569" s="127" t="s">
        <v>17</v>
      </c>
      <c r="I1569" s="971" t="s">
        <v>1127</v>
      </c>
      <c r="J1569" s="255"/>
    </row>
    <row r="1570" spans="1:10" ht="9.75" customHeight="1" x14ac:dyDescent="0.2">
      <c r="A1570" s="258" t="s">
        <v>1369</v>
      </c>
      <c r="B1570" s="702">
        <v>1180</v>
      </c>
      <c r="C1570" s="127" t="s">
        <v>1318</v>
      </c>
      <c r="D1570" s="127" t="s">
        <v>7</v>
      </c>
      <c r="E1570" s="846">
        <v>21</v>
      </c>
      <c r="F1570" s="703">
        <v>2</v>
      </c>
      <c r="G1570" s="847">
        <v>85</v>
      </c>
      <c r="H1570" s="127" t="s">
        <v>593</v>
      </c>
      <c r="I1570" s="971" t="s">
        <v>1127</v>
      </c>
      <c r="J1570" s="255"/>
    </row>
    <row r="1571" spans="1:10" ht="9.75" customHeight="1" x14ac:dyDescent="0.2">
      <c r="A1571" s="258" t="s">
        <v>1370</v>
      </c>
      <c r="B1571" s="702">
        <v>1195</v>
      </c>
      <c r="C1571" s="127" t="s">
        <v>556</v>
      </c>
      <c r="D1571" s="127" t="s">
        <v>7</v>
      </c>
      <c r="E1571" s="848">
        <v>1</v>
      </c>
      <c r="F1571" s="703">
        <v>1</v>
      </c>
      <c r="G1571" s="847">
        <v>18</v>
      </c>
      <c r="H1571" s="127" t="s">
        <v>594</v>
      </c>
      <c r="I1571" s="971" t="s">
        <v>1127</v>
      </c>
      <c r="J1571" s="255"/>
    </row>
    <row r="1572" spans="1:10" ht="9.75" customHeight="1" x14ac:dyDescent="0.2">
      <c r="A1572" s="258" t="s">
        <v>1371</v>
      </c>
      <c r="B1572" s="712">
        <v>1285</v>
      </c>
      <c r="C1572" s="127" t="s">
        <v>537</v>
      </c>
      <c r="D1572" s="127" t="s">
        <v>15</v>
      </c>
      <c r="E1572" s="850">
        <v>248.71420000000001</v>
      </c>
      <c r="F1572" s="703">
        <v>1</v>
      </c>
      <c r="G1572" s="847">
        <v>39</v>
      </c>
      <c r="H1572" s="127" t="s">
        <v>611</v>
      </c>
      <c r="I1572" s="971" t="s">
        <v>1127</v>
      </c>
      <c r="J1572" s="255"/>
    </row>
    <row r="1573" spans="1:10" ht="19.350000000000001" customHeight="1" x14ac:dyDescent="0.2">
      <c r="A1573" s="258" t="s">
        <v>1527</v>
      </c>
      <c r="B1573" s="702">
        <v>1327</v>
      </c>
      <c r="C1573" s="127" t="s">
        <v>1140</v>
      </c>
      <c r="D1573" s="127" t="s">
        <v>15</v>
      </c>
      <c r="E1573" s="850">
        <v>336.78</v>
      </c>
      <c r="F1573" s="703">
        <v>2</v>
      </c>
      <c r="G1573" s="847">
        <v>14</v>
      </c>
      <c r="H1573" s="127" t="s">
        <v>629</v>
      </c>
      <c r="I1573" s="971" t="s">
        <v>1127</v>
      </c>
      <c r="J1573" s="255"/>
    </row>
    <row r="1574" spans="1:10" ht="9.75" customHeight="1" x14ac:dyDescent="0.2">
      <c r="A1574" s="258" t="s">
        <v>1513</v>
      </c>
      <c r="B1574" s="702">
        <v>1492</v>
      </c>
      <c r="C1574" s="127" t="s">
        <v>1319</v>
      </c>
      <c r="D1574" s="127" t="s">
        <v>8</v>
      </c>
      <c r="E1574" s="848">
        <v>3</v>
      </c>
      <c r="F1574" s="703">
        <v>2</v>
      </c>
      <c r="G1574" s="847">
        <v>69</v>
      </c>
      <c r="H1574" s="127" t="s">
        <v>624</v>
      </c>
      <c r="I1574" s="971" t="s">
        <v>1127</v>
      </c>
      <c r="J1574" s="255"/>
    </row>
    <row r="1575" spans="1:10" ht="9.75" customHeight="1" x14ac:dyDescent="0.2">
      <c r="A1575" s="258" t="s">
        <v>1514</v>
      </c>
      <c r="B1575" s="702">
        <v>1493</v>
      </c>
      <c r="C1575" s="127" t="s">
        <v>1320</v>
      </c>
      <c r="D1575" s="127" t="s">
        <v>15</v>
      </c>
      <c r="E1575" s="846">
        <v>15</v>
      </c>
      <c r="F1575" s="703">
        <v>2</v>
      </c>
      <c r="G1575" s="847">
        <v>69</v>
      </c>
      <c r="H1575" s="127" t="s">
        <v>624</v>
      </c>
      <c r="I1575" s="971" t="s">
        <v>1127</v>
      </c>
      <c r="J1575" s="255"/>
    </row>
    <row r="1576" spans="1:10" ht="9.75" customHeight="1" x14ac:dyDescent="0.2">
      <c r="A1576" s="258" t="s">
        <v>1373</v>
      </c>
      <c r="B1576" s="702">
        <v>4674</v>
      </c>
      <c r="C1576" s="127" t="s">
        <v>1321</v>
      </c>
      <c r="D1576" s="127" t="s">
        <v>8</v>
      </c>
      <c r="E1576" s="848">
        <v>5.2504</v>
      </c>
      <c r="F1576" s="703">
        <v>2</v>
      </c>
      <c r="G1576" s="847">
        <v>12</v>
      </c>
      <c r="H1576" s="127" t="s">
        <v>159</v>
      </c>
      <c r="I1576" s="971" t="s">
        <v>1127</v>
      </c>
      <c r="J1576" s="255"/>
    </row>
    <row r="1577" spans="1:10" ht="9.75" customHeight="1" x14ac:dyDescent="0.2">
      <c r="A1577" s="258" t="s">
        <v>1515</v>
      </c>
      <c r="B1577" s="702">
        <v>4992</v>
      </c>
      <c r="C1577" s="127" t="s">
        <v>194</v>
      </c>
      <c r="D1577" s="127" t="s">
        <v>12</v>
      </c>
      <c r="E1577" s="848">
        <v>8</v>
      </c>
      <c r="F1577" s="703">
        <v>2</v>
      </c>
      <c r="G1577" s="847">
        <v>69</v>
      </c>
      <c r="H1577" s="127" t="s">
        <v>624</v>
      </c>
      <c r="I1577" s="971" t="s">
        <v>1127</v>
      </c>
      <c r="J1577" s="255"/>
    </row>
    <row r="1578" spans="1:10" ht="9.75" customHeight="1" x14ac:dyDescent="0.2">
      <c r="A1578" s="258" t="s">
        <v>1375</v>
      </c>
      <c r="B1578" s="702">
        <v>5242</v>
      </c>
      <c r="C1578" s="127" t="s">
        <v>1323</v>
      </c>
      <c r="D1578" s="127" t="s">
        <v>10</v>
      </c>
      <c r="E1578" s="846">
        <v>19</v>
      </c>
      <c r="F1578" s="703">
        <v>2</v>
      </c>
      <c r="G1578" s="847">
        <v>24</v>
      </c>
      <c r="H1578" s="127" t="s">
        <v>1052</v>
      </c>
      <c r="I1578" s="971" t="s">
        <v>1127</v>
      </c>
      <c r="J1578" s="255"/>
    </row>
    <row r="1579" spans="1:10" ht="9.75" customHeight="1" x14ac:dyDescent="0.2">
      <c r="A1579" s="258" t="s">
        <v>2239</v>
      </c>
      <c r="B1579" s="702">
        <v>5243</v>
      </c>
      <c r="C1579" s="127" t="s">
        <v>2127</v>
      </c>
      <c r="D1579" s="127" t="s">
        <v>12</v>
      </c>
      <c r="E1579" s="850">
        <v>950</v>
      </c>
      <c r="F1579" s="703">
        <v>2</v>
      </c>
      <c r="G1579" s="847">
        <v>36</v>
      </c>
      <c r="H1579" s="127" t="s">
        <v>1933</v>
      </c>
      <c r="I1579" s="971" t="s">
        <v>1127</v>
      </c>
      <c r="J1579" s="255"/>
    </row>
    <row r="1580" spans="1:10" ht="9.75" customHeight="1" x14ac:dyDescent="0.2">
      <c r="A1580" s="258" t="s">
        <v>1614</v>
      </c>
      <c r="B1580" s="702">
        <v>5522</v>
      </c>
      <c r="C1580" s="127" t="s">
        <v>1324</v>
      </c>
      <c r="D1580" s="127" t="s">
        <v>7</v>
      </c>
      <c r="E1580" s="846">
        <v>22</v>
      </c>
      <c r="F1580" s="703">
        <v>2</v>
      </c>
      <c r="G1580" s="847">
        <v>96</v>
      </c>
      <c r="H1580" s="127" t="s">
        <v>683</v>
      </c>
      <c r="I1580" s="971" t="s">
        <v>1127</v>
      </c>
      <c r="J1580" s="255"/>
    </row>
    <row r="1581" spans="1:10" ht="9.75" customHeight="1" x14ac:dyDescent="0.2">
      <c r="A1581" s="258" t="s">
        <v>1516</v>
      </c>
      <c r="B1581" s="702">
        <v>5614</v>
      </c>
      <c r="C1581" s="127" t="s">
        <v>1325</v>
      </c>
      <c r="D1581" s="127" t="s">
        <v>541</v>
      </c>
      <c r="E1581" s="848">
        <v>5</v>
      </c>
      <c r="F1581" s="703">
        <v>2</v>
      </c>
      <c r="G1581" s="847">
        <v>69</v>
      </c>
      <c r="H1581" s="127" t="s">
        <v>624</v>
      </c>
      <c r="I1581" s="971" t="s">
        <v>1127</v>
      </c>
      <c r="J1581" s="255"/>
    </row>
    <row r="1582" spans="1:10" ht="9.75" customHeight="1" x14ac:dyDescent="0.2">
      <c r="A1582" s="258" t="s">
        <v>1376</v>
      </c>
      <c r="B1582" s="712">
        <v>5677</v>
      </c>
      <c r="C1582" s="127" t="s">
        <v>1326</v>
      </c>
      <c r="D1582" s="127" t="s">
        <v>12</v>
      </c>
      <c r="E1582" s="849">
        <v>3990</v>
      </c>
      <c r="F1582" s="703">
        <v>2</v>
      </c>
      <c r="G1582" s="847">
        <v>27</v>
      </c>
      <c r="H1582" s="127" t="s">
        <v>598</v>
      </c>
      <c r="I1582" s="971" t="s">
        <v>1127</v>
      </c>
      <c r="J1582" s="255"/>
    </row>
    <row r="1583" spans="1:10" ht="9.75" customHeight="1" x14ac:dyDescent="0.2">
      <c r="A1583" s="258" t="s">
        <v>1377</v>
      </c>
      <c r="B1583" s="702">
        <v>5786</v>
      </c>
      <c r="C1583" s="127" t="s">
        <v>1327</v>
      </c>
      <c r="D1583" s="127" t="s">
        <v>10</v>
      </c>
      <c r="E1583" s="846">
        <v>21</v>
      </c>
      <c r="F1583" s="703">
        <v>2</v>
      </c>
      <c r="G1583" s="847">
        <v>86</v>
      </c>
      <c r="H1583" s="127" t="s">
        <v>599</v>
      </c>
      <c r="I1583" s="971" t="s">
        <v>1127</v>
      </c>
      <c r="J1583" s="255"/>
    </row>
    <row r="1584" spans="1:10" ht="9.75" customHeight="1" x14ac:dyDescent="0.2">
      <c r="A1584" s="258" t="s">
        <v>1528</v>
      </c>
      <c r="B1584" s="702">
        <v>5804</v>
      </c>
      <c r="C1584" s="127" t="s">
        <v>1328</v>
      </c>
      <c r="D1584" s="127" t="s">
        <v>12</v>
      </c>
      <c r="E1584" s="849">
        <v>2660</v>
      </c>
      <c r="F1584" s="703">
        <v>2</v>
      </c>
      <c r="G1584" s="847">
        <v>35</v>
      </c>
      <c r="H1584" s="127" t="s">
        <v>269</v>
      </c>
      <c r="I1584" s="971" t="s">
        <v>1127</v>
      </c>
      <c r="J1584" s="255"/>
    </row>
    <row r="1585" spans="1:10" ht="9.75" customHeight="1" x14ac:dyDescent="0.2">
      <c r="A1585" s="258" t="s">
        <v>1378</v>
      </c>
      <c r="B1585" s="702">
        <v>5858</v>
      </c>
      <c r="C1585" s="127" t="s">
        <v>1329</v>
      </c>
      <c r="D1585" s="127" t="s">
        <v>8</v>
      </c>
      <c r="E1585" s="848">
        <v>6</v>
      </c>
      <c r="F1585" s="703">
        <v>2</v>
      </c>
      <c r="G1585" s="847">
        <v>60</v>
      </c>
      <c r="H1585" s="127" t="s">
        <v>173</v>
      </c>
      <c r="I1585" s="971" t="s">
        <v>1127</v>
      </c>
      <c r="J1585" s="255"/>
    </row>
    <row r="1586" spans="1:10" ht="9.75" customHeight="1" x14ac:dyDescent="0.2">
      <c r="A1586" s="258" t="s">
        <v>1379</v>
      </c>
      <c r="B1586" s="702">
        <v>5869</v>
      </c>
      <c r="C1586" s="127" t="s">
        <v>1330</v>
      </c>
      <c r="D1586" s="127" t="s">
        <v>8</v>
      </c>
      <c r="E1586" s="848">
        <v>3.6</v>
      </c>
      <c r="F1586" s="703">
        <v>2</v>
      </c>
      <c r="G1586" s="847">
        <v>60</v>
      </c>
      <c r="H1586" s="127" t="s">
        <v>173</v>
      </c>
      <c r="I1586" s="971" t="s">
        <v>1127</v>
      </c>
      <c r="J1586" s="255"/>
    </row>
    <row r="1587" spans="1:10" ht="9.75" customHeight="1" x14ac:dyDescent="0.2">
      <c r="A1587" s="258" t="s">
        <v>1380</v>
      </c>
      <c r="B1587" s="702">
        <v>5907</v>
      </c>
      <c r="C1587" s="127" t="s">
        <v>570</v>
      </c>
      <c r="D1587" s="127" t="s">
        <v>196</v>
      </c>
      <c r="E1587" s="848">
        <v>7</v>
      </c>
      <c r="F1587" s="703">
        <v>1</v>
      </c>
      <c r="G1587" s="847">
        <v>16</v>
      </c>
      <c r="H1587" s="127" t="s">
        <v>613</v>
      </c>
      <c r="I1587" s="971" t="s">
        <v>1127</v>
      </c>
      <c r="J1587" s="255"/>
    </row>
    <row r="1588" spans="1:10" ht="9.75" customHeight="1" x14ac:dyDescent="0.2">
      <c r="A1588" s="258" t="s">
        <v>2240</v>
      </c>
      <c r="B1588" s="702">
        <v>5914</v>
      </c>
      <c r="C1588" s="127" t="s">
        <v>2128</v>
      </c>
      <c r="D1588" s="127" t="s">
        <v>1284</v>
      </c>
      <c r="E1588" s="848">
        <v>2</v>
      </c>
      <c r="F1588" s="703">
        <v>1</v>
      </c>
      <c r="G1588" s="847">
        <v>37</v>
      </c>
      <c r="H1588" s="127" t="s">
        <v>609</v>
      </c>
      <c r="I1588" s="971" t="s">
        <v>1127</v>
      </c>
      <c r="J1588" s="255"/>
    </row>
    <row r="1589" spans="1:10" ht="9.75" customHeight="1" x14ac:dyDescent="0.2">
      <c r="A1589" s="258" t="s">
        <v>1381</v>
      </c>
      <c r="B1589" s="702">
        <v>5963</v>
      </c>
      <c r="C1589" s="127" t="s">
        <v>1331</v>
      </c>
      <c r="D1589" s="127" t="s">
        <v>7</v>
      </c>
      <c r="E1589" s="848">
        <v>1</v>
      </c>
      <c r="F1589" s="703">
        <v>2</v>
      </c>
      <c r="G1589" s="710">
        <v>3</v>
      </c>
      <c r="H1589" s="127" t="s">
        <v>1050</v>
      </c>
      <c r="I1589" s="971" t="s">
        <v>1127</v>
      </c>
      <c r="J1589" s="255"/>
    </row>
    <row r="1590" spans="1:10" ht="9.75" customHeight="1" x14ac:dyDescent="0.2">
      <c r="A1590" s="258" t="s">
        <v>1382</v>
      </c>
      <c r="B1590" s="702">
        <v>5963</v>
      </c>
      <c r="C1590" s="127" t="s">
        <v>1332</v>
      </c>
      <c r="D1590" s="127" t="s">
        <v>7</v>
      </c>
      <c r="E1590" s="849">
        <v>3264.44</v>
      </c>
      <c r="F1590" s="703">
        <v>2</v>
      </c>
      <c r="G1590" s="710">
        <v>3</v>
      </c>
      <c r="H1590" s="127" t="s">
        <v>1050</v>
      </c>
      <c r="I1590" s="971" t="s">
        <v>1127</v>
      </c>
      <c r="J1590" s="255"/>
    </row>
    <row r="1591" spans="1:10" ht="9.75" customHeight="1" x14ac:dyDescent="0.2">
      <c r="A1591" s="258" t="s">
        <v>1383</v>
      </c>
      <c r="B1591" s="702">
        <v>5963</v>
      </c>
      <c r="C1591" s="127" t="s">
        <v>1333</v>
      </c>
      <c r="D1591" s="127" t="s">
        <v>7</v>
      </c>
      <c r="E1591" s="848">
        <v>1</v>
      </c>
      <c r="F1591" s="703">
        <v>2</v>
      </c>
      <c r="G1591" s="710">
        <v>3</v>
      </c>
      <c r="H1591" s="127" t="s">
        <v>1050</v>
      </c>
      <c r="I1591" s="971" t="s">
        <v>1127</v>
      </c>
      <c r="J1591" s="255"/>
    </row>
    <row r="1592" spans="1:10" ht="9.75" customHeight="1" x14ac:dyDescent="0.2">
      <c r="A1592" s="258" t="s">
        <v>1384</v>
      </c>
      <c r="B1592" s="702">
        <v>5963</v>
      </c>
      <c r="C1592" s="127" t="s">
        <v>1334</v>
      </c>
      <c r="D1592" s="127" t="s">
        <v>7</v>
      </c>
      <c r="E1592" s="848">
        <v>1</v>
      </c>
      <c r="F1592" s="703">
        <v>2</v>
      </c>
      <c r="G1592" s="710">
        <v>3</v>
      </c>
      <c r="H1592" s="127" t="s">
        <v>1050</v>
      </c>
      <c r="I1592" s="971" t="s">
        <v>1127</v>
      </c>
      <c r="J1592" s="255"/>
    </row>
    <row r="1593" spans="1:10" ht="9.75" customHeight="1" x14ac:dyDescent="0.2">
      <c r="A1593" s="258" t="s">
        <v>1385</v>
      </c>
      <c r="B1593" s="702">
        <v>5963</v>
      </c>
      <c r="C1593" s="127" t="s">
        <v>1335</v>
      </c>
      <c r="D1593" s="127" t="s">
        <v>7</v>
      </c>
      <c r="E1593" s="849">
        <v>3264.44</v>
      </c>
      <c r="F1593" s="703">
        <v>2</v>
      </c>
      <c r="G1593" s="710">
        <v>3</v>
      </c>
      <c r="H1593" s="127" t="s">
        <v>1050</v>
      </c>
      <c r="I1593" s="971" t="s">
        <v>1127</v>
      </c>
      <c r="J1593" s="255"/>
    </row>
    <row r="1594" spans="1:10" ht="9.75" customHeight="1" x14ac:dyDescent="0.2">
      <c r="A1594" s="258" t="s">
        <v>1386</v>
      </c>
      <c r="B1594" s="712">
        <v>7164</v>
      </c>
      <c r="C1594" s="127" t="s">
        <v>1336</v>
      </c>
      <c r="D1594" s="127" t="s">
        <v>12</v>
      </c>
      <c r="E1594" s="849">
        <v>1995</v>
      </c>
      <c r="F1594" s="703">
        <v>2</v>
      </c>
      <c r="G1594" s="847">
        <v>30</v>
      </c>
      <c r="H1594" s="127" t="s">
        <v>604</v>
      </c>
      <c r="I1594" s="971" t="s">
        <v>1127</v>
      </c>
      <c r="J1594" s="255"/>
    </row>
    <row r="1595" spans="1:10" ht="9.75" customHeight="1" x14ac:dyDescent="0.2">
      <c r="A1595" s="258" t="s">
        <v>1464</v>
      </c>
      <c r="B1595" s="712">
        <v>7742</v>
      </c>
      <c r="C1595" s="127" t="s">
        <v>1337</v>
      </c>
      <c r="D1595" s="127" t="s">
        <v>90</v>
      </c>
      <c r="E1595" s="850">
        <v>286.572</v>
      </c>
      <c r="F1595" s="703">
        <v>2</v>
      </c>
      <c r="G1595" s="847">
        <v>13</v>
      </c>
      <c r="H1595" s="127" t="s">
        <v>628</v>
      </c>
      <c r="I1595" s="971" t="s">
        <v>1127</v>
      </c>
      <c r="J1595" s="255"/>
    </row>
    <row r="1596" spans="1:10" ht="9.75" customHeight="1" x14ac:dyDescent="0.2">
      <c r="A1596" s="258" t="s">
        <v>1387</v>
      </c>
      <c r="B1596" s="702">
        <v>7748</v>
      </c>
      <c r="C1596" s="127" t="s">
        <v>546</v>
      </c>
      <c r="D1596" s="127" t="s">
        <v>7</v>
      </c>
      <c r="E1596" s="848">
        <v>1</v>
      </c>
      <c r="F1596" s="703">
        <v>2</v>
      </c>
      <c r="G1596" s="847">
        <v>97</v>
      </c>
      <c r="H1596" s="127" t="s">
        <v>1066</v>
      </c>
      <c r="I1596" s="971" t="s">
        <v>1127</v>
      </c>
      <c r="J1596" s="255"/>
    </row>
    <row r="1597" spans="1:10" ht="9.75" customHeight="1" x14ac:dyDescent="0.2">
      <c r="A1597" s="258" t="s">
        <v>1388</v>
      </c>
      <c r="B1597" s="702">
        <v>8121</v>
      </c>
      <c r="C1597" s="127" t="s">
        <v>1338</v>
      </c>
      <c r="D1597" s="127" t="s">
        <v>10</v>
      </c>
      <c r="E1597" s="846">
        <v>10.5</v>
      </c>
      <c r="F1597" s="703">
        <v>2</v>
      </c>
      <c r="G1597" s="847">
        <v>30</v>
      </c>
      <c r="H1597" s="127" t="s">
        <v>604</v>
      </c>
      <c r="I1597" s="971" t="s">
        <v>1127</v>
      </c>
      <c r="J1597" s="255"/>
    </row>
    <row r="1598" spans="1:10" ht="9.75" customHeight="1" x14ac:dyDescent="0.2">
      <c r="A1598" s="258" t="s">
        <v>2241</v>
      </c>
      <c r="B1598" s="702">
        <v>8155</v>
      </c>
      <c r="C1598" s="127" t="s">
        <v>2129</v>
      </c>
      <c r="D1598" s="127" t="s">
        <v>8</v>
      </c>
      <c r="E1598" s="846">
        <v>15</v>
      </c>
      <c r="F1598" s="703">
        <v>2</v>
      </c>
      <c r="G1598" s="847">
        <v>50</v>
      </c>
      <c r="H1598" s="127" t="s">
        <v>1935</v>
      </c>
      <c r="I1598" s="971" t="s">
        <v>1127</v>
      </c>
      <c r="J1598" s="255"/>
    </row>
    <row r="1599" spans="1:10" ht="9.75" customHeight="1" x14ac:dyDescent="0.2">
      <c r="A1599" s="258" t="s">
        <v>1397</v>
      </c>
      <c r="B1599" s="702">
        <v>8157</v>
      </c>
      <c r="C1599" s="127" t="s">
        <v>1339</v>
      </c>
      <c r="D1599" s="127" t="s">
        <v>8</v>
      </c>
      <c r="E1599" s="846">
        <v>16</v>
      </c>
      <c r="F1599" s="703">
        <v>2</v>
      </c>
      <c r="G1599" s="847">
        <v>51</v>
      </c>
      <c r="H1599" s="127" t="s">
        <v>1056</v>
      </c>
      <c r="I1599" s="971" t="s">
        <v>1127</v>
      </c>
      <c r="J1599" s="255"/>
    </row>
    <row r="1600" spans="1:10" ht="9.75" customHeight="1" x14ac:dyDescent="0.2">
      <c r="A1600" s="258" t="s">
        <v>2242</v>
      </c>
      <c r="B1600" s="702">
        <v>8158</v>
      </c>
      <c r="C1600" s="127" t="s">
        <v>1340</v>
      </c>
      <c r="D1600" s="127" t="s">
        <v>8</v>
      </c>
      <c r="E1600" s="846">
        <v>14</v>
      </c>
      <c r="F1600" s="703">
        <v>2</v>
      </c>
      <c r="G1600" s="847">
        <v>57</v>
      </c>
      <c r="H1600" s="127" t="s">
        <v>1938</v>
      </c>
      <c r="I1600" s="971" t="s">
        <v>1127</v>
      </c>
      <c r="J1600" s="255"/>
    </row>
    <row r="1601" spans="1:10" ht="9.75" customHeight="1" x14ac:dyDescent="0.2">
      <c r="A1601" s="258" t="s">
        <v>2243</v>
      </c>
      <c r="B1601" s="702">
        <v>8159</v>
      </c>
      <c r="C1601" s="127" t="s">
        <v>198</v>
      </c>
      <c r="D1601" s="127" t="s">
        <v>8</v>
      </c>
      <c r="E1601" s="848">
        <v>5</v>
      </c>
      <c r="F1601" s="703">
        <v>2</v>
      </c>
      <c r="G1601" s="847">
        <v>52</v>
      </c>
      <c r="H1601" s="127" t="s">
        <v>1936</v>
      </c>
      <c r="I1601" s="971" t="s">
        <v>1127</v>
      </c>
      <c r="J1601" s="255"/>
    </row>
    <row r="1602" spans="1:10" ht="9.75" customHeight="1" x14ac:dyDescent="0.2">
      <c r="A1602" s="258" t="s">
        <v>1389</v>
      </c>
      <c r="B1602" s="702">
        <v>8160</v>
      </c>
      <c r="C1602" s="127" t="s">
        <v>1341</v>
      </c>
      <c r="D1602" s="127" t="s">
        <v>8</v>
      </c>
      <c r="E1602" s="848">
        <v>1</v>
      </c>
      <c r="F1602" s="703">
        <v>2</v>
      </c>
      <c r="G1602" s="847">
        <v>53</v>
      </c>
      <c r="H1602" s="127" t="s">
        <v>603</v>
      </c>
      <c r="I1602" s="971" t="s">
        <v>1127</v>
      </c>
      <c r="J1602" s="255"/>
    </row>
    <row r="1603" spans="1:10" ht="9.75" customHeight="1" x14ac:dyDescent="0.2">
      <c r="A1603" s="258" t="s">
        <v>1426</v>
      </c>
      <c r="B1603" s="702">
        <v>8162</v>
      </c>
      <c r="C1603" s="127" t="s">
        <v>1342</v>
      </c>
      <c r="D1603" s="127" t="s">
        <v>10</v>
      </c>
      <c r="E1603" s="848">
        <v>2</v>
      </c>
      <c r="F1603" s="703">
        <v>2</v>
      </c>
      <c r="G1603" s="847">
        <v>54</v>
      </c>
      <c r="H1603" s="127" t="s">
        <v>627</v>
      </c>
      <c r="I1603" s="971" t="s">
        <v>1127</v>
      </c>
      <c r="J1603" s="255"/>
    </row>
    <row r="1604" spans="1:10" ht="9.75" customHeight="1" x14ac:dyDescent="0.2">
      <c r="A1604" s="258" t="s">
        <v>1555</v>
      </c>
      <c r="B1604" s="702">
        <v>8163</v>
      </c>
      <c r="C1604" s="127" t="s">
        <v>1343</v>
      </c>
      <c r="D1604" s="127" t="s">
        <v>8</v>
      </c>
      <c r="E1604" s="846">
        <v>42</v>
      </c>
      <c r="F1604" s="703">
        <v>2</v>
      </c>
      <c r="G1604" s="847">
        <v>55</v>
      </c>
      <c r="H1604" s="127" t="s">
        <v>654</v>
      </c>
      <c r="I1604" s="971" t="s">
        <v>1127</v>
      </c>
      <c r="J1604" s="255"/>
    </row>
    <row r="1605" spans="1:10" ht="9.75" customHeight="1" x14ac:dyDescent="0.2">
      <c r="A1605" s="258" t="s">
        <v>2244</v>
      </c>
      <c r="B1605" s="702">
        <v>8163</v>
      </c>
      <c r="C1605" s="127" t="s">
        <v>2130</v>
      </c>
      <c r="D1605" s="127" t="s">
        <v>8</v>
      </c>
      <c r="E1605" s="848">
        <v>6</v>
      </c>
      <c r="F1605" s="703">
        <v>2</v>
      </c>
      <c r="G1605" s="847">
        <v>56</v>
      </c>
      <c r="H1605" s="127" t="s">
        <v>1937</v>
      </c>
      <c r="I1605" s="971" t="s">
        <v>1127</v>
      </c>
      <c r="J1605" s="255"/>
    </row>
    <row r="1606" spans="1:10" ht="9.75" customHeight="1" x14ac:dyDescent="0.2">
      <c r="A1606" s="258" t="s">
        <v>1390</v>
      </c>
      <c r="B1606" s="702">
        <v>8164</v>
      </c>
      <c r="C1606" s="127" t="s">
        <v>1344</v>
      </c>
      <c r="D1606" s="127" t="s">
        <v>8</v>
      </c>
      <c r="E1606" s="848">
        <v>3</v>
      </c>
      <c r="F1606" s="703">
        <v>2</v>
      </c>
      <c r="G1606" s="847">
        <v>58</v>
      </c>
      <c r="H1606" s="127" t="s">
        <v>1057</v>
      </c>
      <c r="I1606" s="971" t="s">
        <v>1127</v>
      </c>
      <c r="J1606" s="255"/>
    </row>
    <row r="1607" spans="1:10" ht="9.75" customHeight="1" x14ac:dyDescent="0.2">
      <c r="A1607" s="258" t="s">
        <v>1391</v>
      </c>
      <c r="B1607" s="702">
        <v>8165</v>
      </c>
      <c r="C1607" s="127" t="s">
        <v>1345</v>
      </c>
      <c r="D1607" s="127" t="s">
        <v>8</v>
      </c>
      <c r="E1607" s="848">
        <v>2</v>
      </c>
      <c r="F1607" s="703">
        <v>2</v>
      </c>
      <c r="G1607" s="847">
        <v>59</v>
      </c>
      <c r="H1607" s="127" t="s">
        <v>1058</v>
      </c>
      <c r="I1607" s="971" t="s">
        <v>1127</v>
      </c>
      <c r="J1607" s="255"/>
    </row>
    <row r="1608" spans="1:10" ht="9.75" customHeight="1" x14ac:dyDescent="0.2">
      <c r="A1608" s="258" t="s">
        <v>1392</v>
      </c>
      <c r="B1608" s="702">
        <v>8167</v>
      </c>
      <c r="C1608" s="127" t="s">
        <v>1346</v>
      </c>
      <c r="D1608" s="127" t="s">
        <v>8</v>
      </c>
      <c r="E1608" s="846">
        <v>18</v>
      </c>
      <c r="F1608" s="703">
        <v>2</v>
      </c>
      <c r="G1608" s="847">
        <v>61</v>
      </c>
      <c r="H1608" s="127" t="s">
        <v>730</v>
      </c>
      <c r="I1608" s="971" t="s">
        <v>1127</v>
      </c>
      <c r="J1608" s="255"/>
    </row>
    <row r="1609" spans="1:10" ht="9.75" customHeight="1" x14ac:dyDescent="0.2">
      <c r="A1609" s="258" t="s">
        <v>1593</v>
      </c>
      <c r="B1609" s="702">
        <v>8167</v>
      </c>
      <c r="C1609" s="127" t="s">
        <v>1347</v>
      </c>
      <c r="D1609" s="127" t="s">
        <v>8</v>
      </c>
      <c r="E1609" s="848">
        <v>3</v>
      </c>
      <c r="F1609" s="703">
        <v>2</v>
      </c>
      <c r="G1609" s="847">
        <v>62</v>
      </c>
      <c r="H1609" s="127" t="s">
        <v>540</v>
      </c>
      <c r="I1609" s="971" t="s">
        <v>1127</v>
      </c>
      <c r="J1609" s="255"/>
    </row>
    <row r="1610" spans="1:10" ht="9.75" customHeight="1" x14ac:dyDescent="0.2">
      <c r="A1610" s="258" t="s">
        <v>1570</v>
      </c>
      <c r="B1610" s="702">
        <v>8168</v>
      </c>
      <c r="C1610" s="127" t="s">
        <v>1348</v>
      </c>
      <c r="D1610" s="127" t="s">
        <v>8</v>
      </c>
      <c r="E1610" s="848">
        <v>9</v>
      </c>
      <c r="F1610" s="703">
        <v>2</v>
      </c>
      <c r="G1610" s="847">
        <v>63</v>
      </c>
      <c r="H1610" s="127" t="s">
        <v>542</v>
      </c>
      <c r="I1610" s="971" t="s">
        <v>1127</v>
      </c>
      <c r="J1610" s="255"/>
    </row>
    <row r="1611" spans="1:10" ht="9.75" customHeight="1" x14ac:dyDescent="0.2">
      <c r="A1611" s="258" t="s">
        <v>1556</v>
      </c>
      <c r="B1611" s="702">
        <v>8169</v>
      </c>
      <c r="C1611" s="127" t="s">
        <v>1349</v>
      </c>
      <c r="D1611" s="127" t="s">
        <v>8</v>
      </c>
      <c r="E1611" s="848">
        <v>7</v>
      </c>
      <c r="F1611" s="703">
        <v>2</v>
      </c>
      <c r="G1611" s="847">
        <v>64</v>
      </c>
      <c r="H1611" s="127" t="s">
        <v>178</v>
      </c>
      <c r="I1611" s="971" t="s">
        <v>1127</v>
      </c>
      <c r="J1611" s="255"/>
    </row>
    <row r="1612" spans="1:10" ht="9.75" customHeight="1" x14ac:dyDescent="0.2">
      <c r="A1612" s="258" t="s">
        <v>1536</v>
      </c>
      <c r="B1612" s="702">
        <v>8170</v>
      </c>
      <c r="C1612" s="127" t="s">
        <v>1350</v>
      </c>
      <c r="D1612" s="127" t="s">
        <v>90</v>
      </c>
      <c r="E1612" s="849">
        <v>2800</v>
      </c>
      <c r="F1612" s="703">
        <v>2</v>
      </c>
      <c r="G1612" s="847">
        <v>65</v>
      </c>
      <c r="H1612" s="127" t="s">
        <v>638</v>
      </c>
      <c r="I1612" s="971" t="s">
        <v>1127</v>
      </c>
      <c r="J1612" s="255"/>
    </row>
    <row r="1613" spans="1:10" ht="9.75" customHeight="1" x14ac:dyDescent="0.2">
      <c r="A1613" s="258" t="s">
        <v>1412</v>
      </c>
      <c r="B1613" s="702">
        <v>8171</v>
      </c>
      <c r="C1613" s="127" t="s">
        <v>1351</v>
      </c>
      <c r="D1613" s="127" t="s">
        <v>8</v>
      </c>
      <c r="E1613" s="848">
        <v>1</v>
      </c>
      <c r="F1613" s="703">
        <v>2</v>
      </c>
      <c r="G1613" s="847">
        <v>67</v>
      </c>
      <c r="H1613" s="127" t="s">
        <v>670</v>
      </c>
      <c r="I1613" s="971" t="s">
        <v>1127</v>
      </c>
      <c r="J1613" s="255"/>
    </row>
    <row r="1614" spans="1:10" ht="9.75" customHeight="1" x14ac:dyDescent="0.2">
      <c r="A1614" s="258" t="s">
        <v>2245</v>
      </c>
      <c r="B1614" s="702">
        <v>9038</v>
      </c>
      <c r="C1614" s="127" t="s">
        <v>2131</v>
      </c>
      <c r="D1614" s="127" t="s">
        <v>7</v>
      </c>
      <c r="E1614" s="848">
        <v>1</v>
      </c>
      <c r="F1614" s="703">
        <v>3</v>
      </c>
      <c r="G1614" s="710">
        <v>8</v>
      </c>
      <c r="H1614" s="127" t="s">
        <v>2131</v>
      </c>
      <c r="I1614" s="971" t="s">
        <v>1127</v>
      </c>
      <c r="J1614" s="255"/>
    </row>
    <row r="1615" spans="1:10" ht="9.75" customHeight="1" x14ac:dyDescent="0.2">
      <c r="A1615" s="258" t="s">
        <v>1398</v>
      </c>
      <c r="B1615" s="702">
        <v>6564</v>
      </c>
      <c r="C1615" s="127" t="s">
        <v>1218</v>
      </c>
      <c r="D1615" s="127" t="s">
        <v>7</v>
      </c>
      <c r="E1615" s="848">
        <v>1</v>
      </c>
      <c r="F1615" s="703">
        <v>1</v>
      </c>
      <c r="G1615" s="711">
        <v>288</v>
      </c>
      <c r="H1615" s="127" t="s">
        <v>595</v>
      </c>
      <c r="I1615" s="971" t="s">
        <v>1129</v>
      </c>
      <c r="J1615" s="255"/>
    </row>
    <row r="1616" spans="1:10" ht="9.75" customHeight="1" x14ac:dyDescent="0.2">
      <c r="A1616" s="258" t="s">
        <v>2246</v>
      </c>
      <c r="B1616" s="704">
        <v>937</v>
      </c>
      <c r="C1616" s="127" t="s">
        <v>2132</v>
      </c>
      <c r="D1616" s="127" t="s">
        <v>15</v>
      </c>
      <c r="E1616" s="850">
        <v>216.65600000000001</v>
      </c>
      <c r="F1616" s="703">
        <v>1</v>
      </c>
      <c r="G1616" s="847">
        <v>72</v>
      </c>
      <c r="H1616" s="127" t="s">
        <v>1689</v>
      </c>
      <c r="I1616" s="971" t="s">
        <v>1959</v>
      </c>
      <c r="J1616" s="255"/>
    </row>
    <row r="1617" spans="1:10" ht="9.75" customHeight="1" x14ac:dyDescent="0.2">
      <c r="A1617" s="258" t="s">
        <v>2247</v>
      </c>
      <c r="B1617" s="702">
        <v>1054</v>
      </c>
      <c r="C1617" s="127" t="s">
        <v>535</v>
      </c>
      <c r="D1617" s="127" t="s">
        <v>101</v>
      </c>
      <c r="E1617" s="846">
        <v>31.5136</v>
      </c>
      <c r="F1617" s="703">
        <v>1</v>
      </c>
      <c r="G1617" s="847">
        <v>72</v>
      </c>
      <c r="H1617" s="127" t="s">
        <v>1689</v>
      </c>
      <c r="I1617" s="971" t="s">
        <v>1959</v>
      </c>
      <c r="J1617" s="255"/>
    </row>
    <row r="1618" spans="1:10" ht="9.75" customHeight="1" x14ac:dyDescent="0.2">
      <c r="A1618" s="258" t="s">
        <v>2248</v>
      </c>
      <c r="B1618" s="702">
        <v>1206</v>
      </c>
      <c r="C1618" s="127" t="s">
        <v>2133</v>
      </c>
      <c r="D1618" s="127" t="s">
        <v>101</v>
      </c>
      <c r="E1618" s="849">
        <v>3168.9</v>
      </c>
      <c r="F1618" s="703">
        <v>1</v>
      </c>
      <c r="G1618" s="847">
        <v>73</v>
      </c>
      <c r="H1618" s="127" t="s">
        <v>973</v>
      </c>
      <c r="I1618" s="971" t="s">
        <v>1959</v>
      </c>
      <c r="J1618" s="255"/>
    </row>
    <row r="1619" spans="1:10" ht="9.75" customHeight="1" x14ac:dyDescent="0.2">
      <c r="A1619" s="258" t="s">
        <v>2249</v>
      </c>
      <c r="B1619" s="702">
        <v>1316</v>
      </c>
      <c r="C1619" s="127" t="s">
        <v>557</v>
      </c>
      <c r="D1619" s="127" t="s">
        <v>90</v>
      </c>
      <c r="E1619" s="846">
        <v>85.086699999999993</v>
      </c>
      <c r="F1619" s="703">
        <v>1</v>
      </c>
      <c r="G1619" s="847">
        <v>72</v>
      </c>
      <c r="H1619" s="127" t="s">
        <v>1689</v>
      </c>
      <c r="I1619" s="971" t="s">
        <v>1959</v>
      </c>
      <c r="J1619" s="255"/>
    </row>
    <row r="1620" spans="1:10" ht="9.75" customHeight="1" x14ac:dyDescent="0.2">
      <c r="A1620" s="258" t="s">
        <v>1401</v>
      </c>
      <c r="B1620" s="702">
        <v>5213</v>
      </c>
      <c r="C1620" s="127" t="s">
        <v>941</v>
      </c>
      <c r="D1620" s="127" t="s">
        <v>94</v>
      </c>
      <c r="E1620" s="850">
        <v>112.893</v>
      </c>
      <c r="F1620" s="703">
        <v>1</v>
      </c>
      <c r="G1620" s="847">
        <v>74</v>
      </c>
      <c r="H1620" s="127" t="s">
        <v>615</v>
      </c>
      <c r="I1620" s="971" t="s">
        <v>1959</v>
      </c>
      <c r="J1620" s="255"/>
    </row>
    <row r="1621" spans="1:10" ht="9.75" customHeight="1" x14ac:dyDescent="0.2">
      <c r="A1621" s="258" t="s">
        <v>1393</v>
      </c>
      <c r="B1621" s="702">
        <v>5961</v>
      </c>
      <c r="C1621" s="127" t="s">
        <v>942</v>
      </c>
      <c r="D1621" s="127" t="s">
        <v>101</v>
      </c>
      <c r="E1621" s="846">
        <v>90.54</v>
      </c>
      <c r="F1621" s="703">
        <v>1</v>
      </c>
      <c r="G1621" s="847">
        <v>73</v>
      </c>
      <c r="H1621" s="127" t="s">
        <v>973</v>
      </c>
      <c r="I1621" s="971" t="s">
        <v>1959</v>
      </c>
      <c r="J1621" s="255"/>
    </row>
    <row r="1622" spans="1:10" ht="9.75" customHeight="1" x14ac:dyDescent="0.2">
      <c r="A1622" s="258" t="s">
        <v>2250</v>
      </c>
      <c r="B1622" s="702">
        <v>6744</v>
      </c>
      <c r="C1622" s="127" t="s">
        <v>573</v>
      </c>
      <c r="D1622" s="127" t="s">
        <v>101</v>
      </c>
      <c r="E1622" s="846">
        <v>39.392000000000003</v>
      </c>
      <c r="F1622" s="703">
        <v>1</v>
      </c>
      <c r="G1622" s="847">
        <v>72</v>
      </c>
      <c r="H1622" s="127" t="s">
        <v>1689</v>
      </c>
      <c r="I1622" s="971" t="s">
        <v>1959</v>
      </c>
      <c r="J1622" s="255"/>
    </row>
    <row r="1623" spans="1:10" ht="9.75" customHeight="1" x14ac:dyDescent="0.2">
      <c r="A1623" s="258" t="s">
        <v>2251</v>
      </c>
      <c r="B1623" s="702">
        <v>4696</v>
      </c>
      <c r="C1623" s="127" t="s">
        <v>1322</v>
      </c>
      <c r="D1623" s="127" t="s">
        <v>8</v>
      </c>
      <c r="E1623" s="846">
        <v>11.428000000000001</v>
      </c>
      <c r="F1623" s="703">
        <v>1</v>
      </c>
      <c r="G1623" s="847">
        <v>59</v>
      </c>
      <c r="H1623" s="127" t="s">
        <v>606</v>
      </c>
      <c r="I1623" s="971" t="s">
        <v>1944</v>
      </c>
      <c r="J1623" s="255"/>
    </row>
    <row r="1624" spans="1:10" ht="9.75" customHeight="1" x14ac:dyDescent="0.2">
      <c r="A1624" s="258" t="s">
        <v>2252</v>
      </c>
      <c r="B1624" s="702">
        <v>5770</v>
      </c>
      <c r="C1624" s="127" t="s">
        <v>2134</v>
      </c>
      <c r="D1624" s="127" t="s">
        <v>8</v>
      </c>
      <c r="E1624" s="850">
        <v>505</v>
      </c>
      <c r="F1624" s="703">
        <v>1</v>
      </c>
      <c r="G1624" s="847">
        <v>17</v>
      </c>
      <c r="H1624" s="127" t="s">
        <v>607</v>
      </c>
      <c r="I1624" s="971" t="s">
        <v>1944</v>
      </c>
      <c r="J1624" s="255"/>
    </row>
    <row r="1625" spans="1:10" ht="9.75" customHeight="1" x14ac:dyDescent="0.2">
      <c r="A1625" s="258" t="s">
        <v>2253</v>
      </c>
      <c r="B1625" s="702">
        <v>5770</v>
      </c>
      <c r="C1625" s="127" t="s">
        <v>2135</v>
      </c>
      <c r="D1625" s="127" t="s">
        <v>8</v>
      </c>
      <c r="E1625" s="846">
        <v>20</v>
      </c>
      <c r="F1625" s="703">
        <v>1</v>
      </c>
      <c r="G1625" s="847">
        <v>17</v>
      </c>
      <c r="H1625" s="127" t="s">
        <v>607</v>
      </c>
      <c r="I1625" s="971" t="s">
        <v>1944</v>
      </c>
      <c r="J1625" s="255"/>
    </row>
    <row r="1626" spans="1:10" ht="9.75" customHeight="1" x14ac:dyDescent="0.2">
      <c r="A1626" s="258" t="s">
        <v>2254</v>
      </c>
      <c r="B1626" s="702">
        <v>8114</v>
      </c>
      <c r="C1626" s="127" t="s">
        <v>2136</v>
      </c>
      <c r="D1626" s="127" t="s">
        <v>101</v>
      </c>
      <c r="E1626" s="849">
        <v>1196.0999999999999</v>
      </c>
      <c r="F1626" s="703">
        <v>1</v>
      </c>
      <c r="G1626" s="847">
        <v>56</v>
      </c>
      <c r="H1626" s="127" t="s">
        <v>973</v>
      </c>
      <c r="I1626" s="971" t="s">
        <v>1944</v>
      </c>
      <c r="J1626" s="255"/>
    </row>
    <row r="1627" spans="1:10" ht="9.75" customHeight="1" x14ac:dyDescent="0.2">
      <c r="A1627" s="258" t="s">
        <v>2255</v>
      </c>
      <c r="B1627" s="702">
        <v>8115</v>
      </c>
      <c r="C1627" s="127" t="s">
        <v>2137</v>
      </c>
      <c r="D1627" s="127" t="s">
        <v>94</v>
      </c>
      <c r="E1627" s="846">
        <v>28.44</v>
      </c>
      <c r="F1627" s="703">
        <v>1</v>
      </c>
      <c r="G1627" s="847">
        <v>54</v>
      </c>
      <c r="H1627" s="127" t="s">
        <v>978</v>
      </c>
      <c r="I1627" s="971" t="s">
        <v>1944</v>
      </c>
      <c r="J1627" s="255"/>
    </row>
    <row r="1628" spans="1:10" ht="9.75" customHeight="1" x14ac:dyDescent="0.2">
      <c r="A1628" s="258" t="s">
        <v>2256</v>
      </c>
      <c r="B1628" s="702">
        <v>8115</v>
      </c>
      <c r="C1628" s="127" t="s">
        <v>2138</v>
      </c>
      <c r="D1628" s="127" t="s">
        <v>94</v>
      </c>
      <c r="E1628" s="846">
        <v>12.38</v>
      </c>
      <c r="F1628" s="703">
        <v>1</v>
      </c>
      <c r="G1628" s="847">
        <v>55</v>
      </c>
      <c r="H1628" s="127" t="s">
        <v>982</v>
      </c>
      <c r="I1628" s="971" t="s">
        <v>1944</v>
      </c>
      <c r="J1628" s="255"/>
    </row>
    <row r="1629" spans="1:10" ht="9.75" customHeight="1" x14ac:dyDescent="0.2">
      <c r="A1629" s="258" t="s">
        <v>1352</v>
      </c>
      <c r="B1629" s="710">
        <v>1</v>
      </c>
      <c r="C1629" s="127" t="s">
        <v>192</v>
      </c>
      <c r="D1629" s="127" t="s">
        <v>12</v>
      </c>
      <c r="E1629" s="846">
        <v>30.789000000000001</v>
      </c>
      <c r="F1629" s="703">
        <v>1</v>
      </c>
      <c r="G1629" s="847">
        <v>74</v>
      </c>
      <c r="H1629" s="127" t="s">
        <v>615</v>
      </c>
      <c r="I1629" s="971" t="s">
        <v>1959</v>
      </c>
      <c r="J1629" s="255"/>
    </row>
    <row r="1630" spans="1:10" ht="9.75" customHeight="1" x14ac:dyDescent="0.2">
      <c r="A1630" s="258" t="s">
        <v>1354</v>
      </c>
      <c r="B1630" s="703">
        <v>2</v>
      </c>
      <c r="C1630" s="127" t="s">
        <v>193</v>
      </c>
      <c r="D1630" s="127" t="s">
        <v>12</v>
      </c>
      <c r="E1630" s="846">
        <v>10.263</v>
      </c>
      <c r="F1630" s="703">
        <v>1</v>
      </c>
      <c r="G1630" s="847">
        <v>74</v>
      </c>
      <c r="H1630" s="127" t="s">
        <v>615</v>
      </c>
      <c r="I1630" s="971" t="s">
        <v>1959</v>
      </c>
      <c r="J1630" s="255"/>
    </row>
    <row r="1631" spans="1:10" ht="9.75" customHeight="1" x14ac:dyDescent="0.2">
      <c r="A1631" s="258" t="s">
        <v>2257</v>
      </c>
      <c r="B1631" s="704">
        <v>934</v>
      </c>
      <c r="C1631" s="127" t="s">
        <v>548</v>
      </c>
      <c r="D1631" s="127" t="s">
        <v>15</v>
      </c>
      <c r="E1631" s="850">
        <v>216.65600000000001</v>
      </c>
      <c r="F1631" s="703">
        <v>1</v>
      </c>
      <c r="G1631" s="847">
        <v>72</v>
      </c>
      <c r="H1631" s="127" t="s">
        <v>1689</v>
      </c>
      <c r="I1631" s="971" t="s">
        <v>1959</v>
      </c>
      <c r="J1631" s="255"/>
    </row>
    <row r="1632" spans="1:10" ht="9.75" customHeight="1" x14ac:dyDescent="0.2">
      <c r="A1632" s="258" t="s">
        <v>2258</v>
      </c>
      <c r="B1632" s="702">
        <v>1333</v>
      </c>
      <c r="C1632" s="127" t="s">
        <v>558</v>
      </c>
      <c r="D1632" s="127" t="s">
        <v>90</v>
      </c>
      <c r="E1632" s="846">
        <v>39.392000000000003</v>
      </c>
      <c r="F1632" s="703">
        <v>1</v>
      </c>
      <c r="G1632" s="847">
        <v>72</v>
      </c>
      <c r="H1632" s="127" t="s">
        <v>1689</v>
      </c>
      <c r="I1632" s="971" t="s">
        <v>1959</v>
      </c>
      <c r="J1632" s="255"/>
    </row>
    <row r="1633" spans="1:10" ht="9.75" customHeight="1" x14ac:dyDescent="0.2">
      <c r="A1633" s="258" t="s">
        <v>2259</v>
      </c>
      <c r="B1633" s="702">
        <v>1403</v>
      </c>
      <c r="C1633" s="127" t="s">
        <v>560</v>
      </c>
      <c r="D1633" s="127" t="s">
        <v>13</v>
      </c>
      <c r="E1633" s="848">
        <v>7.8784000000000001</v>
      </c>
      <c r="F1633" s="703">
        <v>1</v>
      </c>
      <c r="G1633" s="847">
        <v>72</v>
      </c>
      <c r="H1633" s="127" t="s">
        <v>1689</v>
      </c>
      <c r="I1633" s="971" t="s">
        <v>1959</v>
      </c>
      <c r="J1633" s="255"/>
    </row>
    <row r="1634" spans="1:10" ht="9.75" customHeight="1" x14ac:dyDescent="0.2">
      <c r="A1634" s="258" t="s">
        <v>2260</v>
      </c>
      <c r="B1634" s="702">
        <v>7742</v>
      </c>
      <c r="C1634" s="127" t="s">
        <v>2139</v>
      </c>
      <c r="D1634" s="127" t="s">
        <v>90</v>
      </c>
      <c r="E1634" s="850">
        <v>196.96</v>
      </c>
      <c r="F1634" s="703">
        <v>1</v>
      </c>
      <c r="G1634" s="847">
        <v>72</v>
      </c>
      <c r="H1634" s="127" t="s">
        <v>1689</v>
      </c>
      <c r="I1634" s="971" t="s">
        <v>1959</v>
      </c>
      <c r="J1634" s="255"/>
    </row>
    <row r="1635" spans="1:10" ht="9.75" customHeight="1" x14ac:dyDescent="0.2">
      <c r="A1635" s="258" t="s">
        <v>2261</v>
      </c>
      <c r="B1635" s="702">
        <v>5761</v>
      </c>
      <c r="C1635" s="127" t="s">
        <v>2140</v>
      </c>
      <c r="D1635" s="127" t="s">
        <v>7</v>
      </c>
      <c r="E1635" s="850">
        <v>440.8</v>
      </c>
      <c r="F1635" s="703">
        <v>1</v>
      </c>
      <c r="G1635" s="847">
        <v>67</v>
      </c>
      <c r="H1635" s="127" t="s">
        <v>606</v>
      </c>
      <c r="I1635" s="971" t="s">
        <v>1966</v>
      </c>
      <c r="J1635" s="255"/>
    </row>
    <row r="1636" spans="1:10" ht="9.75" customHeight="1" x14ac:dyDescent="0.2">
      <c r="A1636" s="258" t="s">
        <v>2262</v>
      </c>
      <c r="B1636" s="702">
        <v>6385</v>
      </c>
      <c r="C1636" s="127" t="s">
        <v>2141</v>
      </c>
      <c r="D1636" s="127" t="s">
        <v>7</v>
      </c>
      <c r="E1636" s="848">
        <v>1</v>
      </c>
      <c r="F1636" s="703">
        <v>1</v>
      </c>
      <c r="G1636" s="847">
        <v>61</v>
      </c>
      <c r="H1636" s="127" t="s">
        <v>612</v>
      </c>
      <c r="I1636" s="971" t="s">
        <v>1966</v>
      </c>
      <c r="J1636" s="255"/>
    </row>
    <row r="1637" spans="1:10" ht="9.75" customHeight="1" x14ac:dyDescent="0.2">
      <c r="A1637" s="258" t="s">
        <v>2263</v>
      </c>
      <c r="B1637" s="702">
        <v>7761</v>
      </c>
      <c r="C1637" s="127" t="s">
        <v>2142</v>
      </c>
      <c r="D1637" s="127" t="s">
        <v>15</v>
      </c>
      <c r="E1637" s="850">
        <v>644</v>
      </c>
      <c r="F1637" s="703">
        <v>1</v>
      </c>
      <c r="G1637" s="847">
        <v>62</v>
      </c>
      <c r="H1637" s="127" t="s">
        <v>1683</v>
      </c>
      <c r="I1637" s="971" t="s">
        <v>1966</v>
      </c>
      <c r="J1637" s="255"/>
    </row>
    <row r="1638" spans="1:10" ht="9.75" customHeight="1" x14ac:dyDescent="0.2">
      <c r="A1638" s="258" t="s">
        <v>2264</v>
      </c>
      <c r="B1638" s="702">
        <v>7761</v>
      </c>
      <c r="C1638" s="127" t="s">
        <v>2143</v>
      </c>
      <c r="D1638" s="127" t="s">
        <v>15</v>
      </c>
      <c r="E1638" s="850">
        <v>345</v>
      </c>
      <c r="F1638" s="703">
        <v>1</v>
      </c>
      <c r="G1638" s="847">
        <v>63</v>
      </c>
      <c r="H1638" s="127" t="s">
        <v>1684</v>
      </c>
      <c r="I1638" s="971" t="s">
        <v>1966</v>
      </c>
      <c r="J1638" s="255"/>
    </row>
    <row r="1639" spans="1:10" ht="9.75" customHeight="1" x14ac:dyDescent="0.2">
      <c r="A1639" s="258" t="s">
        <v>1411</v>
      </c>
      <c r="B1639" s="702">
        <v>8114</v>
      </c>
      <c r="C1639" s="127" t="s">
        <v>1124</v>
      </c>
      <c r="D1639" s="127" t="s">
        <v>101</v>
      </c>
      <c r="E1639" s="849">
        <v>4588.1000000000004</v>
      </c>
      <c r="F1639" s="703">
        <v>1</v>
      </c>
      <c r="G1639" s="847">
        <v>64</v>
      </c>
      <c r="H1639" s="127" t="s">
        <v>973</v>
      </c>
      <c r="I1639" s="971" t="s">
        <v>1966</v>
      </c>
      <c r="J1639" s="255"/>
    </row>
    <row r="1640" spans="1:10" ht="9.75" customHeight="1" x14ac:dyDescent="0.2">
      <c r="A1640" s="258" t="s">
        <v>2265</v>
      </c>
      <c r="B1640" s="702">
        <v>1140</v>
      </c>
      <c r="C1640" s="127" t="s">
        <v>2144</v>
      </c>
      <c r="D1640" s="127" t="s">
        <v>8</v>
      </c>
      <c r="E1640" s="848">
        <v>5</v>
      </c>
      <c r="F1640" s="703">
        <v>1</v>
      </c>
      <c r="G1640" s="847">
        <v>24</v>
      </c>
      <c r="H1640" s="127" t="s">
        <v>602</v>
      </c>
      <c r="I1640" s="971" t="s">
        <v>1129</v>
      </c>
      <c r="J1640" s="255"/>
    </row>
    <row r="1641" spans="1:10" ht="9.75" customHeight="1" x14ac:dyDescent="0.2">
      <c r="A1641" s="258" t="s">
        <v>1358</v>
      </c>
      <c r="B1641" s="702">
        <v>1090</v>
      </c>
      <c r="C1641" s="127" t="s">
        <v>553</v>
      </c>
      <c r="D1641" s="127" t="s">
        <v>7</v>
      </c>
      <c r="E1641" s="848">
        <v>1</v>
      </c>
      <c r="F1641" s="703">
        <v>1</v>
      </c>
      <c r="G1641" s="847">
        <v>23</v>
      </c>
      <c r="H1641" s="127" t="s">
        <v>586</v>
      </c>
      <c r="I1641" s="971" t="s">
        <v>1129</v>
      </c>
      <c r="J1641" s="255"/>
    </row>
    <row r="1642" spans="1:10" ht="9.75" customHeight="1" x14ac:dyDescent="0.2">
      <c r="A1642" s="258" t="s">
        <v>1407</v>
      </c>
      <c r="B1642" s="702">
        <v>1484</v>
      </c>
      <c r="C1642" s="127" t="s">
        <v>1144</v>
      </c>
      <c r="D1642" s="127" t="s">
        <v>7</v>
      </c>
      <c r="E1642" s="849">
        <v>3264.4349999999999</v>
      </c>
      <c r="F1642" s="703">
        <v>1</v>
      </c>
      <c r="G1642" s="711">
        <v>288</v>
      </c>
      <c r="H1642" s="127" t="s">
        <v>595</v>
      </c>
      <c r="I1642" s="971" t="s">
        <v>1129</v>
      </c>
      <c r="J1642" s="255"/>
    </row>
    <row r="1643" spans="1:10" ht="19.350000000000001" customHeight="1" x14ac:dyDescent="0.2">
      <c r="A1643" s="258" t="s">
        <v>1372</v>
      </c>
      <c r="B1643" s="702">
        <v>1507</v>
      </c>
      <c r="C1643" s="127" t="s">
        <v>561</v>
      </c>
      <c r="D1643" s="127" t="s">
        <v>7</v>
      </c>
      <c r="E1643" s="848">
        <v>1</v>
      </c>
      <c r="F1643" s="703">
        <v>1</v>
      </c>
      <c r="G1643" s="847">
        <v>22</v>
      </c>
      <c r="H1643" s="127" t="s">
        <v>596</v>
      </c>
      <c r="I1643" s="971" t="s">
        <v>1129</v>
      </c>
      <c r="J1643" s="255"/>
    </row>
    <row r="1644" spans="1:10" ht="9.75" customHeight="1" x14ac:dyDescent="0.2">
      <c r="A1644" s="258" t="s">
        <v>2266</v>
      </c>
      <c r="B1644" s="702">
        <v>6327</v>
      </c>
      <c r="C1644" s="127" t="s">
        <v>2145</v>
      </c>
      <c r="D1644" s="127" t="s">
        <v>8</v>
      </c>
      <c r="E1644" s="848">
        <v>5</v>
      </c>
      <c r="F1644" s="703">
        <v>1</v>
      </c>
      <c r="G1644" s="847">
        <v>24</v>
      </c>
      <c r="H1644" s="127" t="s">
        <v>602</v>
      </c>
      <c r="I1644" s="971" t="s">
        <v>1129</v>
      </c>
      <c r="J1644" s="255"/>
    </row>
    <row r="1645" spans="1:10" ht="9.75" customHeight="1" x14ac:dyDescent="0.2">
      <c r="A1645" s="258" t="s">
        <v>2248</v>
      </c>
      <c r="B1645" s="702">
        <v>1206</v>
      </c>
      <c r="C1645" s="127" t="s">
        <v>2133</v>
      </c>
      <c r="D1645" s="127" t="s">
        <v>101</v>
      </c>
      <c r="E1645" s="849">
        <v>1255.905</v>
      </c>
      <c r="F1645" s="703">
        <v>1</v>
      </c>
      <c r="G1645" s="847">
        <v>56</v>
      </c>
      <c r="H1645" s="127" t="s">
        <v>973</v>
      </c>
      <c r="I1645" s="971" t="s">
        <v>1944</v>
      </c>
      <c r="J1645" s="255"/>
    </row>
    <row r="1646" spans="1:10" ht="9.75" customHeight="1" x14ac:dyDescent="0.2">
      <c r="A1646" s="258" t="s">
        <v>2267</v>
      </c>
      <c r="B1646" s="702">
        <v>5039</v>
      </c>
      <c r="C1646" s="127" t="s">
        <v>2146</v>
      </c>
      <c r="D1646" s="127" t="s">
        <v>94</v>
      </c>
      <c r="E1646" s="846">
        <v>53.052999999999997</v>
      </c>
      <c r="F1646" s="703">
        <v>1</v>
      </c>
      <c r="G1646" s="847">
        <v>57</v>
      </c>
      <c r="H1646" s="127" t="s">
        <v>1681</v>
      </c>
      <c r="I1646" s="971" t="s">
        <v>1944</v>
      </c>
      <c r="J1646" s="255"/>
    </row>
    <row r="1647" spans="1:10" ht="9.75" customHeight="1" x14ac:dyDescent="0.2">
      <c r="A1647" s="258" t="s">
        <v>2268</v>
      </c>
      <c r="B1647" s="702">
        <v>5213</v>
      </c>
      <c r="C1647" s="127" t="s">
        <v>941</v>
      </c>
      <c r="D1647" s="127" t="s">
        <v>94</v>
      </c>
      <c r="E1647" s="846">
        <v>53.052999999999997</v>
      </c>
      <c r="F1647" s="703">
        <v>1</v>
      </c>
      <c r="G1647" s="847">
        <v>57</v>
      </c>
      <c r="H1647" s="127" t="s">
        <v>1681</v>
      </c>
      <c r="I1647" s="971" t="s">
        <v>1944</v>
      </c>
      <c r="J1647" s="255"/>
    </row>
    <row r="1648" spans="1:10" ht="9.75" customHeight="1" x14ac:dyDescent="0.2">
      <c r="A1648" s="258" t="s">
        <v>1393</v>
      </c>
      <c r="B1648" s="702">
        <v>5961</v>
      </c>
      <c r="C1648" s="127" t="s">
        <v>942</v>
      </c>
      <c r="D1648" s="127" t="s">
        <v>101</v>
      </c>
      <c r="E1648" s="846">
        <v>35.883000000000003</v>
      </c>
      <c r="F1648" s="703">
        <v>1</v>
      </c>
      <c r="G1648" s="847">
        <v>56</v>
      </c>
      <c r="H1648" s="127" t="s">
        <v>973</v>
      </c>
      <c r="I1648" s="971" t="s">
        <v>1944</v>
      </c>
      <c r="J1648" s="255"/>
    </row>
    <row r="1649" spans="1:10" ht="10.9" customHeight="1" x14ac:dyDescent="0.2">
      <c r="A1649" s="258" t="s">
        <v>2248</v>
      </c>
      <c r="B1649" s="702">
        <v>1206</v>
      </c>
      <c r="C1649" s="127" t="s">
        <v>2133</v>
      </c>
      <c r="D1649" s="127" t="s">
        <v>101</v>
      </c>
      <c r="E1649" s="849">
        <v>4817.5050000000001</v>
      </c>
      <c r="F1649" s="703">
        <v>1</v>
      </c>
      <c r="G1649" s="847">
        <v>64</v>
      </c>
      <c r="H1649" s="127" t="s">
        <v>973</v>
      </c>
      <c r="I1649" s="971" t="s">
        <v>1966</v>
      </c>
      <c r="J1649" s="255"/>
    </row>
    <row r="1650" spans="1:10" ht="9.75" customHeight="1" x14ac:dyDescent="0.2">
      <c r="A1650" s="258" t="s">
        <v>2269</v>
      </c>
      <c r="B1650" s="702">
        <v>5039</v>
      </c>
      <c r="C1650" s="127" t="s">
        <v>2146</v>
      </c>
      <c r="D1650" s="127" t="s">
        <v>94</v>
      </c>
      <c r="E1650" s="850">
        <v>409.31799999999998</v>
      </c>
      <c r="F1650" s="703">
        <v>1</v>
      </c>
      <c r="G1650" s="847">
        <v>65</v>
      </c>
      <c r="H1650" s="127" t="s">
        <v>1685</v>
      </c>
      <c r="I1650" s="971" t="s">
        <v>1966</v>
      </c>
      <c r="J1650" s="255"/>
    </row>
    <row r="1651" spans="1:10" ht="9.75" customHeight="1" x14ac:dyDescent="0.2">
      <c r="A1651" s="258" t="s">
        <v>2270</v>
      </c>
      <c r="B1651" s="702">
        <v>5213</v>
      </c>
      <c r="C1651" s="127" t="s">
        <v>941</v>
      </c>
      <c r="D1651" s="127" t="s">
        <v>94</v>
      </c>
      <c r="E1651" s="850">
        <v>409.31799999999998</v>
      </c>
      <c r="F1651" s="703">
        <v>1</v>
      </c>
      <c r="G1651" s="847">
        <v>65</v>
      </c>
      <c r="H1651" s="127" t="s">
        <v>1685</v>
      </c>
      <c r="I1651" s="971" t="s">
        <v>1966</v>
      </c>
      <c r="J1651" s="255"/>
    </row>
    <row r="1652" spans="1:10" ht="9.75" customHeight="1" x14ac:dyDescent="0.2">
      <c r="A1652" s="258" t="s">
        <v>1393</v>
      </c>
      <c r="B1652" s="702">
        <v>5961</v>
      </c>
      <c r="C1652" s="127" t="s">
        <v>942</v>
      </c>
      <c r="D1652" s="127" t="s">
        <v>101</v>
      </c>
      <c r="E1652" s="850">
        <v>137.643</v>
      </c>
      <c r="F1652" s="703">
        <v>1</v>
      </c>
      <c r="G1652" s="847">
        <v>64</v>
      </c>
      <c r="H1652" s="127" t="s">
        <v>973</v>
      </c>
      <c r="I1652" s="971" t="s">
        <v>1966</v>
      </c>
      <c r="J1652" s="255"/>
    </row>
    <row r="1653" spans="1:10" ht="9.75" customHeight="1" x14ac:dyDescent="0.2">
      <c r="A1653" s="258" t="s">
        <v>2271</v>
      </c>
      <c r="B1653" s="710">
        <v>1</v>
      </c>
      <c r="C1653" s="127" t="s">
        <v>192</v>
      </c>
      <c r="D1653" s="127" t="s">
        <v>12</v>
      </c>
      <c r="E1653" s="846">
        <v>61.215000000000003</v>
      </c>
      <c r="F1653" s="703">
        <v>1</v>
      </c>
      <c r="G1653" s="847">
        <v>57</v>
      </c>
      <c r="H1653" s="127" t="s">
        <v>1681</v>
      </c>
      <c r="I1653" s="971" t="s">
        <v>1944</v>
      </c>
      <c r="J1653" s="255"/>
    </row>
    <row r="1654" spans="1:10" ht="9.75" customHeight="1" x14ac:dyDescent="0.2">
      <c r="A1654" s="258" t="s">
        <v>1394</v>
      </c>
      <c r="B1654" s="702">
        <v>5210</v>
      </c>
      <c r="C1654" s="127" t="s">
        <v>567</v>
      </c>
      <c r="D1654" s="127" t="s">
        <v>12</v>
      </c>
      <c r="E1654" s="846">
        <v>34.4</v>
      </c>
      <c r="F1654" s="703">
        <v>1</v>
      </c>
      <c r="G1654" s="847">
        <v>68</v>
      </c>
      <c r="H1654" s="127" t="s">
        <v>567</v>
      </c>
      <c r="I1654" s="971" t="s">
        <v>1966</v>
      </c>
      <c r="J1654" s="255"/>
    </row>
    <row r="1655" spans="1:10" ht="9.75" customHeight="1" x14ac:dyDescent="0.2">
      <c r="A1655" s="258" t="s">
        <v>2272</v>
      </c>
      <c r="B1655" s="710">
        <v>1</v>
      </c>
      <c r="C1655" s="127" t="s">
        <v>192</v>
      </c>
      <c r="D1655" s="127" t="s">
        <v>12</v>
      </c>
      <c r="E1655" s="850">
        <v>472.29</v>
      </c>
      <c r="F1655" s="703">
        <v>1</v>
      </c>
      <c r="G1655" s="847">
        <v>65</v>
      </c>
      <c r="H1655" s="127" t="s">
        <v>1685</v>
      </c>
      <c r="I1655" s="971" t="s">
        <v>1966</v>
      </c>
      <c r="J1655" s="255"/>
    </row>
    <row r="1656" spans="1:10" ht="9.75" customHeight="1" x14ac:dyDescent="0.2">
      <c r="A1656" s="258" t="s">
        <v>2251</v>
      </c>
      <c r="B1656" s="702">
        <v>4696</v>
      </c>
      <c r="C1656" s="127" t="s">
        <v>1322</v>
      </c>
      <c r="D1656" s="127" t="s">
        <v>8</v>
      </c>
      <c r="E1656" s="846">
        <v>27.277999999999999</v>
      </c>
      <c r="F1656" s="703">
        <v>1</v>
      </c>
      <c r="G1656" s="847">
        <v>52</v>
      </c>
      <c r="H1656" s="127" t="s">
        <v>606</v>
      </c>
      <c r="I1656" s="971" t="s">
        <v>1961</v>
      </c>
      <c r="J1656" s="255"/>
    </row>
    <row r="1657" spans="1:10" ht="9.75" customHeight="1" x14ac:dyDescent="0.2">
      <c r="A1657" s="258" t="s">
        <v>1409</v>
      </c>
      <c r="B1657" s="702">
        <v>6142</v>
      </c>
      <c r="C1657" s="127" t="s">
        <v>571</v>
      </c>
      <c r="D1657" s="127" t="s">
        <v>8</v>
      </c>
      <c r="E1657" s="849">
        <v>1923.4079999999999</v>
      </c>
      <c r="F1657" s="703">
        <v>1</v>
      </c>
      <c r="G1657" s="847">
        <v>49</v>
      </c>
      <c r="H1657" s="127" t="s">
        <v>973</v>
      </c>
      <c r="I1657" s="971" t="s">
        <v>1961</v>
      </c>
      <c r="J1657" s="255"/>
    </row>
    <row r="1658" spans="1:10" ht="9.75" customHeight="1" x14ac:dyDescent="0.2">
      <c r="A1658" s="258" t="s">
        <v>2273</v>
      </c>
      <c r="B1658" s="702">
        <v>7751</v>
      </c>
      <c r="C1658" s="127" t="s">
        <v>2147</v>
      </c>
      <c r="D1658" s="127" t="s">
        <v>94</v>
      </c>
      <c r="E1658" s="850">
        <v>112.64</v>
      </c>
      <c r="F1658" s="703">
        <v>1</v>
      </c>
      <c r="G1658" s="847">
        <v>50</v>
      </c>
      <c r="H1658" s="127" t="s">
        <v>1680</v>
      </c>
      <c r="I1658" s="971" t="s">
        <v>1961</v>
      </c>
      <c r="J1658" s="255"/>
    </row>
    <row r="1659" spans="1:10" ht="9.75" customHeight="1" x14ac:dyDescent="0.2">
      <c r="A1659" s="258" t="s">
        <v>2254</v>
      </c>
      <c r="B1659" s="702">
        <v>8114</v>
      </c>
      <c r="C1659" s="127" t="s">
        <v>2136</v>
      </c>
      <c r="D1659" s="127" t="s">
        <v>101</v>
      </c>
      <c r="E1659" s="849">
        <v>7220</v>
      </c>
      <c r="F1659" s="703">
        <v>1</v>
      </c>
      <c r="G1659" s="847">
        <v>49</v>
      </c>
      <c r="H1659" s="127" t="s">
        <v>973</v>
      </c>
      <c r="I1659" s="971" t="s">
        <v>1961</v>
      </c>
      <c r="J1659" s="255"/>
    </row>
    <row r="1660" spans="1:10" ht="9.75" customHeight="1" x14ac:dyDescent="0.2">
      <c r="A1660" s="258" t="s">
        <v>2274</v>
      </c>
      <c r="B1660" s="702">
        <v>8115</v>
      </c>
      <c r="C1660" s="127" t="s">
        <v>2148</v>
      </c>
      <c r="D1660" s="127" t="s">
        <v>94</v>
      </c>
      <c r="E1660" s="850">
        <v>187.78</v>
      </c>
      <c r="F1660" s="703">
        <v>1</v>
      </c>
      <c r="G1660" s="847">
        <v>45</v>
      </c>
      <c r="H1660" s="127" t="s">
        <v>600</v>
      </c>
      <c r="I1660" s="971" t="s">
        <v>1961</v>
      </c>
      <c r="J1660" s="255"/>
    </row>
    <row r="1661" spans="1:10" ht="9.75" customHeight="1" x14ac:dyDescent="0.2">
      <c r="A1661" s="258" t="s">
        <v>2275</v>
      </c>
      <c r="B1661" s="702">
        <v>1001</v>
      </c>
      <c r="C1661" s="127" t="s">
        <v>2149</v>
      </c>
      <c r="D1661" s="127" t="s">
        <v>101</v>
      </c>
      <c r="E1661" s="849">
        <v>1608.5304000000001</v>
      </c>
      <c r="F1661" s="703">
        <v>1</v>
      </c>
      <c r="G1661" s="847">
        <v>47</v>
      </c>
      <c r="H1661" s="127" t="s">
        <v>582</v>
      </c>
      <c r="I1661" s="971" t="s">
        <v>1961</v>
      </c>
      <c r="J1661" s="255"/>
    </row>
    <row r="1662" spans="1:10" ht="9.75" customHeight="1" x14ac:dyDescent="0.2">
      <c r="A1662" s="258" t="s">
        <v>2276</v>
      </c>
      <c r="B1662" s="704">
        <v>937</v>
      </c>
      <c r="C1662" s="127" t="s">
        <v>2132</v>
      </c>
      <c r="D1662" s="127" t="s">
        <v>15</v>
      </c>
      <c r="E1662" s="850">
        <v>417.74700000000001</v>
      </c>
      <c r="F1662" s="703">
        <v>1</v>
      </c>
      <c r="G1662" s="847">
        <v>48</v>
      </c>
      <c r="H1662" s="127" t="s">
        <v>614</v>
      </c>
      <c r="I1662" s="971" t="s">
        <v>1961</v>
      </c>
      <c r="J1662" s="255"/>
    </row>
    <row r="1663" spans="1:10" ht="9.75" customHeight="1" x14ac:dyDescent="0.2">
      <c r="A1663" s="258" t="s">
        <v>2277</v>
      </c>
      <c r="B1663" s="702">
        <v>1004</v>
      </c>
      <c r="C1663" s="127" t="s">
        <v>2150</v>
      </c>
      <c r="D1663" s="127" t="s">
        <v>94</v>
      </c>
      <c r="E1663" s="848">
        <v>5.5797999999999996</v>
      </c>
      <c r="F1663" s="703">
        <v>1</v>
      </c>
      <c r="G1663" s="847">
        <v>47</v>
      </c>
      <c r="H1663" s="127" t="s">
        <v>582</v>
      </c>
      <c r="I1663" s="971" t="s">
        <v>1961</v>
      </c>
      <c r="J1663" s="255"/>
    </row>
    <row r="1664" spans="1:10" ht="9.75" customHeight="1" x14ac:dyDescent="0.2">
      <c r="A1664" s="258" t="s">
        <v>1399</v>
      </c>
      <c r="B1664" s="702">
        <v>1054</v>
      </c>
      <c r="C1664" s="127" t="s">
        <v>535</v>
      </c>
      <c r="D1664" s="127" t="s">
        <v>101</v>
      </c>
      <c r="E1664" s="846">
        <v>60.763199999999998</v>
      </c>
      <c r="F1664" s="703">
        <v>1</v>
      </c>
      <c r="G1664" s="847">
        <v>48</v>
      </c>
      <c r="H1664" s="127" t="s">
        <v>614</v>
      </c>
      <c r="I1664" s="971" t="s">
        <v>1961</v>
      </c>
      <c r="J1664" s="255"/>
    </row>
    <row r="1665" spans="1:10" ht="9.75" customHeight="1" x14ac:dyDescent="0.2">
      <c r="A1665" s="258" t="s">
        <v>2248</v>
      </c>
      <c r="B1665" s="702">
        <v>1206</v>
      </c>
      <c r="C1665" s="127" t="s">
        <v>2133</v>
      </c>
      <c r="D1665" s="127" t="s">
        <v>101</v>
      </c>
      <c r="E1665" s="849">
        <v>7581</v>
      </c>
      <c r="F1665" s="703">
        <v>1</v>
      </c>
      <c r="G1665" s="847">
        <v>49</v>
      </c>
      <c r="H1665" s="127" t="s">
        <v>973</v>
      </c>
      <c r="I1665" s="971" t="s">
        <v>1961</v>
      </c>
      <c r="J1665" s="255"/>
    </row>
    <row r="1666" spans="1:10" ht="9.75" customHeight="1" x14ac:dyDescent="0.2">
      <c r="A1666" s="258" t="s">
        <v>1400</v>
      </c>
      <c r="B1666" s="702">
        <v>1316</v>
      </c>
      <c r="C1666" s="127" t="s">
        <v>557</v>
      </c>
      <c r="D1666" s="127" t="s">
        <v>90</v>
      </c>
      <c r="E1666" s="850">
        <v>164.06059999999999</v>
      </c>
      <c r="F1666" s="703">
        <v>1</v>
      </c>
      <c r="G1666" s="847">
        <v>48</v>
      </c>
      <c r="H1666" s="127" t="s">
        <v>614</v>
      </c>
      <c r="I1666" s="971" t="s">
        <v>1961</v>
      </c>
      <c r="J1666" s="255"/>
    </row>
    <row r="1667" spans="1:10" ht="9.75" customHeight="1" x14ac:dyDescent="0.2">
      <c r="A1667" s="258" t="s">
        <v>2278</v>
      </c>
      <c r="B1667" s="702">
        <v>1367</v>
      </c>
      <c r="C1667" s="127" t="s">
        <v>1122</v>
      </c>
      <c r="D1667" s="127" t="s">
        <v>2151</v>
      </c>
      <c r="E1667" s="848">
        <v>6.2072000000000003</v>
      </c>
      <c r="F1667" s="703">
        <v>1</v>
      </c>
      <c r="G1667" s="847">
        <v>47</v>
      </c>
      <c r="H1667" s="127" t="s">
        <v>582</v>
      </c>
      <c r="I1667" s="971" t="s">
        <v>1961</v>
      </c>
      <c r="J1667" s="255"/>
    </row>
    <row r="1668" spans="1:10" ht="9.75" customHeight="1" x14ac:dyDescent="0.2">
      <c r="A1668" s="258" t="s">
        <v>2279</v>
      </c>
      <c r="B1668" s="702">
        <v>5213</v>
      </c>
      <c r="C1668" s="127" t="s">
        <v>941</v>
      </c>
      <c r="D1668" s="127" t="s">
        <v>94</v>
      </c>
      <c r="E1668" s="850">
        <v>112.64</v>
      </c>
      <c r="F1668" s="703">
        <v>1</v>
      </c>
      <c r="G1668" s="847">
        <v>50</v>
      </c>
      <c r="H1668" s="127" t="s">
        <v>1680</v>
      </c>
      <c r="I1668" s="971" t="s">
        <v>1961</v>
      </c>
      <c r="J1668" s="255"/>
    </row>
    <row r="1669" spans="1:10" ht="9.75" customHeight="1" x14ac:dyDescent="0.2">
      <c r="A1669" s="258" t="s">
        <v>1393</v>
      </c>
      <c r="B1669" s="702">
        <v>5961</v>
      </c>
      <c r="C1669" s="127" t="s">
        <v>942</v>
      </c>
      <c r="D1669" s="127" t="s">
        <v>101</v>
      </c>
      <c r="E1669" s="850">
        <v>243.67500000000001</v>
      </c>
      <c r="F1669" s="703">
        <v>1</v>
      </c>
      <c r="G1669" s="847">
        <v>49</v>
      </c>
      <c r="H1669" s="127" t="s">
        <v>973</v>
      </c>
      <c r="I1669" s="971" t="s">
        <v>1961</v>
      </c>
      <c r="J1669" s="255"/>
    </row>
    <row r="1670" spans="1:10" ht="9.75" customHeight="1" x14ac:dyDescent="0.2">
      <c r="A1670" s="258" t="s">
        <v>1402</v>
      </c>
      <c r="B1670" s="702">
        <v>6744</v>
      </c>
      <c r="C1670" s="127" t="s">
        <v>573</v>
      </c>
      <c r="D1670" s="127" t="s">
        <v>101</v>
      </c>
      <c r="E1670" s="846">
        <v>75.953999999999994</v>
      </c>
      <c r="F1670" s="703">
        <v>1</v>
      </c>
      <c r="G1670" s="847">
        <v>48</v>
      </c>
      <c r="H1670" s="127" t="s">
        <v>614</v>
      </c>
      <c r="I1670" s="971" t="s">
        <v>1961</v>
      </c>
      <c r="J1670" s="255"/>
    </row>
    <row r="1671" spans="1:10" ht="9.75" customHeight="1" x14ac:dyDescent="0.2">
      <c r="A1671" s="258" t="s">
        <v>1396</v>
      </c>
      <c r="B1671" s="710">
        <v>1</v>
      </c>
      <c r="C1671" s="127" t="s">
        <v>192</v>
      </c>
      <c r="D1671" s="127" t="s">
        <v>12</v>
      </c>
      <c r="E1671" s="846">
        <v>54.13</v>
      </c>
      <c r="F1671" s="703">
        <v>1</v>
      </c>
      <c r="G1671" s="847">
        <v>46</v>
      </c>
      <c r="H1671" s="127" t="s">
        <v>616</v>
      </c>
      <c r="I1671" s="971" t="s">
        <v>1961</v>
      </c>
      <c r="J1671" s="255"/>
    </row>
    <row r="1672" spans="1:10" ht="9.75" customHeight="1" x14ac:dyDescent="0.2">
      <c r="A1672" s="258" t="s">
        <v>1403</v>
      </c>
      <c r="B1672" s="710">
        <v>2</v>
      </c>
      <c r="C1672" s="127" t="s">
        <v>193</v>
      </c>
      <c r="D1672" s="127" t="s">
        <v>12</v>
      </c>
      <c r="E1672" s="848">
        <v>7.7759999999999998</v>
      </c>
      <c r="F1672" s="703">
        <v>1</v>
      </c>
      <c r="G1672" s="847">
        <v>47</v>
      </c>
      <c r="H1672" s="127" t="s">
        <v>582</v>
      </c>
      <c r="I1672" s="971" t="s">
        <v>1961</v>
      </c>
      <c r="J1672" s="255"/>
    </row>
    <row r="1673" spans="1:10" ht="9.75" customHeight="1" x14ac:dyDescent="0.2">
      <c r="A1673" s="258" t="s">
        <v>1404</v>
      </c>
      <c r="B1673" s="704">
        <v>934</v>
      </c>
      <c r="C1673" s="127" t="s">
        <v>548</v>
      </c>
      <c r="D1673" s="127" t="s">
        <v>15</v>
      </c>
      <c r="E1673" s="850">
        <v>417.74700000000001</v>
      </c>
      <c r="F1673" s="703">
        <v>1</v>
      </c>
      <c r="G1673" s="847">
        <v>48</v>
      </c>
      <c r="H1673" s="127" t="s">
        <v>614</v>
      </c>
      <c r="I1673" s="971" t="s">
        <v>1961</v>
      </c>
      <c r="J1673" s="255"/>
    </row>
    <row r="1674" spans="1:10" ht="9.75" customHeight="1" x14ac:dyDescent="0.2">
      <c r="A1674" s="258" t="s">
        <v>1405</v>
      </c>
      <c r="B1674" s="702">
        <v>1333</v>
      </c>
      <c r="C1674" s="127" t="s">
        <v>558</v>
      </c>
      <c r="D1674" s="127" t="s">
        <v>90</v>
      </c>
      <c r="E1674" s="846">
        <v>75.953999999999994</v>
      </c>
      <c r="F1674" s="703">
        <v>1</v>
      </c>
      <c r="G1674" s="847">
        <v>48</v>
      </c>
      <c r="H1674" s="127" t="s">
        <v>614</v>
      </c>
      <c r="I1674" s="971" t="s">
        <v>1961</v>
      </c>
      <c r="J1674" s="255"/>
    </row>
    <row r="1675" spans="1:10" ht="9.75" customHeight="1" x14ac:dyDescent="0.2">
      <c r="A1675" s="258" t="s">
        <v>1406</v>
      </c>
      <c r="B1675" s="702">
        <v>1403</v>
      </c>
      <c r="C1675" s="127" t="s">
        <v>560</v>
      </c>
      <c r="D1675" s="127" t="s">
        <v>13</v>
      </c>
      <c r="E1675" s="846">
        <v>15.190799999999999</v>
      </c>
      <c r="F1675" s="703">
        <v>1</v>
      </c>
      <c r="G1675" s="847">
        <v>48</v>
      </c>
      <c r="H1675" s="127" t="s">
        <v>614</v>
      </c>
      <c r="I1675" s="971" t="s">
        <v>1961</v>
      </c>
      <c r="J1675" s="255"/>
    </row>
    <row r="1676" spans="1:10" ht="9.75" customHeight="1" x14ac:dyDescent="0.2">
      <c r="A1676" s="258" t="s">
        <v>2280</v>
      </c>
      <c r="B1676" s="702">
        <v>7742</v>
      </c>
      <c r="C1676" s="127" t="s">
        <v>2139</v>
      </c>
      <c r="D1676" s="127" t="s">
        <v>90</v>
      </c>
      <c r="E1676" s="850">
        <v>379.77</v>
      </c>
      <c r="F1676" s="703">
        <v>1</v>
      </c>
      <c r="G1676" s="847">
        <v>48</v>
      </c>
      <c r="H1676" s="127" t="s">
        <v>614</v>
      </c>
      <c r="I1676" s="971" t="s">
        <v>1961</v>
      </c>
      <c r="J1676" s="255"/>
    </row>
    <row r="1677" spans="1:10" ht="9.75" customHeight="1" x14ac:dyDescent="0.2">
      <c r="A1677" s="258" t="s">
        <v>1409</v>
      </c>
      <c r="B1677" s="702">
        <v>6142</v>
      </c>
      <c r="C1677" s="127" t="s">
        <v>571</v>
      </c>
      <c r="D1677" s="127" t="s">
        <v>8</v>
      </c>
      <c r="E1677" s="851">
        <v>18658.1446</v>
      </c>
      <c r="F1677" s="703">
        <v>1</v>
      </c>
      <c r="G1677" s="847">
        <v>79</v>
      </c>
      <c r="H1677" s="127" t="s">
        <v>973</v>
      </c>
      <c r="I1677" s="971" t="s">
        <v>1130</v>
      </c>
      <c r="J1677" s="255"/>
    </row>
    <row r="1678" spans="1:10" ht="9.75" customHeight="1" x14ac:dyDescent="0.2">
      <c r="A1678" s="258" t="s">
        <v>2281</v>
      </c>
      <c r="B1678" s="702">
        <v>7236</v>
      </c>
      <c r="C1678" s="127" t="s">
        <v>578</v>
      </c>
      <c r="D1678" s="127" t="s">
        <v>7</v>
      </c>
      <c r="E1678" s="849">
        <v>3264.44</v>
      </c>
      <c r="F1678" s="703">
        <v>1</v>
      </c>
      <c r="G1678" s="710">
        <v>6</v>
      </c>
      <c r="H1678" s="127" t="s">
        <v>1661</v>
      </c>
      <c r="I1678" s="971" t="s">
        <v>1130</v>
      </c>
      <c r="J1678" s="255"/>
    </row>
    <row r="1679" spans="1:10" ht="9.75" customHeight="1" x14ac:dyDescent="0.2">
      <c r="A1679" s="258" t="s">
        <v>2282</v>
      </c>
      <c r="B1679" s="702">
        <v>7751</v>
      </c>
      <c r="C1679" s="127" t="s">
        <v>2147</v>
      </c>
      <c r="D1679" s="127" t="s">
        <v>94</v>
      </c>
      <c r="E1679" s="850">
        <v>640.61800000000005</v>
      </c>
      <c r="F1679" s="703">
        <v>1</v>
      </c>
      <c r="G1679" s="847">
        <v>80</v>
      </c>
      <c r="H1679" s="127" t="s">
        <v>1690</v>
      </c>
      <c r="I1679" s="971" t="s">
        <v>1130</v>
      </c>
      <c r="J1679" s="255"/>
    </row>
    <row r="1680" spans="1:10" ht="9.75" customHeight="1" x14ac:dyDescent="0.2">
      <c r="A1680" s="258" t="s">
        <v>2254</v>
      </c>
      <c r="B1680" s="702">
        <v>8114</v>
      </c>
      <c r="C1680" s="127" t="s">
        <v>2136</v>
      </c>
      <c r="D1680" s="127" t="s">
        <v>101</v>
      </c>
      <c r="E1680" s="851">
        <v>70674.789999999994</v>
      </c>
      <c r="F1680" s="703">
        <v>1</v>
      </c>
      <c r="G1680" s="847">
        <v>79</v>
      </c>
      <c r="H1680" s="127" t="s">
        <v>973</v>
      </c>
      <c r="I1680" s="971" t="s">
        <v>1130</v>
      </c>
      <c r="J1680" s="255"/>
    </row>
    <row r="1681" spans="1:10" ht="9.75" customHeight="1" x14ac:dyDescent="0.2">
      <c r="A1681" s="258" t="s">
        <v>2283</v>
      </c>
      <c r="B1681" s="702">
        <v>8599</v>
      </c>
      <c r="C1681" s="127" t="s">
        <v>1663</v>
      </c>
      <c r="D1681" s="127" t="s">
        <v>7</v>
      </c>
      <c r="E1681" s="848">
        <v>1</v>
      </c>
      <c r="F1681" s="703">
        <v>1</v>
      </c>
      <c r="G1681" s="710">
        <v>9</v>
      </c>
      <c r="H1681" s="127" t="s">
        <v>1663</v>
      </c>
      <c r="I1681" s="971" t="s">
        <v>1130</v>
      </c>
      <c r="J1681" s="255"/>
    </row>
    <row r="1682" spans="1:10" ht="9.75" customHeight="1" x14ac:dyDescent="0.2">
      <c r="A1682" s="258" t="s">
        <v>2284</v>
      </c>
      <c r="B1682" s="702">
        <v>9125</v>
      </c>
      <c r="C1682" s="127" t="s">
        <v>2152</v>
      </c>
      <c r="D1682" s="127" t="s">
        <v>94</v>
      </c>
      <c r="E1682" s="850">
        <v>223.19</v>
      </c>
      <c r="F1682" s="703">
        <v>1</v>
      </c>
      <c r="G1682" s="847">
        <v>81</v>
      </c>
      <c r="H1682" s="127" t="s">
        <v>1691</v>
      </c>
      <c r="I1682" s="971" t="s">
        <v>1130</v>
      </c>
      <c r="J1682" s="255"/>
    </row>
    <row r="1683" spans="1:10" ht="9.75" customHeight="1" x14ac:dyDescent="0.2">
      <c r="A1683" s="258" t="s">
        <v>2248</v>
      </c>
      <c r="B1683" s="702">
        <v>1206</v>
      </c>
      <c r="C1683" s="127" t="s">
        <v>2133</v>
      </c>
      <c r="D1683" s="127" t="s">
        <v>101</v>
      </c>
      <c r="E1683" s="851">
        <v>74208.529500000004</v>
      </c>
      <c r="F1683" s="703">
        <v>1</v>
      </c>
      <c r="G1683" s="847">
        <v>79</v>
      </c>
      <c r="H1683" s="127" t="s">
        <v>973</v>
      </c>
      <c r="I1683" s="971" t="s">
        <v>1130</v>
      </c>
      <c r="J1683" s="255"/>
    </row>
    <row r="1684" spans="1:10" ht="9.75" customHeight="1" x14ac:dyDescent="0.2">
      <c r="A1684" s="258" t="s">
        <v>2285</v>
      </c>
      <c r="B1684" s="712">
        <v>5213</v>
      </c>
      <c r="C1684" s="127" t="s">
        <v>941</v>
      </c>
      <c r="D1684" s="127" t="s">
        <v>94</v>
      </c>
      <c r="E1684" s="850">
        <v>640.61800000000005</v>
      </c>
      <c r="F1684" s="703">
        <v>1</v>
      </c>
      <c r="G1684" s="847">
        <v>80</v>
      </c>
      <c r="H1684" s="127" t="s">
        <v>1690</v>
      </c>
      <c r="I1684" s="971" t="s">
        <v>1130</v>
      </c>
      <c r="J1684" s="255"/>
    </row>
    <row r="1685" spans="1:10" ht="9.75" customHeight="1" x14ac:dyDescent="0.2">
      <c r="A1685" s="258" t="s">
        <v>1393</v>
      </c>
      <c r="B1685" s="702">
        <v>5961</v>
      </c>
      <c r="C1685" s="127" t="s">
        <v>942</v>
      </c>
      <c r="D1685" s="127" t="s">
        <v>101</v>
      </c>
      <c r="E1685" s="849">
        <v>2385.2741999999998</v>
      </c>
      <c r="F1685" s="703">
        <v>1</v>
      </c>
      <c r="G1685" s="847">
        <v>79</v>
      </c>
      <c r="H1685" s="127" t="s">
        <v>973</v>
      </c>
      <c r="I1685" s="971" t="s">
        <v>1130</v>
      </c>
      <c r="J1685" s="255"/>
    </row>
    <row r="1686" spans="1:10" ht="9.75" customHeight="1" x14ac:dyDescent="0.2">
      <c r="A1686" s="258" t="s">
        <v>1543</v>
      </c>
      <c r="B1686" s="702">
        <v>1113</v>
      </c>
      <c r="C1686" s="127" t="s">
        <v>554</v>
      </c>
      <c r="D1686" s="127" t="s">
        <v>7</v>
      </c>
      <c r="E1686" s="849">
        <v>3264.44</v>
      </c>
      <c r="F1686" s="703">
        <v>1</v>
      </c>
      <c r="G1686" s="710">
        <v>7</v>
      </c>
      <c r="H1686" s="127" t="s">
        <v>644</v>
      </c>
      <c r="I1686" s="971" t="s">
        <v>1130</v>
      </c>
      <c r="J1686" s="255"/>
    </row>
    <row r="1687" spans="1:10" ht="9.75" customHeight="1" x14ac:dyDescent="0.2">
      <c r="A1687" s="258" t="s">
        <v>2286</v>
      </c>
      <c r="B1687" s="702">
        <v>1115</v>
      </c>
      <c r="C1687" s="127" t="s">
        <v>1121</v>
      </c>
      <c r="D1687" s="127" t="s">
        <v>7</v>
      </c>
      <c r="E1687" s="848">
        <v>1</v>
      </c>
      <c r="F1687" s="703">
        <v>1</v>
      </c>
      <c r="G1687" s="710">
        <v>8</v>
      </c>
      <c r="H1687" s="127" t="s">
        <v>1662</v>
      </c>
      <c r="I1687" s="971" t="s">
        <v>1130</v>
      </c>
      <c r="J1687" s="255"/>
    </row>
    <row r="1688" spans="1:10" ht="9.75" customHeight="1" x14ac:dyDescent="0.2">
      <c r="A1688" s="258" t="s">
        <v>1417</v>
      </c>
      <c r="B1688" s="702">
        <v>1120</v>
      </c>
      <c r="C1688" s="127" t="s">
        <v>555</v>
      </c>
      <c r="D1688" s="127" t="s">
        <v>7</v>
      </c>
      <c r="E1688" s="849">
        <v>3264.44</v>
      </c>
      <c r="F1688" s="703">
        <v>1</v>
      </c>
      <c r="G1688" s="847">
        <v>10</v>
      </c>
      <c r="H1688" s="127" t="s">
        <v>967</v>
      </c>
      <c r="I1688" s="971" t="s">
        <v>1130</v>
      </c>
      <c r="J1688" s="255"/>
    </row>
    <row r="1689" spans="1:10" ht="9.75" customHeight="1" x14ac:dyDescent="0.2">
      <c r="A1689" s="258" t="s">
        <v>2287</v>
      </c>
      <c r="B1689" s="702">
        <v>7742</v>
      </c>
      <c r="C1689" s="127" t="s">
        <v>2153</v>
      </c>
      <c r="D1689" s="127" t="s">
        <v>90</v>
      </c>
      <c r="E1689" s="849">
        <v>6994.33</v>
      </c>
      <c r="F1689" s="703">
        <v>1</v>
      </c>
      <c r="G1689" s="847">
        <v>78</v>
      </c>
      <c r="H1689" s="127" t="s">
        <v>620</v>
      </c>
      <c r="I1689" s="971" t="s">
        <v>1130</v>
      </c>
      <c r="J1689" s="255"/>
    </row>
    <row r="1690" spans="1:10" ht="9.75" customHeight="1" x14ac:dyDescent="0.2">
      <c r="A1690" s="258" t="s">
        <v>2288</v>
      </c>
      <c r="B1690" s="702">
        <v>7742</v>
      </c>
      <c r="C1690" s="127" t="s">
        <v>2154</v>
      </c>
      <c r="D1690" s="127" t="s">
        <v>90</v>
      </c>
      <c r="E1690" s="849">
        <v>2656.74</v>
      </c>
      <c r="F1690" s="703">
        <v>1</v>
      </c>
      <c r="G1690" s="847">
        <v>82</v>
      </c>
      <c r="H1690" s="127" t="s">
        <v>619</v>
      </c>
      <c r="I1690" s="971" t="s">
        <v>1130</v>
      </c>
      <c r="J1690" s="255"/>
    </row>
    <row r="1691" spans="1:10" ht="9.75" customHeight="1" x14ac:dyDescent="0.2">
      <c r="A1691" s="258" t="s">
        <v>2289</v>
      </c>
      <c r="B1691" s="702">
        <v>6517</v>
      </c>
      <c r="C1691" s="127" t="s">
        <v>2155</v>
      </c>
      <c r="D1691" s="127" t="s">
        <v>8</v>
      </c>
      <c r="E1691" s="851">
        <v>14856.75</v>
      </c>
      <c r="F1691" s="703">
        <v>1</v>
      </c>
      <c r="G1691" s="847">
        <v>87</v>
      </c>
      <c r="H1691" s="127" t="s">
        <v>997</v>
      </c>
      <c r="I1691" s="971" t="s">
        <v>1975</v>
      </c>
      <c r="J1691" s="255"/>
    </row>
    <row r="1692" spans="1:10" ht="9.75" customHeight="1" x14ac:dyDescent="0.2">
      <c r="A1692" s="258" t="s">
        <v>2290</v>
      </c>
      <c r="B1692" s="702">
        <v>8114</v>
      </c>
      <c r="C1692" s="127" t="s">
        <v>2136</v>
      </c>
      <c r="D1692" s="127" t="s">
        <v>101</v>
      </c>
      <c r="E1692" s="849">
        <v>1449</v>
      </c>
      <c r="F1692" s="703">
        <v>1</v>
      </c>
      <c r="G1692" s="847">
        <v>94</v>
      </c>
      <c r="H1692" s="127" t="s">
        <v>633</v>
      </c>
      <c r="I1692" s="971" t="s">
        <v>1975</v>
      </c>
      <c r="J1692" s="255"/>
    </row>
    <row r="1693" spans="1:10" ht="9.75" customHeight="1" x14ac:dyDescent="0.2">
      <c r="A1693" s="258" t="s">
        <v>2291</v>
      </c>
      <c r="B1693" s="712">
        <v>1001</v>
      </c>
      <c r="C1693" s="127" t="s">
        <v>2149</v>
      </c>
      <c r="D1693" s="127" t="s">
        <v>101</v>
      </c>
      <c r="E1693" s="851">
        <v>16727.727599999998</v>
      </c>
      <c r="F1693" s="703">
        <v>1</v>
      </c>
      <c r="G1693" s="847">
        <v>86</v>
      </c>
      <c r="H1693" s="127" t="s">
        <v>996</v>
      </c>
      <c r="I1693" s="971" t="s">
        <v>1975</v>
      </c>
      <c r="J1693" s="255"/>
    </row>
    <row r="1694" spans="1:10" ht="9.75" customHeight="1" x14ac:dyDescent="0.2">
      <c r="A1694" s="258" t="s">
        <v>2292</v>
      </c>
      <c r="B1694" s="702">
        <v>7761</v>
      </c>
      <c r="C1694" s="127" t="s">
        <v>2156</v>
      </c>
      <c r="D1694" s="127" t="s">
        <v>15</v>
      </c>
      <c r="E1694" s="849">
        <v>1831.1</v>
      </c>
      <c r="F1694" s="703">
        <v>1</v>
      </c>
      <c r="G1694" s="847">
        <v>93</v>
      </c>
      <c r="H1694" s="127" t="s">
        <v>1693</v>
      </c>
      <c r="I1694" s="971" t="s">
        <v>1951</v>
      </c>
      <c r="J1694" s="255"/>
    </row>
    <row r="1695" spans="1:10" ht="9.75" customHeight="1" x14ac:dyDescent="0.2">
      <c r="A1695" s="258" t="s">
        <v>1450</v>
      </c>
      <c r="B1695" s="702">
        <v>1002</v>
      </c>
      <c r="C1695" s="127" t="s">
        <v>549</v>
      </c>
      <c r="D1695" s="127" t="s">
        <v>550</v>
      </c>
      <c r="E1695" s="850">
        <v>419.91410000000002</v>
      </c>
      <c r="F1695" s="703">
        <v>1</v>
      </c>
      <c r="G1695" s="847">
        <v>86</v>
      </c>
      <c r="H1695" s="127" t="s">
        <v>996</v>
      </c>
      <c r="I1695" s="971" t="s">
        <v>1975</v>
      </c>
      <c r="J1695" s="255"/>
    </row>
    <row r="1696" spans="1:10" ht="9.75" customHeight="1" x14ac:dyDescent="0.2">
      <c r="A1696" s="258" t="s">
        <v>2293</v>
      </c>
      <c r="B1696" s="702">
        <v>1004</v>
      </c>
      <c r="C1696" s="127" t="s">
        <v>2150</v>
      </c>
      <c r="D1696" s="127" t="s">
        <v>94</v>
      </c>
      <c r="E1696" s="848">
        <v>8.2447999999999997</v>
      </c>
      <c r="F1696" s="703">
        <v>1</v>
      </c>
      <c r="G1696" s="847">
        <v>94</v>
      </c>
      <c r="H1696" s="127" t="s">
        <v>633</v>
      </c>
      <c r="I1696" s="971" t="s">
        <v>1975</v>
      </c>
      <c r="J1696" s="255"/>
    </row>
    <row r="1697" spans="1:10" ht="9.75" customHeight="1" x14ac:dyDescent="0.2">
      <c r="A1697" s="258" t="s">
        <v>1437</v>
      </c>
      <c r="B1697" s="702">
        <v>1054</v>
      </c>
      <c r="C1697" s="127" t="s">
        <v>535</v>
      </c>
      <c r="D1697" s="127" t="s">
        <v>101</v>
      </c>
      <c r="E1697" s="846">
        <v>30.863700000000001</v>
      </c>
      <c r="F1697" s="703">
        <v>1</v>
      </c>
      <c r="G1697" s="847">
        <v>94</v>
      </c>
      <c r="H1697" s="127" t="s">
        <v>633</v>
      </c>
      <c r="I1697" s="971" t="s">
        <v>1975</v>
      </c>
      <c r="J1697" s="255"/>
    </row>
    <row r="1698" spans="1:10" ht="9.75" customHeight="1" x14ac:dyDescent="0.2">
      <c r="A1698" s="258" t="s">
        <v>2294</v>
      </c>
      <c r="B1698" s="702">
        <v>1206</v>
      </c>
      <c r="C1698" s="127" t="s">
        <v>2133</v>
      </c>
      <c r="D1698" s="127" t="s">
        <v>101</v>
      </c>
      <c r="E1698" s="849">
        <v>1449</v>
      </c>
      <c r="F1698" s="703">
        <v>1</v>
      </c>
      <c r="G1698" s="847">
        <v>94</v>
      </c>
      <c r="H1698" s="127" t="s">
        <v>633</v>
      </c>
      <c r="I1698" s="971" t="s">
        <v>1975</v>
      </c>
      <c r="J1698" s="255"/>
    </row>
    <row r="1699" spans="1:10" ht="9.75" customHeight="1" x14ac:dyDescent="0.2">
      <c r="A1699" s="258" t="s">
        <v>1439</v>
      </c>
      <c r="B1699" s="702">
        <v>1219</v>
      </c>
      <c r="C1699" s="127" t="s">
        <v>1139</v>
      </c>
      <c r="D1699" s="127" t="s">
        <v>101</v>
      </c>
      <c r="E1699" s="846">
        <v>17.388000000000002</v>
      </c>
      <c r="F1699" s="703">
        <v>1</v>
      </c>
      <c r="G1699" s="847">
        <v>94</v>
      </c>
      <c r="H1699" s="127" t="s">
        <v>633</v>
      </c>
      <c r="I1699" s="971" t="s">
        <v>1975</v>
      </c>
      <c r="J1699" s="255"/>
    </row>
    <row r="1700" spans="1:10" ht="9.75" customHeight="1" x14ac:dyDescent="0.2">
      <c r="A1700" s="258" t="s">
        <v>2295</v>
      </c>
      <c r="B1700" s="712">
        <v>1367</v>
      </c>
      <c r="C1700" s="127" t="s">
        <v>1122</v>
      </c>
      <c r="D1700" s="127" t="s">
        <v>2151</v>
      </c>
      <c r="E1700" s="846">
        <v>83.707499999999996</v>
      </c>
      <c r="F1700" s="703">
        <v>1</v>
      </c>
      <c r="G1700" s="847">
        <v>86</v>
      </c>
      <c r="H1700" s="127" t="s">
        <v>996</v>
      </c>
      <c r="I1700" s="971" t="s">
        <v>1975</v>
      </c>
      <c r="J1700" s="255"/>
    </row>
    <row r="1701" spans="1:10" ht="9.75" customHeight="1" x14ac:dyDescent="0.2">
      <c r="A1701" s="258" t="s">
        <v>1452</v>
      </c>
      <c r="B1701" s="702">
        <v>1571</v>
      </c>
      <c r="C1701" s="127" t="s">
        <v>562</v>
      </c>
      <c r="D1701" s="127" t="s">
        <v>8</v>
      </c>
      <c r="E1701" s="851">
        <v>64368.36</v>
      </c>
      <c r="F1701" s="703">
        <v>1</v>
      </c>
      <c r="G1701" s="847">
        <v>86</v>
      </c>
      <c r="H1701" s="127" t="s">
        <v>996</v>
      </c>
      <c r="I1701" s="971" t="s">
        <v>1975</v>
      </c>
      <c r="J1701" s="255"/>
    </row>
    <row r="1702" spans="1:10" ht="9.75" customHeight="1" x14ac:dyDescent="0.2">
      <c r="A1702" s="258" t="s">
        <v>1456</v>
      </c>
      <c r="B1702" s="703">
        <v>1</v>
      </c>
      <c r="C1702" s="127" t="s">
        <v>192</v>
      </c>
      <c r="D1702" s="127" t="s">
        <v>12</v>
      </c>
      <c r="E1702" s="846">
        <v>57.96</v>
      </c>
      <c r="F1702" s="703">
        <v>1</v>
      </c>
      <c r="G1702" s="847">
        <v>94</v>
      </c>
      <c r="H1702" s="127" t="s">
        <v>633</v>
      </c>
      <c r="I1702" s="971" t="s">
        <v>1975</v>
      </c>
      <c r="J1702" s="255"/>
    </row>
    <row r="1703" spans="1:10" ht="9.75" customHeight="1" x14ac:dyDescent="0.2">
      <c r="A1703" s="258" t="s">
        <v>1459</v>
      </c>
      <c r="B1703" s="703">
        <v>2</v>
      </c>
      <c r="C1703" s="127" t="s">
        <v>193</v>
      </c>
      <c r="D1703" s="127" t="s">
        <v>12</v>
      </c>
      <c r="E1703" s="846">
        <v>28.98</v>
      </c>
      <c r="F1703" s="703">
        <v>1</v>
      </c>
      <c r="G1703" s="847">
        <v>94</v>
      </c>
      <c r="H1703" s="127" t="s">
        <v>633</v>
      </c>
      <c r="I1703" s="971" t="s">
        <v>1975</v>
      </c>
      <c r="J1703" s="255"/>
    </row>
    <row r="1704" spans="1:10" ht="9.75" customHeight="1" x14ac:dyDescent="0.2">
      <c r="A1704" s="258" t="s">
        <v>1460</v>
      </c>
      <c r="B1704" s="702">
        <v>1285</v>
      </c>
      <c r="C1704" s="127" t="s">
        <v>537</v>
      </c>
      <c r="D1704" s="127" t="s">
        <v>15</v>
      </c>
      <c r="E1704" s="850">
        <v>236.18700000000001</v>
      </c>
      <c r="F1704" s="703">
        <v>1</v>
      </c>
      <c r="G1704" s="847">
        <v>94</v>
      </c>
      <c r="H1704" s="127" t="s">
        <v>633</v>
      </c>
      <c r="I1704" s="971" t="s">
        <v>1975</v>
      </c>
      <c r="J1704" s="255"/>
    </row>
    <row r="1705" spans="1:10" ht="9.75" customHeight="1" x14ac:dyDescent="0.2">
      <c r="A1705" s="258" t="s">
        <v>2296</v>
      </c>
      <c r="B1705" s="702">
        <v>7742</v>
      </c>
      <c r="C1705" s="127" t="s">
        <v>2157</v>
      </c>
      <c r="D1705" s="127" t="s">
        <v>90</v>
      </c>
      <c r="E1705" s="849">
        <v>3805.9308000000001</v>
      </c>
      <c r="F1705" s="703">
        <v>1</v>
      </c>
      <c r="G1705" s="847">
        <v>88</v>
      </c>
      <c r="H1705" s="127" t="s">
        <v>631</v>
      </c>
      <c r="I1705" s="971" t="s">
        <v>1975</v>
      </c>
      <c r="J1705" s="255"/>
    </row>
    <row r="1706" spans="1:10" ht="9.75" customHeight="1" x14ac:dyDescent="0.2">
      <c r="A1706" s="258" t="s">
        <v>2297</v>
      </c>
      <c r="B1706" s="702">
        <v>7742</v>
      </c>
      <c r="C1706" s="127" t="s">
        <v>2158</v>
      </c>
      <c r="D1706" s="127" t="s">
        <v>90</v>
      </c>
      <c r="E1706" s="850">
        <v>892.74919999999997</v>
      </c>
      <c r="F1706" s="703">
        <v>1</v>
      </c>
      <c r="G1706" s="847">
        <v>88</v>
      </c>
      <c r="H1706" s="127" t="s">
        <v>631</v>
      </c>
      <c r="I1706" s="971" t="s">
        <v>1975</v>
      </c>
      <c r="J1706" s="255"/>
    </row>
    <row r="1707" spans="1:10" ht="9.75" customHeight="1" x14ac:dyDescent="0.2">
      <c r="A1707" s="258" t="s">
        <v>2298</v>
      </c>
      <c r="B1707" s="702">
        <v>1001</v>
      </c>
      <c r="C1707" s="127" t="s">
        <v>2149</v>
      </c>
      <c r="D1707" s="127" t="s">
        <v>101</v>
      </c>
      <c r="E1707" s="850">
        <v>242.47219999999999</v>
      </c>
      <c r="F1707" s="703">
        <v>1</v>
      </c>
      <c r="G1707" s="847">
        <v>85</v>
      </c>
      <c r="H1707" s="127" t="s">
        <v>995</v>
      </c>
      <c r="I1707" s="971" t="s">
        <v>1951</v>
      </c>
      <c r="J1707" s="255"/>
    </row>
    <row r="1708" spans="1:10" ht="9.75" customHeight="1" x14ac:dyDescent="0.2">
      <c r="A1708" s="258" t="s">
        <v>2299</v>
      </c>
      <c r="B1708" s="711">
        <v>937</v>
      </c>
      <c r="C1708" s="127" t="s">
        <v>2132</v>
      </c>
      <c r="D1708" s="127" t="s">
        <v>15</v>
      </c>
      <c r="E1708" s="850">
        <v>234</v>
      </c>
      <c r="F1708" s="703">
        <v>1</v>
      </c>
      <c r="G1708" s="847">
        <v>28</v>
      </c>
      <c r="H1708" s="127" t="s">
        <v>1670</v>
      </c>
      <c r="I1708" s="971" t="s">
        <v>1951</v>
      </c>
      <c r="J1708" s="255"/>
    </row>
    <row r="1709" spans="1:10" ht="9.75" customHeight="1" x14ac:dyDescent="0.2">
      <c r="A1709" s="258" t="s">
        <v>2300</v>
      </c>
      <c r="B1709" s="711">
        <v>964</v>
      </c>
      <c r="C1709" s="127" t="s">
        <v>940</v>
      </c>
      <c r="D1709" s="127" t="s">
        <v>13</v>
      </c>
      <c r="E1709" s="848">
        <v>4.8</v>
      </c>
      <c r="F1709" s="703">
        <v>1</v>
      </c>
      <c r="G1709" s="847">
        <v>28</v>
      </c>
      <c r="H1709" s="127" t="s">
        <v>1670</v>
      </c>
      <c r="I1709" s="971" t="s">
        <v>1951</v>
      </c>
      <c r="J1709" s="255"/>
    </row>
    <row r="1710" spans="1:10" ht="9.75" customHeight="1" x14ac:dyDescent="0.2">
      <c r="A1710" s="258" t="s">
        <v>1420</v>
      </c>
      <c r="B1710" s="702">
        <v>1060</v>
      </c>
      <c r="C1710" s="127" t="s">
        <v>551</v>
      </c>
      <c r="D1710" s="127" t="s">
        <v>101</v>
      </c>
      <c r="E1710" s="846">
        <v>30</v>
      </c>
      <c r="F1710" s="703">
        <v>1</v>
      </c>
      <c r="G1710" s="847">
        <v>34</v>
      </c>
      <c r="H1710" s="127" t="s">
        <v>583</v>
      </c>
      <c r="I1710" s="971" t="s">
        <v>1951</v>
      </c>
      <c r="J1710" s="255"/>
    </row>
    <row r="1711" spans="1:10" ht="9.75" customHeight="1" x14ac:dyDescent="0.2">
      <c r="A1711" s="258" t="s">
        <v>1421</v>
      </c>
      <c r="B1711" s="702">
        <v>1065</v>
      </c>
      <c r="C1711" s="127" t="s">
        <v>552</v>
      </c>
      <c r="D1711" s="127" t="s">
        <v>8</v>
      </c>
      <c r="E1711" s="846">
        <v>25</v>
      </c>
      <c r="F1711" s="703">
        <v>1</v>
      </c>
      <c r="G1711" s="847">
        <v>34</v>
      </c>
      <c r="H1711" s="127" t="s">
        <v>583</v>
      </c>
      <c r="I1711" s="971" t="s">
        <v>1951</v>
      </c>
      <c r="J1711" s="255"/>
    </row>
    <row r="1712" spans="1:10" ht="9.75" customHeight="1" x14ac:dyDescent="0.2">
      <c r="A1712" s="258" t="s">
        <v>2301</v>
      </c>
      <c r="B1712" s="712">
        <v>1314</v>
      </c>
      <c r="C1712" s="127" t="s">
        <v>538</v>
      </c>
      <c r="D1712" s="127" t="s">
        <v>15</v>
      </c>
      <c r="E1712" s="850">
        <v>144</v>
      </c>
      <c r="F1712" s="703">
        <v>1</v>
      </c>
      <c r="G1712" s="847">
        <v>28</v>
      </c>
      <c r="H1712" s="127" t="s">
        <v>1670</v>
      </c>
      <c r="I1712" s="971" t="s">
        <v>1951</v>
      </c>
      <c r="J1712" s="255"/>
    </row>
    <row r="1713" spans="1:10" ht="9.75" customHeight="1" x14ac:dyDescent="0.2">
      <c r="A1713" s="258" t="s">
        <v>1485</v>
      </c>
      <c r="B1713" s="702">
        <v>1367</v>
      </c>
      <c r="C1713" s="127" t="s">
        <v>1122</v>
      </c>
      <c r="D1713" s="127" t="s">
        <v>2151</v>
      </c>
      <c r="E1713" s="848">
        <v>1.2174</v>
      </c>
      <c r="F1713" s="703">
        <v>1</v>
      </c>
      <c r="G1713" s="847">
        <v>85</v>
      </c>
      <c r="H1713" s="127" t="s">
        <v>995</v>
      </c>
      <c r="I1713" s="971" t="s">
        <v>1951</v>
      </c>
      <c r="J1713" s="255"/>
    </row>
    <row r="1714" spans="1:10" ht="19.350000000000001" customHeight="1" x14ac:dyDescent="0.2">
      <c r="A1714" s="258" t="s">
        <v>1422</v>
      </c>
      <c r="B1714" s="702">
        <v>2077</v>
      </c>
      <c r="C1714" s="127" t="s">
        <v>564</v>
      </c>
      <c r="D1714" s="127" t="s">
        <v>8</v>
      </c>
      <c r="E1714" s="848">
        <v>5</v>
      </c>
      <c r="F1714" s="703">
        <v>1</v>
      </c>
      <c r="G1714" s="847">
        <v>34</v>
      </c>
      <c r="H1714" s="127" t="s">
        <v>583</v>
      </c>
      <c r="I1714" s="971" t="s">
        <v>1951</v>
      </c>
      <c r="J1714" s="255"/>
    </row>
    <row r="1715" spans="1:10" ht="9.75" customHeight="1" x14ac:dyDescent="0.2">
      <c r="A1715" s="258" t="s">
        <v>2302</v>
      </c>
      <c r="B1715" s="712">
        <v>4693</v>
      </c>
      <c r="C1715" s="127" t="s">
        <v>539</v>
      </c>
      <c r="D1715" s="127" t="s">
        <v>101</v>
      </c>
      <c r="E1715" s="848">
        <v>2.4</v>
      </c>
      <c r="F1715" s="703">
        <v>1</v>
      </c>
      <c r="G1715" s="847">
        <v>28</v>
      </c>
      <c r="H1715" s="127" t="s">
        <v>1670</v>
      </c>
      <c r="I1715" s="971" t="s">
        <v>1951</v>
      </c>
      <c r="J1715" s="255"/>
    </row>
    <row r="1716" spans="1:10" ht="9.75" customHeight="1" x14ac:dyDescent="0.2">
      <c r="A1716" s="258" t="s">
        <v>1490</v>
      </c>
      <c r="B1716" s="702">
        <v>4774</v>
      </c>
      <c r="C1716" s="127" t="s">
        <v>565</v>
      </c>
      <c r="D1716" s="127" t="s">
        <v>8</v>
      </c>
      <c r="E1716" s="849">
        <v>1450.8</v>
      </c>
      <c r="F1716" s="703">
        <v>1</v>
      </c>
      <c r="G1716" s="847">
        <v>85</v>
      </c>
      <c r="H1716" s="127" t="s">
        <v>995</v>
      </c>
      <c r="I1716" s="971" t="s">
        <v>1951</v>
      </c>
      <c r="J1716" s="255"/>
    </row>
    <row r="1717" spans="1:10" ht="9.75" customHeight="1" x14ac:dyDescent="0.2">
      <c r="A1717" s="258" t="s">
        <v>1493</v>
      </c>
      <c r="B1717" s="702">
        <v>5232</v>
      </c>
      <c r="C1717" s="127" t="s">
        <v>1168</v>
      </c>
      <c r="D1717" s="127" t="s">
        <v>94</v>
      </c>
      <c r="E1717" s="848">
        <v>5.33</v>
      </c>
      <c r="F1717" s="703">
        <v>1</v>
      </c>
      <c r="G1717" s="847">
        <v>92</v>
      </c>
      <c r="H1717" s="127" t="s">
        <v>109</v>
      </c>
      <c r="I1717" s="971" t="s">
        <v>1951</v>
      </c>
      <c r="J1717" s="255"/>
    </row>
    <row r="1718" spans="1:10" ht="9.75" customHeight="1" x14ac:dyDescent="0.2">
      <c r="A1718" s="258" t="s">
        <v>2303</v>
      </c>
      <c r="B1718" s="712">
        <v>6017</v>
      </c>
      <c r="C1718" s="127" t="s">
        <v>2159</v>
      </c>
      <c r="D1718" s="127" t="s">
        <v>90</v>
      </c>
      <c r="E1718" s="850">
        <v>100.8</v>
      </c>
      <c r="F1718" s="703">
        <v>1</v>
      </c>
      <c r="G1718" s="847">
        <v>31</v>
      </c>
      <c r="H1718" s="127" t="s">
        <v>1674</v>
      </c>
      <c r="I1718" s="971" t="s">
        <v>1951</v>
      </c>
      <c r="J1718" s="255"/>
    </row>
    <row r="1719" spans="1:10" ht="9.75" customHeight="1" x14ac:dyDescent="0.2">
      <c r="A1719" s="258" t="s">
        <v>2304</v>
      </c>
      <c r="B1719" s="712">
        <v>6995</v>
      </c>
      <c r="C1719" s="127" t="s">
        <v>574</v>
      </c>
      <c r="D1719" s="127" t="s">
        <v>8</v>
      </c>
      <c r="E1719" s="850">
        <v>100.2</v>
      </c>
      <c r="F1719" s="703">
        <v>1</v>
      </c>
      <c r="G1719" s="847">
        <v>28</v>
      </c>
      <c r="H1719" s="127" t="s">
        <v>1670</v>
      </c>
      <c r="I1719" s="971" t="s">
        <v>1951</v>
      </c>
      <c r="J1719" s="255"/>
    </row>
    <row r="1720" spans="1:10" ht="9.75" customHeight="1" x14ac:dyDescent="0.2">
      <c r="A1720" s="258" t="s">
        <v>2305</v>
      </c>
      <c r="B1720" s="712">
        <v>7049</v>
      </c>
      <c r="C1720" s="127" t="s">
        <v>575</v>
      </c>
      <c r="D1720" s="127" t="s">
        <v>13</v>
      </c>
      <c r="E1720" s="846">
        <v>19.2</v>
      </c>
      <c r="F1720" s="703">
        <v>1</v>
      </c>
      <c r="G1720" s="847">
        <v>28</v>
      </c>
      <c r="H1720" s="127" t="s">
        <v>1670</v>
      </c>
      <c r="I1720" s="971" t="s">
        <v>1951</v>
      </c>
      <c r="J1720" s="255"/>
    </row>
    <row r="1721" spans="1:10" ht="9.75" customHeight="1" x14ac:dyDescent="0.2">
      <c r="A1721" s="258" t="s">
        <v>2306</v>
      </c>
      <c r="B1721" s="702">
        <v>7276</v>
      </c>
      <c r="C1721" s="127" t="s">
        <v>1231</v>
      </c>
      <c r="D1721" s="127" t="s">
        <v>8</v>
      </c>
      <c r="E1721" s="848">
        <v>2</v>
      </c>
      <c r="F1721" s="703">
        <v>1</v>
      </c>
      <c r="G1721" s="847">
        <v>34</v>
      </c>
      <c r="H1721" s="127" t="s">
        <v>583</v>
      </c>
      <c r="I1721" s="971" t="s">
        <v>1951</v>
      </c>
      <c r="J1721" s="255"/>
    </row>
    <row r="1722" spans="1:10" ht="10.9" customHeight="1" x14ac:dyDescent="0.2">
      <c r="A1722" s="258" t="s">
        <v>2307</v>
      </c>
      <c r="B1722" s="712">
        <v>5212</v>
      </c>
      <c r="C1722" s="127" t="s">
        <v>2160</v>
      </c>
      <c r="D1722" s="127" t="s">
        <v>90</v>
      </c>
      <c r="E1722" s="850">
        <v>118.8</v>
      </c>
      <c r="F1722" s="703">
        <v>1</v>
      </c>
      <c r="G1722" s="847">
        <v>28</v>
      </c>
      <c r="H1722" s="127" t="s">
        <v>1670</v>
      </c>
      <c r="I1722" s="971" t="s">
        <v>1951</v>
      </c>
      <c r="J1722" s="255"/>
    </row>
    <row r="1723" spans="1:10" ht="9.75" customHeight="1" x14ac:dyDescent="0.2">
      <c r="A1723" s="258" t="s">
        <v>2308</v>
      </c>
      <c r="B1723" s="710">
        <v>1</v>
      </c>
      <c r="C1723" s="127" t="s">
        <v>192</v>
      </c>
      <c r="D1723" s="127" t="s">
        <v>12</v>
      </c>
      <c r="E1723" s="848">
        <v>6</v>
      </c>
      <c r="F1723" s="703">
        <v>1</v>
      </c>
      <c r="G1723" s="847">
        <v>28</v>
      </c>
      <c r="H1723" s="127" t="s">
        <v>1670</v>
      </c>
      <c r="I1723" s="971" t="s">
        <v>1951</v>
      </c>
      <c r="J1723" s="255"/>
    </row>
    <row r="1724" spans="1:10" ht="9.75" customHeight="1" x14ac:dyDescent="0.2">
      <c r="A1724" s="258" t="s">
        <v>1424</v>
      </c>
      <c r="B1724" s="704">
        <v>651</v>
      </c>
      <c r="C1724" s="127" t="s">
        <v>547</v>
      </c>
      <c r="D1724" s="127" t="s">
        <v>8</v>
      </c>
      <c r="E1724" s="848">
        <v>5</v>
      </c>
      <c r="F1724" s="703">
        <v>1</v>
      </c>
      <c r="G1724" s="847">
        <v>34</v>
      </c>
      <c r="H1724" s="127" t="s">
        <v>583</v>
      </c>
      <c r="I1724" s="971" t="s">
        <v>1951</v>
      </c>
      <c r="J1724" s="255"/>
    </row>
    <row r="1725" spans="1:10" ht="9.75" customHeight="1" x14ac:dyDescent="0.2">
      <c r="A1725" s="258" t="s">
        <v>2309</v>
      </c>
      <c r="B1725" s="712">
        <v>1285</v>
      </c>
      <c r="C1725" s="127" t="s">
        <v>537</v>
      </c>
      <c r="D1725" s="127" t="s">
        <v>15</v>
      </c>
      <c r="E1725" s="850">
        <v>100.8</v>
      </c>
      <c r="F1725" s="703">
        <v>1</v>
      </c>
      <c r="G1725" s="847">
        <v>31</v>
      </c>
      <c r="H1725" s="127" t="s">
        <v>1674</v>
      </c>
      <c r="I1725" s="971" t="s">
        <v>1951</v>
      </c>
      <c r="J1725" s="255"/>
    </row>
    <row r="1726" spans="1:10" ht="9.75" customHeight="1" x14ac:dyDescent="0.2">
      <c r="A1726" s="258" t="s">
        <v>1425</v>
      </c>
      <c r="B1726" s="702">
        <v>1346</v>
      </c>
      <c r="C1726" s="127" t="s">
        <v>559</v>
      </c>
      <c r="D1726" s="127" t="s">
        <v>8</v>
      </c>
      <c r="E1726" s="846">
        <v>45</v>
      </c>
      <c r="F1726" s="703">
        <v>1</v>
      </c>
      <c r="G1726" s="847">
        <v>34</v>
      </c>
      <c r="H1726" s="127" t="s">
        <v>583</v>
      </c>
      <c r="I1726" s="971" t="s">
        <v>1951</v>
      </c>
      <c r="J1726" s="255"/>
    </row>
    <row r="1727" spans="1:10" ht="9.75" customHeight="1" x14ac:dyDescent="0.2">
      <c r="A1727" s="258" t="s">
        <v>2310</v>
      </c>
      <c r="B1727" s="702">
        <v>2083</v>
      </c>
      <c r="C1727" s="127" t="s">
        <v>1159</v>
      </c>
      <c r="D1727" s="127" t="s">
        <v>8</v>
      </c>
      <c r="E1727" s="848">
        <v>2</v>
      </c>
      <c r="F1727" s="703">
        <v>1</v>
      </c>
      <c r="G1727" s="847">
        <v>34</v>
      </c>
      <c r="H1727" s="127" t="s">
        <v>583</v>
      </c>
      <c r="I1727" s="971" t="s">
        <v>1951</v>
      </c>
      <c r="J1727" s="255"/>
    </row>
    <row r="1728" spans="1:10" ht="9.75" customHeight="1" x14ac:dyDescent="0.2">
      <c r="A1728" s="258" t="s">
        <v>2311</v>
      </c>
      <c r="B1728" s="712">
        <v>7742</v>
      </c>
      <c r="C1728" s="127" t="s">
        <v>1123</v>
      </c>
      <c r="D1728" s="127" t="s">
        <v>90</v>
      </c>
      <c r="E1728" s="850">
        <v>108</v>
      </c>
      <c r="F1728" s="703">
        <v>1</v>
      </c>
      <c r="G1728" s="847">
        <v>28</v>
      </c>
      <c r="H1728" s="127" t="s">
        <v>1670</v>
      </c>
      <c r="I1728" s="971" t="s">
        <v>1951</v>
      </c>
      <c r="J1728" s="255"/>
    </row>
    <row r="1729" spans="1:10" ht="9.75" customHeight="1" x14ac:dyDescent="0.2">
      <c r="A1729" s="258" t="s">
        <v>2312</v>
      </c>
      <c r="B1729" s="712">
        <v>6399</v>
      </c>
      <c r="C1729" s="127" t="s">
        <v>1210</v>
      </c>
      <c r="D1729" s="127" t="s">
        <v>90</v>
      </c>
      <c r="E1729" s="850">
        <v>802.41</v>
      </c>
      <c r="F1729" s="703">
        <v>1</v>
      </c>
      <c r="G1729" s="711">
        <v>130</v>
      </c>
      <c r="H1729" s="127" t="s">
        <v>1731</v>
      </c>
      <c r="I1729" s="971" t="s">
        <v>1982</v>
      </c>
      <c r="J1729" s="255"/>
    </row>
    <row r="1730" spans="1:10" ht="9.75" customHeight="1" x14ac:dyDescent="0.2">
      <c r="A1730" s="258" t="s">
        <v>2313</v>
      </c>
      <c r="B1730" s="702">
        <v>6417</v>
      </c>
      <c r="C1730" s="127" t="s">
        <v>1213</v>
      </c>
      <c r="D1730" s="127" t="s">
        <v>90</v>
      </c>
      <c r="E1730" s="850">
        <v>114.95399999999999</v>
      </c>
      <c r="F1730" s="703">
        <v>1</v>
      </c>
      <c r="G1730" s="711">
        <v>196</v>
      </c>
      <c r="H1730" s="127" t="s">
        <v>1807</v>
      </c>
      <c r="I1730" s="971" t="s">
        <v>1982</v>
      </c>
      <c r="J1730" s="255"/>
    </row>
    <row r="1731" spans="1:10" ht="9.75" customHeight="1" x14ac:dyDescent="0.2">
      <c r="A1731" s="258" t="s">
        <v>2314</v>
      </c>
      <c r="B1731" s="712">
        <v>8290</v>
      </c>
      <c r="C1731" s="127" t="s">
        <v>2161</v>
      </c>
      <c r="D1731" s="127" t="s">
        <v>90</v>
      </c>
      <c r="E1731" s="850">
        <v>694.24300000000005</v>
      </c>
      <c r="F1731" s="703">
        <v>1</v>
      </c>
      <c r="G1731" s="711">
        <v>237</v>
      </c>
      <c r="H1731" s="127" t="s">
        <v>1840</v>
      </c>
      <c r="I1731" s="971" t="s">
        <v>1982</v>
      </c>
      <c r="J1731" s="255"/>
    </row>
    <row r="1732" spans="1:10" ht="10.9" customHeight="1" x14ac:dyDescent="0.2">
      <c r="A1732" s="258" t="s">
        <v>2315</v>
      </c>
      <c r="B1732" s="702">
        <v>8389</v>
      </c>
      <c r="C1732" s="127" t="s">
        <v>2162</v>
      </c>
      <c r="D1732" s="127" t="s">
        <v>8</v>
      </c>
      <c r="E1732" s="848">
        <v>2</v>
      </c>
      <c r="F1732" s="703">
        <v>1</v>
      </c>
      <c r="G1732" s="711">
        <v>271</v>
      </c>
      <c r="H1732" s="127" t="s">
        <v>1875</v>
      </c>
      <c r="I1732" s="971" t="s">
        <v>1982</v>
      </c>
      <c r="J1732" s="255"/>
    </row>
    <row r="1733" spans="1:10" ht="9.75" customHeight="1" x14ac:dyDescent="0.2">
      <c r="A1733" s="258" t="s">
        <v>1592</v>
      </c>
      <c r="B1733" s="702">
        <v>1554</v>
      </c>
      <c r="C1733" s="127" t="s">
        <v>1146</v>
      </c>
      <c r="D1733" s="127" t="s">
        <v>90</v>
      </c>
      <c r="E1733" s="850">
        <v>126.24</v>
      </c>
      <c r="F1733" s="703">
        <v>1</v>
      </c>
      <c r="G1733" s="711">
        <v>356</v>
      </c>
      <c r="H1733" s="127" t="s">
        <v>677</v>
      </c>
      <c r="I1733" s="971" t="s">
        <v>1982</v>
      </c>
      <c r="J1733" s="255"/>
    </row>
    <row r="1734" spans="1:10" ht="9.75" customHeight="1" x14ac:dyDescent="0.2">
      <c r="A1734" s="258" t="s">
        <v>1594</v>
      </c>
      <c r="B1734" s="702">
        <v>1560</v>
      </c>
      <c r="C1734" s="127" t="s">
        <v>1147</v>
      </c>
      <c r="D1734" s="127" t="s">
        <v>8</v>
      </c>
      <c r="E1734" s="848">
        <v>3</v>
      </c>
      <c r="F1734" s="703">
        <v>1</v>
      </c>
      <c r="G1734" s="711">
        <v>261</v>
      </c>
      <c r="H1734" s="127" t="s">
        <v>1010</v>
      </c>
      <c r="I1734" s="971" t="s">
        <v>1982</v>
      </c>
      <c r="J1734" s="255"/>
    </row>
    <row r="1735" spans="1:10" ht="9.75" customHeight="1" x14ac:dyDescent="0.2">
      <c r="A1735" s="258" t="s">
        <v>2316</v>
      </c>
      <c r="B1735" s="712">
        <v>1912</v>
      </c>
      <c r="C1735" s="127" t="s">
        <v>2163</v>
      </c>
      <c r="D1735" s="127" t="s">
        <v>90</v>
      </c>
      <c r="E1735" s="846">
        <v>22.297000000000001</v>
      </c>
      <c r="F1735" s="703">
        <v>1</v>
      </c>
      <c r="G1735" s="711">
        <v>169</v>
      </c>
      <c r="H1735" s="127" t="s">
        <v>1785</v>
      </c>
      <c r="I1735" s="971" t="s">
        <v>1982</v>
      </c>
      <c r="J1735" s="255"/>
    </row>
    <row r="1736" spans="1:10" ht="9.75" customHeight="1" x14ac:dyDescent="0.2">
      <c r="A1736" s="258" t="s">
        <v>2317</v>
      </c>
      <c r="B1736" s="712">
        <v>1912</v>
      </c>
      <c r="C1736" s="127" t="s">
        <v>2164</v>
      </c>
      <c r="D1736" s="127" t="s">
        <v>90</v>
      </c>
      <c r="E1736" s="850">
        <v>108.31699999999999</v>
      </c>
      <c r="F1736" s="703">
        <v>1</v>
      </c>
      <c r="G1736" s="711">
        <v>252</v>
      </c>
      <c r="H1736" s="127" t="s">
        <v>1862</v>
      </c>
      <c r="I1736" s="971" t="s">
        <v>1982</v>
      </c>
      <c r="J1736" s="255"/>
    </row>
    <row r="1737" spans="1:10" ht="9.75" customHeight="1" x14ac:dyDescent="0.2">
      <c r="A1737" s="258" t="s">
        <v>1374</v>
      </c>
      <c r="B1737" s="702">
        <v>4696</v>
      </c>
      <c r="C1737" s="127" t="s">
        <v>1322</v>
      </c>
      <c r="D1737" s="127" t="s">
        <v>8</v>
      </c>
      <c r="E1737" s="846">
        <v>62</v>
      </c>
      <c r="F1737" s="703">
        <v>1</v>
      </c>
      <c r="G1737" s="711">
        <v>374</v>
      </c>
      <c r="H1737" s="127" t="s">
        <v>581</v>
      </c>
      <c r="I1737" s="971" t="s">
        <v>1982</v>
      </c>
      <c r="J1737" s="255"/>
    </row>
    <row r="1738" spans="1:10" ht="9.75" customHeight="1" x14ac:dyDescent="0.2">
      <c r="A1738" s="258" t="s">
        <v>2318</v>
      </c>
      <c r="B1738" s="712">
        <v>5365</v>
      </c>
      <c r="C1738" s="127" t="s">
        <v>1175</v>
      </c>
      <c r="D1738" s="127" t="s">
        <v>8</v>
      </c>
      <c r="E1738" s="849">
        <v>2292.6</v>
      </c>
      <c r="F1738" s="703">
        <v>1</v>
      </c>
      <c r="G1738" s="711">
        <v>130</v>
      </c>
      <c r="H1738" s="127" t="s">
        <v>1731</v>
      </c>
      <c r="I1738" s="971" t="s">
        <v>1982</v>
      </c>
      <c r="J1738" s="255"/>
    </row>
    <row r="1739" spans="1:10" ht="9.75" customHeight="1" x14ac:dyDescent="0.2">
      <c r="A1739" s="258" t="s">
        <v>1581</v>
      </c>
      <c r="B1739" s="712">
        <v>5593</v>
      </c>
      <c r="C1739" s="127" t="s">
        <v>1193</v>
      </c>
      <c r="D1739" s="127" t="s">
        <v>15</v>
      </c>
      <c r="E1739" s="846">
        <v>51.33</v>
      </c>
      <c r="F1739" s="703">
        <v>1</v>
      </c>
      <c r="G1739" s="711">
        <v>152</v>
      </c>
      <c r="H1739" s="127" t="s">
        <v>1002</v>
      </c>
      <c r="I1739" s="971" t="s">
        <v>1982</v>
      </c>
      <c r="J1739" s="255"/>
    </row>
    <row r="1740" spans="1:10" ht="9.75" customHeight="1" x14ac:dyDescent="0.2">
      <c r="A1740" s="258" t="s">
        <v>2319</v>
      </c>
      <c r="B1740" s="712">
        <v>5595</v>
      </c>
      <c r="C1740" s="127" t="s">
        <v>1194</v>
      </c>
      <c r="D1740" s="127" t="s">
        <v>15</v>
      </c>
      <c r="E1740" s="850">
        <v>119.9</v>
      </c>
      <c r="F1740" s="703">
        <v>1</v>
      </c>
      <c r="G1740" s="711">
        <v>205</v>
      </c>
      <c r="H1740" s="127" t="s">
        <v>1816</v>
      </c>
      <c r="I1740" s="971" t="s">
        <v>1982</v>
      </c>
      <c r="J1740" s="255"/>
    </row>
    <row r="1741" spans="1:10" ht="9.75" customHeight="1" x14ac:dyDescent="0.2">
      <c r="A1741" s="258" t="s">
        <v>2320</v>
      </c>
      <c r="B1741" s="712">
        <v>5597</v>
      </c>
      <c r="C1741" s="127" t="s">
        <v>1195</v>
      </c>
      <c r="D1741" s="127" t="s">
        <v>8</v>
      </c>
      <c r="E1741" s="846">
        <v>29</v>
      </c>
      <c r="F1741" s="703">
        <v>1</v>
      </c>
      <c r="G1741" s="711">
        <v>315</v>
      </c>
      <c r="H1741" s="127" t="s">
        <v>1890</v>
      </c>
      <c r="I1741" s="971" t="s">
        <v>1982</v>
      </c>
      <c r="J1741" s="255"/>
    </row>
    <row r="1742" spans="1:10" ht="9.75" customHeight="1" x14ac:dyDescent="0.2">
      <c r="A1742" s="258" t="s">
        <v>1603</v>
      </c>
      <c r="B1742" s="702">
        <v>5601</v>
      </c>
      <c r="C1742" s="127" t="s">
        <v>1196</v>
      </c>
      <c r="D1742" s="127" t="s">
        <v>8</v>
      </c>
      <c r="E1742" s="848">
        <v>3</v>
      </c>
      <c r="F1742" s="703">
        <v>1</v>
      </c>
      <c r="G1742" s="711">
        <v>360</v>
      </c>
      <c r="H1742" s="127" t="s">
        <v>154</v>
      </c>
      <c r="I1742" s="971" t="s">
        <v>1982</v>
      </c>
      <c r="J1742" s="255"/>
    </row>
    <row r="1743" spans="1:10" ht="9.75" customHeight="1" x14ac:dyDescent="0.2">
      <c r="A1743" s="258" t="s">
        <v>2321</v>
      </c>
      <c r="B1743" s="702">
        <v>5923</v>
      </c>
      <c r="C1743" s="127" t="s">
        <v>1201</v>
      </c>
      <c r="D1743" s="127" t="s">
        <v>94</v>
      </c>
      <c r="E1743" s="846">
        <v>54.000999999999998</v>
      </c>
      <c r="F1743" s="703">
        <v>1</v>
      </c>
      <c r="G1743" s="711">
        <v>127</v>
      </c>
      <c r="H1743" s="127" t="s">
        <v>1727</v>
      </c>
      <c r="I1743" s="971" t="s">
        <v>1982</v>
      </c>
      <c r="J1743" s="255"/>
    </row>
    <row r="1744" spans="1:10" ht="9.75" customHeight="1" x14ac:dyDescent="0.2">
      <c r="A1744" s="258" t="s">
        <v>1408</v>
      </c>
      <c r="B1744" s="702">
        <v>5996</v>
      </c>
      <c r="C1744" s="127" t="s">
        <v>1202</v>
      </c>
      <c r="D1744" s="127" t="s">
        <v>90</v>
      </c>
      <c r="E1744" s="849">
        <v>3264.4349999999999</v>
      </c>
      <c r="F1744" s="703">
        <v>1</v>
      </c>
      <c r="G1744" s="711">
        <v>280</v>
      </c>
      <c r="H1744" s="127" t="s">
        <v>617</v>
      </c>
      <c r="I1744" s="971" t="s">
        <v>1982</v>
      </c>
      <c r="J1744" s="255"/>
    </row>
    <row r="1745" spans="1:10" ht="9.75" customHeight="1" x14ac:dyDescent="0.2">
      <c r="A1745" s="258" t="s">
        <v>1544</v>
      </c>
      <c r="B1745" s="702">
        <v>6173</v>
      </c>
      <c r="C1745" s="127" t="s">
        <v>1208</v>
      </c>
      <c r="D1745" s="127" t="s">
        <v>90</v>
      </c>
      <c r="E1745" s="849">
        <v>3264.4349999999999</v>
      </c>
      <c r="F1745" s="703">
        <v>1</v>
      </c>
      <c r="G1745" s="711">
        <v>284</v>
      </c>
      <c r="H1745" s="127" t="s">
        <v>630</v>
      </c>
      <c r="I1745" s="971" t="s">
        <v>1982</v>
      </c>
      <c r="J1745" s="255"/>
    </row>
    <row r="1746" spans="1:10" ht="9.75" customHeight="1" x14ac:dyDescent="0.2">
      <c r="A1746" s="258" t="s">
        <v>2322</v>
      </c>
      <c r="B1746" s="702">
        <v>6174</v>
      </c>
      <c r="C1746" s="127" t="s">
        <v>2165</v>
      </c>
      <c r="D1746" s="127" t="s">
        <v>8</v>
      </c>
      <c r="E1746" s="848">
        <v>1</v>
      </c>
      <c r="F1746" s="703">
        <v>1</v>
      </c>
      <c r="G1746" s="711">
        <v>291</v>
      </c>
      <c r="H1746" s="127" t="s">
        <v>1879</v>
      </c>
      <c r="I1746" s="971" t="s">
        <v>1982</v>
      </c>
      <c r="J1746" s="255"/>
    </row>
    <row r="1747" spans="1:10" ht="9.75" customHeight="1" x14ac:dyDescent="0.2">
      <c r="A1747" s="258" t="s">
        <v>2323</v>
      </c>
      <c r="B1747" s="712">
        <v>6403</v>
      </c>
      <c r="C1747" s="127" t="s">
        <v>1211</v>
      </c>
      <c r="D1747" s="127" t="s">
        <v>8</v>
      </c>
      <c r="E1747" s="851">
        <v>10971.31</v>
      </c>
      <c r="F1747" s="703">
        <v>1</v>
      </c>
      <c r="G1747" s="711">
        <v>190</v>
      </c>
      <c r="H1747" s="127" t="s">
        <v>1801</v>
      </c>
      <c r="I1747" s="971" t="s">
        <v>1982</v>
      </c>
      <c r="J1747" s="255"/>
    </row>
    <row r="1748" spans="1:10" ht="9.75" customHeight="1" x14ac:dyDescent="0.2">
      <c r="A1748" s="258" t="s">
        <v>2324</v>
      </c>
      <c r="B1748" s="702">
        <v>6425</v>
      </c>
      <c r="C1748" s="127" t="s">
        <v>2166</v>
      </c>
      <c r="D1748" s="127" t="s">
        <v>8</v>
      </c>
      <c r="E1748" s="846">
        <v>11</v>
      </c>
      <c r="F1748" s="703">
        <v>1</v>
      </c>
      <c r="G1748" s="711">
        <v>277</v>
      </c>
      <c r="H1748" s="127" t="s">
        <v>1877</v>
      </c>
      <c r="I1748" s="971" t="s">
        <v>1982</v>
      </c>
      <c r="J1748" s="255"/>
    </row>
    <row r="1749" spans="1:10" ht="9.75" customHeight="1" x14ac:dyDescent="0.2">
      <c r="A1749" s="258" t="s">
        <v>1410</v>
      </c>
      <c r="B1749" s="702">
        <v>6427</v>
      </c>
      <c r="C1749" s="127" t="s">
        <v>1214</v>
      </c>
      <c r="D1749" s="127" t="s">
        <v>10</v>
      </c>
      <c r="E1749" s="846">
        <v>28</v>
      </c>
      <c r="F1749" s="703">
        <v>1</v>
      </c>
      <c r="G1749" s="711">
        <v>280</v>
      </c>
      <c r="H1749" s="127" t="s">
        <v>617</v>
      </c>
      <c r="I1749" s="971" t="s">
        <v>1982</v>
      </c>
      <c r="J1749" s="255"/>
    </row>
    <row r="1750" spans="1:10" ht="9.75" customHeight="1" x14ac:dyDescent="0.2">
      <c r="A1750" s="258" t="s">
        <v>1529</v>
      </c>
      <c r="B1750" s="702">
        <v>6427</v>
      </c>
      <c r="C1750" s="127" t="s">
        <v>1215</v>
      </c>
      <c r="D1750" s="127" t="s">
        <v>10</v>
      </c>
      <c r="E1750" s="846">
        <v>25</v>
      </c>
      <c r="F1750" s="703">
        <v>1</v>
      </c>
      <c r="G1750" s="711">
        <v>281</v>
      </c>
      <c r="H1750" s="127" t="s">
        <v>632</v>
      </c>
      <c r="I1750" s="971" t="s">
        <v>1982</v>
      </c>
      <c r="J1750" s="255"/>
    </row>
    <row r="1751" spans="1:10" ht="9.75" customHeight="1" x14ac:dyDescent="0.2">
      <c r="A1751" s="258" t="s">
        <v>1537</v>
      </c>
      <c r="B1751" s="702">
        <v>6490</v>
      </c>
      <c r="C1751" s="127" t="s">
        <v>572</v>
      </c>
      <c r="D1751" s="127" t="s">
        <v>8</v>
      </c>
      <c r="E1751" s="846">
        <v>22</v>
      </c>
      <c r="F1751" s="703">
        <v>1</v>
      </c>
      <c r="G1751" s="711">
        <v>289</v>
      </c>
      <c r="H1751" s="127" t="s">
        <v>572</v>
      </c>
      <c r="I1751" s="971" t="s">
        <v>1982</v>
      </c>
      <c r="J1751" s="255"/>
    </row>
    <row r="1752" spans="1:10" ht="10.9" customHeight="1" x14ac:dyDescent="0.2">
      <c r="A1752" s="258" t="s">
        <v>1569</v>
      </c>
      <c r="B1752" s="712">
        <v>7089</v>
      </c>
      <c r="C1752" s="127" t="s">
        <v>1225</v>
      </c>
      <c r="D1752" s="127" t="s">
        <v>90</v>
      </c>
      <c r="E1752" s="848">
        <v>5.7119999999999997</v>
      </c>
      <c r="F1752" s="703">
        <v>1</v>
      </c>
      <c r="G1752" s="711">
        <v>150</v>
      </c>
      <c r="H1752" s="127" t="s">
        <v>1004</v>
      </c>
      <c r="I1752" s="971" t="s">
        <v>1982</v>
      </c>
      <c r="J1752" s="255"/>
    </row>
    <row r="1753" spans="1:10" ht="9.75" customHeight="1" x14ac:dyDescent="0.2">
      <c r="A1753" s="258" t="s">
        <v>2325</v>
      </c>
      <c r="B1753" s="712">
        <v>7089</v>
      </c>
      <c r="C1753" s="127" t="s">
        <v>1226</v>
      </c>
      <c r="D1753" s="127" t="s">
        <v>90</v>
      </c>
      <c r="E1753" s="846">
        <v>10.978</v>
      </c>
      <c r="F1753" s="703">
        <v>1</v>
      </c>
      <c r="G1753" s="711">
        <v>151</v>
      </c>
      <c r="H1753" s="127" t="s">
        <v>1762</v>
      </c>
      <c r="I1753" s="971" t="s">
        <v>1982</v>
      </c>
      <c r="J1753" s="255"/>
    </row>
    <row r="1754" spans="1:10" ht="9.75" customHeight="1" x14ac:dyDescent="0.2">
      <c r="A1754" s="258" t="s">
        <v>2326</v>
      </c>
      <c r="B1754" s="702">
        <v>7092</v>
      </c>
      <c r="C1754" s="127" t="s">
        <v>2167</v>
      </c>
      <c r="D1754" s="127" t="s">
        <v>90</v>
      </c>
      <c r="E1754" s="849">
        <v>3235</v>
      </c>
      <c r="F1754" s="703">
        <v>1</v>
      </c>
      <c r="G1754" s="711">
        <v>117</v>
      </c>
      <c r="H1754" s="127" t="s">
        <v>1722</v>
      </c>
      <c r="I1754" s="971" t="s">
        <v>1982</v>
      </c>
      <c r="J1754" s="255"/>
    </row>
    <row r="1755" spans="1:10" ht="9.75" customHeight="1" x14ac:dyDescent="0.2">
      <c r="A1755" s="258" t="s">
        <v>2327</v>
      </c>
      <c r="B1755" s="702">
        <v>7184</v>
      </c>
      <c r="C1755" s="127" t="s">
        <v>2168</v>
      </c>
      <c r="D1755" s="127" t="s">
        <v>7</v>
      </c>
      <c r="E1755" s="848">
        <v>1</v>
      </c>
      <c r="F1755" s="703">
        <v>1</v>
      </c>
      <c r="G1755" s="711">
        <v>256</v>
      </c>
      <c r="H1755" s="127" t="s">
        <v>1867</v>
      </c>
      <c r="I1755" s="971" t="s">
        <v>1982</v>
      </c>
      <c r="J1755" s="255"/>
    </row>
    <row r="1756" spans="1:10" s="120" customFormat="1" ht="9.75" customHeight="1" x14ac:dyDescent="0.2">
      <c r="A1756" s="258" t="s">
        <v>2328</v>
      </c>
      <c r="B1756" s="702">
        <v>7187</v>
      </c>
      <c r="C1756" s="127" t="s">
        <v>2169</v>
      </c>
      <c r="D1756" s="127" t="s">
        <v>7</v>
      </c>
      <c r="E1756" s="848">
        <v>1</v>
      </c>
      <c r="F1756" s="703">
        <v>1</v>
      </c>
      <c r="G1756" s="711">
        <v>293</v>
      </c>
      <c r="H1756" s="127" t="s">
        <v>1881</v>
      </c>
      <c r="I1756" s="971" t="s">
        <v>1982</v>
      </c>
      <c r="J1756" s="255"/>
    </row>
    <row r="1757" spans="1:10" ht="9.75" customHeight="1" x14ac:dyDescent="0.2">
      <c r="A1757" s="258" t="s">
        <v>2329</v>
      </c>
      <c r="B1757" s="702">
        <v>7230</v>
      </c>
      <c r="C1757" s="127" t="s">
        <v>1228</v>
      </c>
      <c r="D1757" s="127" t="s">
        <v>7</v>
      </c>
      <c r="E1757" s="848">
        <v>1</v>
      </c>
      <c r="F1757" s="703">
        <v>1</v>
      </c>
      <c r="G1757" s="711">
        <v>364</v>
      </c>
      <c r="H1757" s="127" t="s">
        <v>1921</v>
      </c>
      <c r="I1757" s="971" t="s">
        <v>1982</v>
      </c>
      <c r="J1757" s="255"/>
    </row>
    <row r="1758" spans="1:10" ht="9.75" customHeight="1" x14ac:dyDescent="0.2">
      <c r="A1758" s="258" t="s">
        <v>1619</v>
      </c>
      <c r="B1758" s="702">
        <v>7231</v>
      </c>
      <c r="C1758" s="127" t="s">
        <v>1229</v>
      </c>
      <c r="D1758" s="127" t="s">
        <v>7</v>
      </c>
      <c r="E1758" s="848">
        <v>1</v>
      </c>
      <c r="F1758" s="703">
        <v>1</v>
      </c>
      <c r="G1758" s="711">
        <v>290</v>
      </c>
      <c r="H1758" s="127" t="s">
        <v>1013</v>
      </c>
      <c r="I1758" s="971" t="s">
        <v>1982</v>
      </c>
      <c r="J1758" s="255"/>
    </row>
    <row r="1759" spans="1:10" ht="9.75" customHeight="1" x14ac:dyDescent="0.2">
      <c r="A1759" s="258" t="s">
        <v>1596</v>
      </c>
      <c r="B1759" s="702">
        <v>7261</v>
      </c>
      <c r="C1759" s="127" t="s">
        <v>1230</v>
      </c>
      <c r="D1759" s="127" t="s">
        <v>8</v>
      </c>
      <c r="E1759" s="848">
        <v>2</v>
      </c>
      <c r="F1759" s="703">
        <v>1</v>
      </c>
      <c r="G1759" s="711">
        <v>324</v>
      </c>
      <c r="H1759" s="127" t="s">
        <v>675</v>
      </c>
      <c r="I1759" s="971" t="s">
        <v>1982</v>
      </c>
      <c r="J1759" s="255"/>
    </row>
    <row r="1760" spans="1:10" ht="19.350000000000001" customHeight="1" x14ac:dyDescent="0.2">
      <c r="A1760" s="258" t="s">
        <v>2330</v>
      </c>
      <c r="B1760" s="702">
        <v>7262</v>
      </c>
      <c r="C1760" s="127" t="s">
        <v>1922</v>
      </c>
      <c r="D1760" s="127" t="s">
        <v>7</v>
      </c>
      <c r="E1760" s="848">
        <v>1</v>
      </c>
      <c r="F1760" s="703">
        <v>1</v>
      </c>
      <c r="G1760" s="711">
        <v>367</v>
      </c>
      <c r="H1760" s="127" t="s">
        <v>1922</v>
      </c>
      <c r="I1760" s="971" t="s">
        <v>1982</v>
      </c>
      <c r="J1760" s="255"/>
    </row>
    <row r="1761" spans="1:10" ht="9.75" customHeight="1" x14ac:dyDescent="0.2">
      <c r="A1761" s="258" t="s">
        <v>1588</v>
      </c>
      <c r="B1761" s="702">
        <v>7302</v>
      </c>
      <c r="C1761" s="127" t="s">
        <v>579</v>
      </c>
      <c r="D1761" s="127" t="s">
        <v>7</v>
      </c>
      <c r="E1761" s="848">
        <v>1</v>
      </c>
      <c r="F1761" s="703">
        <v>1</v>
      </c>
      <c r="G1761" s="711">
        <v>357</v>
      </c>
      <c r="H1761" s="127" t="s">
        <v>579</v>
      </c>
      <c r="I1761" s="971" t="s">
        <v>1982</v>
      </c>
      <c r="J1761" s="255"/>
    </row>
    <row r="1762" spans="1:10" ht="9.75" customHeight="1" x14ac:dyDescent="0.2">
      <c r="A1762" s="258" t="s">
        <v>2331</v>
      </c>
      <c r="B1762" s="712">
        <v>7304</v>
      </c>
      <c r="C1762" s="127" t="s">
        <v>1233</v>
      </c>
      <c r="D1762" s="127" t="s">
        <v>197</v>
      </c>
      <c r="E1762" s="848">
        <v>0.95599999999999996</v>
      </c>
      <c r="F1762" s="703">
        <v>1</v>
      </c>
      <c r="G1762" s="711">
        <v>172</v>
      </c>
      <c r="H1762" s="127" t="s">
        <v>1789</v>
      </c>
      <c r="I1762" s="971" t="s">
        <v>1982</v>
      </c>
      <c r="J1762" s="255"/>
    </row>
    <row r="1763" spans="1:10" ht="9.75" customHeight="1" x14ac:dyDescent="0.2">
      <c r="A1763" s="258" t="s">
        <v>2332</v>
      </c>
      <c r="B1763" s="702">
        <v>7374</v>
      </c>
      <c r="C1763" s="127" t="s">
        <v>2170</v>
      </c>
      <c r="D1763" s="127" t="s">
        <v>90</v>
      </c>
      <c r="E1763" s="848">
        <v>1</v>
      </c>
      <c r="F1763" s="703">
        <v>1</v>
      </c>
      <c r="G1763" s="711">
        <v>368</v>
      </c>
      <c r="H1763" s="127" t="s">
        <v>1923</v>
      </c>
      <c r="I1763" s="971" t="s">
        <v>1982</v>
      </c>
      <c r="J1763" s="255"/>
    </row>
    <row r="1764" spans="1:10" ht="9.75" customHeight="1" x14ac:dyDescent="0.2">
      <c r="A1764" s="258" t="s">
        <v>1530</v>
      </c>
      <c r="B1764" s="702">
        <v>7745</v>
      </c>
      <c r="C1764" s="127" t="s">
        <v>1257</v>
      </c>
      <c r="D1764" s="127" t="s">
        <v>8</v>
      </c>
      <c r="E1764" s="846">
        <v>22</v>
      </c>
      <c r="F1764" s="703">
        <v>1</v>
      </c>
      <c r="G1764" s="711">
        <v>283</v>
      </c>
      <c r="H1764" s="127" t="s">
        <v>1011</v>
      </c>
      <c r="I1764" s="971" t="s">
        <v>1982</v>
      </c>
      <c r="J1764" s="255"/>
    </row>
    <row r="1765" spans="1:10" ht="9.75" customHeight="1" x14ac:dyDescent="0.2">
      <c r="A1765" s="258" t="s">
        <v>2333</v>
      </c>
      <c r="B1765" s="702">
        <v>7745</v>
      </c>
      <c r="C1765" s="127" t="s">
        <v>1258</v>
      </c>
      <c r="D1765" s="127" t="s">
        <v>8</v>
      </c>
      <c r="E1765" s="846">
        <v>14</v>
      </c>
      <c r="F1765" s="703">
        <v>1</v>
      </c>
      <c r="G1765" s="711">
        <v>262</v>
      </c>
      <c r="H1765" s="127" t="s">
        <v>1868</v>
      </c>
      <c r="I1765" s="971" t="s">
        <v>1982</v>
      </c>
      <c r="J1765" s="255"/>
    </row>
    <row r="1766" spans="1:10" ht="9.75" customHeight="1" x14ac:dyDescent="0.2">
      <c r="A1766" s="258" t="s">
        <v>2334</v>
      </c>
      <c r="B1766" s="712">
        <v>7745</v>
      </c>
      <c r="C1766" s="127" t="s">
        <v>1259</v>
      </c>
      <c r="D1766" s="127" t="s">
        <v>8</v>
      </c>
      <c r="E1766" s="846">
        <v>26</v>
      </c>
      <c r="F1766" s="703">
        <v>1</v>
      </c>
      <c r="G1766" s="711">
        <v>268</v>
      </c>
      <c r="H1766" s="127" t="s">
        <v>1872</v>
      </c>
      <c r="I1766" s="971" t="s">
        <v>1982</v>
      </c>
      <c r="J1766" s="255"/>
    </row>
    <row r="1767" spans="1:10" ht="9.75" customHeight="1" x14ac:dyDescent="0.2">
      <c r="A1767" s="258" t="s">
        <v>2335</v>
      </c>
      <c r="B1767" s="712">
        <v>7745</v>
      </c>
      <c r="C1767" s="127" t="s">
        <v>1260</v>
      </c>
      <c r="D1767" s="127" t="s">
        <v>8</v>
      </c>
      <c r="E1767" s="848">
        <v>2</v>
      </c>
      <c r="F1767" s="703">
        <v>1</v>
      </c>
      <c r="G1767" s="711">
        <v>271</v>
      </c>
      <c r="H1767" s="127" t="s">
        <v>1875</v>
      </c>
      <c r="I1767" s="971" t="s">
        <v>1982</v>
      </c>
      <c r="J1767" s="255"/>
    </row>
    <row r="1768" spans="1:10" ht="9.75" customHeight="1" x14ac:dyDescent="0.2">
      <c r="A1768" s="258" t="s">
        <v>1558</v>
      </c>
      <c r="B1768" s="702">
        <v>7745</v>
      </c>
      <c r="C1768" s="127" t="s">
        <v>1261</v>
      </c>
      <c r="D1768" s="127" t="s">
        <v>8</v>
      </c>
      <c r="E1768" s="850">
        <v>147</v>
      </c>
      <c r="F1768" s="703">
        <v>1</v>
      </c>
      <c r="G1768" s="711">
        <v>299</v>
      </c>
      <c r="H1768" s="127" t="s">
        <v>576</v>
      </c>
      <c r="I1768" s="971" t="s">
        <v>1982</v>
      </c>
      <c r="J1768" s="255"/>
    </row>
    <row r="1769" spans="1:10" ht="9.75" customHeight="1" x14ac:dyDescent="0.2">
      <c r="A1769" s="258" t="s">
        <v>2336</v>
      </c>
      <c r="B1769" s="702">
        <v>7749</v>
      </c>
      <c r="C1769" s="127" t="s">
        <v>2171</v>
      </c>
      <c r="D1769" s="127" t="s">
        <v>8</v>
      </c>
      <c r="E1769" s="846">
        <v>11.75</v>
      </c>
      <c r="F1769" s="703">
        <v>1</v>
      </c>
      <c r="G1769" s="711">
        <v>370</v>
      </c>
      <c r="H1769" s="127" t="s">
        <v>1925</v>
      </c>
      <c r="I1769" s="971" t="s">
        <v>1982</v>
      </c>
      <c r="J1769" s="255"/>
    </row>
    <row r="1770" spans="1:10" ht="9.75" customHeight="1" x14ac:dyDescent="0.2">
      <c r="A1770" s="258" t="s">
        <v>2337</v>
      </c>
      <c r="B1770" s="702">
        <v>7761</v>
      </c>
      <c r="C1770" s="127" t="s">
        <v>2172</v>
      </c>
      <c r="D1770" s="127" t="s">
        <v>15</v>
      </c>
      <c r="E1770" s="850">
        <v>216.2</v>
      </c>
      <c r="F1770" s="703">
        <v>1</v>
      </c>
      <c r="G1770" s="711">
        <v>219</v>
      </c>
      <c r="H1770" s="127" t="s">
        <v>1829</v>
      </c>
      <c r="I1770" s="971" t="s">
        <v>1982</v>
      </c>
      <c r="J1770" s="255"/>
    </row>
    <row r="1771" spans="1:10" s="384" customFormat="1" ht="9.75" customHeight="1" x14ac:dyDescent="0.2">
      <c r="A1771" s="258" t="s">
        <v>2338</v>
      </c>
      <c r="B1771" s="702">
        <v>7761</v>
      </c>
      <c r="C1771" s="127" t="s">
        <v>1274</v>
      </c>
      <c r="D1771" s="127" t="s">
        <v>15</v>
      </c>
      <c r="E1771" s="850">
        <v>796.26</v>
      </c>
      <c r="F1771" s="703">
        <v>1</v>
      </c>
      <c r="G1771" s="711">
        <v>142</v>
      </c>
      <c r="H1771" s="127" t="s">
        <v>1751</v>
      </c>
      <c r="I1771" s="971" t="s">
        <v>1982</v>
      </c>
      <c r="J1771" s="688"/>
    </row>
    <row r="1772" spans="1:10" s="384" customFormat="1" ht="9.75" customHeight="1" x14ac:dyDescent="0.2">
      <c r="A1772" s="258" t="s">
        <v>2339</v>
      </c>
      <c r="B1772" s="702">
        <v>7761</v>
      </c>
      <c r="C1772" s="127" t="s">
        <v>1275</v>
      </c>
      <c r="D1772" s="127" t="s">
        <v>15</v>
      </c>
      <c r="E1772" s="850">
        <v>172.76</v>
      </c>
      <c r="F1772" s="703">
        <v>1</v>
      </c>
      <c r="G1772" s="711">
        <v>156</v>
      </c>
      <c r="H1772" s="127" t="s">
        <v>1770</v>
      </c>
      <c r="I1772" s="971" t="s">
        <v>1982</v>
      </c>
      <c r="J1772" s="688"/>
    </row>
    <row r="1773" spans="1:10" s="384" customFormat="1" ht="9.75" customHeight="1" x14ac:dyDescent="0.2">
      <c r="A1773" s="258" t="s">
        <v>2340</v>
      </c>
      <c r="B1773" s="712">
        <v>7761</v>
      </c>
      <c r="C1773" s="127" t="s">
        <v>1276</v>
      </c>
      <c r="D1773" s="127" t="s">
        <v>15</v>
      </c>
      <c r="E1773" s="850">
        <v>165.55</v>
      </c>
      <c r="F1773" s="703">
        <v>1</v>
      </c>
      <c r="G1773" s="711">
        <v>160</v>
      </c>
      <c r="H1773" s="127" t="s">
        <v>1777</v>
      </c>
      <c r="I1773" s="971" t="s">
        <v>1982</v>
      </c>
      <c r="J1773" s="688"/>
    </row>
    <row r="1774" spans="1:10" s="384" customFormat="1" ht="9.75" customHeight="1" x14ac:dyDescent="0.2">
      <c r="A1774" s="258" t="s">
        <v>1559</v>
      </c>
      <c r="B1774" s="712">
        <v>7761</v>
      </c>
      <c r="C1774" s="127" t="s">
        <v>1277</v>
      </c>
      <c r="D1774" s="127" t="s">
        <v>15</v>
      </c>
      <c r="E1774" s="850">
        <v>454.59</v>
      </c>
      <c r="F1774" s="703">
        <v>1</v>
      </c>
      <c r="G1774" s="711">
        <v>162</v>
      </c>
      <c r="H1774" s="127" t="s">
        <v>650</v>
      </c>
      <c r="I1774" s="971" t="s">
        <v>1982</v>
      </c>
      <c r="J1774" s="688"/>
    </row>
    <row r="1775" spans="1:10" s="384" customFormat="1" ht="9.75" customHeight="1" x14ac:dyDescent="0.2">
      <c r="A1775" s="258" t="s">
        <v>2341</v>
      </c>
      <c r="B1775" s="712">
        <v>7761</v>
      </c>
      <c r="C1775" s="127" t="s">
        <v>1264</v>
      </c>
      <c r="D1775" s="127" t="s">
        <v>15</v>
      </c>
      <c r="E1775" s="850">
        <v>191.4</v>
      </c>
      <c r="F1775" s="703">
        <v>1</v>
      </c>
      <c r="G1775" s="711">
        <v>181</v>
      </c>
      <c r="H1775" s="127" t="s">
        <v>1795</v>
      </c>
      <c r="I1775" s="971" t="s">
        <v>1982</v>
      </c>
      <c r="J1775" s="688"/>
    </row>
    <row r="1776" spans="1:10" s="384" customFormat="1" ht="9.75" customHeight="1" x14ac:dyDescent="0.2">
      <c r="A1776" s="258" t="s">
        <v>2342</v>
      </c>
      <c r="B1776" s="702">
        <v>7761</v>
      </c>
      <c r="C1776" s="127" t="s">
        <v>1265</v>
      </c>
      <c r="D1776" s="127" t="s">
        <v>15</v>
      </c>
      <c r="E1776" s="850">
        <v>273.7</v>
      </c>
      <c r="F1776" s="703">
        <v>1</v>
      </c>
      <c r="G1776" s="711">
        <v>196</v>
      </c>
      <c r="H1776" s="127" t="s">
        <v>1807</v>
      </c>
      <c r="I1776" s="971" t="s">
        <v>1982</v>
      </c>
      <c r="J1776" s="688"/>
    </row>
    <row r="1777" spans="1:10" s="384" customFormat="1" ht="9.75" customHeight="1" x14ac:dyDescent="0.2">
      <c r="A1777" s="258" t="s">
        <v>2343</v>
      </c>
      <c r="B1777" s="702">
        <v>7761</v>
      </c>
      <c r="C1777" s="127" t="s">
        <v>2173</v>
      </c>
      <c r="D1777" s="127" t="s">
        <v>15</v>
      </c>
      <c r="E1777" s="846">
        <v>93.95</v>
      </c>
      <c r="F1777" s="703">
        <v>1</v>
      </c>
      <c r="G1777" s="711">
        <v>251</v>
      </c>
      <c r="H1777" s="127" t="s">
        <v>1860</v>
      </c>
      <c r="I1777" s="971" t="s">
        <v>1982</v>
      </c>
      <c r="J1777" s="688"/>
    </row>
    <row r="1778" spans="1:10" s="384" customFormat="1" ht="9.75" customHeight="1" x14ac:dyDescent="0.2">
      <c r="A1778" s="258" t="s">
        <v>2344</v>
      </c>
      <c r="B1778" s="712">
        <v>7761</v>
      </c>
      <c r="C1778" s="127" t="s">
        <v>1266</v>
      </c>
      <c r="D1778" s="127" t="s">
        <v>15</v>
      </c>
      <c r="E1778" s="850">
        <v>119.9</v>
      </c>
      <c r="F1778" s="703">
        <v>1</v>
      </c>
      <c r="G1778" s="711">
        <v>205</v>
      </c>
      <c r="H1778" s="127" t="s">
        <v>1816</v>
      </c>
      <c r="I1778" s="971" t="s">
        <v>1982</v>
      </c>
      <c r="J1778" s="688"/>
    </row>
    <row r="1779" spans="1:10" s="384" customFormat="1" ht="9.75" customHeight="1" x14ac:dyDescent="0.2">
      <c r="A1779" s="258" t="s">
        <v>1560</v>
      </c>
      <c r="B1779" s="702">
        <v>7761</v>
      </c>
      <c r="C1779" s="127" t="s">
        <v>1267</v>
      </c>
      <c r="D1779" s="127" t="s">
        <v>15</v>
      </c>
      <c r="E1779" s="849">
        <v>2861.7</v>
      </c>
      <c r="F1779" s="703">
        <v>1</v>
      </c>
      <c r="G1779" s="711">
        <v>216</v>
      </c>
      <c r="H1779" s="127" t="s">
        <v>655</v>
      </c>
      <c r="I1779" s="971" t="s">
        <v>1982</v>
      </c>
      <c r="J1779" s="688"/>
    </row>
    <row r="1780" spans="1:10" s="384" customFormat="1" ht="9.75" customHeight="1" x14ac:dyDescent="0.2">
      <c r="A1780" s="258" t="s">
        <v>2345</v>
      </c>
      <c r="B1780" s="712">
        <v>7761</v>
      </c>
      <c r="C1780" s="127" t="s">
        <v>1268</v>
      </c>
      <c r="D1780" s="127" t="s">
        <v>15</v>
      </c>
      <c r="E1780" s="846">
        <v>97.16</v>
      </c>
      <c r="F1780" s="703">
        <v>1</v>
      </c>
      <c r="G1780" s="711">
        <v>227</v>
      </c>
      <c r="H1780" s="127" t="s">
        <v>1832</v>
      </c>
      <c r="I1780" s="971" t="s">
        <v>1982</v>
      </c>
      <c r="J1780" s="688"/>
    </row>
    <row r="1781" spans="1:10" s="384" customFormat="1" ht="9.75" customHeight="1" x14ac:dyDescent="0.2">
      <c r="A1781" s="258" t="s">
        <v>2346</v>
      </c>
      <c r="B1781" s="702">
        <v>7761</v>
      </c>
      <c r="C1781" s="127" t="s">
        <v>1269</v>
      </c>
      <c r="D1781" s="127" t="s">
        <v>15</v>
      </c>
      <c r="E1781" s="850">
        <v>532.99</v>
      </c>
      <c r="F1781" s="703">
        <v>1</v>
      </c>
      <c r="G1781" s="711">
        <v>242</v>
      </c>
      <c r="H1781" s="127" t="s">
        <v>1846</v>
      </c>
      <c r="I1781" s="971" t="s">
        <v>1982</v>
      </c>
      <c r="J1781" s="688"/>
    </row>
    <row r="1782" spans="1:10" s="384" customFormat="1" ht="9.75" customHeight="1" x14ac:dyDescent="0.2">
      <c r="A1782" s="258" t="s">
        <v>2347</v>
      </c>
      <c r="B1782" s="702">
        <v>7761</v>
      </c>
      <c r="C1782" s="127" t="s">
        <v>1270</v>
      </c>
      <c r="D1782" s="127" t="s">
        <v>15</v>
      </c>
      <c r="E1782" s="846">
        <v>18.36</v>
      </c>
      <c r="F1782" s="703">
        <v>1</v>
      </c>
      <c r="G1782" s="711">
        <v>346</v>
      </c>
      <c r="H1782" s="127" t="s">
        <v>1909</v>
      </c>
      <c r="I1782" s="971" t="s">
        <v>1982</v>
      </c>
      <c r="J1782" s="688"/>
    </row>
    <row r="1783" spans="1:10" s="384" customFormat="1" ht="9.75" customHeight="1" x14ac:dyDescent="0.2">
      <c r="A1783" s="258" t="s">
        <v>1538</v>
      </c>
      <c r="B1783" s="702">
        <v>7761</v>
      </c>
      <c r="C1783" s="127" t="s">
        <v>1271</v>
      </c>
      <c r="D1783" s="127" t="s">
        <v>15</v>
      </c>
      <c r="E1783" s="850">
        <v>218.7</v>
      </c>
      <c r="F1783" s="703">
        <v>1</v>
      </c>
      <c r="G1783" s="711">
        <v>353</v>
      </c>
      <c r="H1783" s="127" t="s">
        <v>661</v>
      </c>
      <c r="I1783" s="971" t="s">
        <v>1982</v>
      </c>
      <c r="J1783" s="688"/>
    </row>
    <row r="1784" spans="1:10" s="384" customFormat="1" ht="9.75" customHeight="1" x14ac:dyDescent="0.2">
      <c r="A1784" s="258" t="s">
        <v>1539</v>
      </c>
      <c r="B1784" s="702">
        <v>7761</v>
      </c>
      <c r="C1784" s="127" t="s">
        <v>1272</v>
      </c>
      <c r="D1784" s="127" t="s">
        <v>15</v>
      </c>
      <c r="E1784" s="850">
        <v>473.7</v>
      </c>
      <c r="F1784" s="703">
        <v>1</v>
      </c>
      <c r="G1784" s="711">
        <v>353</v>
      </c>
      <c r="H1784" s="127" t="s">
        <v>661</v>
      </c>
      <c r="I1784" s="971" t="s">
        <v>1982</v>
      </c>
      <c r="J1784" s="688"/>
    </row>
    <row r="1785" spans="1:10" s="384" customFormat="1" ht="9.75" customHeight="1" x14ac:dyDescent="0.2">
      <c r="A1785" s="258" t="s">
        <v>1540</v>
      </c>
      <c r="B1785" s="702">
        <v>7761</v>
      </c>
      <c r="C1785" s="127" t="s">
        <v>1273</v>
      </c>
      <c r="D1785" s="127" t="s">
        <v>15</v>
      </c>
      <c r="E1785" s="850">
        <v>280.14999999999998</v>
      </c>
      <c r="F1785" s="703">
        <v>1</v>
      </c>
      <c r="G1785" s="711">
        <v>353</v>
      </c>
      <c r="H1785" s="127" t="s">
        <v>661</v>
      </c>
      <c r="I1785" s="971" t="s">
        <v>1982</v>
      </c>
      <c r="J1785" s="688"/>
    </row>
    <row r="1786" spans="1:10" s="384" customFormat="1" ht="9.75" customHeight="1" x14ac:dyDescent="0.2">
      <c r="A1786" s="258" t="s">
        <v>2348</v>
      </c>
      <c r="B1786" s="702">
        <v>7761</v>
      </c>
      <c r="C1786" s="127" t="s">
        <v>2174</v>
      </c>
      <c r="D1786" s="127" t="s">
        <v>15</v>
      </c>
      <c r="E1786" s="850">
        <v>378.58</v>
      </c>
      <c r="F1786" s="703">
        <v>1</v>
      </c>
      <c r="G1786" s="711">
        <v>353</v>
      </c>
      <c r="H1786" s="127" t="s">
        <v>661</v>
      </c>
      <c r="I1786" s="971" t="s">
        <v>1982</v>
      </c>
      <c r="J1786" s="688"/>
    </row>
    <row r="1787" spans="1:10" s="384" customFormat="1" ht="9.75" customHeight="1" x14ac:dyDescent="0.2">
      <c r="A1787" s="258" t="s">
        <v>2349</v>
      </c>
      <c r="B1787" s="702">
        <v>7761</v>
      </c>
      <c r="C1787" s="127" t="s">
        <v>2175</v>
      </c>
      <c r="D1787" s="127" t="s">
        <v>15</v>
      </c>
      <c r="E1787" s="848">
        <v>4.78</v>
      </c>
      <c r="F1787" s="703">
        <v>1</v>
      </c>
      <c r="G1787" s="711">
        <v>172</v>
      </c>
      <c r="H1787" s="127" t="s">
        <v>1789</v>
      </c>
      <c r="I1787" s="971" t="s">
        <v>1982</v>
      </c>
      <c r="J1787" s="688"/>
    </row>
    <row r="1788" spans="1:10" s="384" customFormat="1" ht="9.75" customHeight="1" x14ac:dyDescent="0.2">
      <c r="A1788" s="258" t="s">
        <v>2350</v>
      </c>
      <c r="B1788" s="712">
        <v>8107</v>
      </c>
      <c r="C1788" s="127" t="s">
        <v>1294</v>
      </c>
      <c r="D1788" s="127" t="s">
        <v>90</v>
      </c>
      <c r="E1788" s="846">
        <v>29.975000000000001</v>
      </c>
      <c r="F1788" s="703">
        <v>1</v>
      </c>
      <c r="G1788" s="711">
        <v>205</v>
      </c>
      <c r="H1788" s="127" t="s">
        <v>1816</v>
      </c>
      <c r="I1788" s="971" t="s">
        <v>1982</v>
      </c>
      <c r="J1788" s="688"/>
    </row>
    <row r="1789" spans="1:10" s="384" customFormat="1" ht="9.75" customHeight="1" x14ac:dyDescent="0.2">
      <c r="A1789" s="258" t="s">
        <v>2351</v>
      </c>
      <c r="B1789" s="702">
        <v>8109</v>
      </c>
      <c r="C1789" s="127" t="s">
        <v>2176</v>
      </c>
      <c r="D1789" s="127" t="s">
        <v>8</v>
      </c>
      <c r="E1789" s="846">
        <v>14</v>
      </c>
      <c r="F1789" s="703">
        <v>1</v>
      </c>
      <c r="G1789" s="711">
        <v>262</v>
      </c>
      <c r="H1789" s="127" t="s">
        <v>1868</v>
      </c>
      <c r="I1789" s="971" t="s">
        <v>1982</v>
      </c>
      <c r="J1789" s="688"/>
    </row>
    <row r="1790" spans="1:10" s="384" customFormat="1" ht="9.75" customHeight="1" x14ac:dyDescent="0.2">
      <c r="A1790" s="258" t="s">
        <v>1554</v>
      </c>
      <c r="B1790" s="702">
        <v>8110</v>
      </c>
      <c r="C1790" s="127" t="s">
        <v>1047</v>
      </c>
      <c r="D1790" s="127" t="s">
        <v>8</v>
      </c>
      <c r="E1790" s="848">
        <v>5</v>
      </c>
      <c r="F1790" s="703">
        <v>1</v>
      </c>
      <c r="G1790" s="711">
        <v>366</v>
      </c>
      <c r="H1790" s="127" t="s">
        <v>1047</v>
      </c>
      <c r="I1790" s="971" t="s">
        <v>1982</v>
      </c>
      <c r="J1790" s="688"/>
    </row>
    <row r="1791" spans="1:10" s="384" customFormat="1" ht="9.75" customHeight="1" x14ac:dyDescent="0.2">
      <c r="A1791" s="258" t="s">
        <v>1597</v>
      </c>
      <c r="B1791" s="702">
        <v>8116</v>
      </c>
      <c r="C1791" s="127" t="s">
        <v>1295</v>
      </c>
      <c r="D1791" s="127" t="s">
        <v>8</v>
      </c>
      <c r="E1791" s="848">
        <v>1</v>
      </c>
      <c r="F1791" s="703">
        <v>1</v>
      </c>
      <c r="G1791" s="711">
        <v>304</v>
      </c>
      <c r="H1791" s="127" t="s">
        <v>1018</v>
      </c>
      <c r="I1791" s="971" t="s">
        <v>1982</v>
      </c>
      <c r="J1791" s="688"/>
    </row>
    <row r="1792" spans="1:10" s="384" customFormat="1" ht="9.75" customHeight="1" x14ac:dyDescent="0.2">
      <c r="A1792" s="258" t="s">
        <v>2352</v>
      </c>
      <c r="B1792" s="702">
        <v>8288</v>
      </c>
      <c r="C1792" s="127" t="s">
        <v>1300</v>
      </c>
      <c r="D1792" s="127" t="s">
        <v>90</v>
      </c>
      <c r="E1792" s="846">
        <v>29.8</v>
      </c>
      <c r="F1792" s="703">
        <v>1</v>
      </c>
      <c r="G1792" s="711">
        <v>264</v>
      </c>
      <c r="H1792" s="127" t="s">
        <v>1870</v>
      </c>
      <c r="I1792" s="971" t="s">
        <v>1982</v>
      </c>
      <c r="J1792" s="688"/>
    </row>
    <row r="1793" spans="1:10" s="384" customFormat="1" ht="9.75" customHeight="1" x14ac:dyDescent="0.2">
      <c r="A1793" s="258" t="s">
        <v>2353</v>
      </c>
      <c r="B1793" s="712">
        <v>8427</v>
      </c>
      <c r="C1793" s="127" t="s">
        <v>2177</v>
      </c>
      <c r="D1793" s="127" t="s">
        <v>90</v>
      </c>
      <c r="E1793" s="846">
        <v>15.645</v>
      </c>
      <c r="F1793" s="703">
        <v>1</v>
      </c>
      <c r="G1793" s="711">
        <v>134</v>
      </c>
      <c r="H1793" s="127" t="s">
        <v>1739</v>
      </c>
      <c r="I1793" s="971" t="s">
        <v>1982</v>
      </c>
      <c r="J1793" s="688"/>
    </row>
    <row r="1794" spans="1:10" s="384" customFormat="1" ht="10.9" customHeight="1" x14ac:dyDescent="0.2">
      <c r="A1794" s="258" t="s">
        <v>2354</v>
      </c>
      <c r="B1794" s="712">
        <v>8428</v>
      </c>
      <c r="C1794" s="127" t="s">
        <v>2178</v>
      </c>
      <c r="D1794" s="127" t="s">
        <v>90</v>
      </c>
      <c r="E1794" s="846">
        <v>18.774000000000001</v>
      </c>
      <c r="F1794" s="703">
        <v>1</v>
      </c>
      <c r="G1794" s="711">
        <v>133</v>
      </c>
      <c r="H1794" s="127" t="s">
        <v>1737</v>
      </c>
      <c r="I1794" s="971" t="s">
        <v>1982</v>
      </c>
      <c r="J1794" s="688"/>
    </row>
    <row r="1795" spans="1:10" s="384" customFormat="1" ht="9.75" customHeight="1" x14ac:dyDescent="0.2">
      <c r="A1795" s="258" t="s">
        <v>2355</v>
      </c>
      <c r="B1795" s="702">
        <v>8431</v>
      </c>
      <c r="C1795" s="127" t="s">
        <v>2179</v>
      </c>
      <c r="D1795" s="127" t="s">
        <v>101</v>
      </c>
      <c r="E1795" s="850">
        <v>989.60260000000005</v>
      </c>
      <c r="F1795" s="703">
        <v>1</v>
      </c>
      <c r="G1795" s="711">
        <v>340</v>
      </c>
      <c r="H1795" s="127" t="s">
        <v>1901</v>
      </c>
      <c r="I1795" s="971" t="s">
        <v>1982</v>
      </c>
      <c r="J1795" s="688"/>
    </row>
    <row r="1796" spans="1:10" s="384" customFormat="1" ht="9.75" customHeight="1" x14ac:dyDescent="0.2">
      <c r="A1796" s="258" t="s">
        <v>2356</v>
      </c>
      <c r="B1796" s="702">
        <v>8432</v>
      </c>
      <c r="C1796" s="127" t="s">
        <v>2180</v>
      </c>
      <c r="D1796" s="127" t="s">
        <v>13</v>
      </c>
      <c r="E1796" s="846">
        <v>15.3186</v>
      </c>
      <c r="F1796" s="703">
        <v>1</v>
      </c>
      <c r="G1796" s="711">
        <v>328</v>
      </c>
      <c r="H1796" s="127" t="s">
        <v>1897</v>
      </c>
      <c r="I1796" s="971" t="s">
        <v>1982</v>
      </c>
      <c r="J1796" s="688"/>
    </row>
    <row r="1797" spans="1:10" s="384" customFormat="1" ht="9.75" customHeight="1" x14ac:dyDescent="0.2">
      <c r="A1797" s="258" t="s">
        <v>2357</v>
      </c>
      <c r="B1797" s="712">
        <v>8435</v>
      </c>
      <c r="C1797" s="127" t="s">
        <v>2181</v>
      </c>
      <c r="D1797" s="127" t="s">
        <v>101</v>
      </c>
      <c r="E1797" s="846">
        <v>10.2485</v>
      </c>
      <c r="F1797" s="703">
        <v>1</v>
      </c>
      <c r="G1797" s="711">
        <v>170</v>
      </c>
      <c r="H1797" s="127" t="s">
        <v>1786</v>
      </c>
      <c r="I1797" s="971" t="s">
        <v>1982</v>
      </c>
      <c r="J1797" s="688"/>
    </row>
    <row r="1798" spans="1:10" s="384" customFormat="1" ht="9.75" customHeight="1" x14ac:dyDescent="0.2">
      <c r="A1798" s="258" t="s">
        <v>2358</v>
      </c>
      <c r="B1798" s="702">
        <v>8437</v>
      </c>
      <c r="C1798" s="127" t="s">
        <v>2182</v>
      </c>
      <c r="D1798" s="127" t="s">
        <v>90</v>
      </c>
      <c r="E1798" s="846">
        <v>36.435000000000002</v>
      </c>
      <c r="F1798" s="703">
        <v>1</v>
      </c>
      <c r="G1798" s="711">
        <v>297</v>
      </c>
      <c r="H1798" s="127" t="s">
        <v>1883</v>
      </c>
      <c r="I1798" s="971" t="s">
        <v>1982</v>
      </c>
      <c r="J1798" s="688"/>
    </row>
    <row r="1799" spans="1:10" s="384" customFormat="1" ht="9.75" customHeight="1" x14ac:dyDescent="0.2">
      <c r="A1799" s="258" t="s">
        <v>2359</v>
      </c>
      <c r="B1799" s="712">
        <v>8437</v>
      </c>
      <c r="C1799" s="127" t="s">
        <v>2183</v>
      </c>
      <c r="D1799" s="127" t="s">
        <v>90</v>
      </c>
      <c r="E1799" s="846">
        <v>71.504999999999995</v>
      </c>
      <c r="F1799" s="703">
        <v>1</v>
      </c>
      <c r="G1799" s="711">
        <v>296</v>
      </c>
      <c r="H1799" s="127" t="s">
        <v>657</v>
      </c>
      <c r="I1799" s="971" t="s">
        <v>1982</v>
      </c>
      <c r="J1799" s="688"/>
    </row>
    <row r="1800" spans="1:10" s="384" customFormat="1" ht="9.75" customHeight="1" x14ac:dyDescent="0.2">
      <c r="A1800" s="258" t="s">
        <v>2360</v>
      </c>
      <c r="B1800" s="702">
        <v>8584</v>
      </c>
      <c r="C1800" s="127" t="s">
        <v>2184</v>
      </c>
      <c r="D1800" s="127" t="s">
        <v>8</v>
      </c>
      <c r="E1800" s="846">
        <v>66</v>
      </c>
      <c r="F1800" s="703">
        <v>1</v>
      </c>
      <c r="G1800" s="847">
        <v>99</v>
      </c>
      <c r="H1800" s="127" t="s">
        <v>1702</v>
      </c>
      <c r="I1800" s="971" t="s">
        <v>1982</v>
      </c>
      <c r="J1800" s="688"/>
    </row>
    <row r="1801" spans="1:10" s="384" customFormat="1" ht="9.75" customHeight="1" x14ac:dyDescent="0.2">
      <c r="A1801" s="258" t="s">
        <v>2361</v>
      </c>
      <c r="B1801" s="702">
        <v>8596</v>
      </c>
      <c r="C1801" s="127" t="s">
        <v>2185</v>
      </c>
      <c r="D1801" s="127" t="s">
        <v>90</v>
      </c>
      <c r="E1801" s="848">
        <v>6.93</v>
      </c>
      <c r="F1801" s="703">
        <v>1</v>
      </c>
      <c r="G1801" s="711">
        <v>265</v>
      </c>
      <c r="H1801" s="127" t="s">
        <v>1871</v>
      </c>
      <c r="I1801" s="971" t="s">
        <v>1982</v>
      </c>
      <c r="J1801" s="688"/>
    </row>
    <row r="1802" spans="1:10" s="384" customFormat="1" ht="9.75" customHeight="1" x14ac:dyDescent="0.2">
      <c r="A1802" s="258" t="s">
        <v>2362</v>
      </c>
      <c r="B1802" s="702">
        <v>9155</v>
      </c>
      <c r="C1802" s="127" t="s">
        <v>2186</v>
      </c>
      <c r="D1802" s="127" t="s">
        <v>8</v>
      </c>
      <c r="E1802" s="848">
        <v>1</v>
      </c>
      <c r="F1802" s="703">
        <v>1</v>
      </c>
      <c r="G1802" s="711">
        <v>294</v>
      </c>
      <c r="H1802" s="127" t="s">
        <v>1882</v>
      </c>
      <c r="I1802" s="971" t="s">
        <v>1982</v>
      </c>
      <c r="J1802" s="688"/>
    </row>
    <row r="1803" spans="1:10" s="384" customFormat="1" ht="9.75" customHeight="1" x14ac:dyDescent="0.2">
      <c r="A1803" s="258" t="s">
        <v>2363</v>
      </c>
      <c r="B1803" s="712">
        <v>5323</v>
      </c>
      <c r="C1803" s="127" t="s">
        <v>1173</v>
      </c>
      <c r="D1803" s="127" t="s">
        <v>8</v>
      </c>
      <c r="E1803" s="846">
        <v>72</v>
      </c>
      <c r="F1803" s="703">
        <v>1</v>
      </c>
      <c r="G1803" s="711">
        <v>306</v>
      </c>
      <c r="H1803" s="127" t="s">
        <v>1886</v>
      </c>
      <c r="I1803" s="971" t="s">
        <v>1982</v>
      </c>
      <c r="J1803" s="688"/>
    </row>
    <row r="1804" spans="1:10" s="384" customFormat="1" ht="9.75" customHeight="1" x14ac:dyDescent="0.2">
      <c r="A1804" s="258" t="s">
        <v>2364</v>
      </c>
      <c r="B1804" s="712">
        <v>5356</v>
      </c>
      <c r="C1804" s="127" t="s">
        <v>2187</v>
      </c>
      <c r="D1804" s="127" t="s">
        <v>90</v>
      </c>
      <c r="E1804" s="850">
        <v>700.7</v>
      </c>
      <c r="F1804" s="703">
        <v>1</v>
      </c>
      <c r="G1804" s="711">
        <v>102</v>
      </c>
      <c r="H1804" s="127" t="s">
        <v>648</v>
      </c>
      <c r="I1804" s="971" t="s">
        <v>1982</v>
      </c>
      <c r="J1804" s="688"/>
    </row>
    <row r="1805" spans="1:10" s="384" customFormat="1" ht="9.75" customHeight="1" x14ac:dyDescent="0.2">
      <c r="A1805" s="258" t="s">
        <v>1620</v>
      </c>
      <c r="B1805" s="702">
        <v>6157</v>
      </c>
      <c r="C1805" s="127" t="s">
        <v>1207</v>
      </c>
      <c r="D1805" s="127" t="s">
        <v>90</v>
      </c>
      <c r="E1805" s="846">
        <v>24</v>
      </c>
      <c r="F1805" s="703">
        <v>1</v>
      </c>
      <c r="G1805" s="711">
        <v>369</v>
      </c>
      <c r="H1805" s="127" t="s">
        <v>1045</v>
      </c>
      <c r="I1805" s="971" t="s">
        <v>1982</v>
      </c>
      <c r="J1805" s="688"/>
    </row>
    <row r="1806" spans="1:10" s="384" customFormat="1" ht="9.75" customHeight="1" x14ac:dyDescent="0.2">
      <c r="A1806" s="258" t="s">
        <v>1571</v>
      </c>
      <c r="B1806" s="702">
        <v>7186</v>
      </c>
      <c r="C1806" s="127" t="s">
        <v>1227</v>
      </c>
      <c r="D1806" s="127" t="s">
        <v>8</v>
      </c>
      <c r="E1806" s="846">
        <v>24</v>
      </c>
      <c r="F1806" s="703">
        <v>1</v>
      </c>
      <c r="G1806" s="711">
        <v>278</v>
      </c>
      <c r="H1806" s="127" t="s">
        <v>577</v>
      </c>
      <c r="I1806" s="971" t="s">
        <v>1982</v>
      </c>
      <c r="J1806" s="688"/>
    </row>
    <row r="1807" spans="1:10" s="384" customFormat="1" ht="9.75" customHeight="1" x14ac:dyDescent="0.2">
      <c r="A1807" s="258" t="s">
        <v>1599</v>
      </c>
      <c r="B1807" s="702">
        <v>6181</v>
      </c>
      <c r="C1807" s="127" t="s">
        <v>1209</v>
      </c>
      <c r="D1807" s="127" t="s">
        <v>8</v>
      </c>
      <c r="E1807" s="846">
        <v>15</v>
      </c>
      <c r="F1807" s="703">
        <v>1</v>
      </c>
      <c r="G1807" s="711">
        <v>360</v>
      </c>
      <c r="H1807" s="127" t="s">
        <v>154</v>
      </c>
      <c r="I1807" s="971" t="s">
        <v>1982</v>
      </c>
      <c r="J1807" s="688"/>
    </row>
    <row r="1808" spans="1:10" s="384" customFormat="1" ht="9.75" customHeight="1" x14ac:dyDescent="0.2">
      <c r="A1808" s="258" t="s">
        <v>2365</v>
      </c>
      <c r="B1808" s="702">
        <v>7841</v>
      </c>
      <c r="C1808" s="127" t="s">
        <v>2188</v>
      </c>
      <c r="D1808" s="127" t="s">
        <v>90</v>
      </c>
      <c r="E1808" s="849">
        <v>1724.0630000000001</v>
      </c>
      <c r="F1808" s="703">
        <v>1</v>
      </c>
      <c r="G1808" s="711">
        <v>190</v>
      </c>
      <c r="H1808" s="127" t="s">
        <v>1801</v>
      </c>
      <c r="I1808" s="971" t="s">
        <v>1982</v>
      </c>
      <c r="J1808" s="688"/>
    </row>
    <row r="1809" spans="1:10" s="384" customFormat="1" ht="9.75" customHeight="1" x14ac:dyDescent="0.2">
      <c r="A1809" s="258" t="s">
        <v>2366</v>
      </c>
      <c r="B1809" s="702">
        <v>9015</v>
      </c>
      <c r="C1809" s="127" t="s">
        <v>2189</v>
      </c>
      <c r="D1809" s="127" t="s">
        <v>90</v>
      </c>
      <c r="E1809" s="850">
        <v>122.9235</v>
      </c>
      <c r="F1809" s="703">
        <v>1</v>
      </c>
      <c r="G1809" s="711">
        <v>135</v>
      </c>
      <c r="H1809" s="127" t="s">
        <v>1741</v>
      </c>
      <c r="I1809" s="971" t="s">
        <v>1982</v>
      </c>
      <c r="J1809" s="688"/>
    </row>
    <row r="1810" spans="1:10" s="384" customFormat="1" ht="9.75" customHeight="1" x14ac:dyDescent="0.2">
      <c r="A1810" s="258" t="s">
        <v>2367</v>
      </c>
      <c r="B1810" s="702">
        <v>1796</v>
      </c>
      <c r="C1810" s="127" t="s">
        <v>1154</v>
      </c>
      <c r="D1810" s="127" t="s">
        <v>8</v>
      </c>
      <c r="E1810" s="846">
        <v>18</v>
      </c>
      <c r="F1810" s="703">
        <v>1</v>
      </c>
      <c r="G1810" s="711">
        <v>287</v>
      </c>
      <c r="H1810" s="127" t="s">
        <v>1878</v>
      </c>
      <c r="I1810" s="971" t="s">
        <v>1982</v>
      </c>
      <c r="J1810" s="688"/>
    </row>
    <row r="1811" spans="1:10" s="384" customFormat="1" ht="9.75" customHeight="1" x14ac:dyDescent="0.2">
      <c r="A1811" s="258" t="s">
        <v>1590</v>
      </c>
      <c r="B1811" s="702">
        <v>5519</v>
      </c>
      <c r="C1811" s="127" t="s">
        <v>1188</v>
      </c>
      <c r="D1811" s="127" t="s">
        <v>94</v>
      </c>
      <c r="E1811" s="846">
        <v>18.936</v>
      </c>
      <c r="F1811" s="703">
        <v>1</v>
      </c>
      <c r="G1811" s="711">
        <v>356</v>
      </c>
      <c r="H1811" s="127" t="s">
        <v>677</v>
      </c>
      <c r="I1811" s="971" t="s">
        <v>1982</v>
      </c>
      <c r="J1811" s="688"/>
    </row>
    <row r="1812" spans="1:10" s="384" customFormat="1" ht="9.75" customHeight="1" x14ac:dyDescent="0.2">
      <c r="A1812" s="258" t="s">
        <v>1621</v>
      </c>
      <c r="B1812" s="702">
        <v>5527</v>
      </c>
      <c r="C1812" s="127" t="s">
        <v>1190</v>
      </c>
      <c r="D1812" s="127" t="s">
        <v>8</v>
      </c>
      <c r="E1812" s="848">
        <v>1</v>
      </c>
      <c r="F1812" s="703">
        <v>1</v>
      </c>
      <c r="G1812" s="711">
        <v>363</v>
      </c>
      <c r="H1812" s="127" t="s">
        <v>680</v>
      </c>
      <c r="I1812" s="971" t="s">
        <v>1982</v>
      </c>
      <c r="J1812" s="688"/>
    </row>
    <row r="1813" spans="1:10" s="384" customFormat="1" ht="9.75" customHeight="1" x14ac:dyDescent="0.2">
      <c r="A1813" s="258" t="s">
        <v>1598</v>
      </c>
      <c r="B1813" s="702">
        <v>5675</v>
      </c>
      <c r="C1813" s="127" t="s">
        <v>1197</v>
      </c>
      <c r="D1813" s="127" t="s">
        <v>8</v>
      </c>
      <c r="E1813" s="846">
        <v>25</v>
      </c>
      <c r="F1813" s="703">
        <v>1</v>
      </c>
      <c r="G1813" s="711">
        <v>285</v>
      </c>
      <c r="H1813" s="127" t="s">
        <v>568</v>
      </c>
      <c r="I1813" s="971" t="s">
        <v>1982</v>
      </c>
      <c r="J1813" s="688"/>
    </row>
    <row r="1814" spans="1:10" s="384" customFormat="1" ht="9.75" customHeight="1" x14ac:dyDescent="0.2">
      <c r="A1814" s="258" t="s">
        <v>1580</v>
      </c>
      <c r="B1814" s="702">
        <v>5685</v>
      </c>
      <c r="C1814" s="127" t="s">
        <v>1199</v>
      </c>
      <c r="D1814" s="127" t="s">
        <v>8</v>
      </c>
      <c r="E1814" s="846">
        <v>24</v>
      </c>
      <c r="F1814" s="703">
        <v>1</v>
      </c>
      <c r="G1814" s="711">
        <v>310</v>
      </c>
      <c r="H1814" s="127" t="s">
        <v>667</v>
      </c>
      <c r="I1814" s="971" t="s">
        <v>1982</v>
      </c>
      <c r="J1814" s="688"/>
    </row>
    <row r="1815" spans="1:10" s="384" customFormat="1" ht="9.75" customHeight="1" x14ac:dyDescent="0.2">
      <c r="A1815" s="258" t="s">
        <v>2368</v>
      </c>
      <c r="B1815" s="711">
        <v>833</v>
      </c>
      <c r="C1815" s="127" t="s">
        <v>1133</v>
      </c>
      <c r="D1815" s="127" t="s">
        <v>1134</v>
      </c>
      <c r="E1815" s="848">
        <v>7.0652999999999997</v>
      </c>
      <c r="F1815" s="703">
        <v>1</v>
      </c>
      <c r="G1815" s="711">
        <v>103</v>
      </c>
      <c r="H1815" s="127" t="s">
        <v>1705</v>
      </c>
      <c r="I1815" s="971" t="s">
        <v>1982</v>
      </c>
      <c r="J1815" s="688"/>
    </row>
    <row r="1816" spans="1:10" s="384" customFormat="1" ht="9.75" customHeight="1" x14ac:dyDescent="0.2">
      <c r="A1816" s="258" t="s">
        <v>2369</v>
      </c>
      <c r="B1816" s="712">
        <v>1001</v>
      </c>
      <c r="C1816" s="127" t="s">
        <v>2149</v>
      </c>
      <c r="D1816" s="127" t="s">
        <v>101</v>
      </c>
      <c r="E1816" s="849">
        <v>9246.0550000000003</v>
      </c>
      <c r="F1816" s="703">
        <v>1</v>
      </c>
      <c r="G1816" s="711">
        <v>102</v>
      </c>
      <c r="H1816" s="127" t="s">
        <v>648</v>
      </c>
      <c r="I1816" s="971" t="s">
        <v>1982</v>
      </c>
      <c r="J1816" s="688"/>
    </row>
    <row r="1817" spans="1:10" s="384" customFormat="1" ht="9.75" customHeight="1" x14ac:dyDescent="0.2">
      <c r="A1817" s="258" t="s">
        <v>2370</v>
      </c>
      <c r="B1817" s="712">
        <v>4748</v>
      </c>
      <c r="C1817" s="127" t="s">
        <v>1163</v>
      </c>
      <c r="D1817" s="127" t="s">
        <v>8</v>
      </c>
      <c r="E1817" s="850">
        <v>438.85239999999999</v>
      </c>
      <c r="F1817" s="703">
        <v>1</v>
      </c>
      <c r="G1817" s="711">
        <v>190</v>
      </c>
      <c r="H1817" s="127" t="s">
        <v>1801</v>
      </c>
      <c r="I1817" s="971" t="s">
        <v>1982</v>
      </c>
      <c r="J1817" s="688"/>
    </row>
    <row r="1818" spans="1:10" s="384" customFormat="1" ht="9.75" customHeight="1" x14ac:dyDescent="0.2">
      <c r="A1818" s="258" t="s">
        <v>2371</v>
      </c>
      <c r="B1818" s="712">
        <v>4749</v>
      </c>
      <c r="C1818" s="127" t="s">
        <v>1164</v>
      </c>
      <c r="D1818" s="127" t="s">
        <v>8</v>
      </c>
      <c r="E1818" s="850">
        <v>305.68</v>
      </c>
      <c r="F1818" s="703">
        <v>1</v>
      </c>
      <c r="G1818" s="711">
        <v>130</v>
      </c>
      <c r="H1818" s="127" t="s">
        <v>1731</v>
      </c>
      <c r="I1818" s="971" t="s">
        <v>1982</v>
      </c>
      <c r="J1818" s="688"/>
    </row>
    <row r="1819" spans="1:10" s="384" customFormat="1" ht="9.75" customHeight="1" x14ac:dyDescent="0.2">
      <c r="A1819" s="258" t="s">
        <v>2372</v>
      </c>
      <c r="B1819" s="712">
        <v>4750</v>
      </c>
      <c r="C1819" s="127" t="s">
        <v>1165</v>
      </c>
      <c r="D1819" s="127" t="s">
        <v>8</v>
      </c>
      <c r="E1819" s="850">
        <v>286.38200000000001</v>
      </c>
      <c r="F1819" s="703">
        <v>1</v>
      </c>
      <c r="G1819" s="711">
        <v>177</v>
      </c>
      <c r="H1819" s="127" t="s">
        <v>1793</v>
      </c>
      <c r="I1819" s="971" t="s">
        <v>1982</v>
      </c>
      <c r="J1819" s="688"/>
    </row>
    <row r="1820" spans="1:10" s="384" customFormat="1" ht="9.75" customHeight="1" x14ac:dyDescent="0.2">
      <c r="A1820" s="258" t="s">
        <v>2373</v>
      </c>
      <c r="B1820" s="712">
        <v>6055</v>
      </c>
      <c r="C1820" s="127" t="s">
        <v>1204</v>
      </c>
      <c r="D1820" s="127" t="s">
        <v>8</v>
      </c>
      <c r="E1820" s="850">
        <v>479.6</v>
      </c>
      <c r="F1820" s="703">
        <v>1</v>
      </c>
      <c r="G1820" s="711">
        <v>205</v>
      </c>
      <c r="H1820" s="127" t="s">
        <v>1816</v>
      </c>
      <c r="I1820" s="971" t="s">
        <v>1982</v>
      </c>
      <c r="J1820" s="688"/>
    </row>
    <row r="1821" spans="1:10" s="384" customFormat="1" ht="9.75" customHeight="1" x14ac:dyDescent="0.2">
      <c r="A1821" s="258" t="s">
        <v>2374</v>
      </c>
      <c r="B1821" s="704">
        <v>495</v>
      </c>
      <c r="C1821" s="127" t="s">
        <v>2190</v>
      </c>
      <c r="D1821" s="127" t="s">
        <v>8</v>
      </c>
      <c r="E1821" s="848">
        <v>7</v>
      </c>
      <c r="F1821" s="703">
        <v>1</v>
      </c>
      <c r="G1821" s="711">
        <v>318</v>
      </c>
      <c r="H1821" s="127" t="s">
        <v>1892</v>
      </c>
      <c r="I1821" s="971" t="s">
        <v>1982</v>
      </c>
      <c r="J1821" s="688"/>
    </row>
    <row r="1822" spans="1:10" s="384" customFormat="1" ht="9.75" customHeight="1" x14ac:dyDescent="0.2">
      <c r="A1822" s="258" t="s">
        <v>2375</v>
      </c>
      <c r="B1822" s="711">
        <v>565</v>
      </c>
      <c r="C1822" s="127" t="s">
        <v>1132</v>
      </c>
      <c r="D1822" s="127" t="s">
        <v>8</v>
      </c>
      <c r="E1822" s="846">
        <v>72</v>
      </c>
      <c r="F1822" s="703">
        <v>1</v>
      </c>
      <c r="G1822" s="711">
        <v>306</v>
      </c>
      <c r="H1822" s="127" t="s">
        <v>1886</v>
      </c>
      <c r="I1822" s="971" t="s">
        <v>1982</v>
      </c>
      <c r="J1822" s="688"/>
    </row>
    <row r="1823" spans="1:10" s="384" customFormat="1" ht="9.75" customHeight="1" x14ac:dyDescent="0.2">
      <c r="A1823" s="258" t="s">
        <v>2376</v>
      </c>
      <c r="B1823" s="704">
        <v>896</v>
      </c>
      <c r="C1823" s="127" t="s">
        <v>2191</v>
      </c>
      <c r="D1823" s="127" t="s">
        <v>90</v>
      </c>
      <c r="E1823" s="850">
        <v>594.01099999999997</v>
      </c>
      <c r="F1823" s="703">
        <v>1</v>
      </c>
      <c r="G1823" s="711">
        <v>127</v>
      </c>
      <c r="H1823" s="127" t="s">
        <v>1727</v>
      </c>
      <c r="I1823" s="971" t="s">
        <v>1982</v>
      </c>
      <c r="J1823" s="688"/>
    </row>
    <row r="1824" spans="1:10" s="384" customFormat="1" ht="9.75" customHeight="1" x14ac:dyDescent="0.2">
      <c r="A1824" s="258" t="s">
        <v>2377</v>
      </c>
      <c r="B1824" s="711">
        <v>964</v>
      </c>
      <c r="C1824" s="127" t="s">
        <v>940</v>
      </c>
      <c r="D1824" s="127" t="s">
        <v>13</v>
      </c>
      <c r="E1824" s="848">
        <v>6.0597000000000003</v>
      </c>
      <c r="F1824" s="703">
        <v>1</v>
      </c>
      <c r="G1824" s="711">
        <v>332</v>
      </c>
      <c r="H1824" s="127" t="s">
        <v>1899</v>
      </c>
      <c r="I1824" s="971" t="s">
        <v>1982</v>
      </c>
      <c r="J1824" s="688"/>
    </row>
    <row r="1825" spans="1:10" s="384" customFormat="1" ht="9.75" customHeight="1" x14ac:dyDescent="0.2">
      <c r="A1825" s="258" t="s">
        <v>1591</v>
      </c>
      <c r="B1825" s="712">
        <v>1002</v>
      </c>
      <c r="C1825" s="127" t="s">
        <v>549</v>
      </c>
      <c r="D1825" s="127" t="s">
        <v>550</v>
      </c>
      <c r="E1825" s="850">
        <v>813.51189999999997</v>
      </c>
      <c r="F1825" s="703">
        <v>1</v>
      </c>
      <c r="G1825" s="711">
        <v>122</v>
      </c>
      <c r="H1825" s="127" t="s">
        <v>998</v>
      </c>
      <c r="I1825" s="971" t="s">
        <v>1982</v>
      </c>
      <c r="J1825" s="688"/>
    </row>
    <row r="1826" spans="1:10" s="384" customFormat="1" ht="9.75" customHeight="1" x14ac:dyDescent="0.2">
      <c r="A1826" s="258" t="s">
        <v>2378</v>
      </c>
      <c r="B1826" s="712">
        <v>1004</v>
      </c>
      <c r="C1826" s="127" t="s">
        <v>2150</v>
      </c>
      <c r="D1826" s="127" t="s">
        <v>94</v>
      </c>
      <c r="E1826" s="846">
        <v>23.306999999999999</v>
      </c>
      <c r="F1826" s="703">
        <v>1</v>
      </c>
      <c r="G1826" s="711">
        <v>107</v>
      </c>
      <c r="H1826" s="127" t="s">
        <v>649</v>
      </c>
      <c r="I1826" s="971" t="s">
        <v>1982</v>
      </c>
      <c r="J1826" s="688"/>
    </row>
    <row r="1827" spans="1:10" s="384" customFormat="1" ht="9.75" customHeight="1" x14ac:dyDescent="0.2">
      <c r="A1827" s="258" t="s">
        <v>1622</v>
      </c>
      <c r="B1827" s="702">
        <v>1314</v>
      </c>
      <c r="C1827" s="127" t="s">
        <v>538</v>
      </c>
      <c r="D1827" s="127" t="s">
        <v>15</v>
      </c>
      <c r="E1827" s="846">
        <v>24.35</v>
      </c>
      <c r="F1827" s="703">
        <v>1</v>
      </c>
      <c r="G1827" s="711">
        <v>114</v>
      </c>
      <c r="H1827" s="127" t="s">
        <v>671</v>
      </c>
      <c r="I1827" s="971" t="s">
        <v>1982</v>
      </c>
      <c r="J1827" s="688"/>
    </row>
    <row r="1828" spans="1:10" s="384" customFormat="1" ht="9.75" customHeight="1" x14ac:dyDescent="0.2">
      <c r="A1828" s="258" t="s">
        <v>2379</v>
      </c>
      <c r="B1828" s="712">
        <v>1367</v>
      </c>
      <c r="C1828" s="127" t="s">
        <v>1122</v>
      </c>
      <c r="D1828" s="127" t="s">
        <v>2151</v>
      </c>
      <c r="E1828" s="846">
        <v>23.520600000000002</v>
      </c>
      <c r="F1828" s="703">
        <v>1</v>
      </c>
      <c r="G1828" s="711">
        <v>102</v>
      </c>
      <c r="H1828" s="127" t="s">
        <v>648</v>
      </c>
      <c r="I1828" s="971" t="s">
        <v>1982</v>
      </c>
      <c r="J1828" s="688"/>
    </row>
    <row r="1829" spans="1:10" s="384" customFormat="1" ht="9.75" customHeight="1" x14ac:dyDescent="0.2">
      <c r="A1829" s="258" t="s">
        <v>2380</v>
      </c>
      <c r="B1829" s="702">
        <v>1522</v>
      </c>
      <c r="C1829" s="127" t="s">
        <v>1145</v>
      </c>
      <c r="D1829" s="127" t="s">
        <v>8</v>
      </c>
      <c r="E1829" s="846">
        <v>18</v>
      </c>
      <c r="F1829" s="703">
        <v>1</v>
      </c>
      <c r="G1829" s="711">
        <v>287</v>
      </c>
      <c r="H1829" s="127" t="s">
        <v>1878</v>
      </c>
      <c r="I1829" s="971" t="s">
        <v>1982</v>
      </c>
      <c r="J1829" s="688"/>
    </row>
    <row r="1830" spans="1:10" s="384" customFormat="1" ht="9.75" customHeight="1" x14ac:dyDescent="0.2">
      <c r="A1830" s="258" t="s">
        <v>2381</v>
      </c>
      <c r="B1830" s="702">
        <v>1588</v>
      </c>
      <c r="C1830" s="127" t="s">
        <v>1148</v>
      </c>
      <c r="D1830" s="127" t="s">
        <v>8</v>
      </c>
      <c r="E1830" s="850">
        <v>121.75</v>
      </c>
      <c r="F1830" s="703">
        <v>1</v>
      </c>
      <c r="G1830" s="711">
        <v>115</v>
      </c>
      <c r="H1830" s="127" t="s">
        <v>1718</v>
      </c>
      <c r="I1830" s="971" t="s">
        <v>1982</v>
      </c>
      <c r="J1830" s="688"/>
    </row>
    <row r="1831" spans="1:10" s="384" customFormat="1" ht="9.75" customHeight="1" x14ac:dyDescent="0.2">
      <c r="A1831" s="258" t="s">
        <v>2382</v>
      </c>
      <c r="B1831" s="702">
        <v>1591</v>
      </c>
      <c r="C1831" s="127" t="s">
        <v>1149</v>
      </c>
      <c r="D1831" s="127" t="s">
        <v>90</v>
      </c>
      <c r="E1831" s="850">
        <v>594.01099999999997</v>
      </c>
      <c r="F1831" s="703">
        <v>1</v>
      </c>
      <c r="G1831" s="711">
        <v>127</v>
      </c>
      <c r="H1831" s="127" t="s">
        <v>1727</v>
      </c>
      <c r="I1831" s="971" t="s">
        <v>1982</v>
      </c>
      <c r="J1831" s="688"/>
    </row>
    <row r="1832" spans="1:10" s="384" customFormat="1" ht="9.75" customHeight="1" x14ac:dyDescent="0.2">
      <c r="A1832" s="258" t="s">
        <v>1600</v>
      </c>
      <c r="B1832" s="702">
        <v>1666</v>
      </c>
      <c r="C1832" s="127" t="s">
        <v>563</v>
      </c>
      <c r="D1832" s="127" t="s">
        <v>13</v>
      </c>
      <c r="E1832" s="848">
        <v>7.2</v>
      </c>
      <c r="F1832" s="703">
        <v>1</v>
      </c>
      <c r="G1832" s="711">
        <v>336</v>
      </c>
      <c r="H1832" s="127" t="s">
        <v>672</v>
      </c>
      <c r="I1832" s="971" t="s">
        <v>1982</v>
      </c>
      <c r="J1832" s="688"/>
    </row>
    <row r="1833" spans="1:10" s="384" customFormat="1" ht="9.75" customHeight="1" x14ac:dyDescent="0.2">
      <c r="A1833" s="258" t="s">
        <v>2383</v>
      </c>
      <c r="B1833" s="702">
        <v>1668</v>
      </c>
      <c r="C1833" s="127" t="s">
        <v>2192</v>
      </c>
      <c r="D1833" s="127" t="s">
        <v>13</v>
      </c>
      <c r="E1833" s="848">
        <v>8.5535999999999994</v>
      </c>
      <c r="F1833" s="703">
        <v>1</v>
      </c>
      <c r="G1833" s="711">
        <v>351</v>
      </c>
      <c r="H1833" s="127" t="s">
        <v>1916</v>
      </c>
      <c r="I1833" s="971" t="s">
        <v>1982</v>
      </c>
      <c r="J1833" s="688"/>
    </row>
    <row r="1834" spans="1:10" s="384" customFormat="1" ht="9.75" customHeight="1" x14ac:dyDescent="0.2">
      <c r="A1834" s="258" t="s">
        <v>2384</v>
      </c>
      <c r="B1834" s="702">
        <v>1683</v>
      </c>
      <c r="C1834" s="127" t="s">
        <v>1151</v>
      </c>
      <c r="D1834" s="127" t="s">
        <v>13</v>
      </c>
      <c r="E1834" s="846">
        <v>24.238800000000001</v>
      </c>
      <c r="F1834" s="703">
        <v>1</v>
      </c>
      <c r="G1834" s="711">
        <v>332</v>
      </c>
      <c r="H1834" s="127" t="s">
        <v>1899</v>
      </c>
      <c r="I1834" s="971" t="s">
        <v>1982</v>
      </c>
      <c r="J1834" s="688"/>
    </row>
    <row r="1835" spans="1:10" s="384" customFormat="1" ht="9.75" customHeight="1" x14ac:dyDescent="0.2">
      <c r="A1835" s="258" t="s">
        <v>2385</v>
      </c>
      <c r="B1835" s="702">
        <v>1764</v>
      </c>
      <c r="C1835" s="127" t="s">
        <v>1153</v>
      </c>
      <c r="D1835" s="127" t="s">
        <v>90</v>
      </c>
      <c r="E1835" s="846">
        <v>26</v>
      </c>
      <c r="F1835" s="703">
        <v>1</v>
      </c>
      <c r="G1835" s="711">
        <v>268</v>
      </c>
      <c r="H1835" s="127" t="s">
        <v>1872</v>
      </c>
      <c r="I1835" s="971" t="s">
        <v>1982</v>
      </c>
      <c r="J1835" s="688"/>
    </row>
    <row r="1836" spans="1:10" s="384" customFormat="1" ht="10.9" customHeight="1" x14ac:dyDescent="0.2">
      <c r="A1836" s="258" t="s">
        <v>2386</v>
      </c>
      <c r="B1836" s="702">
        <v>1843</v>
      </c>
      <c r="C1836" s="127" t="s">
        <v>1156</v>
      </c>
      <c r="D1836" s="127" t="s">
        <v>15</v>
      </c>
      <c r="E1836" s="850">
        <v>180</v>
      </c>
      <c r="F1836" s="703">
        <v>1</v>
      </c>
      <c r="G1836" s="711">
        <v>287</v>
      </c>
      <c r="H1836" s="127" t="s">
        <v>1878</v>
      </c>
      <c r="I1836" s="971" t="s">
        <v>1982</v>
      </c>
      <c r="J1836" s="688"/>
    </row>
    <row r="1837" spans="1:10" s="384" customFormat="1" ht="9.75" customHeight="1" x14ac:dyDescent="0.2">
      <c r="A1837" s="258" t="s">
        <v>1561</v>
      </c>
      <c r="B1837" s="702">
        <v>1956</v>
      </c>
      <c r="C1837" s="127" t="s">
        <v>1157</v>
      </c>
      <c r="D1837" s="127" t="s">
        <v>8</v>
      </c>
      <c r="E1837" s="846">
        <v>29</v>
      </c>
      <c r="F1837" s="703">
        <v>1</v>
      </c>
      <c r="G1837" s="711">
        <v>307</v>
      </c>
      <c r="H1837" s="127" t="s">
        <v>659</v>
      </c>
      <c r="I1837" s="971" t="s">
        <v>1982</v>
      </c>
      <c r="J1837" s="688"/>
    </row>
    <row r="1838" spans="1:10" s="384" customFormat="1" ht="9.75" customHeight="1" x14ac:dyDescent="0.2">
      <c r="A1838" s="258" t="s">
        <v>2387</v>
      </c>
      <c r="B1838" s="702">
        <v>2076</v>
      </c>
      <c r="C1838" s="127" t="s">
        <v>2193</v>
      </c>
      <c r="D1838" s="127" t="s">
        <v>8</v>
      </c>
      <c r="E1838" s="850">
        <v>121.75</v>
      </c>
      <c r="F1838" s="703">
        <v>1</v>
      </c>
      <c r="G1838" s="711">
        <v>116</v>
      </c>
      <c r="H1838" s="127" t="s">
        <v>1720</v>
      </c>
      <c r="I1838" s="971" t="s">
        <v>1982</v>
      </c>
      <c r="J1838" s="688"/>
    </row>
    <row r="1839" spans="1:10" s="384" customFormat="1" ht="9.75" customHeight="1" x14ac:dyDescent="0.2">
      <c r="A1839" s="258" t="s">
        <v>2388</v>
      </c>
      <c r="B1839" s="712">
        <v>4661</v>
      </c>
      <c r="C1839" s="127" t="s">
        <v>1160</v>
      </c>
      <c r="D1839" s="127" t="s">
        <v>8</v>
      </c>
      <c r="E1839" s="848">
        <v>2.2200000000000002</v>
      </c>
      <c r="F1839" s="703">
        <v>1</v>
      </c>
      <c r="G1839" s="711">
        <v>302</v>
      </c>
      <c r="H1839" s="127" t="s">
        <v>1884</v>
      </c>
      <c r="I1839" s="971" t="s">
        <v>1982</v>
      </c>
      <c r="J1839" s="688"/>
    </row>
    <row r="1840" spans="1:10" s="384" customFormat="1" ht="9.75" customHeight="1" x14ac:dyDescent="0.2">
      <c r="A1840" s="258" t="s">
        <v>2389</v>
      </c>
      <c r="B1840" s="712">
        <v>4677</v>
      </c>
      <c r="C1840" s="127" t="s">
        <v>1161</v>
      </c>
      <c r="D1840" s="127" t="s">
        <v>8</v>
      </c>
      <c r="E1840" s="846">
        <v>74</v>
      </c>
      <c r="F1840" s="703">
        <v>1</v>
      </c>
      <c r="G1840" s="711">
        <v>302</v>
      </c>
      <c r="H1840" s="127" t="s">
        <v>1884</v>
      </c>
      <c r="I1840" s="971" t="s">
        <v>1982</v>
      </c>
      <c r="J1840" s="688"/>
    </row>
    <row r="1841" spans="1:10" s="384" customFormat="1" ht="9.75" customHeight="1" x14ac:dyDescent="0.2">
      <c r="A1841" s="258" t="s">
        <v>1601</v>
      </c>
      <c r="B1841" s="702">
        <v>4705</v>
      </c>
      <c r="C1841" s="127" t="s">
        <v>1162</v>
      </c>
      <c r="D1841" s="127" t="s">
        <v>8</v>
      </c>
      <c r="E1841" s="848">
        <v>5</v>
      </c>
      <c r="F1841" s="703">
        <v>1</v>
      </c>
      <c r="G1841" s="711">
        <v>360</v>
      </c>
      <c r="H1841" s="127" t="s">
        <v>154</v>
      </c>
      <c r="I1841" s="971" t="s">
        <v>1982</v>
      </c>
      <c r="J1841" s="688"/>
    </row>
    <row r="1842" spans="1:10" s="384" customFormat="1" ht="9.75" customHeight="1" x14ac:dyDescent="0.2">
      <c r="A1842" s="258" t="s">
        <v>2390</v>
      </c>
      <c r="B1842" s="712">
        <v>4758</v>
      </c>
      <c r="C1842" s="127" t="s">
        <v>1166</v>
      </c>
      <c r="D1842" s="127" t="s">
        <v>8</v>
      </c>
      <c r="E1842" s="848">
        <v>0.26379999999999998</v>
      </c>
      <c r="F1842" s="703">
        <v>1</v>
      </c>
      <c r="G1842" s="711">
        <v>205</v>
      </c>
      <c r="H1842" s="127" t="s">
        <v>1816</v>
      </c>
      <c r="I1842" s="971" t="s">
        <v>1982</v>
      </c>
      <c r="J1842" s="688"/>
    </row>
    <row r="1843" spans="1:10" s="384" customFormat="1" ht="19.350000000000001" customHeight="1" x14ac:dyDescent="0.2">
      <c r="A1843" s="258" t="s">
        <v>2391</v>
      </c>
      <c r="B1843" s="702">
        <v>5213</v>
      </c>
      <c r="C1843" s="127" t="s">
        <v>941</v>
      </c>
      <c r="D1843" s="127" t="s">
        <v>94</v>
      </c>
      <c r="E1843" s="846">
        <v>54.000999999999998</v>
      </c>
      <c r="F1843" s="703">
        <v>1</v>
      </c>
      <c r="G1843" s="711">
        <v>127</v>
      </c>
      <c r="H1843" s="127" t="s">
        <v>1727</v>
      </c>
      <c r="I1843" s="971" t="s">
        <v>1982</v>
      </c>
      <c r="J1843" s="688"/>
    </row>
    <row r="1844" spans="1:10" s="384" customFormat="1" ht="9.75" customHeight="1" x14ac:dyDescent="0.2">
      <c r="A1844" s="258" t="s">
        <v>2392</v>
      </c>
      <c r="B1844" s="702">
        <v>5282</v>
      </c>
      <c r="C1844" s="127" t="s">
        <v>2194</v>
      </c>
      <c r="D1844" s="127" t="s">
        <v>13</v>
      </c>
      <c r="E1844" s="846">
        <v>20</v>
      </c>
      <c r="F1844" s="703">
        <v>1</v>
      </c>
      <c r="G1844" s="711">
        <v>360</v>
      </c>
      <c r="H1844" s="127" t="s">
        <v>154</v>
      </c>
      <c r="I1844" s="971" t="s">
        <v>1982</v>
      </c>
      <c r="J1844" s="688"/>
    </row>
    <row r="1845" spans="1:10" s="384" customFormat="1" ht="9.75" customHeight="1" x14ac:dyDescent="0.2">
      <c r="A1845" s="258" t="s">
        <v>2393</v>
      </c>
      <c r="B1845" s="702">
        <v>5284</v>
      </c>
      <c r="C1845" s="127" t="s">
        <v>2195</v>
      </c>
      <c r="D1845" s="127" t="s">
        <v>8</v>
      </c>
      <c r="E1845" s="848">
        <v>5</v>
      </c>
      <c r="F1845" s="703">
        <v>1</v>
      </c>
      <c r="G1845" s="711">
        <v>360</v>
      </c>
      <c r="H1845" s="127" t="s">
        <v>154</v>
      </c>
      <c r="I1845" s="971" t="s">
        <v>1982</v>
      </c>
      <c r="J1845" s="688"/>
    </row>
    <row r="1846" spans="1:10" s="384" customFormat="1" ht="9.75" customHeight="1" x14ac:dyDescent="0.2">
      <c r="A1846" s="258" t="s">
        <v>1602</v>
      </c>
      <c r="B1846" s="702">
        <v>5287</v>
      </c>
      <c r="C1846" s="127" t="s">
        <v>1172</v>
      </c>
      <c r="D1846" s="127" t="s">
        <v>8</v>
      </c>
      <c r="E1846" s="848">
        <v>4</v>
      </c>
      <c r="F1846" s="703">
        <v>1</v>
      </c>
      <c r="G1846" s="711">
        <v>360</v>
      </c>
      <c r="H1846" s="127" t="s">
        <v>154</v>
      </c>
      <c r="I1846" s="971" t="s">
        <v>1982</v>
      </c>
      <c r="J1846" s="688"/>
    </row>
    <row r="1847" spans="1:10" s="384" customFormat="1" ht="9.75" customHeight="1" x14ac:dyDescent="0.2">
      <c r="A1847" s="258" t="s">
        <v>1572</v>
      </c>
      <c r="B1847" s="702">
        <v>5348</v>
      </c>
      <c r="C1847" s="127" t="s">
        <v>1174</v>
      </c>
      <c r="D1847" s="127" t="s">
        <v>90</v>
      </c>
      <c r="E1847" s="850">
        <v>233.07</v>
      </c>
      <c r="F1847" s="703">
        <v>1</v>
      </c>
      <c r="G1847" s="711">
        <v>107</v>
      </c>
      <c r="H1847" s="127" t="s">
        <v>649</v>
      </c>
      <c r="I1847" s="971" t="s">
        <v>1982</v>
      </c>
      <c r="J1847" s="688"/>
    </row>
    <row r="1848" spans="1:10" s="384" customFormat="1" ht="9.75" customHeight="1" x14ac:dyDescent="0.2">
      <c r="A1848" s="258" t="s">
        <v>1562</v>
      </c>
      <c r="B1848" s="712">
        <v>5421</v>
      </c>
      <c r="C1848" s="127" t="s">
        <v>1178</v>
      </c>
      <c r="D1848" s="127" t="s">
        <v>8</v>
      </c>
      <c r="E1848" s="850">
        <v>113.64749999999999</v>
      </c>
      <c r="F1848" s="703">
        <v>1</v>
      </c>
      <c r="G1848" s="711">
        <v>162</v>
      </c>
      <c r="H1848" s="127" t="s">
        <v>650</v>
      </c>
      <c r="I1848" s="971" t="s">
        <v>1982</v>
      </c>
      <c r="J1848" s="688"/>
    </row>
    <row r="1849" spans="1:10" s="384" customFormat="1" ht="9.75" customHeight="1" x14ac:dyDescent="0.2">
      <c r="A1849" s="258" t="s">
        <v>1567</v>
      </c>
      <c r="B1849" s="712">
        <v>5426</v>
      </c>
      <c r="C1849" s="127" t="s">
        <v>1179</v>
      </c>
      <c r="D1849" s="127" t="s">
        <v>101</v>
      </c>
      <c r="E1849" s="846">
        <v>70.501599999999996</v>
      </c>
      <c r="F1849" s="703">
        <v>1</v>
      </c>
      <c r="G1849" s="711">
        <v>144</v>
      </c>
      <c r="H1849" s="127" t="s">
        <v>660</v>
      </c>
      <c r="I1849" s="971" t="s">
        <v>1982</v>
      </c>
      <c r="J1849" s="688"/>
    </row>
    <row r="1850" spans="1:10" s="384" customFormat="1" ht="9.75" customHeight="1" x14ac:dyDescent="0.2">
      <c r="A1850" s="258" t="s">
        <v>2394</v>
      </c>
      <c r="B1850" s="712">
        <v>5494</v>
      </c>
      <c r="C1850" s="127" t="s">
        <v>1183</v>
      </c>
      <c r="D1850" s="127" t="s">
        <v>8</v>
      </c>
      <c r="E1850" s="850">
        <v>148</v>
      </c>
      <c r="F1850" s="703">
        <v>1</v>
      </c>
      <c r="G1850" s="711">
        <v>302</v>
      </c>
      <c r="H1850" s="127" t="s">
        <v>1884</v>
      </c>
      <c r="I1850" s="971" t="s">
        <v>1982</v>
      </c>
      <c r="J1850" s="688"/>
    </row>
    <row r="1851" spans="1:10" s="384" customFormat="1" ht="9.75" customHeight="1" x14ac:dyDescent="0.2">
      <c r="A1851" s="258" t="s">
        <v>2395</v>
      </c>
      <c r="B1851" s="712">
        <v>5495</v>
      </c>
      <c r="C1851" s="127" t="s">
        <v>1184</v>
      </c>
      <c r="D1851" s="127" t="s">
        <v>8</v>
      </c>
      <c r="E1851" s="846">
        <v>74</v>
      </c>
      <c r="F1851" s="703">
        <v>1</v>
      </c>
      <c r="G1851" s="711">
        <v>302</v>
      </c>
      <c r="H1851" s="127" t="s">
        <v>1884</v>
      </c>
      <c r="I1851" s="971" t="s">
        <v>1982</v>
      </c>
      <c r="J1851" s="688"/>
    </row>
    <row r="1852" spans="1:10" s="384" customFormat="1" ht="19.350000000000001" customHeight="1" x14ac:dyDescent="0.2">
      <c r="A1852" s="258" t="s">
        <v>2396</v>
      </c>
      <c r="B1852" s="712">
        <v>5497</v>
      </c>
      <c r="C1852" s="127" t="s">
        <v>1185</v>
      </c>
      <c r="D1852" s="127" t="s">
        <v>8</v>
      </c>
      <c r="E1852" s="846">
        <v>72</v>
      </c>
      <c r="F1852" s="703">
        <v>1</v>
      </c>
      <c r="G1852" s="711">
        <v>306</v>
      </c>
      <c r="H1852" s="127" t="s">
        <v>1886</v>
      </c>
      <c r="I1852" s="971" t="s">
        <v>1982</v>
      </c>
      <c r="J1852" s="688"/>
    </row>
    <row r="1853" spans="1:10" s="384" customFormat="1" ht="9.75" customHeight="1" x14ac:dyDescent="0.2">
      <c r="A1853" s="258" t="s">
        <v>2397</v>
      </c>
      <c r="B1853" s="712">
        <v>5500</v>
      </c>
      <c r="C1853" s="127" t="s">
        <v>1187</v>
      </c>
      <c r="D1853" s="127" t="s">
        <v>197</v>
      </c>
      <c r="E1853" s="846">
        <v>13</v>
      </c>
      <c r="F1853" s="703">
        <v>1</v>
      </c>
      <c r="G1853" s="711">
        <v>268</v>
      </c>
      <c r="H1853" s="127" t="s">
        <v>1872</v>
      </c>
      <c r="I1853" s="971" t="s">
        <v>1982</v>
      </c>
      <c r="J1853" s="688"/>
    </row>
    <row r="1854" spans="1:10" s="384" customFormat="1" ht="9.75" customHeight="1" x14ac:dyDescent="0.2">
      <c r="A1854" s="258" t="s">
        <v>2398</v>
      </c>
      <c r="B1854" s="712">
        <v>5509</v>
      </c>
      <c r="C1854" s="127" t="s">
        <v>2196</v>
      </c>
      <c r="D1854" s="127" t="s">
        <v>8</v>
      </c>
      <c r="E1854" s="846">
        <v>23.684999999999999</v>
      </c>
      <c r="F1854" s="703">
        <v>1</v>
      </c>
      <c r="G1854" s="711">
        <v>334</v>
      </c>
      <c r="H1854" s="127" t="s">
        <v>259</v>
      </c>
      <c r="I1854" s="971" t="s">
        <v>1982</v>
      </c>
      <c r="J1854" s="688"/>
    </row>
    <row r="1855" spans="1:10" s="384" customFormat="1" ht="9.75" customHeight="1" x14ac:dyDescent="0.2">
      <c r="A1855" s="258" t="s">
        <v>1623</v>
      </c>
      <c r="B1855" s="702">
        <v>5526</v>
      </c>
      <c r="C1855" s="127" t="s">
        <v>1189</v>
      </c>
      <c r="D1855" s="127" t="s">
        <v>8</v>
      </c>
      <c r="E1855" s="846">
        <v>22</v>
      </c>
      <c r="F1855" s="703">
        <v>1</v>
      </c>
      <c r="G1855" s="711">
        <v>362</v>
      </c>
      <c r="H1855" s="127" t="s">
        <v>682</v>
      </c>
      <c r="I1855" s="971" t="s">
        <v>1982</v>
      </c>
      <c r="J1855" s="688"/>
    </row>
    <row r="1856" spans="1:10" s="384" customFormat="1" ht="9.75" customHeight="1" x14ac:dyDescent="0.2">
      <c r="A1856" s="258" t="s">
        <v>2399</v>
      </c>
      <c r="B1856" s="712">
        <v>5598</v>
      </c>
      <c r="C1856" s="127" t="s">
        <v>2197</v>
      </c>
      <c r="D1856" s="127" t="s">
        <v>13</v>
      </c>
      <c r="E1856" s="846">
        <v>21.87</v>
      </c>
      <c r="F1856" s="703">
        <v>1</v>
      </c>
      <c r="G1856" s="711">
        <v>349</v>
      </c>
      <c r="H1856" s="127" t="s">
        <v>673</v>
      </c>
      <c r="I1856" s="971" t="s">
        <v>1982</v>
      </c>
      <c r="J1856" s="688"/>
    </row>
    <row r="1857" spans="1:10" s="384" customFormat="1" ht="19.350000000000001" customHeight="1" x14ac:dyDescent="0.2">
      <c r="A1857" s="258" t="s">
        <v>1604</v>
      </c>
      <c r="B1857" s="702">
        <v>5676</v>
      </c>
      <c r="C1857" s="127" t="s">
        <v>1198</v>
      </c>
      <c r="D1857" s="127" t="s">
        <v>196</v>
      </c>
      <c r="E1857" s="846">
        <v>60</v>
      </c>
      <c r="F1857" s="703">
        <v>1</v>
      </c>
      <c r="G1857" s="711">
        <v>360</v>
      </c>
      <c r="H1857" s="127" t="s">
        <v>154</v>
      </c>
      <c r="I1857" s="971" t="s">
        <v>1982</v>
      </c>
      <c r="J1857" s="688"/>
    </row>
    <row r="1858" spans="1:10" s="384" customFormat="1" ht="9.75" customHeight="1" x14ac:dyDescent="0.2">
      <c r="A1858" s="258" t="s">
        <v>2400</v>
      </c>
      <c r="B1858" s="702">
        <v>5692</v>
      </c>
      <c r="C1858" s="127" t="s">
        <v>1200</v>
      </c>
      <c r="D1858" s="127" t="s">
        <v>101</v>
      </c>
      <c r="E1858" s="849">
        <v>4267.9139999999998</v>
      </c>
      <c r="F1858" s="703">
        <v>1</v>
      </c>
      <c r="G1858" s="711">
        <v>330</v>
      </c>
      <c r="H1858" s="127" t="s">
        <v>1898</v>
      </c>
      <c r="I1858" s="971" t="s">
        <v>1982</v>
      </c>
      <c r="J1858" s="688"/>
    </row>
    <row r="1859" spans="1:10" s="384" customFormat="1" ht="19.350000000000001" customHeight="1" x14ac:dyDescent="0.2">
      <c r="A1859" s="258" t="s">
        <v>2401</v>
      </c>
      <c r="B1859" s="712">
        <v>6114</v>
      </c>
      <c r="C1859" s="127" t="s">
        <v>1205</v>
      </c>
      <c r="D1859" s="127" t="s">
        <v>543</v>
      </c>
      <c r="E1859" s="850">
        <v>600.54399999999998</v>
      </c>
      <c r="F1859" s="703">
        <v>1</v>
      </c>
      <c r="G1859" s="711">
        <v>327</v>
      </c>
      <c r="H1859" s="127" t="s">
        <v>1896</v>
      </c>
      <c r="I1859" s="971" t="s">
        <v>1982</v>
      </c>
      <c r="J1859" s="688"/>
    </row>
    <row r="1860" spans="1:10" s="384" customFormat="1" ht="9.75" customHeight="1" x14ac:dyDescent="0.2">
      <c r="A1860" s="258" t="s">
        <v>2402</v>
      </c>
      <c r="B1860" s="712">
        <v>6163</v>
      </c>
      <c r="C1860" s="127" t="s">
        <v>2198</v>
      </c>
      <c r="D1860" s="127" t="s">
        <v>101</v>
      </c>
      <c r="E1860" s="850">
        <v>345.54300000000001</v>
      </c>
      <c r="F1860" s="703">
        <v>1</v>
      </c>
      <c r="G1860" s="711">
        <v>341</v>
      </c>
      <c r="H1860" s="127" t="s">
        <v>1902</v>
      </c>
      <c r="I1860" s="971" t="s">
        <v>1982</v>
      </c>
      <c r="J1860" s="688"/>
    </row>
    <row r="1861" spans="1:10" s="384" customFormat="1" ht="9.75" customHeight="1" x14ac:dyDescent="0.2">
      <c r="A1861" s="258" t="s">
        <v>1563</v>
      </c>
      <c r="B1861" s="712">
        <v>6416</v>
      </c>
      <c r="C1861" s="127" t="s">
        <v>1212</v>
      </c>
      <c r="D1861" s="127" t="s">
        <v>15</v>
      </c>
      <c r="E1861" s="850">
        <v>170.25</v>
      </c>
      <c r="F1861" s="703">
        <v>1</v>
      </c>
      <c r="G1861" s="711">
        <v>296</v>
      </c>
      <c r="H1861" s="127" t="s">
        <v>657</v>
      </c>
      <c r="I1861" s="971" t="s">
        <v>1982</v>
      </c>
      <c r="J1861" s="688"/>
    </row>
    <row r="1862" spans="1:10" s="384" customFormat="1" ht="9.75" customHeight="1" x14ac:dyDescent="0.2">
      <c r="A1862" s="258" t="s">
        <v>1624</v>
      </c>
      <c r="B1862" s="702">
        <v>6432</v>
      </c>
      <c r="C1862" s="127" t="s">
        <v>1216</v>
      </c>
      <c r="D1862" s="127" t="s">
        <v>8</v>
      </c>
      <c r="E1862" s="848">
        <v>3</v>
      </c>
      <c r="F1862" s="703">
        <v>1</v>
      </c>
      <c r="G1862" s="711">
        <v>369</v>
      </c>
      <c r="H1862" s="127" t="s">
        <v>1045</v>
      </c>
      <c r="I1862" s="971" t="s">
        <v>1982</v>
      </c>
      <c r="J1862" s="688"/>
    </row>
    <row r="1863" spans="1:10" s="384" customFormat="1" ht="19.350000000000001" customHeight="1" x14ac:dyDescent="0.2">
      <c r="A1863" s="258" t="s">
        <v>2403</v>
      </c>
      <c r="B1863" s="702">
        <v>6543</v>
      </c>
      <c r="C1863" s="127" t="s">
        <v>1217</v>
      </c>
      <c r="D1863" s="127" t="s">
        <v>8</v>
      </c>
      <c r="E1863" s="846">
        <v>18</v>
      </c>
      <c r="F1863" s="703">
        <v>1</v>
      </c>
      <c r="G1863" s="711">
        <v>287</v>
      </c>
      <c r="H1863" s="127" t="s">
        <v>1878</v>
      </c>
      <c r="I1863" s="971" t="s">
        <v>1982</v>
      </c>
      <c r="J1863" s="688"/>
    </row>
    <row r="1864" spans="1:10" s="384" customFormat="1" ht="9.75" customHeight="1" x14ac:dyDescent="0.2">
      <c r="A1864" s="258" t="s">
        <v>2404</v>
      </c>
      <c r="B1864" s="712">
        <v>6837</v>
      </c>
      <c r="C1864" s="127" t="s">
        <v>2199</v>
      </c>
      <c r="D1864" s="127" t="s">
        <v>13</v>
      </c>
      <c r="E1864" s="850">
        <v>720.65279999999996</v>
      </c>
      <c r="F1864" s="703">
        <v>1</v>
      </c>
      <c r="G1864" s="711">
        <v>327</v>
      </c>
      <c r="H1864" s="127" t="s">
        <v>1896</v>
      </c>
      <c r="I1864" s="971" t="s">
        <v>1982</v>
      </c>
      <c r="J1864" s="688"/>
    </row>
    <row r="1865" spans="1:10" s="384" customFormat="1" ht="19.350000000000001" customHeight="1" x14ac:dyDescent="0.2">
      <c r="A1865" s="258" t="s">
        <v>2405</v>
      </c>
      <c r="B1865" s="702">
        <v>6949</v>
      </c>
      <c r="C1865" s="127" t="s">
        <v>1219</v>
      </c>
      <c r="D1865" s="127" t="s">
        <v>8</v>
      </c>
      <c r="E1865" s="849">
        <v>2438.808</v>
      </c>
      <c r="F1865" s="703">
        <v>1</v>
      </c>
      <c r="G1865" s="711">
        <v>330</v>
      </c>
      <c r="H1865" s="127" t="s">
        <v>1898</v>
      </c>
      <c r="I1865" s="971" t="s">
        <v>1982</v>
      </c>
      <c r="J1865" s="688"/>
    </row>
    <row r="1866" spans="1:10" s="384" customFormat="1" ht="9.75" customHeight="1" x14ac:dyDescent="0.2">
      <c r="A1866" s="258" t="s">
        <v>2406</v>
      </c>
      <c r="B1866" s="702">
        <v>6953</v>
      </c>
      <c r="C1866" s="127" t="s">
        <v>2200</v>
      </c>
      <c r="D1866" s="127" t="s">
        <v>15</v>
      </c>
      <c r="E1866" s="850">
        <v>485.1</v>
      </c>
      <c r="F1866" s="703">
        <v>1</v>
      </c>
      <c r="G1866" s="711">
        <v>203</v>
      </c>
      <c r="H1866" s="127" t="s">
        <v>1815</v>
      </c>
      <c r="I1866" s="971" t="s">
        <v>1982</v>
      </c>
      <c r="J1866" s="688"/>
    </row>
    <row r="1867" spans="1:10" s="384" customFormat="1" ht="19.350000000000001" customHeight="1" x14ac:dyDescent="0.2">
      <c r="A1867" s="258" t="s">
        <v>2407</v>
      </c>
      <c r="B1867" s="702">
        <v>7013</v>
      </c>
      <c r="C1867" s="127" t="s">
        <v>1220</v>
      </c>
      <c r="D1867" s="127" t="s">
        <v>8</v>
      </c>
      <c r="E1867" s="846">
        <v>60.597000000000001</v>
      </c>
      <c r="F1867" s="703">
        <v>1</v>
      </c>
      <c r="G1867" s="711">
        <v>332</v>
      </c>
      <c r="H1867" s="127" t="s">
        <v>1899</v>
      </c>
      <c r="I1867" s="971" t="s">
        <v>1982</v>
      </c>
      <c r="J1867" s="688"/>
    </row>
    <row r="1868" spans="1:10" s="384" customFormat="1" ht="9.75" customHeight="1" x14ac:dyDescent="0.2">
      <c r="A1868" s="258" t="s">
        <v>1605</v>
      </c>
      <c r="B1868" s="702">
        <v>7018</v>
      </c>
      <c r="C1868" s="127" t="s">
        <v>1221</v>
      </c>
      <c r="D1868" s="127" t="s">
        <v>13</v>
      </c>
      <c r="E1868" s="848">
        <v>7.2</v>
      </c>
      <c r="F1868" s="703">
        <v>1</v>
      </c>
      <c r="G1868" s="711">
        <v>336</v>
      </c>
      <c r="H1868" s="127" t="s">
        <v>672</v>
      </c>
      <c r="I1868" s="971" t="s">
        <v>1982</v>
      </c>
      <c r="J1868" s="688"/>
    </row>
    <row r="1869" spans="1:10" s="384" customFormat="1" ht="9.75" customHeight="1" x14ac:dyDescent="0.2">
      <c r="A1869" s="258" t="s">
        <v>1606</v>
      </c>
      <c r="B1869" s="702">
        <v>7019</v>
      </c>
      <c r="C1869" s="127" t="s">
        <v>1222</v>
      </c>
      <c r="D1869" s="127" t="s">
        <v>13</v>
      </c>
      <c r="E1869" s="848">
        <v>7.2</v>
      </c>
      <c r="F1869" s="703">
        <v>1</v>
      </c>
      <c r="G1869" s="711">
        <v>336</v>
      </c>
      <c r="H1869" s="127" t="s">
        <v>672</v>
      </c>
      <c r="I1869" s="971" t="s">
        <v>1982</v>
      </c>
      <c r="J1869" s="688"/>
    </row>
    <row r="1870" spans="1:10" s="384" customFormat="1" ht="9.75" customHeight="1" x14ac:dyDescent="0.2">
      <c r="A1870" s="258" t="s">
        <v>1607</v>
      </c>
      <c r="B1870" s="702">
        <v>7022</v>
      </c>
      <c r="C1870" s="127" t="s">
        <v>1223</v>
      </c>
      <c r="D1870" s="127" t="s">
        <v>13</v>
      </c>
      <c r="E1870" s="848">
        <v>7.2</v>
      </c>
      <c r="F1870" s="703">
        <v>1</v>
      </c>
      <c r="G1870" s="711">
        <v>336</v>
      </c>
      <c r="H1870" s="127" t="s">
        <v>672</v>
      </c>
      <c r="I1870" s="971" t="s">
        <v>1982</v>
      </c>
      <c r="J1870" s="688"/>
    </row>
    <row r="1871" spans="1:10" s="384" customFormat="1" ht="9.75" customHeight="1" x14ac:dyDescent="0.2">
      <c r="A1871" s="258" t="s">
        <v>2408</v>
      </c>
      <c r="B1871" s="712">
        <v>7034</v>
      </c>
      <c r="C1871" s="127" t="s">
        <v>1224</v>
      </c>
      <c r="D1871" s="127" t="s">
        <v>8</v>
      </c>
      <c r="E1871" s="849">
        <v>1501.36</v>
      </c>
      <c r="F1871" s="703">
        <v>1</v>
      </c>
      <c r="G1871" s="711">
        <v>327</v>
      </c>
      <c r="H1871" s="127" t="s">
        <v>1896</v>
      </c>
      <c r="I1871" s="971" t="s">
        <v>1982</v>
      </c>
      <c r="J1871" s="688"/>
    </row>
    <row r="1872" spans="1:10" s="384" customFormat="1" ht="9.75" customHeight="1" x14ac:dyDescent="0.2">
      <c r="A1872" s="258" t="s">
        <v>2409</v>
      </c>
      <c r="B1872" s="702">
        <v>7049</v>
      </c>
      <c r="C1872" s="127" t="s">
        <v>575</v>
      </c>
      <c r="D1872" s="127" t="s">
        <v>13</v>
      </c>
      <c r="E1872" s="846">
        <v>32.318399999999997</v>
      </c>
      <c r="F1872" s="703">
        <v>1</v>
      </c>
      <c r="G1872" s="711">
        <v>332</v>
      </c>
      <c r="H1872" s="127" t="s">
        <v>1899</v>
      </c>
      <c r="I1872" s="971" t="s">
        <v>1982</v>
      </c>
      <c r="J1872" s="688"/>
    </row>
    <row r="1873" spans="1:10" s="384" customFormat="1" ht="19.350000000000001" customHeight="1" x14ac:dyDescent="0.2">
      <c r="A1873" s="258" t="s">
        <v>1608</v>
      </c>
      <c r="B1873" s="702">
        <v>7276</v>
      </c>
      <c r="C1873" s="127" t="s">
        <v>1231</v>
      </c>
      <c r="D1873" s="127" t="s">
        <v>8</v>
      </c>
      <c r="E1873" s="848">
        <v>4</v>
      </c>
      <c r="F1873" s="703">
        <v>1</v>
      </c>
      <c r="G1873" s="711">
        <v>316</v>
      </c>
      <c r="H1873" s="127" t="s">
        <v>256</v>
      </c>
      <c r="I1873" s="971" t="s">
        <v>1982</v>
      </c>
      <c r="J1873" s="688"/>
    </row>
    <row r="1874" spans="1:10" s="384" customFormat="1" ht="9.75" customHeight="1" x14ac:dyDescent="0.2">
      <c r="A1874" s="258" t="s">
        <v>2410</v>
      </c>
      <c r="B1874" s="712">
        <v>7303</v>
      </c>
      <c r="C1874" s="127" t="s">
        <v>1232</v>
      </c>
      <c r="D1874" s="127" t="s">
        <v>8</v>
      </c>
      <c r="E1874" s="850">
        <v>357.8</v>
      </c>
      <c r="F1874" s="703">
        <v>1</v>
      </c>
      <c r="G1874" s="711">
        <v>235</v>
      </c>
      <c r="H1874" s="127" t="s">
        <v>1837</v>
      </c>
      <c r="I1874" s="971" t="s">
        <v>1982</v>
      </c>
      <c r="J1874" s="688"/>
    </row>
    <row r="1875" spans="1:10" s="384" customFormat="1" ht="9.75" customHeight="1" x14ac:dyDescent="0.2">
      <c r="A1875" s="258" t="s">
        <v>2411</v>
      </c>
      <c r="B1875" s="712">
        <v>7543</v>
      </c>
      <c r="C1875" s="127" t="s">
        <v>2201</v>
      </c>
      <c r="D1875" s="127" t="s">
        <v>90</v>
      </c>
      <c r="E1875" s="850">
        <v>664.60900000000004</v>
      </c>
      <c r="F1875" s="703">
        <v>1</v>
      </c>
      <c r="G1875" s="711">
        <v>236</v>
      </c>
      <c r="H1875" s="127" t="s">
        <v>1838</v>
      </c>
      <c r="I1875" s="971" t="s">
        <v>1982</v>
      </c>
      <c r="J1875" s="688"/>
    </row>
    <row r="1876" spans="1:10" s="384" customFormat="1" ht="9.75" customHeight="1" x14ac:dyDescent="0.2">
      <c r="A1876" s="258" t="s">
        <v>2412</v>
      </c>
      <c r="B1876" s="702">
        <v>7602</v>
      </c>
      <c r="C1876" s="127" t="s">
        <v>2202</v>
      </c>
      <c r="D1876" s="127" t="s">
        <v>15</v>
      </c>
      <c r="E1876" s="848">
        <v>7</v>
      </c>
      <c r="F1876" s="703">
        <v>1</v>
      </c>
      <c r="G1876" s="711">
        <v>371</v>
      </c>
      <c r="H1876" s="127" t="s">
        <v>1927</v>
      </c>
      <c r="I1876" s="971" t="s">
        <v>1982</v>
      </c>
      <c r="J1876" s="688"/>
    </row>
    <row r="1877" spans="1:10" s="384" customFormat="1" ht="19.350000000000001" customHeight="1" x14ac:dyDescent="0.2">
      <c r="A1877" s="258" t="s">
        <v>2413</v>
      </c>
      <c r="B1877" s="712">
        <v>7609</v>
      </c>
      <c r="C1877" s="127" t="s">
        <v>2203</v>
      </c>
      <c r="D1877" s="127" t="s">
        <v>13</v>
      </c>
      <c r="E1877" s="846">
        <v>56.844000000000001</v>
      </c>
      <c r="F1877" s="703">
        <v>1</v>
      </c>
      <c r="G1877" s="711">
        <v>334</v>
      </c>
      <c r="H1877" s="127" t="s">
        <v>259</v>
      </c>
      <c r="I1877" s="971" t="s">
        <v>1982</v>
      </c>
      <c r="J1877" s="688"/>
    </row>
    <row r="1878" spans="1:10" s="384" customFormat="1" ht="9.75" customHeight="1" x14ac:dyDescent="0.2">
      <c r="A1878" s="258" t="s">
        <v>1573</v>
      </c>
      <c r="B1878" s="712">
        <v>7663</v>
      </c>
      <c r="C1878" s="127" t="s">
        <v>1234</v>
      </c>
      <c r="D1878" s="127" t="s">
        <v>550</v>
      </c>
      <c r="E1878" s="848">
        <v>2.72</v>
      </c>
      <c r="F1878" s="703">
        <v>1</v>
      </c>
      <c r="G1878" s="711">
        <v>150</v>
      </c>
      <c r="H1878" s="127" t="s">
        <v>1004</v>
      </c>
      <c r="I1878" s="971" t="s">
        <v>1982</v>
      </c>
      <c r="J1878" s="688"/>
    </row>
    <row r="1879" spans="1:10" s="384" customFormat="1" ht="9.75" customHeight="1" x14ac:dyDescent="0.2">
      <c r="A1879" s="258" t="s">
        <v>1582</v>
      </c>
      <c r="B1879" s="702">
        <v>7786</v>
      </c>
      <c r="C1879" s="127" t="s">
        <v>1278</v>
      </c>
      <c r="D1879" s="127" t="s">
        <v>8</v>
      </c>
      <c r="E1879" s="846">
        <v>47</v>
      </c>
      <c r="F1879" s="703">
        <v>1</v>
      </c>
      <c r="G1879" s="711">
        <v>320</v>
      </c>
      <c r="H1879" s="127" t="s">
        <v>674</v>
      </c>
      <c r="I1879" s="971" t="s">
        <v>1982</v>
      </c>
      <c r="J1879" s="688"/>
    </row>
    <row r="1880" spans="1:10" s="384" customFormat="1" ht="9.75" customHeight="1" x14ac:dyDescent="0.2">
      <c r="A1880" s="258" t="s">
        <v>2414</v>
      </c>
      <c r="B1880" s="712">
        <v>7825</v>
      </c>
      <c r="C1880" s="127" t="s">
        <v>1279</v>
      </c>
      <c r="D1880" s="127" t="s">
        <v>13</v>
      </c>
      <c r="E1880" s="849">
        <v>1321.1967999999999</v>
      </c>
      <c r="F1880" s="703">
        <v>1</v>
      </c>
      <c r="G1880" s="711">
        <v>327</v>
      </c>
      <c r="H1880" s="127" t="s">
        <v>1896</v>
      </c>
      <c r="I1880" s="971" t="s">
        <v>1982</v>
      </c>
      <c r="J1880" s="688"/>
    </row>
    <row r="1881" spans="1:10" s="384" customFormat="1" ht="9.75" customHeight="1" x14ac:dyDescent="0.2">
      <c r="A1881" s="258" t="s">
        <v>2415</v>
      </c>
      <c r="B1881" s="702">
        <v>7849</v>
      </c>
      <c r="C1881" s="127" t="s">
        <v>2204</v>
      </c>
      <c r="D1881" s="127" t="s">
        <v>8</v>
      </c>
      <c r="E1881" s="846">
        <v>14</v>
      </c>
      <c r="F1881" s="703">
        <v>1</v>
      </c>
      <c r="G1881" s="711">
        <v>262</v>
      </c>
      <c r="H1881" s="127" t="s">
        <v>1868</v>
      </c>
      <c r="I1881" s="971" t="s">
        <v>1982</v>
      </c>
      <c r="J1881" s="688"/>
    </row>
    <row r="1882" spans="1:10" s="384" customFormat="1" ht="9.75" customHeight="1" x14ac:dyDescent="0.2">
      <c r="A1882" s="258" t="s">
        <v>2416</v>
      </c>
      <c r="B1882" s="702">
        <v>7889</v>
      </c>
      <c r="C1882" s="127" t="s">
        <v>2205</v>
      </c>
      <c r="D1882" s="127" t="s">
        <v>8</v>
      </c>
      <c r="E1882" s="846">
        <v>24</v>
      </c>
      <c r="F1882" s="703">
        <v>1</v>
      </c>
      <c r="G1882" s="711">
        <v>310</v>
      </c>
      <c r="H1882" s="127" t="s">
        <v>667</v>
      </c>
      <c r="I1882" s="971" t="s">
        <v>1982</v>
      </c>
      <c r="J1882" s="688"/>
    </row>
    <row r="1883" spans="1:10" s="384" customFormat="1" ht="19.350000000000001" customHeight="1" x14ac:dyDescent="0.2">
      <c r="A1883" s="258" t="s">
        <v>1564</v>
      </c>
      <c r="B1883" s="702">
        <v>7890</v>
      </c>
      <c r="C1883" s="127" t="s">
        <v>1280</v>
      </c>
      <c r="D1883" s="127" t="s">
        <v>8</v>
      </c>
      <c r="E1883" s="846">
        <v>29</v>
      </c>
      <c r="F1883" s="703">
        <v>1</v>
      </c>
      <c r="G1883" s="711">
        <v>307</v>
      </c>
      <c r="H1883" s="127" t="s">
        <v>659</v>
      </c>
      <c r="I1883" s="971" t="s">
        <v>1982</v>
      </c>
      <c r="J1883" s="688"/>
    </row>
    <row r="1884" spans="1:10" s="384" customFormat="1" ht="9.75" customHeight="1" x14ac:dyDescent="0.2">
      <c r="A1884" s="258" t="s">
        <v>2417</v>
      </c>
      <c r="B1884" s="702">
        <v>7895</v>
      </c>
      <c r="C1884" s="127" t="s">
        <v>2206</v>
      </c>
      <c r="D1884" s="127" t="s">
        <v>90</v>
      </c>
      <c r="E1884" s="846">
        <v>45.3705</v>
      </c>
      <c r="F1884" s="703">
        <v>1</v>
      </c>
      <c r="G1884" s="711">
        <v>108</v>
      </c>
      <c r="H1884" s="127" t="s">
        <v>1709</v>
      </c>
      <c r="I1884" s="971" t="s">
        <v>1982</v>
      </c>
      <c r="J1884" s="688"/>
    </row>
    <row r="1885" spans="1:10" s="384" customFormat="1" ht="10.9" customHeight="1" x14ac:dyDescent="0.2">
      <c r="A1885" s="258" t="s">
        <v>2418</v>
      </c>
      <c r="B1885" s="702">
        <v>7954</v>
      </c>
      <c r="C1885" s="127" t="s">
        <v>1281</v>
      </c>
      <c r="D1885" s="127" t="s">
        <v>8</v>
      </c>
      <c r="E1885" s="846">
        <v>31</v>
      </c>
      <c r="F1885" s="703">
        <v>1</v>
      </c>
      <c r="G1885" s="711">
        <v>270</v>
      </c>
      <c r="H1885" s="127" t="s">
        <v>1874</v>
      </c>
      <c r="I1885" s="971" t="s">
        <v>1982</v>
      </c>
      <c r="J1885" s="688"/>
    </row>
    <row r="1886" spans="1:10" s="384" customFormat="1" ht="9.75" customHeight="1" x14ac:dyDescent="0.2">
      <c r="A1886" s="258" t="s">
        <v>2419</v>
      </c>
      <c r="B1886" s="702">
        <v>7955</v>
      </c>
      <c r="C1886" s="127" t="s">
        <v>1282</v>
      </c>
      <c r="D1886" s="127" t="s">
        <v>8</v>
      </c>
      <c r="E1886" s="846">
        <v>99</v>
      </c>
      <c r="F1886" s="703">
        <v>1</v>
      </c>
      <c r="G1886" s="711">
        <v>269</v>
      </c>
      <c r="H1886" s="127" t="s">
        <v>1873</v>
      </c>
      <c r="I1886" s="971" t="s">
        <v>1982</v>
      </c>
      <c r="J1886" s="688"/>
    </row>
    <row r="1887" spans="1:10" s="384" customFormat="1" ht="9.75" customHeight="1" x14ac:dyDescent="0.2">
      <c r="A1887" s="258" t="s">
        <v>2420</v>
      </c>
      <c r="B1887" s="702">
        <v>7957</v>
      </c>
      <c r="C1887" s="127" t="s">
        <v>1283</v>
      </c>
      <c r="D1887" s="127" t="s">
        <v>8</v>
      </c>
      <c r="E1887" s="848">
        <v>9</v>
      </c>
      <c r="F1887" s="703">
        <v>1</v>
      </c>
      <c r="G1887" s="711">
        <v>272</v>
      </c>
      <c r="H1887" s="127" t="s">
        <v>1876</v>
      </c>
      <c r="I1887" s="971" t="s">
        <v>1982</v>
      </c>
      <c r="J1887" s="688"/>
    </row>
    <row r="1888" spans="1:10" s="384" customFormat="1" ht="9.75" customHeight="1" x14ac:dyDescent="0.2">
      <c r="A1888" s="258" t="s">
        <v>2421</v>
      </c>
      <c r="B1888" s="702">
        <v>7965</v>
      </c>
      <c r="C1888" s="127" t="s">
        <v>2207</v>
      </c>
      <c r="D1888" s="127" t="s">
        <v>541</v>
      </c>
      <c r="E1888" s="846">
        <v>72</v>
      </c>
      <c r="F1888" s="703">
        <v>1</v>
      </c>
      <c r="G1888" s="711">
        <v>306</v>
      </c>
      <c r="H1888" s="127" t="s">
        <v>1886</v>
      </c>
      <c r="I1888" s="971" t="s">
        <v>1982</v>
      </c>
      <c r="J1888" s="688"/>
    </row>
    <row r="1889" spans="1:10" s="384" customFormat="1" ht="9.75" customHeight="1" x14ac:dyDescent="0.2">
      <c r="A1889" s="258" t="s">
        <v>2422</v>
      </c>
      <c r="B1889" s="702">
        <v>7967</v>
      </c>
      <c r="C1889" s="127" t="s">
        <v>1285</v>
      </c>
      <c r="D1889" s="127" t="s">
        <v>541</v>
      </c>
      <c r="E1889" s="848">
        <v>4</v>
      </c>
      <c r="F1889" s="703">
        <v>1</v>
      </c>
      <c r="G1889" s="711">
        <v>308</v>
      </c>
      <c r="H1889" s="127" t="s">
        <v>1887</v>
      </c>
      <c r="I1889" s="971" t="s">
        <v>1982</v>
      </c>
      <c r="J1889" s="688"/>
    </row>
    <row r="1890" spans="1:10" s="384" customFormat="1" ht="9.75" customHeight="1" x14ac:dyDescent="0.2">
      <c r="A1890" s="258" t="s">
        <v>2423</v>
      </c>
      <c r="B1890" s="702">
        <v>7972</v>
      </c>
      <c r="C1890" s="127" t="s">
        <v>1286</v>
      </c>
      <c r="D1890" s="127" t="s">
        <v>541</v>
      </c>
      <c r="E1890" s="846">
        <v>76</v>
      </c>
      <c r="F1890" s="703">
        <v>1</v>
      </c>
      <c r="G1890" s="711">
        <v>317</v>
      </c>
      <c r="H1890" s="127" t="s">
        <v>1891</v>
      </c>
      <c r="I1890" s="971" t="s">
        <v>1982</v>
      </c>
      <c r="J1890" s="688"/>
    </row>
    <row r="1891" spans="1:10" s="384" customFormat="1" ht="9.75" customHeight="1" x14ac:dyDescent="0.2">
      <c r="A1891" s="258" t="s">
        <v>2424</v>
      </c>
      <c r="B1891" s="712">
        <v>7973</v>
      </c>
      <c r="C1891" s="127" t="s">
        <v>1287</v>
      </c>
      <c r="D1891" s="127" t="s">
        <v>541</v>
      </c>
      <c r="E1891" s="850">
        <v>113</v>
      </c>
      <c r="F1891" s="703">
        <v>1</v>
      </c>
      <c r="G1891" s="711">
        <v>321</v>
      </c>
      <c r="H1891" s="127" t="s">
        <v>1893</v>
      </c>
      <c r="I1891" s="971" t="s">
        <v>1982</v>
      </c>
      <c r="J1891" s="688"/>
    </row>
    <row r="1892" spans="1:10" s="384" customFormat="1" ht="9.75" customHeight="1" x14ac:dyDescent="0.2">
      <c r="A1892" s="258" t="s">
        <v>2425</v>
      </c>
      <c r="B1892" s="702">
        <v>7974</v>
      </c>
      <c r="C1892" s="127" t="s">
        <v>1288</v>
      </c>
      <c r="D1892" s="127" t="s">
        <v>541</v>
      </c>
      <c r="E1892" s="846">
        <v>29</v>
      </c>
      <c r="F1892" s="703">
        <v>1</v>
      </c>
      <c r="G1892" s="711">
        <v>315</v>
      </c>
      <c r="H1892" s="127" t="s">
        <v>1890</v>
      </c>
      <c r="I1892" s="971" t="s">
        <v>1982</v>
      </c>
      <c r="J1892" s="688"/>
    </row>
    <row r="1893" spans="1:10" s="384" customFormat="1" ht="9.75" customHeight="1" x14ac:dyDescent="0.2">
      <c r="A1893" s="258" t="s">
        <v>2426</v>
      </c>
      <c r="B1893" s="702">
        <v>7979</v>
      </c>
      <c r="C1893" s="127" t="s">
        <v>1289</v>
      </c>
      <c r="D1893" s="127" t="s">
        <v>541</v>
      </c>
      <c r="E1893" s="846">
        <v>24</v>
      </c>
      <c r="F1893" s="703">
        <v>1</v>
      </c>
      <c r="G1893" s="711">
        <v>314</v>
      </c>
      <c r="H1893" s="127" t="s">
        <v>1889</v>
      </c>
      <c r="I1893" s="971" t="s">
        <v>1982</v>
      </c>
      <c r="J1893" s="688"/>
    </row>
    <row r="1894" spans="1:10" s="384" customFormat="1" ht="9.75" customHeight="1" x14ac:dyDescent="0.2">
      <c r="A1894" s="258" t="s">
        <v>1583</v>
      </c>
      <c r="B1894" s="702">
        <v>7980</v>
      </c>
      <c r="C1894" s="127" t="s">
        <v>1290</v>
      </c>
      <c r="D1894" s="127" t="s">
        <v>541</v>
      </c>
      <c r="E1894" s="846">
        <v>47</v>
      </c>
      <c r="F1894" s="703">
        <v>1</v>
      </c>
      <c r="G1894" s="711">
        <v>320</v>
      </c>
      <c r="H1894" s="127" t="s">
        <v>674</v>
      </c>
      <c r="I1894" s="971" t="s">
        <v>1982</v>
      </c>
      <c r="J1894" s="688"/>
    </row>
    <row r="1895" spans="1:10" s="384" customFormat="1" ht="9.75" customHeight="1" x14ac:dyDescent="0.2">
      <c r="A1895" s="258" t="s">
        <v>2427</v>
      </c>
      <c r="B1895" s="712">
        <v>8010</v>
      </c>
      <c r="C1895" s="127" t="s">
        <v>2208</v>
      </c>
      <c r="D1895" s="127" t="s">
        <v>13</v>
      </c>
      <c r="E1895" s="850">
        <v>146.51</v>
      </c>
      <c r="F1895" s="703">
        <v>1</v>
      </c>
      <c r="G1895" s="711">
        <v>102</v>
      </c>
      <c r="H1895" s="127" t="s">
        <v>648</v>
      </c>
      <c r="I1895" s="971" t="s">
        <v>1982</v>
      </c>
      <c r="J1895" s="688"/>
    </row>
    <row r="1896" spans="1:10" s="384" customFormat="1" ht="9.75" customHeight="1" x14ac:dyDescent="0.2">
      <c r="A1896" s="258" t="s">
        <v>1574</v>
      </c>
      <c r="B1896" s="702">
        <v>8099</v>
      </c>
      <c r="C1896" s="127" t="s">
        <v>1291</v>
      </c>
      <c r="D1896" s="127" t="s">
        <v>8</v>
      </c>
      <c r="E1896" s="846">
        <v>26</v>
      </c>
      <c r="F1896" s="703">
        <v>1</v>
      </c>
      <c r="G1896" s="711">
        <v>274</v>
      </c>
      <c r="H1896" s="127" t="s">
        <v>665</v>
      </c>
      <c r="I1896" s="971" t="s">
        <v>1982</v>
      </c>
      <c r="J1896" s="688"/>
    </row>
    <row r="1897" spans="1:10" s="384" customFormat="1" ht="9.75" customHeight="1" x14ac:dyDescent="0.2">
      <c r="A1897" s="258" t="s">
        <v>1575</v>
      </c>
      <c r="B1897" s="702">
        <v>8101</v>
      </c>
      <c r="C1897" s="127" t="s">
        <v>1292</v>
      </c>
      <c r="D1897" s="127" t="s">
        <v>8</v>
      </c>
      <c r="E1897" s="846">
        <v>84</v>
      </c>
      <c r="F1897" s="703">
        <v>1</v>
      </c>
      <c r="G1897" s="711">
        <v>275</v>
      </c>
      <c r="H1897" s="127" t="s">
        <v>664</v>
      </c>
      <c r="I1897" s="971" t="s">
        <v>1982</v>
      </c>
      <c r="J1897" s="688"/>
    </row>
    <row r="1898" spans="1:10" s="384" customFormat="1" ht="9.75" customHeight="1" x14ac:dyDescent="0.2">
      <c r="A1898" s="258" t="s">
        <v>1576</v>
      </c>
      <c r="B1898" s="702">
        <v>8103</v>
      </c>
      <c r="C1898" s="127" t="s">
        <v>1293</v>
      </c>
      <c r="D1898" s="127" t="s">
        <v>8</v>
      </c>
      <c r="E1898" s="846">
        <v>46</v>
      </c>
      <c r="F1898" s="703">
        <v>1</v>
      </c>
      <c r="G1898" s="711">
        <v>276</v>
      </c>
      <c r="H1898" s="127" t="s">
        <v>666</v>
      </c>
      <c r="I1898" s="971" t="s">
        <v>1982</v>
      </c>
      <c r="J1898" s="688"/>
    </row>
    <row r="1899" spans="1:10" s="384" customFormat="1" ht="9.75" customHeight="1" x14ac:dyDescent="0.2">
      <c r="A1899" s="258" t="s">
        <v>1609</v>
      </c>
      <c r="B1899" s="702">
        <v>5281</v>
      </c>
      <c r="C1899" s="127" t="s">
        <v>1169</v>
      </c>
      <c r="D1899" s="127" t="s">
        <v>13</v>
      </c>
      <c r="E1899" s="846">
        <v>15</v>
      </c>
      <c r="F1899" s="703">
        <v>1</v>
      </c>
      <c r="G1899" s="711">
        <v>360</v>
      </c>
      <c r="H1899" s="127" t="s">
        <v>154</v>
      </c>
      <c r="I1899" s="971" t="s">
        <v>1982</v>
      </c>
      <c r="J1899" s="688"/>
    </row>
    <row r="1900" spans="1:10" s="384" customFormat="1" ht="9.75" customHeight="1" x14ac:dyDescent="0.2">
      <c r="A1900" s="258" t="s">
        <v>1610</v>
      </c>
      <c r="B1900" s="702">
        <v>5285</v>
      </c>
      <c r="C1900" s="127" t="s">
        <v>1170</v>
      </c>
      <c r="D1900" s="127" t="s">
        <v>8</v>
      </c>
      <c r="E1900" s="846">
        <v>50</v>
      </c>
      <c r="F1900" s="703">
        <v>1</v>
      </c>
      <c r="G1900" s="711">
        <v>360</v>
      </c>
      <c r="H1900" s="127" t="s">
        <v>154</v>
      </c>
      <c r="I1900" s="971" t="s">
        <v>1982</v>
      </c>
      <c r="J1900" s="688"/>
    </row>
    <row r="1901" spans="1:10" s="384" customFormat="1" ht="9.75" customHeight="1" x14ac:dyDescent="0.2">
      <c r="A1901" s="258" t="s">
        <v>1611</v>
      </c>
      <c r="B1901" s="702">
        <v>5286</v>
      </c>
      <c r="C1901" s="127" t="s">
        <v>1171</v>
      </c>
      <c r="D1901" s="127" t="s">
        <v>8</v>
      </c>
      <c r="E1901" s="846">
        <v>15</v>
      </c>
      <c r="F1901" s="703">
        <v>1</v>
      </c>
      <c r="G1901" s="711">
        <v>360</v>
      </c>
      <c r="H1901" s="127" t="s">
        <v>154</v>
      </c>
      <c r="I1901" s="971" t="s">
        <v>1982</v>
      </c>
      <c r="J1901" s="688"/>
    </row>
    <row r="1902" spans="1:10" s="384" customFormat="1" ht="9.75" customHeight="1" x14ac:dyDescent="0.2">
      <c r="A1902" s="258" t="s">
        <v>1612</v>
      </c>
      <c r="B1902" s="704">
        <v>285</v>
      </c>
      <c r="C1902" s="127" t="s">
        <v>1131</v>
      </c>
      <c r="D1902" s="127" t="s">
        <v>15</v>
      </c>
      <c r="E1902" s="848">
        <v>1</v>
      </c>
      <c r="F1902" s="703">
        <v>1</v>
      </c>
      <c r="G1902" s="711">
        <v>304</v>
      </c>
      <c r="H1902" s="127" t="s">
        <v>1018</v>
      </c>
      <c r="I1902" s="971" t="s">
        <v>1982</v>
      </c>
      <c r="J1902" s="688"/>
    </row>
    <row r="1903" spans="1:10" s="384" customFormat="1" ht="9.75" customHeight="1" x14ac:dyDescent="0.2">
      <c r="A1903" s="258" t="s">
        <v>2428</v>
      </c>
      <c r="B1903" s="710">
        <v>1</v>
      </c>
      <c r="C1903" s="127" t="s">
        <v>192</v>
      </c>
      <c r="D1903" s="127" t="s">
        <v>12</v>
      </c>
      <c r="E1903" s="846">
        <v>66</v>
      </c>
      <c r="F1903" s="703">
        <v>1</v>
      </c>
      <c r="G1903" s="847">
        <v>99</v>
      </c>
      <c r="H1903" s="127" t="s">
        <v>1702</v>
      </c>
      <c r="I1903" s="971" t="s">
        <v>1982</v>
      </c>
      <c r="J1903" s="688"/>
    </row>
    <row r="1904" spans="1:10" s="384" customFormat="1" ht="9.75" customHeight="1" x14ac:dyDescent="0.2">
      <c r="A1904" s="258" t="s">
        <v>1625</v>
      </c>
      <c r="B1904" s="710">
        <v>2</v>
      </c>
      <c r="C1904" s="127" t="s">
        <v>193</v>
      </c>
      <c r="D1904" s="127" t="s">
        <v>12</v>
      </c>
      <c r="E1904" s="848">
        <v>4.383</v>
      </c>
      <c r="F1904" s="703">
        <v>1</v>
      </c>
      <c r="G1904" s="711">
        <v>114</v>
      </c>
      <c r="H1904" s="127" t="s">
        <v>671</v>
      </c>
      <c r="I1904" s="971" t="s">
        <v>1982</v>
      </c>
      <c r="J1904" s="688"/>
    </row>
    <row r="1905" spans="1:10" s="384" customFormat="1" ht="9.75" customHeight="1" x14ac:dyDescent="0.2">
      <c r="A1905" s="258" t="s">
        <v>2429</v>
      </c>
      <c r="B1905" s="704">
        <v>768</v>
      </c>
      <c r="C1905" s="127" t="s">
        <v>2209</v>
      </c>
      <c r="D1905" s="127" t="s">
        <v>15</v>
      </c>
      <c r="E1905" s="848">
        <v>4.3499999999999996</v>
      </c>
      <c r="F1905" s="703">
        <v>1</v>
      </c>
      <c r="G1905" s="711">
        <v>372</v>
      </c>
      <c r="H1905" s="127" t="s">
        <v>1929</v>
      </c>
      <c r="I1905" s="971" t="s">
        <v>1982</v>
      </c>
      <c r="J1905" s="688"/>
    </row>
    <row r="1906" spans="1:10" s="384" customFormat="1" ht="9.75" customHeight="1" x14ac:dyDescent="0.2">
      <c r="A1906" s="258" t="s">
        <v>1586</v>
      </c>
      <c r="B1906" s="711">
        <v>841</v>
      </c>
      <c r="C1906" s="127" t="s">
        <v>1135</v>
      </c>
      <c r="D1906" s="127" t="s">
        <v>8</v>
      </c>
      <c r="E1906" s="846">
        <v>22.411999999999999</v>
      </c>
      <c r="F1906" s="703">
        <v>1</v>
      </c>
      <c r="G1906" s="711">
        <v>335</v>
      </c>
      <c r="H1906" s="127" t="s">
        <v>681</v>
      </c>
      <c r="I1906" s="971" t="s">
        <v>1982</v>
      </c>
      <c r="J1906" s="688"/>
    </row>
    <row r="1907" spans="1:10" s="384" customFormat="1" ht="9.75" customHeight="1" x14ac:dyDescent="0.2">
      <c r="A1907" s="258" t="s">
        <v>2430</v>
      </c>
      <c r="B1907" s="702">
        <v>1010</v>
      </c>
      <c r="C1907" s="127" t="s">
        <v>2210</v>
      </c>
      <c r="D1907" s="127" t="s">
        <v>101</v>
      </c>
      <c r="E1907" s="848">
        <v>1.41</v>
      </c>
      <c r="F1907" s="703">
        <v>1</v>
      </c>
      <c r="G1907" s="711">
        <v>370</v>
      </c>
      <c r="H1907" s="127" t="s">
        <v>1925</v>
      </c>
      <c r="I1907" s="971" t="s">
        <v>1982</v>
      </c>
      <c r="J1907" s="688"/>
    </row>
    <row r="1908" spans="1:10" s="384" customFormat="1" ht="9.75" customHeight="1" x14ac:dyDescent="0.2">
      <c r="A1908" s="258" t="s">
        <v>1577</v>
      </c>
      <c r="B1908" s="702">
        <v>1015</v>
      </c>
      <c r="C1908" s="127" t="s">
        <v>1136</v>
      </c>
      <c r="D1908" s="127" t="s">
        <v>90</v>
      </c>
      <c r="E1908" s="850">
        <v>233.07</v>
      </c>
      <c r="F1908" s="703">
        <v>1</v>
      </c>
      <c r="G1908" s="711">
        <v>107</v>
      </c>
      <c r="H1908" s="127" t="s">
        <v>649</v>
      </c>
      <c r="I1908" s="971" t="s">
        <v>1982</v>
      </c>
      <c r="J1908" s="688"/>
    </row>
    <row r="1909" spans="1:10" s="384" customFormat="1" ht="9.75" customHeight="1" x14ac:dyDescent="0.2">
      <c r="A1909" s="258" t="s">
        <v>1568</v>
      </c>
      <c r="B1909" s="702">
        <v>1027</v>
      </c>
      <c r="C1909" s="127" t="s">
        <v>1137</v>
      </c>
      <c r="D1909" s="127" t="s">
        <v>101</v>
      </c>
      <c r="E1909" s="846">
        <v>34.554000000000002</v>
      </c>
      <c r="F1909" s="703">
        <v>1</v>
      </c>
      <c r="G1909" s="711">
        <v>217</v>
      </c>
      <c r="H1909" s="127" t="s">
        <v>669</v>
      </c>
      <c r="I1909" s="971" t="s">
        <v>1982</v>
      </c>
      <c r="J1909" s="688"/>
    </row>
    <row r="1910" spans="1:10" s="384" customFormat="1" ht="9.75" customHeight="1" x14ac:dyDescent="0.2">
      <c r="A1910" s="258" t="s">
        <v>2431</v>
      </c>
      <c r="B1910" s="702">
        <v>1031</v>
      </c>
      <c r="C1910" s="127" t="s">
        <v>1138</v>
      </c>
      <c r="D1910" s="127" t="s">
        <v>15</v>
      </c>
      <c r="E1910" s="850">
        <v>180</v>
      </c>
      <c r="F1910" s="703">
        <v>1</v>
      </c>
      <c r="G1910" s="711">
        <v>287</v>
      </c>
      <c r="H1910" s="127" t="s">
        <v>1878</v>
      </c>
      <c r="I1910" s="971" t="s">
        <v>1982</v>
      </c>
      <c r="J1910" s="688"/>
    </row>
    <row r="1911" spans="1:10" s="384" customFormat="1" ht="9.75" customHeight="1" x14ac:dyDescent="0.2">
      <c r="A1911" s="258" t="s">
        <v>2432</v>
      </c>
      <c r="B1911" s="702">
        <v>1231</v>
      </c>
      <c r="C1911" s="127" t="s">
        <v>2211</v>
      </c>
      <c r="D1911" s="127" t="s">
        <v>90</v>
      </c>
      <c r="E1911" s="846">
        <v>11.75</v>
      </c>
      <c r="F1911" s="703">
        <v>1</v>
      </c>
      <c r="G1911" s="711">
        <v>370</v>
      </c>
      <c r="H1911" s="127" t="s">
        <v>1925</v>
      </c>
      <c r="I1911" s="971" t="s">
        <v>1982</v>
      </c>
      <c r="J1911" s="688"/>
    </row>
    <row r="1912" spans="1:10" s="384" customFormat="1" ht="9.75" customHeight="1" x14ac:dyDescent="0.2">
      <c r="A1912" s="258" t="s">
        <v>2433</v>
      </c>
      <c r="B1912" s="712">
        <v>1343</v>
      </c>
      <c r="C1912" s="127" t="s">
        <v>1141</v>
      </c>
      <c r="D1912" s="127" t="s">
        <v>90</v>
      </c>
      <c r="E1912" s="846">
        <v>67.441500000000005</v>
      </c>
      <c r="F1912" s="703">
        <v>1</v>
      </c>
      <c r="G1912" s="711">
        <v>103</v>
      </c>
      <c r="H1912" s="127" t="s">
        <v>1705</v>
      </c>
      <c r="I1912" s="971" t="s">
        <v>1982</v>
      </c>
      <c r="J1912" s="688"/>
    </row>
    <row r="1913" spans="1:10" s="384" customFormat="1" ht="9.75" customHeight="1" x14ac:dyDescent="0.2">
      <c r="A1913" s="258" t="s">
        <v>2434</v>
      </c>
      <c r="B1913" s="702">
        <v>1447</v>
      </c>
      <c r="C1913" s="127" t="s">
        <v>1142</v>
      </c>
      <c r="D1913" s="127" t="s">
        <v>90</v>
      </c>
      <c r="E1913" s="846">
        <v>29.88</v>
      </c>
      <c r="F1913" s="703">
        <v>1</v>
      </c>
      <c r="G1913" s="711">
        <v>171</v>
      </c>
      <c r="H1913" s="127" t="s">
        <v>1787</v>
      </c>
      <c r="I1913" s="971" t="s">
        <v>1982</v>
      </c>
      <c r="J1913" s="688"/>
    </row>
    <row r="1914" spans="1:10" s="384" customFormat="1" ht="9.75" customHeight="1" x14ac:dyDescent="0.2">
      <c r="A1914" s="258" t="s">
        <v>1531</v>
      </c>
      <c r="B1914" s="702">
        <v>1455</v>
      </c>
      <c r="C1914" s="127" t="s">
        <v>1143</v>
      </c>
      <c r="D1914" s="127" t="s">
        <v>7</v>
      </c>
      <c r="E1914" s="849">
        <v>3264.4349999999999</v>
      </c>
      <c r="F1914" s="703">
        <v>1</v>
      </c>
      <c r="G1914" s="711">
        <v>281</v>
      </c>
      <c r="H1914" s="127" t="s">
        <v>632</v>
      </c>
      <c r="I1914" s="971" t="s">
        <v>1982</v>
      </c>
      <c r="J1914" s="688"/>
    </row>
    <row r="1915" spans="1:10" s="384" customFormat="1" ht="9.75" customHeight="1" x14ac:dyDescent="0.2">
      <c r="A1915" s="258" t="s">
        <v>2435</v>
      </c>
      <c r="B1915" s="702">
        <v>1628</v>
      </c>
      <c r="C1915" s="127" t="s">
        <v>1150</v>
      </c>
      <c r="D1915" s="127" t="s">
        <v>90</v>
      </c>
      <c r="E1915" s="848">
        <v>1</v>
      </c>
      <c r="F1915" s="703">
        <v>1</v>
      </c>
      <c r="G1915" s="711">
        <v>256</v>
      </c>
      <c r="H1915" s="127" t="s">
        <v>1867</v>
      </c>
      <c r="I1915" s="971" t="s">
        <v>1982</v>
      </c>
      <c r="J1915" s="688"/>
    </row>
    <row r="1916" spans="1:10" s="384" customFormat="1" ht="9.75" customHeight="1" x14ac:dyDescent="0.2">
      <c r="A1916" s="258" t="s">
        <v>1587</v>
      </c>
      <c r="B1916" s="702">
        <v>1687</v>
      </c>
      <c r="C1916" s="127" t="s">
        <v>1152</v>
      </c>
      <c r="D1916" s="127" t="s">
        <v>13</v>
      </c>
      <c r="E1916" s="848">
        <v>2.2412000000000001</v>
      </c>
      <c r="F1916" s="703">
        <v>1</v>
      </c>
      <c r="G1916" s="711">
        <v>335</v>
      </c>
      <c r="H1916" s="127" t="s">
        <v>681</v>
      </c>
      <c r="I1916" s="971" t="s">
        <v>1982</v>
      </c>
      <c r="J1916" s="688"/>
    </row>
    <row r="1917" spans="1:10" s="384" customFormat="1" ht="19.350000000000001" customHeight="1" x14ac:dyDescent="0.2">
      <c r="A1917" s="258" t="s">
        <v>1578</v>
      </c>
      <c r="B1917" s="702">
        <v>1812</v>
      </c>
      <c r="C1917" s="127" t="s">
        <v>1155</v>
      </c>
      <c r="D1917" s="127" t="s">
        <v>15</v>
      </c>
      <c r="E1917" s="850">
        <v>178.2585</v>
      </c>
      <c r="F1917" s="703">
        <v>1</v>
      </c>
      <c r="G1917" s="711">
        <v>259</v>
      </c>
      <c r="H1917" s="127" t="s">
        <v>241</v>
      </c>
      <c r="I1917" s="971" t="s">
        <v>1982</v>
      </c>
      <c r="J1917" s="688"/>
    </row>
    <row r="1918" spans="1:10" s="384" customFormat="1" ht="9.75" customHeight="1" x14ac:dyDescent="0.2">
      <c r="A1918" s="258" t="s">
        <v>2436</v>
      </c>
      <c r="B1918" s="702">
        <v>2000</v>
      </c>
      <c r="C1918" s="127" t="s">
        <v>2212</v>
      </c>
      <c r="D1918" s="127" t="s">
        <v>15</v>
      </c>
      <c r="E1918" s="848">
        <v>4.78</v>
      </c>
      <c r="F1918" s="703">
        <v>1</v>
      </c>
      <c r="G1918" s="711">
        <v>172</v>
      </c>
      <c r="H1918" s="127" t="s">
        <v>1789</v>
      </c>
      <c r="I1918" s="971" t="s">
        <v>1982</v>
      </c>
      <c r="J1918" s="688"/>
    </row>
    <row r="1919" spans="1:10" s="384" customFormat="1" ht="9.75" customHeight="1" x14ac:dyDescent="0.2">
      <c r="A1919" s="258" t="s">
        <v>1565</v>
      </c>
      <c r="B1919" s="712">
        <v>2034</v>
      </c>
      <c r="C1919" s="127" t="s">
        <v>1158</v>
      </c>
      <c r="D1919" s="127" t="s">
        <v>90</v>
      </c>
      <c r="E1919" s="846">
        <v>95.463899999999995</v>
      </c>
      <c r="F1919" s="703">
        <v>1</v>
      </c>
      <c r="G1919" s="711">
        <v>162</v>
      </c>
      <c r="H1919" s="127" t="s">
        <v>650</v>
      </c>
      <c r="I1919" s="971" t="s">
        <v>1982</v>
      </c>
      <c r="J1919" s="688"/>
    </row>
    <row r="1920" spans="1:10" s="384" customFormat="1" ht="9.75" customHeight="1" x14ac:dyDescent="0.2">
      <c r="A1920" s="258" t="s">
        <v>2437</v>
      </c>
      <c r="B1920" s="702">
        <v>2088</v>
      </c>
      <c r="C1920" s="127" t="s">
        <v>2213</v>
      </c>
      <c r="D1920" s="127" t="s">
        <v>15</v>
      </c>
      <c r="E1920" s="846">
        <v>11.75</v>
      </c>
      <c r="F1920" s="703">
        <v>1</v>
      </c>
      <c r="G1920" s="711">
        <v>370</v>
      </c>
      <c r="H1920" s="127" t="s">
        <v>1925</v>
      </c>
      <c r="I1920" s="971" t="s">
        <v>1982</v>
      </c>
      <c r="J1920" s="688"/>
    </row>
    <row r="1921" spans="1:10" s="384" customFormat="1" ht="9.75" customHeight="1" x14ac:dyDescent="0.2">
      <c r="A1921" s="258" t="s">
        <v>1532</v>
      </c>
      <c r="B1921" s="702">
        <v>4990</v>
      </c>
      <c r="C1921" s="127" t="s">
        <v>1167</v>
      </c>
      <c r="D1921" s="127" t="s">
        <v>12</v>
      </c>
      <c r="E1921" s="849">
        <v>4750</v>
      </c>
      <c r="F1921" s="703">
        <v>1</v>
      </c>
      <c r="G1921" s="711">
        <v>281</v>
      </c>
      <c r="H1921" s="127" t="s">
        <v>632</v>
      </c>
      <c r="I1921" s="971" t="s">
        <v>1982</v>
      </c>
      <c r="J1921" s="688"/>
    </row>
    <row r="1922" spans="1:10" s="384" customFormat="1" ht="9.75" customHeight="1" x14ac:dyDescent="0.2">
      <c r="A1922" s="258" t="s">
        <v>1414</v>
      </c>
      <c r="B1922" s="712">
        <v>4992</v>
      </c>
      <c r="C1922" s="127" t="s">
        <v>194</v>
      </c>
      <c r="D1922" s="127" t="s">
        <v>12</v>
      </c>
      <c r="E1922" s="849">
        <v>5320</v>
      </c>
      <c r="F1922" s="703">
        <v>1</v>
      </c>
      <c r="G1922" s="711">
        <v>280</v>
      </c>
      <c r="H1922" s="127" t="s">
        <v>617</v>
      </c>
      <c r="I1922" s="971" t="s">
        <v>1982</v>
      </c>
      <c r="J1922" s="688"/>
    </row>
    <row r="1923" spans="1:10" s="384" customFormat="1" ht="19.350000000000001" customHeight="1" x14ac:dyDescent="0.2">
      <c r="A1923" s="258" t="s">
        <v>2438</v>
      </c>
      <c r="B1923" s="702">
        <v>5374</v>
      </c>
      <c r="C1923" s="127" t="s">
        <v>2214</v>
      </c>
      <c r="D1923" s="127" t="s">
        <v>90</v>
      </c>
      <c r="E1923" s="850">
        <v>811.62900000000002</v>
      </c>
      <c r="F1923" s="703">
        <v>1</v>
      </c>
      <c r="G1923" s="711">
        <v>166</v>
      </c>
      <c r="H1923" s="127" t="s">
        <v>1784</v>
      </c>
      <c r="I1923" s="971" t="s">
        <v>1982</v>
      </c>
      <c r="J1923" s="688"/>
    </row>
    <row r="1924" spans="1:10" s="384" customFormat="1" ht="19.350000000000001" customHeight="1" x14ac:dyDescent="0.2">
      <c r="A1924" s="258" t="s">
        <v>2439</v>
      </c>
      <c r="B1924" s="712">
        <v>5375</v>
      </c>
      <c r="C1924" s="127" t="s">
        <v>1177</v>
      </c>
      <c r="D1924" s="127" t="s">
        <v>90</v>
      </c>
      <c r="E1924" s="850">
        <v>271.755</v>
      </c>
      <c r="F1924" s="703">
        <v>1</v>
      </c>
      <c r="G1924" s="711">
        <v>131</v>
      </c>
      <c r="H1924" s="127" t="s">
        <v>1733</v>
      </c>
      <c r="I1924" s="971" t="s">
        <v>1982</v>
      </c>
      <c r="J1924" s="688"/>
    </row>
    <row r="1925" spans="1:10" s="384" customFormat="1" ht="9.75" customHeight="1" x14ac:dyDescent="0.2">
      <c r="A1925" s="258" t="s">
        <v>2440</v>
      </c>
      <c r="B1925" s="712">
        <v>5375</v>
      </c>
      <c r="C1925" s="127" t="s">
        <v>1176</v>
      </c>
      <c r="D1925" s="127" t="s">
        <v>90</v>
      </c>
      <c r="E1925" s="850">
        <v>242.64449999999999</v>
      </c>
      <c r="F1925" s="703">
        <v>1</v>
      </c>
      <c r="G1925" s="711">
        <v>132</v>
      </c>
      <c r="H1925" s="127" t="s">
        <v>1735</v>
      </c>
      <c r="I1925" s="971" t="s">
        <v>1982</v>
      </c>
      <c r="J1925" s="688"/>
    </row>
    <row r="1926" spans="1:10" s="384" customFormat="1" ht="9.75" customHeight="1" x14ac:dyDescent="0.2">
      <c r="A1926" s="258" t="s">
        <v>1595</v>
      </c>
      <c r="B1926" s="702">
        <v>5464</v>
      </c>
      <c r="C1926" s="127" t="s">
        <v>1180</v>
      </c>
      <c r="D1926" s="127" t="s">
        <v>15</v>
      </c>
      <c r="E1926" s="848">
        <v>7.96</v>
      </c>
      <c r="F1926" s="703">
        <v>1</v>
      </c>
      <c r="G1926" s="711">
        <v>260</v>
      </c>
      <c r="H1926" s="127" t="s">
        <v>662</v>
      </c>
      <c r="I1926" s="971" t="s">
        <v>1982</v>
      </c>
      <c r="J1926" s="688"/>
    </row>
    <row r="1927" spans="1:10" s="384" customFormat="1" ht="9.75" customHeight="1" x14ac:dyDescent="0.2">
      <c r="A1927" s="258" t="s">
        <v>1613</v>
      </c>
      <c r="B1927" s="702">
        <v>5488</v>
      </c>
      <c r="C1927" s="127" t="s">
        <v>568</v>
      </c>
      <c r="D1927" s="127" t="s">
        <v>8</v>
      </c>
      <c r="E1927" s="848">
        <v>2</v>
      </c>
      <c r="F1927" s="703">
        <v>1</v>
      </c>
      <c r="G1927" s="711">
        <v>285</v>
      </c>
      <c r="H1927" s="127" t="s">
        <v>568</v>
      </c>
      <c r="I1927" s="971" t="s">
        <v>1982</v>
      </c>
      <c r="J1927" s="688"/>
    </row>
    <row r="1928" spans="1:10" s="384" customFormat="1" ht="19.350000000000001" customHeight="1" x14ac:dyDescent="0.2">
      <c r="A1928" s="258" t="s">
        <v>2441</v>
      </c>
      <c r="B1928" s="702">
        <v>5489</v>
      </c>
      <c r="C1928" s="127" t="s">
        <v>1181</v>
      </c>
      <c r="D1928" s="127" t="s">
        <v>8</v>
      </c>
      <c r="E1928" s="848">
        <v>2</v>
      </c>
      <c r="F1928" s="703">
        <v>1</v>
      </c>
      <c r="G1928" s="711">
        <v>287</v>
      </c>
      <c r="H1928" s="127" t="s">
        <v>1878</v>
      </c>
      <c r="I1928" s="971" t="s">
        <v>1982</v>
      </c>
      <c r="J1928" s="688"/>
    </row>
    <row r="1929" spans="1:10" s="384" customFormat="1" ht="9.75" customHeight="1" x14ac:dyDescent="0.2">
      <c r="A1929" s="258" t="s">
        <v>1533</v>
      </c>
      <c r="B1929" s="702">
        <v>5490</v>
      </c>
      <c r="C1929" s="127" t="s">
        <v>1182</v>
      </c>
      <c r="D1929" s="127" t="s">
        <v>7</v>
      </c>
      <c r="E1929" s="848">
        <v>1</v>
      </c>
      <c r="F1929" s="703">
        <v>1</v>
      </c>
      <c r="G1929" s="711">
        <v>282</v>
      </c>
      <c r="H1929" s="127" t="s">
        <v>634</v>
      </c>
      <c r="I1929" s="971" t="s">
        <v>1982</v>
      </c>
      <c r="J1929" s="688"/>
    </row>
    <row r="1930" spans="1:10" s="384" customFormat="1" ht="9.75" customHeight="1" x14ac:dyDescent="0.2">
      <c r="A1930" s="258" t="s">
        <v>1584</v>
      </c>
      <c r="B1930" s="702">
        <v>5499</v>
      </c>
      <c r="C1930" s="127" t="s">
        <v>1186</v>
      </c>
      <c r="D1930" s="127" t="s">
        <v>8</v>
      </c>
      <c r="E1930" s="846">
        <v>24</v>
      </c>
      <c r="F1930" s="703">
        <v>1</v>
      </c>
      <c r="G1930" s="711">
        <v>310</v>
      </c>
      <c r="H1930" s="127" t="s">
        <v>667</v>
      </c>
      <c r="I1930" s="971" t="s">
        <v>1982</v>
      </c>
      <c r="J1930" s="688"/>
    </row>
    <row r="1931" spans="1:10" s="384" customFormat="1" ht="9.75" customHeight="1" x14ac:dyDescent="0.2">
      <c r="A1931" s="258" t="s">
        <v>1626</v>
      </c>
      <c r="B1931" s="702">
        <v>5528</v>
      </c>
      <c r="C1931" s="127" t="s">
        <v>1191</v>
      </c>
      <c r="D1931" s="127" t="s">
        <v>8</v>
      </c>
      <c r="E1931" s="848">
        <v>1</v>
      </c>
      <c r="F1931" s="703">
        <v>1</v>
      </c>
      <c r="G1931" s="711">
        <v>365</v>
      </c>
      <c r="H1931" s="127" t="s">
        <v>678</v>
      </c>
      <c r="I1931" s="971" t="s">
        <v>1982</v>
      </c>
      <c r="J1931" s="688"/>
    </row>
    <row r="1932" spans="1:10" s="384" customFormat="1" ht="9.75" customHeight="1" x14ac:dyDescent="0.2">
      <c r="A1932" s="258" t="s">
        <v>1615</v>
      </c>
      <c r="B1932" s="702">
        <v>5590</v>
      </c>
      <c r="C1932" s="127" t="s">
        <v>1192</v>
      </c>
      <c r="D1932" s="127" t="s">
        <v>541</v>
      </c>
      <c r="E1932" s="846">
        <v>22</v>
      </c>
      <c r="F1932" s="703">
        <v>1</v>
      </c>
      <c r="G1932" s="711">
        <v>286</v>
      </c>
      <c r="H1932" s="127" t="s">
        <v>1012</v>
      </c>
      <c r="I1932" s="971" t="s">
        <v>1982</v>
      </c>
      <c r="J1932" s="688"/>
    </row>
    <row r="1933" spans="1:10" s="384" customFormat="1" ht="9.75" customHeight="1" x14ac:dyDescent="0.2">
      <c r="A1933" s="258" t="s">
        <v>2442</v>
      </c>
      <c r="B1933" s="702">
        <v>5802</v>
      </c>
      <c r="C1933" s="127" t="s">
        <v>2215</v>
      </c>
      <c r="D1933" s="127" t="s">
        <v>8</v>
      </c>
      <c r="E1933" s="846">
        <v>31.373100000000001</v>
      </c>
      <c r="F1933" s="703">
        <v>1</v>
      </c>
      <c r="G1933" s="711">
        <v>105</v>
      </c>
      <c r="H1933" s="127" t="s">
        <v>1706</v>
      </c>
      <c r="I1933" s="971" t="s">
        <v>1982</v>
      </c>
      <c r="J1933" s="688"/>
    </row>
    <row r="1934" spans="1:10" s="384" customFormat="1" ht="9.75" customHeight="1" x14ac:dyDescent="0.2">
      <c r="A1934" s="258" t="s">
        <v>2443</v>
      </c>
      <c r="B1934" s="702">
        <v>6001</v>
      </c>
      <c r="C1934" s="127" t="s">
        <v>1203</v>
      </c>
      <c r="D1934" s="127" t="s">
        <v>8</v>
      </c>
      <c r="E1934" s="846">
        <v>12</v>
      </c>
      <c r="F1934" s="703">
        <v>1</v>
      </c>
      <c r="G1934" s="711">
        <v>292</v>
      </c>
      <c r="H1934" s="127" t="s">
        <v>1880</v>
      </c>
      <c r="I1934" s="971" t="s">
        <v>1982</v>
      </c>
      <c r="J1934" s="688"/>
    </row>
    <row r="1935" spans="1:10" s="384" customFormat="1" ht="9.75" customHeight="1" x14ac:dyDescent="0.2">
      <c r="A1935" s="258" t="s">
        <v>2444</v>
      </c>
      <c r="B1935" s="702">
        <v>6010</v>
      </c>
      <c r="C1935" s="127" t="s">
        <v>2216</v>
      </c>
      <c r="D1935" s="127" t="s">
        <v>15</v>
      </c>
      <c r="E1935" s="846">
        <v>27.57</v>
      </c>
      <c r="F1935" s="703">
        <v>1</v>
      </c>
      <c r="G1935" s="711">
        <v>263</v>
      </c>
      <c r="H1935" s="127" t="s">
        <v>1869</v>
      </c>
      <c r="I1935" s="971" t="s">
        <v>1982</v>
      </c>
      <c r="J1935" s="688"/>
    </row>
    <row r="1936" spans="1:10" s="384" customFormat="1" ht="9.75" customHeight="1" x14ac:dyDescent="0.2">
      <c r="A1936" s="258" t="s">
        <v>2445</v>
      </c>
      <c r="B1936" s="712">
        <v>6139</v>
      </c>
      <c r="C1936" s="127" t="s">
        <v>1206</v>
      </c>
      <c r="D1936" s="127" t="s">
        <v>8</v>
      </c>
      <c r="E1936" s="846">
        <v>36</v>
      </c>
      <c r="F1936" s="703">
        <v>1</v>
      </c>
      <c r="G1936" s="711">
        <v>306</v>
      </c>
      <c r="H1936" s="127" t="s">
        <v>1886</v>
      </c>
      <c r="I1936" s="971" t="s">
        <v>1982</v>
      </c>
      <c r="J1936" s="688"/>
    </row>
    <row r="1937" spans="1:10" s="384" customFormat="1" ht="9.75" customHeight="1" x14ac:dyDescent="0.2">
      <c r="A1937" s="258" t="s">
        <v>2446</v>
      </c>
      <c r="B1937" s="702">
        <v>7742</v>
      </c>
      <c r="C1937" s="127" t="s">
        <v>2217</v>
      </c>
      <c r="D1937" s="127" t="s">
        <v>90</v>
      </c>
      <c r="E1937" s="850">
        <v>366.31</v>
      </c>
      <c r="F1937" s="703">
        <v>1</v>
      </c>
      <c r="G1937" s="711">
        <v>257</v>
      </c>
      <c r="H1937" s="127" t="s">
        <v>1009</v>
      </c>
      <c r="I1937" s="971" t="s">
        <v>1982</v>
      </c>
      <c r="J1937" s="688"/>
    </row>
    <row r="1938" spans="1:10" s="384" customFormat="1" ht="9.75" customHeight="1" x14ac:dyDescent="0.2">
      <c r="A1938" s="258" t="s">
        <v>2447</v>
      </c>
      <c r="B1938" s="702">
        <v>7742</v>
      </c>
      <c r="C1938" s="127" t="s">
        <v>2218</v>
      </c>
      <c r="D1938" s="127" t="s">
        <v>90</v>
      </c>
      <c r="E1938" s="846">
        <v>37.869999999999997</v>
      </c>
      <c r="F1938" s="703">
        <v>1</v>
      </c>
      <c r="G1938" s="847">
        <v>96</v>
      </c>
      <c r="H1938" s="127" t="s">
        <v>1697</v>
      </c>
      <c r="I1938" s="971" t="s">
        <v>1982</v>
      </c>
      <c r="J1938" s="688"/>
    </row>
    <row r="1939" spans="1:10" s="384" customFormat="1" ht="9.75" customHeight="1" x14ac:dyDescent="0.2">
      <c r="A1939" s="258" t="s">
        <v>1616</v>
      </c>
      <c r="B1939" s="712">
        <v>7742</v>
      </c>
      <c r="C1939" s="127" t="s">
        <v>1256</v>
      </c>
      <c r="D1939" s="127" t="s">
        <v>90</v>
      </c>
      <c r="E1939" s="846">
        <v>77.41</v>
      </c>
      <c r="F1939" s="703">
        <v>1</v>
      </c>
      <c r="G1939" s="847">
        <v>98</v>
      </c>
      <c r="H1939" s="127" t="s">
        <v>962</v>
      </c>
      <c r="I1939" s="971" t="s">
        <v>1982</v>
      </c>
      <c r="J1939" s="688"/>
    </row>
    <row r="1940" spans="1:10" s="384" customFormat="1" ht="9.75" customHeight="1" x14ac:dyDescent="0.2">
      <c r="A1940" s="258" t="s">
        <v>1557</v>
      </c>
      <c r="B1940" s="712">
        <v>7742</v>
      </c>
      <c r="C1940" s="127" t="s">
        <v>1235</v>
      </c>
      <c r="D1940" s="127" t="s">
        <v>90</v>
      </c>
      <c r="E1940" s="850">
        <v>637</v>
      </c>
      <c r="F1940" s="703">
        <v>1</v>
      </c>
      <c r="G1940" s="711">
        <v>102</v>
      </c>
      <c r="H1940" s="127" t="s">
        <v>648</v>
      </c>
      <c r="I1940" s="971" t="s">
        <v>1982</v>
      </c>
      <c r="J1940" s="688"/>
    </row>
    <row r="1941" spans="1:10" s="384" customFormat="1" ht="9.75" customHeight="1" x14ac:dyDescent="0.2">
      <c r="A1941" s="258" t="s">
        <v>1419</v>
      </c>
      <c r="B1941" s="712">
        <v>7742</v>
      </c>
      <c r="C1941" s="127" t="s">
        <v>1236</v>
      </c>
      <c r="D1941" s="127" t="s">
        <v>90</v>
      </c>
      <c r="E1941" s="850">
        <v>373.7</v>
      </c>
      <c r="F1941" s="703">
        <v>1</v>
      </c>
      <c r="G1941" s="711">
        <v>126</v>
      </c>
      <c r="H1941" s="127" t="s">
        <v>637</v>
      </c>
      <c r="I1941" s="971" t="s">
        <v>1982</v>
      </c>
      <c r="J1941" s="688"/>
    </row>
    <row r="1942" spans="1:10" s="384" customFormat="1" ht="9.75" customHeight="1" x14ac:dyDescent="0.2">
      <c r="A1942" s="258" t="s">
        <v>2448</v>
      </c>
      <c r="B1942" s="712">
        <v>7742</v>
      </c>
      <c r="C1942" s="127" t="s">
        <v>2219</v>
      </c>
      <c r="D1942" s="127" t="s">
        <v>90</v>
      </c>
      <c r="E1942" s="850">
        <v>881.27</v>
      </c>
      <c r="F1942" s="703">
        <v>1</v>
      </c>
      <c r="G1942" s="711">
        <v>144</v>
      </c>
      <c r="H1942" s="127" t="s">
        <v>660</v>
      </c>
      <c r="I1942" s="971" t="s">
        <v>1982</v>
      </c>
      <c r="J1942" s="688"/>
    </row>
    <row r="1943" spans="1:10" s="384" customFormat="1" ht="9.75" customHeight="1" x14ac:dyDescent="0.2">
      <c r="A1943" s="258" t="s">
        <v>2449</v>
      </c>
      <c r="B1943" s="702">
        <v>7742</v>
      </c>
      <c r="C1943" s="127" t="s">
        <v>1237</v>
      </c>
      <c r="D1943" s="127" t="s">
        <v>90</v>
      </c>
      <c r="E1943" s="849">
        <v>1392.19</v>
      </c>
      <c r="F1943" s="703">
        <v>1</v>
      </c>
      <c r="G1943" s="711">
        <v>136</v>
      </c>
      <c r="H1943" s="127" t="s">
        <v>1743</v>
      </c>
      <c r="I1943" s="971" t="s">
        <v>1982</v>
      </c>
      <c r="J1943" s="688"/>
    </row>
    <row r="1944" spans="1:10" s="384" customFormat="1" ht="9.75" customHeight="1" x14ac:dyDescent="0.2">
      <c r="A1944" s="258" t="s">
        <v>1585</v>
      </c>
      <c r="B1944" s="702">
        <v>7742</v>
      </c>
      <c r="C1944" s="127" t="s">
        <v>1238</v>
      </c>
      <c r="D1944" s="127" t="s">
        <v>90</v>
      </c>
      <c r="E1944" s="846">
        <v>11.8</v>
      </c>
      <c r="F1944" s="703">
        <v>1</v>
      </c>
      <c r="G1944" s="711">
        <v>152</v>
      </c>
      <c r="H1944" s="127" t="s">
        <v>1002</v>
      </c>
      <c r="I1944" s="971" t="s">
        <v>1982</v>
      </c>
      <c r="J1944" s="688"/>
    </row>
    <row r="1945" spans="1:10" s="384" customFormat="1" ht="9.75" customHeight="1" x14ac:dyDescent="0.2">
      <c r="A1945" s="258" t="s">
        <v>1579</v>
      </c>
      <c r="B1945" s="712">
        <v>7742</v>
      </c>
      <c r="C1945" s="127" t="s">
        <v>1239</v>
      </c>
      <c r="D1945" s="127" t="s">
        <v>90</v>
      </c>
      <c r="E1945" s="848">
        <v>5.44</v>
      </c>
      <c r="F1945" s="703">
        <v>1</v>
      </c>
      <c r="G1945" s="711">
        <v>150</v>
      </c>
      <c r="H1945" s="127" t="s">
        <v>1004</v>
      </c>
      <c r="I1945" s="971" t="s">
        <v>1982</v>
      </c>
      <c r="J1945" s="688"/>
    </row>
    <row r="1946" spans="1:10" s="384" customFormat="1" ht="19.149999999999999" customHeight="1" x14ac:dyDescent="0.2">
      <c r="A1946" s="258" t="s">
        <v>2450</v>
      </c>
      <c r="B1946" s="712">
        <v>7742</v>
      </c>
      <c r="C1946" s="127" t="s">
        <v>1240</v>
      </c>
      <c r="D1946" s="127" t="s">
        <v>90</v>
      </c>
      <c r="E1946" s="848">
        <v>4.87</v>
      </c>
      <c r="F1946" s="703">
        <v>1</v>
      </c>
      <c r="G1946" s="711">
        <v>115</v>
      </c>
      <c r="H1946" s="127" t="s">
        <v>1718</v>
      </c>
      <c r="I1946" s="971" t="s">
        <v>1982</v>
      </c>
      <c r="J1946" s="688"/>
    </row>
    <row r="1947" spans="1:10" s="384" customFormat="1" ht="9.75" customHeight="1" x14ac:dyDescent="0.2">
      <c r="A1947" s="258" t="s">
        <v>1517</v>
      </c>
      <c r="B1947" s="702">
        <v>7742</v>
      </c>
      <c r="C1947" s="127" t="s">
        <v>1241</v>
      </c>
      <c r="D1947" s="127" t="s">
        <v>90</v>
      </c>
      <c r="E1947" s="849">
        <v>2566.67</v>
      </c>
      <c r="F1947" s="703">
        <v>1</v>
      </c>
      <c r="G1947" s="711">
        <v>176</v>
      </c>
      <c r="H1947" s="127" t="s">
        <v>1006</v>
      </c>
      <c r="I1947" s="971" t="s">
        <v>1982</v>
      </c>
      <c r="J1947" s="688"/>
    </row>
    <row r="1948" spans="1:10" s="384" customFormat="1" ht="10.9" customHeight="1" x14ac:dyDescent="0.2">
      <c r="A1948" s="258" t="s">
        <v>1545</v>
      </c>
      <c r="B1948" s="702">
        <v>7742</v>
      </c>
      <c r="C1948" s="127" t="s">
        <v>1242</v>
      </c>
      <c r="D1948" s="127" t="s">
        <v>90</v>
      </c>
      <c r="E1948" s="850">
        <v>968.51</v>
      </c>
      <c r="F1948" s="703">
        <v>1</v>
      </c>
      <c r="G1948" s="711">
        <v>223</v>
      </c>
      <c r="H1948" s="127" t="s">
        <v>641</v>
      </c>
      <c r="I1948" s="971" t="s">
        <v>1982</v>
      </c>
      <c r="J1948" s="688"/>
    </row>
    <row r="1949" spans="1:10" s="384" customFormat="1" ht="9.75" customHeight="1" x14ac:dyDescent="0.2">
      <c r="A1949" s="258" t="s">
        <v>2451</v>
      </c>
      <c r="B1949" s="712">
        <v>7742</v>
      </c>
      <c r="C1949" s="127" t="s">
        <v>1243</v>
      </c>
      <c r="D1949" s="127" t="s">
        <v>90</v>
      </c>
      <c r="E1949" s="850">
        <v>285.20999999999998</v>
      </c>
      <c r="F1949" s="703">
        <v>1</v>
      </c>
      <c r="G1949" s="711">
        <v>105</v>
      </c>
      <c r="H1949" s="127" t="s">
        <v>1706</v>
      </c>
      <c r="I1949" s="971" t="s">
        <v>1982</v>
      </c>
      <c r="J1949" s="688"/>
    </row>
    <row r="1950" spans="1:10" s="384" customFormat="1" ht="9.75" customHeight="1" x14ac:dyDescent="0.2">
      <c r="A1950" s="258" t="s">
        <v>1546</v>
      </c>
      <c r="B1950" s="712">
        <v>7742</v>
      </c>
      <c r="C1950" s="127" t="s">
        <v>1244</v>
      </c>
      <c r="D1950" s="127" t="s">
        <v>90</v>
      </c>
      <c r="E1950" s="850">
        <v>779.65</v>
      </c>
      <c r="F1950" s="703">
        <v>1</v>
      </c>
      <c r="G1950" s="711">
        <v>226</v>
      </c>
      <c r="H1950" s="127" t="s">
        <v>642</v>
      </c>
      <c r="I1950" s="971" t="s">
        <v>1982</v>
      </c>
      <c r="J1950" s="688"/>
    </row>
    <row r="1951" spans="1:10" s="384" customFormat="1" ht="9.75" customHeight="1" x14ac:dyDescent="0.2">
      <c r="A1951" s="258" t="s">
        <v>2452</v>
      </c>
      <c r="B1951" s="712">
        <v>7742</v>
      </c>
      <c r="C1951" s="127" t="s">
        <v>2220</v>
      </c>
      <c r="D1951" s="127" t="s">
        <v>90</v>
      </c>
      <c r="E1951" s="849">
        <v>4741.47</v>
      </c>
      <c r="F1951" s="703">
        <v>1</v>
      </c>
      <c r="G1951" s="711">
        <v>187</v>
      </c>
      <c r="H1951" s="127" t="s">
        <v>640</v>
      </c>
      <c r="I1951" s="971" t="s">
        <v>1982</v>
      </c>
      <c r="J1951" s="688"/>
    </row>
    <row r="1952" spans="1:10" s="384" customFormat="1" ht="9.75" customHeight="1" x14ac:dyDescent="0.2">
      <c r="A1952" s="258" t="s">
        <v>2453</v>
      </c>
      <c r="B1952" s="702">
        <v>7742</v>
      </c>
      <c r="C1952" s="127" t="s">
        <v>2221</v>
      </c>
      <c r="D1952" s="127" t="s">
        <v>90</v>
      </c>
      <c r="E1952" s="850">
        <v>115.18</v>
      </c>
      <c r="F1952" s="703">
        <v>1</v>
      </c>
      <c r="G1952" s="711">
        <v>217</v>
      </c>
      <c r="H1952" s="127" t="s">
        <v>669</v>
      </c>
      <c r="I1952" s="971" t="s">
        <v>1982</v>
      </c>
      <c r="J1952" s="688"/>
    </row>
    <row r="1953" spans="1:10" s="384" customFormat="1" ht="9.75" customHeight="1" x14ac:dyDescent="0.2">
      <c r="A1953" s="258" t="s">
        <v>1547</v>
      </c>
      <c r="B1953" s="702">
        <v>7742</v>
      </c>
      <c r="C1953" s="127" t="s">
        <v>1245</v>
      </c>
      <c r="D1953" s="127" t="s">
        <v>90</v>
      </c>
      <c r="E1953" s="849">
        <v>1769.77</v>
      </c>
      <c r="F1953" s="703">
        <v>1</v>
      </c>
      <c r="G1953" s="711">
        <v>194</v>
      </c>
      <c r="H1953" s="127" t="s">
        <v>645</v>
      </c>
      <c r="I1953" s="971" t="s">
        <v>1982</v>
      </c>
      <c r="J1953" s="688"/>
    </row>
    <row r="1954" spans="1:10" s="384" customFormat="1" ht="9.75" customHeight="1" x14ac:dyDescent="0.2">
      <c r="A1954" s="258" t="s">
        <v>1566</v>
      </c>
      <c r="B1954" s="702">
        <v>7742</v>
      </c>
      <c r="C1954" s="127" t="s">
        <v>1246</v>
      </c>
      <c r="D1954" s="127" t="s">
        <v>90</v>
      </c>
      <c r="E1954" s="849">
        <v>1972.86</v>
      </c>
      <c r="F1954" s="703">
        <v>1</v>
      </c>
      <c r="G1954" s="711">
        <v>215</v>
      </c>
      <c r="H1954" s="127" t="s">
        <v>656</v>
      </c>
      <c r="I1954" s="971" t="s">
        <v>1982</v>
      </c>
      <c r="J1954" s="688"/>
    </row>
    <row r="1955" spans="1:10" s="384" customFormat="1" ht="9.75" customHeight="1" x14ac:dyDescent="0.2">
      <c r="A1955" s="258" t="s">
        <v>2454</v>
      </c>
      <c r="B1955" s="712">
        <v>7742</v>
      </c>
      <c r="C1955" s="127" t="s">
        <v>1247</v>
      </c>
      <c r="D1955" s="127" t="s">
        <v>90</v>
      </c>
      <c r="E1955" s="846">
        <v>32.61</v>
      </c>
      <c r="F1955" s="703">
        <v>1</v>
      </c>
      <c r="G1955" s="711">
        <v>220</v>
      </c>
      <c r="H1955" s="127" t="s">
        <v>1831</v>
      </c>
      <c r="I1955" s="971" t="s">
        <v>1982</v>
      </c>
      <c r="J1955" s="688"/>
    </row>
    <row r="1956" spans="1:10" s="384" customFormat="1" ht="9.75" customHeight="1" x14ac:dyDescent="0.2">
      <c r="A1956" s="258" t="s">
        <v>2455</v>
      </c>
      <c r="B1956" s="702">
        <v>7742</v>
      </c>
      <c r="C1956" s="127" t="s">
        <v>1248</v>
      </c>
      <c r="D1956" s="127" t="s">
        <v>90</v>
      </c>
      <c r="E1956" s="850">
        <v>335.56</v>
      </c>
      <c r="F1956" s="703">
        <v>1</v>
      </c>
      <c r="G1956" s="711">
        <v>347</v>
      </c>
      <c r="H1956" s="127" t="s">
        <v>1911</v>
      </c>
      <c r="I1956" s="971" t="s">
        <v>1982</v>
      </c>
      <c r="J1956" s="688"/>
    </row>
    <row r="1957" spans="1:10" s="384" customFormat="1" ht="9.75" customHeight="1" x14ac:dyDescent="0.2">
      <c r="A1957" s="258" t="s">
        <v>1548</v>
      </c>
      <c r="B1957" s="702">
        <v>7742</v>
      </c>
      <c r="C1957" s="127" t="s">
        <v>1249</v>
      </c>
      <c r="D1957" s="127" t="s">
        <v>90</v>
      </c>
      <c r="E1957" s="849">
        <v>6075.07</v>
      </c>
      <c r="F1957" s="703">
        <v>1</v>
      </c>
      <c r="G1957" s="711">
        <v>353</v>
      </c>
      <c r="H1957" s="127" t="s">
        <v>661</v>
      </c>
      <c r="I1957" s="971" t="s">
        <v>1982</v>
      </c>
      <c r="J1957" s="688"/>
    </row>
    <row r="1958" spans="1:10" s="384" customFormat="1" ht="9.75" customHeight="1" x14ac:dyDescent="0.2">
      <c r="A1958" s="258" t="s">
        <v>1549</v>
      </c>
      <c r="B1958" s="702">
        <v>7742</v>
      </c>
      <c r="C1958" s="127" t="s">
        <v>1250</v>
      </c>
      <c r="D1958" s="127" t="s">
        <v>90</v>
      </c>
      <c r="E1958" s="849">
        <v>6097.02</v>
      </c>
      <c r="F1958" s="703">
        <v>1</v>
      </c>
      <c r="G1958" s="711">
        <v>353</v>
      </c>
      <c r="H1958" s="127" t="s">
        <v>661</v>
      </c>
      <c r="I1958" s="971" t="s">
        <v>1982</v>
      </c>
      <c r="J1958" s="688"/>
    </row>
    <row r="1959" spans="1:10" s="384" customFormat="1" ht="9.75" customHeight="1" x14ac:dyDescent="0.2">
      <c r="A1959" s="258" t="s">
        <v>1550</v>
      </c>
      <c r="B1959" s="702">
        <v>7742</v>
      </c>
      <c r="C1959" s="127" t="s">
        <v>1251</v>
      </c>
      <c r="D1959" s="127" t="s">
        <v>90</v>
      </c>
      <c r="E1959" s="850">
        <v>201.99</v>
      </c>
      <c r="F1959" s="703">
        <v>1</v>
      </c>
      <c r="G1959" s="711">
        <v>353</v>
      </c>
      <c r="H1959" s="127" t="s">
        <v>661</v>
      </c>
      <c r="I1959" s="971" t="s">
        <v>1982</v>
      </c>
      <c r="J1959" s="688"/>
    </row>
    <row r="1960" spans="1:10" s="384" customFormat="1" ht="9.75" customHeight="1" x14ac:dyDescent="0.2">
      <c r="A1960" s="258" t="s">
        <v>2456</v>
      </c>
      <c r="B1960" s="702">
        <v>7742</v>
      </c>
      <c r="C1960" s="127" t="s">
        <v>2222</v>
      </c>
      <c r="D1960" s="127" t="s">
        <v>90</v>
      </c>
      <c r="E1960" s="849">
        <v>2722.82</v>
      </c>
      <c r="F1960" s="703">
        <v>1</v>
      </c>
      <c r="G1960" s="711">
        <v>353</v>
      </c>
      <c r="H1960" s="127" t="s">
        <v>661</v>
      </c>
      <c r="I1960" s="971" t="s">
        <v>1982</v>
      </c>
      <c r="J1960" s="688"/>
    </row>
    <row r="1961" spans="1:10" s="384" customFormat="1" ht="9.75" customHeight="1" x14ac:dyDescent="0.2">
      <c r="A1961" s="258" t="s">
        <v>1551</v>
      </c>
      <c r="B1961" s="702">
        <v>7742</v>
      </c>
      <c r="C1961" s="127" t="s">
        <v>1252</v>
      </c>
      <c r="D1961" s="127" t="s">
        <v>90</v>
      </c>
      <c r="E1961" s="850">
        <v>429.77</v>
      </c>
      <c r="F1961" s="703">
        <v>1</v>
      </c>
      <c r="G1961" s="711">
        <v>353</v>
      </c>
      <c r="H1961" s="127" t="s">
        <v>661</v>
      </c>
      <c r="I1961" s="971" t="s">
        <v>1982</v>
      </c>
      <c r="J1961" s="688"/>
    </row>
    <row r="1962" spans="1:10" s="384" customFormat="1" ht="9.75" customHeight="1" x14ac:dyDescent="0.2">
      <c r="A1962" s="258" t="s">
        <v>1552</v>
      </c>
      <c r="B1962" s="702">
        <v>7742</v>
      </c>
      <c r="C1962" s="127" t="s">
        <v>1253</v>
      </c>
      <c r="D1962" s="127" t="s">
        <v>90</v>
      </c>
      <c r="E1962" s="850">
        <v>307.33</v>
      </c>
      <c r="F1962" s="703">
        <v>1</v>
      </c>
      <c r="G1962" s="711">
        <v>353</v>
      </c>
      <c r="H1962" s="127" t="s">
        <v>661</v>
      </c>
      <c r="I1962" s="971" t="s">
        <v>1982</v>
      </c>
      <c r="J1962" s="688"/>
    </row>
    <row r="1963" spans="1:10" s="384" customFormat="1" ht="19.350000000000001" customHeight="1" x14ac:dyDescent="0.2">
      <c r="A1963" s="258" t="s">
        <v>1553</v>
      </c>
      <c r="B1963" s="702">
        <v>7742</v>
      </c>
      <c r="C1963" s="127" t="s">
        <v>1254</v>
      </c>
      <c r="D1963" s="127" t="s">
        <v>90</v>
      </c>
      <c r="E1963" s="850">
        <v>143.57</v>
      </c>
      <c r="F1963" s="703">
        <v>1</v>
      </c>
      <c r="G1963" s="711">
        <v>353</v>
      </c>
      <c r="H1963" s="127" t="s">
        <v>661</v>
      </c>
      <c r="I1963" s="971" t="s">
        <v>1982</v>
      </c>
      <c r="J1963" s="688"/>
    </row>
    <row r="1964" spans="1:10" s="384" customFormat="1" ht="9.75" customHeight="1" x14ac:dyDescent="0.2">
      <c r="A1964" s="258" t="s">
        <v>1589</v>
      </c>
      <c r="B1964" s="702">
        <v>7742</v>
      </c>
      <c r="C1964" s="127" t="s">
        <v>1255</v>
      </c>
      <c r="D1964" s="127" t="s">
        <v>90</v>
      </c>
      <c r="E1964" s="849">
        <v>1756.68</v>
      </c>
      <c r="F1964" s="703">
        <v>1</v>
      </c>
      <c r="G1964" s="711">
        <v>359</v>
      </c>
      <c r="H1964" s="127" t="s">
        <v>679</v>
      </c>
      <c r="I1964" s="971" t="s">
        <v>1982</v>
      </c>
      <c r="J1964" s="688"/>
    </row>
    <row r="1965" spans="1:10" s="384" customFormat="1" ht="9.75" customHeight="1" x14ac:dyDescent="0.2">
      <c r="A1965" s="258" t="s">
        <v>2457</v>
      </c>
      <c r="B1965" s="712">
        <v>7742</v>
      </c>
      <c r="C1965" s="127" t="s">
        <v>2223</v>
      </c>
      <c r="D1965" s="127" t="s">
        <v>90</v>
      </c>
      <c r="E1965" s="850">
        <v>732.55</v>
      </c>
      <c r="F1965" s="703">
        <v>1</v>
      </c>
      <c r="G1965" s="711">
        <v>102</v>
      </c>
      <c r="H1965" s="127" t="s">
        <v>648</v>
      </c>
      <c r="I1965" s="971" t="s">
        <v>1982</v>
      </c>
      <c r="J1965" s="688"/>
    </row>
    <row r="1966" spans="1:10" s="384" customFormat="1" ht="9.75" customHeight="1" x14ac:dyDescent="0.2">
      <c r="A1966" s="258" t="s">
        <v>2458</v>
      </c>
      <c r="B1966" s="712">
        <v>7742</v>
      </c>
      <c r="C1966" s="127" t="s">
        <v>2224</v>
      </c>
      <c r="D1966" s="127" t="s">
        <v>90</v>
      </c>
      <c r="E1966" s="846">
        <v>20.27</v>
      </c>
      <c r="F1966" s="703">
        <v>1</v>
      </c>
      <c r="G1966" s="711">
        <v>169</v>
      </c>
      <c r="H1966" s="127" t="s">
        <v>1785</v>
      </c>
      <c r="I1966" s="971" t="s">
        <v>1982</v>
      </c>
      <c r="J1966" s="688"/>
    </row>
    <row r="1967" spans="1:10" s="384" customFormat="1" ht="9.75" customHeight="1" x14ac:dyDescent="0.2">
      <c r="A1967" s="258" t="s">
        <v>2459</v>
      </c>
      <c r="B1967" s="702">
        <v>7742</v>
      </c>
      <c r="C1967" s="127" t="s">
        <v>2225</v>
      </c>
      <c r="D1967" s="127" t="s">
        <v>90</v>
      </c>
      <c r="E1967" s="850">
        <v>168.33</v>
      </c>
      <c r="F1967" s="703">
        <v>1</v>
      </c>
      <c r="G1967" s="711">
        <v>248</v>
      </c>
      <c r="H1967" s="127" t="s">
        <v>1854</v>
      </c>
      <c r="I1967" s="971" t="s">
        <v>1982</v>
      </c>
      <c r="J1967" s="688"/>
    </row>
    <row r="1968" spans="1:10" s="384" customFormat="1" ht="9.75" customHeight="1" x14ac:dyDescent="0.2">
      <c r="A1968" s="258" t="s">
        <v>2460</v>
      </c>
      <c r="B1968" s="712">
        <v>7742</v>
      </c>
      <c r="C1968" s="127" t="s">
        <v>2226</v>
      </c>
      <c r="D1968" s="127" t="s">
        <v>90</v>
      </c>
      <c r="E1968" s="846">
        <v>20.27</v>
      </c>
      <c r="F1968" s="703">
        <v>1</v>
      </c>
      <c r="G1968" s="711">
        <v>170</v>
      </c>
      <c r="H1968" s="127" t="s">
        <v>1786</v>
      </c>
      <c r="I1968" s="971" t="s">
        <v>1982</v>
      </c>
      <c r="J1968" s="688"/>
    </row>
    <row r="1969" spans="1:10" s="384" customFormat="1" ht="9.75" customHeight="1" x14ac:dyDescent="0.2">
      <c r="A1969" s="258" t="s">
        <v>2461</v>
      </c>
      <c r="B1969" s="702">
        <v>7742</v>
      </c>
      <c r="C1969" s="127" t="s">
        <v>2227</v>
      </c>
      <c r="D1969" s="127" t="s">
        <v>90</v>
      </c>
      <c r="E1969" s="849">
        <v>1431.91</v>
      </c>
      <c r="F1969" s="703">
        <v>1</v>
      </c>
      <c r="G1969" s="711">
        <v>177</v>
      </c>
      <c r="H1969" s="127" t="s">
        <v>1793</v>
      </c>
      <c r="I1969" s="971" t="s">
        <v>1982</v>
      </c>
      <c r="J1969" s="688"/>
    </row>
    <row r="1970" spans="1:10" s="384" customFormat="1" ht="9.75" customHeight="1" x14ac:dyDescent="0.2">
      <c r="A1970" s="258" t="s">
        <v>2462</v>
      </c>
      <c r="B1970" s="702">
        <v>7742</v>
      </c>
      <c r="C1970" s="127" t="s">
        <v>2228</v>
      </c>
      <c r="D1970" s="127" t="s">
        <v>90</v>
      </c>
      <c r="E1970" s="850">
        <v>841.6</v>
      </c>
      <c r="F1970" s="703">
        <v>1</v>
      </c>
      <c r="G1970" s="711">
        <v>373</v>
      </c>
      <c r="H1970" s="127" t="s">
        <v>1931</v>
      </c>
      <c r="I1970" s="971" t="s">
        <v>1982</v>
      </c>
      <c r="J1970" s="688"/>
    </row>
    <row r="1971" spans="1:10" s="384" customFormat="1" ht="9.75" customHeight="1" x14ac:dyDescent="0.2">
      <c r="A1971" s="258" t="s">
        <v>2463</v>
      </c>
      <c r="B1971" s="712">
        <v>7742</v>
      </c>
      <c r="C1971" s="127" t="s">
        <v>2229</v>
      </c>
      <c r="D1971" s="127" t="s">
        <v>90</v>
      </c>
      <c r="E1971" s="850">
        <v>173.99</v>
      </c>
      <c r="F1971" s="703">
        <v>1</v>
      </c>
      <c r="G1971" s="847">
        <v>97</v>
      </c>
      <c r="H1971" s="127" t="s">
        <v>1699</v>
      </c>
      <c r="I1971" s="971" t="s">
        <v>1982</v>
      </c>
      <c r="J1971" s="688"/>
    </row>
    <row r="1972" spans="1:10" s="384" customFormat="1" ht="9.75" customHeight="1" x14ac:dyDescent="0.2">
      <c r="A1972" s="258" t="s">
        <v>2464</v>
      </c>
      <c r="B1972" s="712">
        <v>7742</v>
      </c>
      <c r="C1972" s="127" t="s">
        <v>2230</v>
      </c>
      <c r="D1972" s="127" t="s">
        <v>90</v>
      </c>
      <c r="E1972" s="846">
        <v>98.47</v>
      </c>
      <c r="F1972" s="703">
        <v>1</v>
      </c>
      <c r="G1972" s="711">
        <v>252</v>
      </c>
      <c r="H1972" s="127" t="s">
        <v>1862</v>
      </c>
      <c r="I1972" s="971" t="s">
        <v>1982</v>
      </c>
      <c r="J1972" s="688"/>
    </row>
    <row r="1973" spans="1:10" s="384" customFormat="1" ht="9.75" customHeight="1" x14ac:dyDescent="0.2">
      <c r="A1973" s="258" t="s">
        <v>2465</v>
      </c>
      <c r="B1973" s="702">
        <v>7742</v>
      </c>
      <c r="C1973" s="127" t="s">
        <v>2231</v>
      </c>
      <c r="D1973" s="127" t="s">
        <v>90</v>
      </c>
      <c r="E1973" s="846">
        <v>11.75</v>
      </c>
      <c r="F1973" s="703">
        <v>1</v>
      </c>
      <c r="G1973" s="711">
        <v>370</v>
      </c>
      <c r="H1973" s="127" t="s">
        <v>1925</v>
      </c>
      <c r="I1973" s="971" t="s">
        <v>1982</v>
      </c>
      <c r="J1973" s="688"/>
    </row>
    <row r="1974" spans="1:10" s="384" customFormat="1" ht="9.75" customHeight="1" x14ac:dyDescent="0.2">
      <c r="A1974" s="258" t="s">
        <v>1617</v>
      </c>
      <c r="B1974" s="702">
        <v>7759</v>
      </c>
      <c r="C1974" s="127" t="s">
        <v>1262</v>
      </c>
      <c r="D1974" s="127" t="s">
        <v>90</v>
      </c>
      <c r="E1974" s="846">
        <v>22.26</v>
      </c>
      <c r="F1974" s="703">
        <v>1</v>
      </c>
      <c r="G1974" s="711">
        <v>167</v>
      </c>
      <c r="H1974" s="127" t="s">
        <v>1005</v>
      </c>
      <c r="I1974" s="971" t="s">
        <v>1982</v>
      </c>
      <c r="J1974" s="688"/>
    </row>
    <row r="1975" spans="1:10" s="384" customFormat="1" ht="9.75" customHeight="1" x14ac:dyDescent="0.2">
      <c r="A1975" s="258" t="s">
        <v>1618</v>
      </c>
      <c r="B1975" s="702">
        <v>7759</v>
      </c>
      <c r="C1975" s="127" t="s">
        <v>1263</v>
      </c>
      <c r="D1975" s="127" t="s">
        <v>90</v>
      </c>
      <c r="E1975" s="846">
        <v>22.26</v>
      </c>
      <c r="F1975" s="703">
        <v>1</v>
      </c>
      <c r="G1975" s="711">
        <v>167</v>
      </c>
      <c r="H1975" s="127" t="s">
        <v>1005</v>
      </c>
      <c r="I1975" s="971" t="s">
        <v>1982</v>
      </c>
      <c r="J1975" s="688"/>
    </row>
    <row r="1976" spans="1:10" s="384" customFormat="1" ht="9.75" customHeight="1" x14ac:dyDescent="0.2">
      <c r="A1976" s="258" t="s">
        <v>1534</v>
      </c>
      <c r="B1976" s="702">
        <v>8125</v>
      </c>
      <c r="C1976" s="127" t="s">
        <v>1296</v>
      </c>
      <c r="D1976" s="127" t="s">
        <v>10</v>
      </c>
      <c r="E1976" s="846">
        <v>14</v>
      </c>
      <c r="F1976" s="703">
        <v>1</v>
      </c>
      <c r="G1976" s="711">
        <v>281</v>
      </c>
      <c r="H1976" s="127" t="s">
        <v>632</v>
      </c>
      <c r="I1976" s="971" t="s">
        <v>1982</v>
      </c>
      <c r="J1976" s="688"/>
    </row>
    <row r="1977" spans="1:10" s="384" customFormat="1" ht="9.75" customHeight="1" x14ac:dyDescent="0.2">
      <c r="A1977" s="258" t="s">
        <v>1415</v>
      </c>
      <c r="B1977" s="702">
        <v>8125</v>
      </c>
      <c r="C1977" s="127" t="s">
        <v>1297</v>
      </c>
      <c r="D1977" s="127" t="s">
        <v>10</v>
      </c>
      <c r="E1977" s="846">
        <v>16</v>
      </c>
      <c r="F1977" s="703">
        <v>1</v>
      </c>
      <c r="G1977" s="711">
        <v>280</v>
      </c>
      <c r="H1977" s="127" t="s">
        <v>617</v>
      </c>
      <c r="I1977" s="971" t="s">
        <v>1982</v>
      </c>
      <c r="J1977" s="688"/>
    </row>
    <row r="1978" spans="1:10" s="384" customFormat="1" ht="9.75" customHeight="1" x14ac:dyDescent="0.2">
      <c r="A1978" s="258" t="s">
        <v>1416</v>
      </c>
      <c r="B1978" s="702">
        <v>8126</v>
      </c>
      <c r="C1978" s="127" t="s">
        <v>1298</v>
      </c>
      <c r="D1978" s="127" t="s">
        <v>12</v>
      </c>
      <c r="E1978" s="849">
        <v>3040</v>
      </c>
      <c r="F1978" s="703">
        <v>1</v>
      </c>
      <c r="G1978" s="711">
        <v>280</v>
      </c>
      <c r="H1978" s="127" t="s">
        <v>617</v>
      </c>
      <c r="I1978" s="971" t="s">
        <v>1982</v>
      </c>
      <c r="J1978" s="688"/>
    </row>
    <row r="1979" spans="1:10" s="384" customFormat="1" ht="9.75" customHeight="1" x14ac:dyDescent="0.2">
      <c r="A1979" s="258" t="s">
        <v>1535</v>
      </c>
      <c r="B1979" s="702">
        <v>8127</v>
      </c>
      <c r="C1979" s="127" t="s">
        <v>1299</v>
      </c>
      <c r="D1979" s="127" t="s">
        <v>12</v>
      </c>
      <c r="E1979" s="849">
        <v>2660</v>
      </c>
      <c r="F1979" s="703">
        <v>1</v>
      </c>
      <c r="G1979" s="711">
        <v>281</v>
      </c>
      <c r="H1979" s="127" t="s">
        <v>632</v>
      </c>
      <c r="I1979" s="971" t="s">
        <v>1982</v>
      </c>
      <c r="J1979" s="688"/>
    </row>
    <row r="1980" spans="1:10" s="384" customFormat="1" ht="9.75" customHeight="1" x14ac:dyDescent="0.2">
      <c r="A1980" s="258" t="s">
        <v>2466</v>
      </c>
      <c r="B1980" s="702">
        <v>8323</v>
      </c>
      <c r="C1980" s="127" t="s">
        <v>2232</v>
      </c>
      <c r="D1980" s="127" t="s">
        <v>8</v>
      </c>
      <c r="E1980" s="848">
        <v>8</v>
      </c>
      <c r="F1980" s="703">
        <v>1</v>
      </c>
      <c r="G1980" s="711">
        <v>303</v>
      </c>
      <c r="H1980" s="127" t="s">
        <v>1885</v>
      </c>
      <c r="I1980" s="971" t="s">
        <v>1982</v>
      </c>
      <c r="J1980" s="688"/>
    </row>
    <row r="1981" spans="1:10" s="384" customFormat="1" ht="9.75" customHeight="1" x14ac:dyDescent="0.2">
      <c r="A1981" s="258" t="s">
        <v>2467</v>
      </c>
      <c r="B1981" s="702">
        <v>8324</v>
      </c>
      <c r="C1981" s="127" t="s">
        <v>2233</v>
      </c>
      <c r="D1981" s="127" t="s">
        <v>8</v>
      </c>
      <c r="E1981" s="848">
        <v>7</v>
      </c>
      <c r="F1981" s="703">
        <v>1</v>
      </c>
      <c r="G1981" s="711">
        <v>312</v>
      </c>
      <c r="H1981" s="127" t="s">
        <v>1888</v>
      </c>
      <c r="I1981" s="971" t="s">
        <v>1982</v>
      </c>
      <c r="J1981" s="688"/>
    </row>
    <row r="1982" spans="1:10" s="384" customFormat="1" ht="9.75" customHeight="1" x14ac:dyDescent="0.2">
      <c r="A1982" s="258" t="s">
        <v>2468</v>
      </c>
      <c r="B1982" s="702">
        <v>8326</v>
      </c>
      <c r="C1982" s="127" t="s">
        <v>2234</v>
      </c>
      <c r="D1982" s="127" t="s">
        <v>8</v>
      </c>
      <c r="E1982" s="846">
        <v>74</v>
      </c>
      <c r="F1982" s="703">
        <v>1</v>
      </c>
      <c r="G1982" s="711">
        <v>302</v>
      </c>
      <c r="H1982" s="127" t="s">
        <v>1884</v>
      </c>
      <c r="I1982" s="971" t="s">
        <v>1982</v>
      </c>
      <c r="J1982" s="688"/>
    </row>
    <row r="1983" spans="1:10" s="384" customFormat="1" ht="9.75" customHeight="1" x14ac:dyDescent="0.2">
      <c r="A1983" s="258" t="s">
        <v>2469</v>
      </c>
      <c r="B1983" s="702">
        <v>8847</v>
      </c>
      <c r="C1983" s="127" t="s">
        <v>2235</v>
      </c>
      <c r="D1983" s="127" t="s">
        <v>101</v>
      </c>
      <c r="E1983" s="850">
        <v>660</v>
      </c>
      <c r="F1983" s="703">
        <v>1</v>
      </c>
      <c r="G1983" s="711">
        <v>173</v>
      </c>
      <c r="H1983" s="127" t="s">
        <v>1791</v>
      </c>
      <c r="I1983" s="971" t="s">
        <v>1982</v>
      </c>
      <c r="J1983" s="688"/>
    </row>
    <row r="1984" spans="1:10" s="384" customFormat="1" ht="9.75" customHeight="1" x14ac:dyDescent="0.2">
      <c r="A1984" s="258" t="s">
        <v>2470</v>
      </c>
      <c r="B1984" s="702">
        <v>8114</v>
      </c>
      <c r="C1984" s="127" t="s">
        <v>2136</v>
      </c>
      <c r="D1984" s="127" t="s">
        <v>101</v>
      </c>
      <c r="E1984" s="850">
        <v>387.2362</v>
      </c>
      <c r="F1984" s="703">
        <v>1</v>
      </c>
      <c r="G1984" s="847">
        <v>90</v>
      </c>
      <c r="H1984" s="127" t="s">
        <v>635</v>
      </c>
      <c r="I1984" s="971" t="s">
        <v>1978</v>
      </c>
      <c r="J1984" s="688"/>
    </row>
    <row r="1985" spans="1:22" s="384" customFormat="1" ht="9.75" customHeight="1" x14ac:dyDescent="0.2">
      <c r="A1985" s="258" t="s">
        <v>2471</v>
      </c>
      <c r="B1985" s="702">
        <v>1001</v>
      </c>
      <c r="C1985" s="127" t="s">
        <v>2149</v>
      </c>
      <c r="D1985" s="127" t="s">
        <v>101</v>
      </c>
      <c r="E1985" s="849">
        <v>2147.9168</v>
      </c>
      <c r="F1985" s="703">
        <v>1</v>
      </c>
      <c r="G1985" s="847">
        <v>90</v>
      </c>
      <c r="H1985" s="127" t="s">
        <v>635</v>
      </c>
      <c r="I1985" s="971" t="s">
        <v>1978</v>
      </c>
      <c r="J1985" s="688"/>
    </row>
    <row r="1986" spans="1:22" s="384" customFormat="1" ht="9.75" customHeight="1" x14ac:dyDescent="0.2">
      <c r="A1986" s="258" t="s">
        <v>2472</v>
      </c>
      <c r="B1986" s="702">
        <v>1004</v>
      </c>
      <c r="C1986" s="127" t="s">
        <v>2150</v>
      </c>
      <c r="D1986" s="127" t="s">
        <v>94</v>
      </c>
      <c r="E1986" s="848">
        <v>2.7915999999999999</v>
      </c>
      <c r="F1986" s="703">
        <v>1</v>
      </c>
      <c r="G1986" s="847">
        <v>90</v>
      </c>
      <c r="H1986" s="127" t="s">
        <v>635</v>
      </c>
      <c r="I1986" s="971" t="s">
        <v>1978</v>
      </c>
      <c r="J1986" s="688"/>
    </row>
    <row r="1987" spans="1:22" s="384" customFormat="1" ht="19.350000000000001" customHeight="1" x14ac:dyDescent="0.2">
      <c r="A1987" s="258" t="s">
        <v>1478</v>
      </c>
      <c r="B1987" s="702">
        <v>1054</v>
      </c>
      <c r="C1987" s="127" t="s">
        <v>535</v>
      </c>
      <c r="D1987" s="127" t="s">
        <v>101</v>
      </c>
      <c r="E1987" s="848">
        <v>4.5556999999999999</v>
      </c>
      <c r="F1987" s="703">
        <v>1</v>
      </c>
      <c r="G1987" s="847">
        <v>90</v>
      </c>
      <c r="H1987" s="127" t="s">
        <v>635</v>
      </c>
      <c r="I1987" s="971" t="s">
        <v>1978</v>
      </c>
      <c r="J1987" s="688"/>
    </row>
    <row r="1988" spans="1:22" s="384" customFormat="1" ht="9.75" customHeight="1" x14ac:dyDescent="0.2">
      <c r="A1988" s="258" t="s">
        <v>2473</v>
      </c>
      <c r="B1988" s="702">
        <v>1206</v>
      </c>
      <c r="C1988" s="127" t="s">
        <v>2133</v>
      </c>
      <c r="D1988" s="127" t="s">
        <v>101</v>
      </c>
      <c r="E1988" s="850">
        <v>387.2362</v>
      </c>
      <c r="F1988" s="703">
        <v>1</v>
      </c>
      <c r="G1988" s="847">
        <v>90</v>
      </c>
      <c r="H1988" s="127" t="s">
        <v>635</v>
      </c>
      <c r="I1988" s="971" t="s">
        <v>1978</v>
      </c>
      <c r="J1988" s="688"/>
    </row>
    <row r="1989" spans="1:22" s="384" customFormat="1" ht="9.75" customHeight="1" x14ac:dyDescent="0.2">
      <c r="A1989" s="258" t="s">
        <v>1483</v>
      </c>
      <c r="B1989" s="702">
        <v>1314</v>
      </c>
      <c r="C1989" s="127" t="s">
        <v>538</v>
      </c>
      <c r="D1989" s="127" t="s">
        <v>15</v>
      </c>
      <c r="E1989" s="850">
        <v>345.18340000000001</v>
      </c>
      <c r="F1989" s="703">
        <v>1</v>
      </c>
      <c r="G1989" s="847">
        <v>90</v>
      </c>
      <c r="H1989" s="127" t="s">
        <v>635</v>
      </c>
      <c r="I1989" s="971" t="s">
        <v>1978</v>
      </c>
      <c r="J1989" s="688"/>
    </row>
    <row r="1990" spans="1:22" s="384" customFormat="1" ht="9.75" customHeight="1" x14ac:dyDescent="0.2">
      <c r="A1990" s="258" t="s">
        <v>1487</v>
      </c>
      <c r="B1990" s="702">
        <v>1367</v>
      </c>
      <c r="C1990" s="127" t="s">
        <v>1122</v>
      </c>
      <c r="D1990" s="127" t="s">
        <v>2151</v>
      </c>
      <c r="E1990" s="848">
        <v>6.6577000000000002</v>
      </c>
      <c r="F1990" s="703">
        <v>1</v>
      </c>
      <c r="G1990" s="847">
        <v>90</v>
      </c>
      <c r="H1990" s="127" t="s">
        <v>635</v>
      </c>
      <c r="I1990" s="971" t="s">
        <v>1978</v>
      </c>
      <c r="J1990" s="688"/>
    </row>
    <row r="1991" spans="1:22" s="384" customFormat="1" ht="10.9" customHeight="1" x14ac:dyDescent="0.2">
      <c r="A1991" s="258" t="s">
        <v>1488</v>
      </c>
      <c r="B1991" s="702">
        <v>1571</v>
      </c>
      <c r="C1991" s="127" t="s">
        <v>562</v>
      </c>
      <c r="D1991" s="127" t="s">
        <v>8</v>
      </c>
      <c r="E1991" s="849">
        <v>2768.4760000000001</v>
      </c>
      <c r="F1991" s="703">
        <v>1</v>
      </c>
      <c r="G1991" s="847">
        <v>90</v>
      </c>
      <c r="H1991" s="127" t="s">
        <v>635</v>
      </c>
      <c r="I1991" s="971" t="s">
        <v>1978</v>
      </c>
      <c r="J1991" s="688"/>
    </row>
    <row r="1992" spans="1:22" s="384" customFormat="1" ht="9.75" customHeight="1" x14ac:dyDescent="0.2">
      <c r="A1992" s="258" t="s">
        <v>1495</v>
      </c>
      <c r="B1992" s="702">
        <v>5961</v>
      </c>
      <c r="C1992" s="127" t="s">
        <v>942</v>
      </c>
      <c r="D1992" s="127" t="s">
        <v>101</v>
      </c>
      <c r="E1992" s="846">
        <v>25.4069</v>
      </c>
      <c r="F1992" s="703">
        <v>1</v>
      </c>
      <c r="G1992" s="847">
        <v>90</v>
      </c>
      <c r="H1992" s="127" t="s">
        <v>635</v>
      </c>
      <c r="I1992" s="971" t="s">
        <v>1978</v>
      </c>
      <c r="J1992" s="688"/>
    </row>
    <row r="1993" spans="1:22" s="384" customFormat="1" ht="9.75" customHeight="1" x14ac:dyDescent="0.2">
      <c r="A1993" s="258" t="s">
        <v>1503</v>
      </c>
      <c r="B1993" s="703">
        <v>1</v>
      </c>
      <c r="C1993" s="127" t="s">
        <v>192</v>
      </c>
      <c r="D1993" s="127" t="s">
        <v>12</v>
      </c>
      <c r="E1993" s="850">
        <v>101.6276</v>
      </c>
      <c r="F1993" s="703">
        <v>1</v>
      </c>
      <c r="G1993" s="847">
        <v>90</v>
      </c>
      <c r="H1993" s="127" t="s">
        <v>635</v>
      </c>
      <c r="I1993" s="971" t="s">
        <v>1978</v>
      </c>
      <c r="J1993" s="688"/>
    </row>
    <row r="1994" spans="1:22" s="384" customFormat="1" ht="9.75" customHeight="1" x14ac:dyDescent="0.2">
      <c r="A1994" s="258" t="s">
        <v>1511</v>
      </c>
      <c r="B1994" s="702">
        <v>1285</v>
      </c>
      <c r="C1994" s="127" t="s">
        <v>537</v>
      </c>
      <c r="D1994" s="127" t="s">
        <v>15</v>
      </c>
      <c r="E1994" s="850">
        <v>381.9796</v>
      </c>
      <c r="F1994" s="703">
        <v>1</v>
      </c>
      <c r="G1994" s="847">
        <v>90</v>
      </c>
      <c r="H1994" s="127" t="s">
        <v>635</v>
      </c>
      <c r="I1994" s="971" t="s">
        <v>1978</v>
      </c>
      <c r="J1994" s="688"/>
    </row>
    <row r="1995" spans="1:22" s="384" customFormat="1" ht="9.75" customHeight="1" x14ac:dyDescent="0.2">
      <c r="A1995" s="258" t="s">
        <v>2474</v>
      </c>
      <c r="B1995" s="702">
        <v>1403</v>
      </c>
      <c r="C1995" s="127" t="s">
        <v>560</v>
      </c>
      <c r="D1995" s="127" t="s">
        <v>13</v>
      </c>
      <c r="E1995" s="846">
        <v>33.130600000000001</v>
      </c>
      <c r="F1995" s="703">
        <v>1</v>
      </c>
      <c r="G1995" s="847">
        <v>90</v>
      </c>
      <c r="H1995" s="127" t="s">
        <v>635</v>
      </c>
      <c r="I1995" s="971" t="s">
        <v>1978</v>
      </c>
      <c r="J1995" s="688"/>
    </row>
    <row r="1996" spans="1:22" s="384" customFormat="1" ht="9.75" customHeight="1" x14ac:dyDescent="0.2">
      <c r="A1996" s="258" t="s">
        <v>2475</v>
      </c>
      <c r="B1996" s="702">
        <v>7742</v>
      </c>
      <c r="C1996" s="127" t="s">
        <v>2157</v>
      </c>
      <c r="D1996" s="127" t="s">
        <v>90</v>
      </c>
      <c r="E1996" s="850">
        <v>175.22</v>
      </c>
      <c r="F1996" s="703">
        <v>1</v>
      </c>
      <c r="G1996" s="847">
        <v>90</v>
      </c>
      <c r="H1996" s="127" t="s">
        <v>635</v>
      </c>
      <c r="I1996" s="971" t="s">
        <v>1978</v>
      </c>
      <c r="J1996" s="688"/>
    </row>
    <row r="1997" spans="1:22" s="384" customFormat="1" ht="9.75" customHeight="1" x14ac:dyDescent="0.2">
      <c r="A1997" s="687"/>
      <c r="B1997" s="383"/>
      <c r="C1997" s="383"/>
      <c r="D1997" s="383"/>
      <c r="E1997" s="689"/>
      <c r="F1997" s="383"/>
      <c r="G1997" s="383"/>
      <c r="H1997" s="383"/>
      <c r="I1997" s="383"/>
      <c r="J1997" s="688"/>
    </row>
    <row r="1998" spans="1:22" s="117" customFormat="1" x14ac:dyDescent="0.2">
      <c r="A1998" s="131"/>
      <c r="B1998" s="131" t="s">
        <v>209</v>
      </c>
    </row>
    <row r="2000" spans="1:22" x14ac:dyDescent="0.2">
      <c r="B2000" s="123" t="s">
        <v>16</v>
      </c>
      <c r="C2000" s="123"/>
      <c r="D2000" s="124"/>
      <c r="E2000" s="124"/>
      <c r="F2000" s="124"/>
      <c r="G2000" s="124"/>
      <c r="H2000" s="124"/>
      <c r="I2000" s="124"/>
      <c r="J2000" s="124"/>
      <c r="K2000" s="124"/>
      <c r="L2000" s="124"/>
      <c r="M2000" s="124"/>
      <c r="N2000" s="124"/>
      <c r="O2000" s="977"/>
      <c r="P2000" s="977"/>
      <c r="Q2000" s="977"/>
      <c r="R2000" s="977"/>
      <c r="S2000" s="977"/>
      <c r="T2000" s="977"/>
      <c r="U2000" s="977"/>
      <c r="V2000" s="977"/>
    </row>
    <row r="2001" spans="2:30" ht="9.75" customHeight="1" x14ac:dyDescent="0.2">
      <c r="B2001" s="111"/>
      <c r="C2001" s="111"/>
      <c r="D2001" s="111"/>
      <c r="E2001" s="976"/>
      <c r="F2001" s="976"/>
      <c r="G2001" s="976"/>
      <c r="H2001" s="976"/>
      <c r="I2001" s="976"/>
      <c r="J2001" s="976"/>
      <c r="K2001" s="976"/>
      <c r="L2001" s="976"/>
      <c r="M2001" s="976"/>
      <c r="N2001" s="976"/>
      <c r="O2001" s="976"/>
      <c r="P2001" s="976"/>
      <c r="Q2001" s="976"/>
      <c r="R2001" s="976"/>
      <c r="S2001" s="976"/>
      <c r="T2001" s="976"/>
      <c r="U2001" s="976"/>
      <c r="V2001" s="976"/>
      <c r="W2001" s="976"/>
      <c r="X2001" s="976"/>
      <c r="Y2001" s="976"/>
      <c r="Z2001" s="976"/>
      <c r="AA2001" s="976"/>
      <c r="AB2001" s="976"/>
      <c r="AC2001" s="976"/>
      <c r="AD2001" s="976"/>
    </row>
    <row r="2002" spans="2:30" ht="9.75" customHeight="1" x14ac:dyDescent="0.2">
      <c r="B2002" s="112"/>
      <c r="C2002" s="112"/>
      <c r="D2002" s="113"/>
      <c r="E2002" s="969"/>
      <c r="F2002" s="969"/>
      <c r="G2002" s="969"/>
      <c r="H2002" s="969"/>
      <c r="I2002" s="969"/>
      <c r="J2002" s="969"/>
      <c r="K2002" s="969"/>
      <c r="L2002" s="969"/>
      <c r="M2002" s="969"/>
      <c r="N2002" s="969"/>
      <c r="O2002" s="969"/>
      <c r="P2002" s="969"/>
      <c r="Q2002" s="969"/>
      <c r="R2002" s="969"/>
      <c r="S2002" s="969"/>
      <c r="T2002" s="969"/>
      <c r="U2002" s="969"/>
      <c r="V2002" s="969"/>
      <c r="W2002" s="969"/>
      <c r="X2002" s="969"/>
      <c r="Y2002" s="969"/>
      <c r="Z2002" s="969"/>
      <c r="AA2002" s="969"/>
      <c r="AB2002" s="969"/>
      <c r="AC2002" s="969"/>
      <c r="AD2002" s="969"/>
    </row>
    <row r="2003" spans="2:30" ht="9.75" customHeight="1" x14ac:dyDescent="0.2">
      <c r="B2003" s="703"/>
      <c r="C2003" s="971"/>
      <c r="D2003" s="140"/>
      <c r="E2003" s="119"/>
      <c r="F2003" s="119"/>
      <c r="G2003" s="119"/>
      <c r="H2003" s="119"/>
      <c r="I2003" s="119"/>
      <c r="J2003" s="119"/>
      <c r="K2003" s="119"/>
      <c r="L2003" s="119"/>
      <c r="M2003" s="119"/>
      <c r="N2003" s="119"/>
      <c r="O2003" s="119"/>
      <c r="P2003" s="119"/>
      <c r="Q2003" s="119"/>
      <c r="R2003" s="119"/>
      <c r="S2003" s="119"/>
      <c r="T2003" s="119"/>
      <c r="U2003" s="119"/>
      <c r="V2003" s="119"/>
      <c r="W2003" s="119"/>
      <c r="X2003" s="119"/>
      <c r="Y2003" s="119"/>
      <c r="Z2003" s="119"/>
      <c r="AA2003" s="119"/>
      <c r="AB2003" s="119"/>
      <c r="AC2003" s="119"/>
      <c r="AD2003" s="119"/>
    </row>
    <row r="2004" spans="2:30" ht="9.75" customHeight="1" x14ac:dyDescent="0.2">
      <c r="B2004" s="703"/>
      <c r="C2004" s="971"/>
      <c r="D2004" s="142"/>
      <c r="E2004" s="119"/>
      <c r="F2004" s="119"/>
      <c r="G2004" s="119"/>
      <c r="H2004" s="119"/>
      <c r="I2004" s="119"/>
      <c r="J2004" s="119"/>
      <c r="K2004" s="119"/>
      <c r="L2004" s="119"/>
      <c r="M2004" s="119"/>
      <c r="N2004" s="119"/>
      <c r="O2004" s="119"/>
      <c r="P2004" s="119"/>
      <c r="Q2004" s="119"/>
      <c r="R2004" s="119"/>
      <c r="S2004" s="119"/>
      <c r="T2004" s="119"/>
      <c r="U2004" s="119"/>
      <c r="V2004" s="119"/>
      <c r="W2004" s="119"/>
      <c r="X2004" s="119"/>
      <c r="Y2004" s="119"/>
      <c r="Z2004" s="119"/>
      <c r="AA2004" s="119"/>
      <c r="AB2004" s="119"/>
      <c r="AC2004" s="119"/>
      <c r="AD2004" s="119"/>
    </row>
    <row r="2005" spans="2:30" ht="9.75" customHeight="1" x14ac:dyDescent="0.2">
      <c r="B2005" s="703"/>
      <c r="C2005" s="971"/>
      <c r="D2005" s="142"/>
      <c r="E2005" s="119"/>
      <c r="F2005" s="119"/>
      <c r="G2005" s="119"/>
      <c r="H2005" s="119"/>
      <c r="I2005" s="119"/>
      <c r="J2005" s="119"/>
      <c r="K2005" s="119"/>
      <c r="L2005" s="119"/>
      <c r="M2005" s="119"/>
      <c r="N2005" s="119"/>
      <c r="O2005" s="119"/>
      <c r="P2005" s="119"/>
      <c r="Q2005" s="119"/>
      <c r="R2005" s="119"/>
      <c r="S2005" s="119"/>
      <c r="T2005" s="119"/>
      <c r="U2005" s="119"/>
      <c r="V2005" s="119"/>
      <c r="W2005" s="119"/>
      <c r="X2005" s="119"/>
      <c r="Y2005" s="119"/>
      <c r="Z2005" s="119"/>
      <c r="AA2005" s="119"/>
      <c r="AB2005" s="119"/>
      <c r="AC2005" s="119"/>
      <c r="AD2005" s="119"/>
    </row>
    <row r="2006" spans="2:30" ht="9.75" customHeight="1" x14ac:dyDescent="0.2">
      <c r="B2006" s="703"/>
      <c r="C2006" s="971"/>
      <c r="D2006" s="139"/>
      <c r="E2006" s="118"/>
      <c r="F2006" s="118"/>
      <c r="G2006" s="118"/>
      <c r="H2006" s="118"/>
      <c r="I2006" s="119"/>
      <c r="J2006" s="118"/>
      <c r="K2006" s="118"/>
      <c r="L2006" s="118"/>
      <c r="M2006" s="118"/>
      <c r="N2006" s="118"/>
      <c r="O2006" s="118"/>
      <c r="P2006" s="118"/>
      <c r="Q2006" s="118"/>
      <c r="R2006" s="118"/>
      <c r="S2006" s="118"/>
      <c r="T2006" s="118"/>
      <c r="U2006" s="118"/>
      <c r="V2006" s="118"/>
      <c r="W2006" s="118"/>
      <c r="X2006" s="118"/>
      <c r="Y2006" s="118"/>
      <c r="Z2006" s="118"/>
      <c r="AA2006" s="118"/>
      <c r="AB2006" s="118"/>
      <c r="AC2006" s="118"/>
      <c r="AD2006" s="118"/>
    </row>
    <row r="2007" spans="2:30" ht="9.75" customHeight="1" x14ac:dyDescent="0.2">
      <c r="B2007" s="217"/>
      <c r="C2007" s="971"/>
      <c r="D2007" s="142"/>
      <c r="E2007" s="119"/>
      <c r="F2007" s="119"/>
      <c r="G2007" s="119"/>
      <c r="H2007" s="119"/>
      <c r="I2007" s="119"/>
      <c r="J2007" s="119"/>
      <c r="K2007" s="119"/>
      <c r="L2007" s="119"/>
      <c r="M2007" s="119"/>
      <c r="N2007" s="119"/>
      <c r="O2007" s="119"/>
      <c r="P2007" s="119"/>
      <c r="Q2007" s="119"/>
      <c r="R2007" s="119"/>
      <c r="S2007" s="119"/>
      <c r="T2007" s="119"/>
      <c r="U2007" s="119"/>
      <c r="V2007" s="119"/>
      <c r="W2007" s="119"/>
      <c r="X2007" s="119"/>
      <c r="Y2007" s="119"/>
      <c r="Z2007" s="119"/>
      <c r="AA2007" s="119"/>
      <c r="AB2007" s="119"/>
      <c r="AC2007" s="119"/>
      <c r="AD2007" s="119"/>
    </row>
    <row r="2008" spans="2:30" ht="9.75" customHeight="1" x14ac:dyDescent="0.2">
      <c r="B2008" s="702"/>
      <c r="C2008" s="971"/>
      <c r="D2008" s="142"/>
      <c r="E2008" s="119"/>
      <c r="F2008" s="119"/>
      <c r="G2008" s="119"/>
      <c r="H2008" s="119"/>
      <c r="I2008" s="119"/>
      <c r="J2008" s="119"/>
      <c r="K2008" s="119"/>
      <c r="L2008" s="119"/>
      <c r="M2008" s="119"/>
      <c r="N2008" s="119"/>
      <c r="O2008" s="119"/>
      <c r="P2008" s="119"/>
      <c r="Q2008" s="119"/>
      <c r="R2008" s="119"/>
      <c r="S2008" s="119"/>
      <c r="T2008" s="119"/>
      <c r="U2008" s="119"/>
      <c r="V2008" s="119"/>
      <c r="W2008" s="119"/>
      <c r="X2008" s="119"/>
      <c r="Y2008" s="119"/>
      <c r="Z2008" s="119"/>
      <c r="AA2008" s="119"/>
      <c r="AB2008" s="119"/>
      <c r="AC2008" s="119"/>
      <c r="AD2008" s="119"/>
    </row>
    <row r="2009" spans="2:30" ht="9.75" customHeight="1" x14ac:dyDescent="0.2">
      <c r="B2009" s="702"/>
      <c r="C2009" s="971"/>
      <c r="D2009" s="139"/>
      <c r="E2009" s="118"/>
      <c r="F2009" s="118"/>
      <c r="G2009" s="118"/>
      <c r="H2009" s="118"/>
      <c r="I2009" s="118"/>
      <c r="J2009" s="119"/>
      <c r="K2009" s="118"/>
      <c r="L2009" s="118"/>
      <c r="M2009" s="118"/>
      <c r="N2009" s="118"/>
      <c r="O2009" s="118"/>
      <c r="P2009" s="118"/>
      <c r="Q2009" s="118"/>
      <c r="R2009" s="118"/>
      <c r="S2009" s="118"/>
      <c r="T2009" s="118"/>
      <c r="U2009" s="118"/>
      <c r="V2009" s="118"/>
      <c r="W2009" s="118"/>
      <c r="X2009" s="118"/>
      <c r="Y2009" s="118"/>
      <c r="Z2009" s="118"/>
      <c r="AA2009" s="118"/>
      <c r="AB2009" s="118"/>
      <c r="AC2009" s="118"/>
      <c r="AD2009" s="118"/>
    </row>
    <row r="2010" spans="2:30" ht="9.75" customHeight="1" x14ac:dyDescent="0.2">
      <c r="B2010" s="702"/>
      <c r="C2010" s="971"/>
      <c r="D2010" s="142"/>
      <c r="E2010" s="118"/>
      <c r="F2010" s="118"/>
      <c r="G2010" s="118"/>
      <c r="H2010" s="119"/>
      <c r="I2010" s="119"/>
      <c r="J2010" s="119"/>
      <c r="K2010" s="119"/>
      <c r="L2010" s="119"/>
      <c r="M2010" s="119"/>
      <c r="N2010" s="119"/>
      <c r="O2010" s="119"/>
      <c r="P2010" s="119"/>
      <c r="Q2010" s="119"/>
      <c r="R2010" s="119"/>
      <c r="S2010" s="119"/>
      <c r="T2010" s="118"/>
      <c r="U2010" s="118"/>
      <c r="V2010" s="118"/>
      <c r="W2010" s="118"/>
      <c r="X2010" s="118"/>
      <c r="Y2010" s="118"/>
      <c r="Z2010" s="118"/>
      <c r="AA2010" s="118"/>
      <c r="AB2010" s="118"/>
      <c r="AC2010" s="118"/>
      <c r="AD2010" s="118"/>
    </row>
    <row r="2011" spans="2:30" ht="9.75" customHeight="1" x14ac:dyDescent="0.2">
      <c r="B2011" s="702"/>
      <c r="C2011" s="971"/>
      <c r="D2011" s="142"/>
      <c r="E2011" s="119"/>
      <c r="F2011" s="119"/>
      <c r="G2011" s="119"/>
      <c r="H2011" s="119"/>
      <c r="I2011" s="119"/>
      <c r="J2011" s="119"/>
      <c r="K2011" s="119"/>
      <c r="L2011" s="119"/>
      <c r="M2011" s="119"/>
      <c r="N2011" s="119"/>
      <c r="O2011" s="119"/>
      <c r="P2011" s="119"/>
      <c r="Q2011" s="119"/>
      <c r="R2011" s="119"/>
      <c r="S2011" s="119"/>
      <c r="T2011" s="119"/>
      <c r="U2011" s="119"/>
      <c r="V2011" s="119"/>
      <c r="W2011" s="119"/>
      <c r="X2011" s="119"/>
      <c r="Y2011" s="119"/>
      <c r="Z2011" s="119"/>
      <c r="AA2011" s="119"/>
      <c r="AB2011" s="119"/>
      <c r="AC2011" s="119"/>
      <c r="AD2011" s="119"/>
    </row>
    <row r="2012" spans="2:30" ht="10.9" customHeight="1" x14ac:dyDescent="0.2">
      <c r="B2012" s="702"/>
      <c r="C2012" s="971"/>
      <c r="D2012" s="142"/>
      <c r="E2012" s="118"/>
      <c r="F2012" s="118"/>
      <c r="G2012" s="118"/>
      <c r="H2012" s="118"/>
      <c r="I2012" s="118"/>
      <c r="J2012" s="118"/>
      <c r="K2012" s="119"/>
      <c r="L2012" s="119"/>
      <c r="M2012" s="119"/>
      <c r="N2012" s="119"/>
      <c r="O2012" s="119"/>
      <c r="P2012" s="119"/>
      <c r="Q2012" s="119"/>
      <c r="R2012" s="119"/>
      <c r="S2012" s="119"/>
      <c r="T2012" s="119"/>
      <c r="U2012" s="119"/>
      <c r="V2012" s="119"/>
      <c r="W2012" s="119"/>
      <c r="X2012" s="119"/>
      <c r="Y2012" s="118"/>
      <c r="Z2012" s="118"/>
      <c r="AA2012" s="118"/>
      <c r="AB2012" s="118"/>
      <c r="AC2012" s="118"/>
      <c r="AD2012" s="118"/>
    </row>
    <row r="2013" spans="2:30" ht="9.75" customHeight="1" x14ac:dyDescent="0.2">
      <c r="B2013" s="702"/>
      <c r="C2013" s="971"/>
      <c r="D2013" s="142"/>
      <c r="E2013" s="119"/>
      <c r="F2013" s="119"/>
      <c r="G2013" s="119"/>
      <c r="H2013" s="119"/>
      <c r="I2013" s="119"/>
      <c r="J2013" s="119"/>
      <c r="K2013" s="119"/>
      <c r="L2013" s="119"/>
      <c r="M2013" s="119"/>
      <c r="N2013" s="119"/>
      <c r="O2013" s="119"/>
      <c r="P2013" s="119"/>
      <c r="Q2013" s="119"/>
      <c r="R2013" s="119"/>
      <c r="S2013" s="119"/>
      <c r="T2013" s="119"/>
      <c r="U2013" s="119"/>
      <c r="V2013" s="119"/>
      <c r="W2013" s="119"/>
      <c r="X2013" s="119"/>
      <c r="Y2013" s="119"/>
      <c r="Z2013" s="119"/>
      <c r="AA2013" s="119"/>
      <c r="AB2013" s="119"/>
      <c r="AC2013" s="119"/>
      <c r="AD2013" s="119"/>
    </row>
    <row r="2014" spans="2:30" ht="9.75" customHeight="1" x14ac:dyDescent="0.2">
      <c r="B2014" s="702"/>
      <c r="C2014" s="971"/>
      <c r="D2014" s="142"/>
      <c r="E2014" s="119"/>
      <c r="F2014" s="119"/>
      <c r="G2014" s="119"/>
      <c r="H2014" s="119"/>
      <c r="I2014" s="119"/>
      <c r="J2014" s="119"/>
      <c r="K2014" s="119"/>
      <c r="L2014" s="119"/>
      <c r="M2014" s="119"/>
      <c r="N2014" s="119"/>
      <c r="O2014" s="119"/>
      <c r="P2014" s="119"/>
      <c r="Q2014" s="119"/>
      <c r="R2014" s="119"/>
      <c r="S2014" s="119"/>
      <c r="T2014" s="119"/>
      <c r="U2014" s="119"/>
      <c r="V2014" s="119"/>
      <c r="W2014" s="119"/>
      <c r="X2014" s="119"/>
      <c r="Y2014" s="119"/>
      <c r="Z2014" s="119"/>
      <c r="AA2014" s="119"/>
      <c r="AB2014" s="119"/>
      <c r="AC2014" s="119"/>
      <c r="AD2014" s="119"/>
    </row>
    <row r="2015" spans="2:30" ht="9.75" customHeight="1" x14ac:dyDescent="0.2">
      <c r="B2015" s="972"/>
      <c r="C2015" s="972"/>
      <c r="D2015" s="122"/>
      <c r="E2015" s="126"/>
      <c r="F2015" s="126"/>
      <c r="G2015" s="126"/>
      <c r="H2015" s="126"/>
      <c r="I2015" s="126"/>
      <c r="J2015" s="126"/>
      <c r="K2015" s="126"/>
      <c r="L2015" s="126"/>
      <c r="M2015" s="126"/>
      <c r="N2015" s="126"/>
      <c r="O2015" s="126"/>
      <c r="P2015" s="126"/>
      <c r="Q2015" s="126"/>
      <c r="R2015" s="126"/>
      <c r="S2015" s="126"/>
      <c r="T2015" s="126"/>
      <c r="U2015" s="126"/>
      <c r="V2015" s="126"/>
      <c r="W2015" s="126"/>
      <c r="X2015" s="126"/>
      <c r="Y2015" s="126"/>
      <c r="Z2015" s="126"/>
      <c r="AA2015" s="126"/>
      <c r="AB2015" s="126"/>
      <c r="AC2015" s="126"/>
      <c r="AD2015" s="126"/>
    </row>
    <row r="2016" spans="2:30" ht="9.75" customHeight="1" x14ac:dyDescent="0.2">
      <c r="B2016" s="123" t="s">
        <v>921</v>
      </c>
      <c r="C2016" s="357"/>
      <c r="D2016" s="358"/>
      <c r="E2016" s="359"/>
      <c r="F2016" s="359"/>
      <c r="G2016" s="359"/>
      <c r="H2016" s="359"/>
      <c r="I2016" s="359"/>
      <c r="J2016" s="359"/>
      <c r="K2016" s="359"/>
      <c r="L2016" s="359"/>
      <c r="M2016" s="359"/>
      <c r="N2016" s="359"/>
      <c r="O2016" s="359"/>
      <c r="P2016" s="359"/>
      <c r="Q2016" s="359"/>
      <c r="R2016" s="359"/>
      <c r="S2016" s="359"/>
      <c r="T2016" s="359"/>
      <c r="U2016" s="359"/>
      <c r="V2016" s="359"/>
      <c r="W2016" s="359"/>
      <c r="X2016" s="359"/>
      <c r="Y2016" s="359"/>
      <c r="Z2016" s="359"/>
      <c r="AA2016" s="359"/>
      <c r="AB2016" s="359"/>
      <c r="AC2016" s="359"/>
      <c r="AD2016" s="359"/>
    </row>
    <row r="2017" spans="1:30" ht="9.75" customHeight="1" x14ac:dyDescent="0.2">
      <c r="B2017" s="111"/>
      <c r="C2017" s="111"/>
      <c r="D2017" s="111"/>
      <c r="E2017" s="976"/>
      <c r="F2017" s="976"/>
      <c r="G2017" s="976"/>
      <c r="H2017" s="976"/>
      <c r="I2017" s="976"/>
      <c r="J2017" s="976"/>
      <c r="K2017" s="976"/>
      <c r="L2017" s="976"/>
      <c r="M2017" s="976"/>
      <c r="N2017" s="976"/>
      <c r="O2017" s="976"/>
      <c r="P2017" s="976"/>
      <c r="Q2017" s="976"/>
      <c r="R2017" s="976"/>
      <c r="S2017" s="976"/>
      <c r="T2017" s="976"/>
      <c r="U2017" s="976"/>
      <c r="V2017" s="976"/>
      <c r="W2017" s="976"/>
      <c r="X2017" s="976"/>
      <c r="Y2017" s="976"/>
      <c r="Z2017" s="976"/>
      <c r="AA2017" s="976"/>
      <c r="AB2017" s="976"/>
      <c r="AC2017" s="976"/>
      <c r="AD2017" s="976"/>
    </row>
    <row r="2018" spans="1:30" ht="9.75" customHeight="1" x14ac:dyDescent="0.2">
      <c r="B2018" s="112"/>
      <c r="C2018" s="112"/>
      <c r="D2018" s="113"/>
      <c r="E2018" s="969"/>
      <c r="F2018" s="969"/>
      <c r="G2018" s="969"/>
      <c r="H2018" s="969"/>
      <c r="I2018" s="969"/>
      <c r="J2018" s="969"/>
      <c r="K2018" s="969"/>
      <c r="L2018" s="969"/>
      <c r="M2018" s="969"/>
      <c r="N2018" s="969"/>
      <c r="O2018" s="969"/>
      <c r="P2018" s="969"/>
      <c r="Q2018" s="969"/>
      <c r="R2018" s="969"/>
      <c r="S2018" s="969"/>
      <c r="T2018" s="969"/>
      <c r="U2018" s="969"/>
      <c r="V2018" s="969"/>
      <c r="W2018" s="969"/>
      <c r="X2018" s="969"/>
      <c r="Y2018" s="969"/>
      <c r="Z2018" s="969"/>
      <c r="AA2018" s="969"/>
      <c r="AB2018" s="969"/>
      <c r="AC2018" s="969"/>
      <c r="AD2018" s="969"/>
    </row>
    <row r="2019" spans="1:30" ht="9.75" customHeight="1" x14ac:dyDescent="0.2">
      <c r="B2019" s="703"/>
      <c r="C2019" s="971"/>
      <c r="D2019" s="142"/>
      <c r="E2019" s="119"/>
      <c r="F2019" s="119"/>
      <c r="G2019" s="119"/>
      <c r="H2019" s="119"/>
      <c r="I2019" s="119"/>
      <c r="J2019" s="119"/>
      <c r="K2019" s="119"/>
      <c r="L2019" s="119"/>
      <c r="M2019" s="119"/>
      <c r="N2019" s="119"/>
      <c r="O2019" s="119"/>
      <c r="P2019" s="119"/>
      <c r="Q2019" s="119"/>
      <c r="R2019" s="119"/>
      <c r="S2019" s="119"/>
      <c r="T2019" s="119"/>
      <c r="U2019" s="119"/>
      <c r="V2019" s="119"/>
      <c r="W2019" s="119"/>
      <c r="X2019" s="119"/>
      <c r="Y2019" s="119"/>
      <c r="Z2019" s="119"/>
      <c r="AA2019" s="119"/>
      <c r="AB2019" s="119"/>
      <c r="AC2019" s="119"/>
      <c r="AD2019" s="118"/>
    </row>
    <row r="2020" spans="1:30" ht="9.75" customHeight="1" x14ac:dyDescent="0.2">
      <c r="B2020" s="703"/>
      <c r="C2020" s="971"/>
      <c r="D2020" s="142"/>
      <c r="E2020" s="119"/>
      <c r="F2020" s="119"/>
      <c r="G2020" s="119"/>
      <c r="H2020" s="119"/>
      <c r="I2020" s="119"/>
      <c r="J2020" s="119"/>
      <c r="K2020" s="119"/>
      <c r="L2020" s="119"/>
      <c r="M2020" s="119"/>
      <c r="N2020" s="119"/>
      <c r="O2020" s="119"/>
      <c r="P2020" s="119"/>
      <c r="Q2020" s="119"/>
      <c r="R2020" s="119"/>
      <c r="S2020" s="119"/>
      <c r="T2020" s="119"/>
      <c r="U2020" s="119"/>
      <c r="V2020" s="119"/>
      <c r="W2020" s="119"/>
      <c r="X2020" s="119"/>
      <c r="Y2020" s="119"/>
      <c r="Z2020" s="119"/>
      <c r="AA2020" s="119"/>
      <c r="AB2020" s="119"/>
      <c r="AC2020" s="118"/>
      <c r="AD2020" s="118"/>
    </row>
    <row r="2021" spans="1:30" ht="9.75" customHeight="1" x14ac:dyDescent="0.2">
      <c r="B2021" s="217"/>
      <c r="C2021" s="971"/>
      <c r="D2021" s="142"/>
      <c r="E2021" s="118"/>
      <c r="F2021" s="118"/>
      <c r="G2021" s="118"/>
      <c r="H2021" s="118"/>
      <c r="I2021" s="118"/>
      <c r="J2021" s="118"/>
      <c r="K2021" s="118"/>
      <c r="L2021" s="118"/>
      <c r="M2021" s="119"/>
      <c r="N2021" s="119"/>
      <c r="O2021" s="119"/>
      <c r="P2021" s="119"/>
      <c r="Q2021" s="119"/>
      <c r="R2021" s="119"/>
      <c r="S2021" s="119"/>
      <c r="T2021" s="119"/>
      <c r="U2021" s="119"/>
      <c r="V2021" s="118"/>
      <c r="W2021" s="118"/>
      <c r="X2021" s="119"/>
      <c r="Y2021" s="119"/>
      <c r="Z2021" s="119"/>
      <c r="AA2021" s="119"/>
      <c r="AB2021" s="119"/>
      <c r="AC2021" s="119"/>
      <c r="AD2021" s="119"/>
    </row>
    <row r="2022" spans="1:30" ht="9.75" customHeight="1" x14ac:dyDescent="0.2">
      <c r="B2022" s="702"/>
      <c r="C2022" s="971"/>
      <c r="D2022" s="142"/>
      <c r="E2022" s="118"/>
      <c r="F2022" s="118"/>
      <c r="G2022" s="118"/>
      <c r="H2022" s="118"/>
      <c r="I2022" s="118"/>
      <c r="J2022" s="118"/>
      <c r="K2022" s="118"/>
      <c r="L2022" s="118"/>
      <c r="M2022" s="119"/>
      <c r="N2022" s="119"/>
      <c r="O2022" s="119"/>
      <c r="P2022" s="119"/>
      <c r="Q2022" s="119"/>
      <c r="R2022" s="119"/>
      <c r="S2022" s="119"/>
      <c r="T2022" s="119"/>
      <c r="U2022" s="119"/>
      <c r="V2022" s="118"/>
      <c r="W2022" s="118"/>
      <c r="X2022" s="118"/>
      <c r="Y2022" s="118"/>
      <c r="Z2022" s="119"/>
      <c r="AA2022" s="119"/>
      <c r="AB2022" s="119"/>
      <c r="AC2022" s="119"/>
      <c r="AD2022" s="119"/>
    </row>
    <row r="2023" spans="1:30" ht="9.75" customHeight="1" x14ac:dyDescent="0.2">
      <c r="B2023" s="702"/>
      <c r="C2023" s="971"/>
      <c r="D2023" s="142"/>
      <c r="E2023" s="118"/>
      <c r="F2023" s="118"/>
      <c r="G2023" s="118"/>
      <c r="H2023" s="119"/>
      <c r="I2023" s="119"/>
      <c r="J2023" s="119"/>
      <c r="K2023" s="119"/>
      <c r="L2023" s="119"/>
      <c r="M2023" s="119"/>
      <c r="N2023" s="119"/>
      <c r="O2023" s="119"/>
      <c r="P2023" s="119"/>
      <c r="Q2023" s="119"/>
      <c r="R2023" s="119"/>
      <c r="S2023" s="119"/>
      <c r="T2023" s="119"/>
      <c r="U2023" s="119"/>
      <c r="V2023" s="119"/>
      <c r="W2023" s="119"/>
      <c r="X2023" s="119"/>
      <c r="Y2023" s="119"/>
      <c r="Z2023" s="119"/>
      <c r="AA2023" s="119"/>
      <c r="AB2023" s="119"/>
      <c r="AC2023" s="119"/>
      <c r="AD2023" s="119"/>
    </row>
    <row r="2024" spans="1:30" ht="9.75" customHeight="1" x14ac:dyDescent="0.2">
      <c r="B2024" s="972"/>
      <c r="C2024" s="972"/>
      <c r="D2024" s="122"/>
      <c r="E2024" s="125"/>
      <c r="F2024" s="125"/>
      <c r="G2024" s="125"/>
      <c r="H2024" s="125"/>
      <c r="I2024" s="125"/>
      <c r="J2024" s="125"/>
      <c r="K2024" s="125"/>
      <c r="L2024" s="125"/>
      <c r="M2024" s="125"/>
      <c r="N2024" s="126"/>
      <c r="O2024" s="125"/>
      <c r="P2024" s="126"/>
      <c r="Q2024" s="125"/>
      <c r="R2024" s="125"/>
      <c r="S2024" s="125"/>
      <c r="T2024" s="126"/>
      <c r="U2024" s="126"/>
      <c r="V2024" s="125"/>
      <c r="W2024" s="125"/>
      <c r="X2024" s="125"/>
      <c r="Y2024" s="125"/>
      <c r="Z2024" s="125"/>
      <c r="AA2024" s="125"/>
      <c r="AB2024" s="125"/>
      <c r="AC2024" s="125"/>
      <c r="AD2024" s="125"/>
    </row>
    <row r="2025" spans="1:30" ht="9.75" customHeight="1" x14ac:dyDescent="0.2">
      <c r="A2025" s="674"/>
      <c r="B2025" s="972"/>
      <c r="C2025" s="972"/>
      <c r="D2025" s="122"/>
      <c r="E2025" s="126"/>
      <c r="F2025" s="126"/>
      <c r="G2025" s="126"/>
      <c r="H2025" s="126"/>
      <c r="I2025" s="126"/>
      <c r="J2025" s="126"/>
      <c r="K2025" s="126"/>
      <c r="L2025" s="126"/>
      <c r="M2025" s="126"/>
      <c r="N2025" s="126"/>
      <c r="O2025" s="126"/>
      <c r="P2025" s="126"/>
      <c r="Q2025" s="126"/>
      <c r="R2025" s="126"/>
      <c r="S2025" s="126"/>
      <c r="T2025" s="126"/>
      <c r="U2025" s="126"/>
      <c r="V2025" s="126"/>
      <c r="W2025" s="126"/>
      <c r="X2025" s="126"/>
      <c r="Y2025" s="126"/>
      <c r="Z2025" s="126"/>
      <c r="AA2025" s="126"/>
      <c r="AB2025" s="126"/>
      <c r="AC2025" s="126"/>
      <c r="AD2025" s="126"/>
    </row>
    <row r="2026" spans="1:30" ht="9.75" customHeight="1" x14ac:dyDescent="0.2">
      <c r="A2026" s="674"/>
      <c r="B2026" s="217"/>
      <c r="C2026" s="971"/>
      <c r="D2026" s="142"/>
      <c r="E2026" s="119"/>
      <c r="F2026" s="411"/>
      <c r="G2026" s="119"/>
      <c r="H2026" s="119"/>
      <c r="I2026" s="119"/>
      <c r="J2026" s="119"/>
      <c r="K2026" s="119"/>
      <c r="L2026" s="119"/>
      <c r="M2026" s="119"/>
      <c r="N2026" s="119"/>
      <c r="O2026" s="119"/>
      <c r="P2026" s="119"/>
      <c r="Q2026" s="119"/>
    </row>
    <row r="2027" spans="1:30" s="117" customFormat="1" x14ac:dyDescent="0.2">
      <c r="A2027" s="131"/>
      <c r="B2027" s="131" t="s">
        <v>213</v>
      </c>
    </row>
    <row r="2029" spans="1:30" ht="12.75" customHeight="1" x14ac:dyDescent="0.2">
      <c r="B2029" s="353" t="s">
        <v>70</v>
      </c>
      <c r="C2029" s="353" t="s">
        <v>39</v>
      </c>
      <c r="D2029" s="353" t="s">
        <v>71</v>
      </c>
      <c r="E2029" s="969" t="s">
        <v>72</v>
      </c>
      <c r="F2029" s="969" t="s">
        <v>73</v>
      </c>
      <c r="G2029" s="969" t="s">
        <v>74</v>
      </c>
    </row>
    <row r="2030" spans="1:30" ht="12.75" customHeight="1" x14ac:dyDescent="0.2">
      <c r="A2030" s="130" t="s">
        <v>2772</v>
      </c>
      <c r="B2030" s="137" t="s">
        <v>75</v>
      </c>
      <c r="C2030" s="137" t="s">
        <v>772</v>
      </c>
      <c r="D2030" s="137"/>
      <c r="E2030" s="138"/>
      <c r="F2030" s="138"/>
      <c r="G2030" s="675">
        <v>292564.92</v>
      </c>
      <c r="H2030" s="114">
        <v>1</v>
      </c>
      <c r="I2030" s="137" t="s">
        <v>404</v>
      </c>
    </row>
    <row r="2031" spans="1:30" ht="12.75" customHeight="1" x14ac:dyDescent="0.2">
      <c r="A2031" s="130" t="s">
        <v>2773</v>
      </c>
      <c r="B2031" s="971" t="s">
        <v>76</v>
      </c>
      <c r="C2031" s="971" t="s">
        <v>566</v>
      </c>
      <c r="D2031" s="971" t="s">
        <v>7</v>
      </c>
      <c r="E2031" s="139">
        <v>1</v>
      </c>
      <c r="F2031" s="140">
        <v>52002.529199999997</v>
      </c>
      <c r="G2031" s="141">
        <v>52002.53</v>
      </c>
      <c r="H2031" s="703">
        <v>2</v>
      </c>
      <c r="I2031" s="971" t="s">
        <v>405</v>
      </c>
    </row>
    <row r="2032" spans="1:30" ht="12.75" customHeight="1" x14ac:dyDescent="0.2">
      <c r="A2032" s="130" t="s">
        <v>2774</v>
      </c>
      <c r="B2032" s="971" t="s">
        <v>77</v>
      </c>
      <c r="C2032" s="971" t="s">
        <v>587</v>
      </c>
      <c r="D2032" s="971" t="s">
        <v>7</v>
      </c>
      <c r="E2032" s="139">
        <v>1</v>
      </c>
      <c r="F2032" s="140">
        <v>17921.775600000001</v>
      </c>
      <c r="G2032" s="141">
        <v>17921.78</v>
      </c>
      <c r="H2032" s="703">
        <v>3</v>
      </c>
      <c r="I2032" s="971" t="s">
        <v>406</v>
      </c>
    </row>
    <row r="2033" spans="1:9" ht="12.75" customHeight="1" x14ac:dyDescent="0.2">
      <c r="A2033" s="130" t="s">
        <v>2775</v>
      </c>
      <c r="B2033" s="971" t="s">
        <v>78</v>
      </c>
      <c r="C2033" s="971" t="s">
        <v>965</v>
      </c>
      <c r="D2033" s="971" t="s">
        <v>7</v>
      </c>
      <c r="E2033" s="139">
        <v>1</v>
      </c>
      <c r="F2033" s="140">
        <v>10000</v>
      </c>
      <c r="G2033" s="141">
        <v>10000</v>
      </c>
      <c r="H2033" s="703">
        <v>4</v>
      </c>
      <c r="I2033" s="971" t="s">
        <v>1068</v>
      </c>
    </row>
    <row r="2034" spans="1:9" ht="12.75" customHeight="1" x14ac:dyDescent="0.2">
      <c r="A2034" s="130" t="s">
        <v>2776</v>
      </c>
      <c r="B2034" s="971" t="s">
        <v>79</v>
      </c>
      <c r="C2034" s="971" t="s">
        <v>585</v>
      </c>
      <c r="D2034" s="971" t="s">
        <v>7</v>
      </c>
      <c r="E2034" s="139">
        <v>1</v>
      </c>
      <c r="F2034" s="140">
        <v>59021.075199999999</v>
      </c>
      <c r="G2034" s="141">
        <v>59021.08</v>
      </c>
      <c r="H2034" s="703">
        <v>5</v>
      </c>
      <c r="I2034" s="971" t="s">
        <v>407</v>
      </c>
    </row>
    <row r="2035" spans="1:9" ht="12.75" customHeight="1" x14ac:dyDescent="0.2">
      <c r="A2035" s="130" t="s">
        <v>2777</v>
      </c>
      <c r="B2035" s="971" t="s">
        <v>80</v>
      </c>
      <c r="C2035" s="971" t="s">
        <v>1661</v>
      </c>
      <c r="D2035" s="971" t="s">
        <v>7</v>
      </c>
      <c r="E2035" s="139">
        <v>1</v>
      </c>
      <c r="F2035" s="140">
        <v>51023.197200000002</v>
      </c>
      <c r="G2035" s="141">
        <v>51023.199999999997</v>
      </c>
      <c r="H2035" s="703">
        <v>6</v>
      </c>
      <c r="I2035" s="971" t="s">
        <v>1939</v>
      </c>
    </row>
    <row r="2036" spans="1:9" ht="12.75" customHeight="1" x14ac:dyDescent="0.2">
      <c r="A2036" s="130" t="s">
        <v>2778</v>
      </c>
      <c r="B2036" s="971" t="s">
        <v>81</v>
      </c>
      <c r="C2036" s="971" t="s">
        <v>644</v>
      </c>
      <c r="D2036" s="971" t="s">
        <v>7</v>
      </c>
      <c r="E2036" s="139">
        <v>1</v>
      </c>
      <c r="F2036" s="142">
        <v>1305.7760000000001</v>
      </c>
      <c r="G2036" s="143">
        <v>1305.78</v>
      </c>
      <c r="H2036" s="703">
        <v>7</v>
      </c>
      <c r="I2036" s="971" t="s">
        <v>408</v>
      </c>
    </row>
    <row r="2037" spans="1:9" ht="12.75" customHeight="1" x14ac:dyDescent="0.2">
      <c r="A2037" s="130" t="s">
        <v>2779</v>
      </c>
      <c r="B2037" s="971" t="s">
        <v>156</v>
      </c>
      <c r="C2037" s="971" t="s">
        <v>1662</v>
      </c>
      <c r="D2037" s="971" t="s">
        <v>7</v>
      </c>
      <c r="E2037" s="139">
        <v>1</v>
      </c>
      <c r="F2037" s="140">
        <v>22000</v>
      </c>
      <c r="G2037" s="141">
        <v>22000</v>
      </c>
      <c r="H2037" s="703">
        <v>8</v>
      </c>
      <c r="I2037" s="971" t="s">
        <v>1940</v>
      </c>
    </row>
    <row r="2038" spans="1:9" ht="12.75" customHeight="1" x14ac:dyDescent="0.2">
      <c r="A2038" s="130" t="s">
        <v>2780</v>
      </c>
      <c r="B2038" s="971" t="s">
        <v>267</v>
      </c>
      <c r="C2038" s="971" t="s">
        <v>1663</v>
      </c>
      <c r="D2038" s="971" t="s">
        <v>8</v>
      </c>
      <c r="E2038" s="139">
        <v>1</v>
      </c>
      <c r="F2038" s="140">
        <v>22500</v>
      </c>
      <c r="G2038" s="141">
        <v>22500</v>
      </c>
      <c r="H2038" s="703">
        <v>9</v>
      </c>
      <c r="I2038" s="971" t="s">
        <v>1941</v>
      </c>
    </row>
    <row r="2039" spans="1:9" ht="12.75" customHeight="1" x14ac:dyDescent="0.2">
      <c r="A2039" s="130" t="s">
        <v>2781</v>
      </c>
      <c r="B2039" s="971" t="s">
        <v>268</v>
      </c>
      <c r="C2039" s="971" t="s">
        <v>967</v>
      </c>
      <c r="D2039" s="971" t="s">
        <v>7</v>
      </c>
      <c r="E2039" s="139">
        <v>1</v>
      </c>
      <c r="F2039" s="140">
        <v>50990.552799999998</v>
      </c>
      <c r="G2039" s="141">
        <v>50990.55</v>
      </c>
      <c r="H2039" s="217">
        <v>10</v>
      </c>
      <c r="I2039" s="971" t="s">
        <v>1069</v>
      </c>
    </row>
    <row r="2040" spans="1:9" ht="12.75" customHeight="1" x14ac:dyDescent="0.2">
      <c r="A2040" s="130" t="s">
        <v>2782</v>
      </c>
      <c r="B2040" s="971" t="s">
        <v>966</v>
      </c>
      <c r="C2040" s="971" t="s">
        <v>969</v>
      </c>
      <c r="D2040" s="971" t="s">
        <v>7</v>
      </c>
      <c r="E2040" s="139">
        <v>1</v>
      </c>
      <c r="F2040" s="142">
        <v>3000</v>
      </c>
      <c r="G2040" s="143">
        <v>3000</v>
      </c>
      <c r="H2040" s="217">
        <v>11</v>
      </c>
      <c r="I2040" s="971" t="s">
        <v>1070</v>
      </c>
    </row>
    <row r="2041" spans="1:9" ht="12.75" customHeight="1" x14ac:dyDescent="0.2">
      <c r="A2041" s="130" t="s">
        <v>2783</v>
      </c>
      <c r="B2041" s="971" t="s">
        <v>968</v>
      </c>
      <c r="C2041" s="971" t="s">
        <v>1664</v>
      </c>
      <c r="D2041" s="971" t="s">
        <v>7</v>
      </c>
      <c r="E2041" s="139">
        <v>1</v>
      </c>
      <c r="F2041" s="142">
        <v>2800</v>
      </c>
      <c r="G2041" s="143">
        <v>2800</v>
      </c>
      <c r="H2041" s="217">
        <v>12</v>
      </c>
      <c r="I2041" s="971" t="s">
        <v>1942</v>
      </c>
    </row>
    <row r="2042" spans="1:9" ht="12.75" customHeight="1" x14ac:dyDescent="0.2">
      <c r="A2042" s="130" t="s">
        <v>2784</v>
      </c>
      <c r="B2042" s="137" t="s">
        <v>82</v>
      </c>
      <c r="C2042" s="137" t="s">
        <v>773</v>
      </c>
      <c r="D2042" s="137"/>
      <c r="E2042" s="138"/>
      <c r="F2042" s="138"/>
      <c r="G2042" s="676">
        <v>55781.84</v>
      </c>
      <c r="H2042" s="115">
        <v>13</v>
      </c>
      <c r="I2042" s="137" t="s">
        <v>409</v>
      </c>
    </row>
    <row r="2043" spans="1:9" ht="12.75" customHeight="1" x14ac:dyDescent="0.2">
      <c r="A2043" s="130" t="s">
        <v>2785</v>
      </c>
      <c r="B2043" s="971" t="s">
        <v>83</v>
      </c>
      <c r="C2043" s="971" t="s">
        <v>569</v>
      </c>
      <c r="D2043" s="971" t="s">
        <v>7</v>
      </c>
      <c r="E2043" s="139">
        <v>1</v>
      </c>
      <c r="F2043" s="140">
        <v>25871.84</v>
      </c>
      <c r="G2043" s="141">
        <v>25871.84</v>
      </c>
      <c r="H2043" s="217">
        <v>14</v>
      </c>
      <c r="I2043" s="971" t="s">
        <v>410</v>
      </c>
    </row>
    <row r="2044" spans="1:9" ht="12.75" customHeight="1" x14ac:dyDescent="0.2">
      <c r="A2044" s="130" t="s">
        <v>2786</v>
      </c>
      <c r="B2044" s="971" t="s">
        <v>84</v>
      </c>
      <c r="C2044" s="971" t="s">
        <v>774</v>
      </c>
      <c r="D2044" s="971" t="s">
        <v>7</v>
      </c>
      <c r="E2044" s="139">
        <v>1</v>
      </c>
      <c r="F2044" s="142">
        <v>1000</v>
      </c>
      <c r="G2044" s="143">
        <v>1000</v>
      </c>
      <c r="H2044" s="217">
        <v>15</v>
      </c>
      <c r="I2044" s="971" t="s">
        <v>411</v>
      </c>
    </row>
    <row r="2045" spans="1:9" ht="12.75" customHeight="1" x14ac:dyDescent="0.2">
      <c r="A2045" s="130" t="s">
        <v>2787</v>
      </c>
      <c r="B2045" s="971" t="s">
        <v>85</v>
      </c>
      <c r="C2045" s="971" t="s">
        <v>613</v>
      </c>
      <c r="D2045" s="971" t="s">
        <v>7</v>
      </c>
      <c r="E2045" s="139">
        <v>1</v>
      </c>
      <c r="F2045" s="142">
        <v>6160</v>
      </c>
      <c r="G2045" s="143">
        <v>6160</v>
      </c>
      <c r="H2045" s="217">
        <v>16</v>
      </c>
      <c r="I2045" s="971" t="s">
        <v>412</v>
      </c>
    </row>
    <row r="2046" spans="1:9" ht="12.75" customHeight="1" x14ac:dyDescent="0.2">
      <c r="A2046" s="130" t="s">
        <v>2788</v>
      </c>
      <c r="B2046" s="971" t="s">
        <v>161</v>
      </c>
      <c r="C2046" s="971" t="s">
        <v>607</v>
      </c>
      <c r="D2046" s="971" t="s">
        <v>7</v>
      </c>
      <c r="E2046" s="139">
        <v>1</v>
      </c>
      <c r="F2046" s="142">
        <v>6750</v>
      </c>
      <c r="G2046" s="143">
        <v>6750</v>
      </c>
      <c r="H2046" s="217">
        <v>17</v>
      </c>
      <c r="I2046" s="971" t="s">
        <v>413</v>
      </c>
    </row>
    <row r="2047" spans="1:9" ht="12.75" customHeight="1" x14ac:dyDescent="0.2">
      <c r="A2047" s="130" t="s">
        <v>2789</v>
      </c>
      <c r="B2047" s="971" t="s">
        <v>162</v>
      </c>
      <c r="C2047" s="971" t="s">
        <v>594</v>
      </c>
      <c r="D2047" s="971" t="s">
        <v>7</v>
      </c>
      <c r="E2047" s="139">
        <v>1</v>
      </c>
      <c r="F2047" s="142">
        <v>3000</v>
      </c>
      <c r="G2047" s="143">
        <v>3000</v>
      </c>
      <c r="H2047" s="217">
        <v>18</v>
      </c>
      <c r="I2047" s="971" t="s">
        <v>414</v>
      </c>
    </row>
    <row r="2048" spans="1:9" ht="12.75" customHeight="1" x14ac:dyDescent="0.2">
      <c r="A2048" s="130" t="s">
        <v>2790</v>
      </c>
      <c r="B2048" s="971" t="s">
        <v>687</v>
      </c>
      <c r="C2048" s="971" t="s">
        <v>1665</v>
      </c>
      <c r="D2048" s="971" t="s">
        <v>7</v>
      </c>
      <c r="E2048" s="139">
        <v>1</v>
      </c>
      <c r="F2048" s="140">
        <v>10000</v>
      </c>
      <c r="G2048" s="141">
        <v>10000</v>
      </c>
      <c r="H2048" s="217">
        <v>19</v>
      </c>
      <c r="I2048" s="971" t="s">
        <v>1945</v>
      </c>
    </row>
    <row r="2049" spans="1:9" ht="12.75" customHeight="1" x14ac:dyDescent="0.2">
      <c r="A2049" s="130" t="s">
        <v>2791</v>
      </c>
      <c r="B2049" s="971" t="s">
        <v>688</v>
      </c>
      <c r="C2049" s="971" t="s">
        <v>1666</v>
      </c>
      <c r="D2049" s="971" t="s">
        <v>7</v>
      </c>
      <c r="E2049" s="139">
        <v>1</v>
      </c>
      <c r="F2049" s="142">
        <v>3000</v>
      </c>
      <c r="G2049" s="143">
        <v>3000</v>
      </c>
      <c r="H2049" s="217">
        <v>20</v>
      </c>
      <c r="I2049" s="971" t="s">
        <v>1946</v>
      </c>
    </row>
    <row r="2050" spans="1:9" ht="12.75" customHeight="1" x14ac:dyDescent="0.2">
      <c r="A2050" s="130" t="s">
        <v>2792</v>
      </c>
      <c r="B2050" s="137" t="s">
        <v>86</v>
      </c>
      <c r="C2050" s="137" t="s">
        <v>775</v>
      </c>
      <c r="D2050" s="137"/>
      <c r="E2050" s="138"/>
      <c r="F2050" s="138"/>
      <c r="G2050" s="676">
        <v>64698.58</v>
      </c>
      <c r="H2050" s="115">
        <v>21</v>
      </c>
      <c r="I2050" s="137" t="s">
        <v>415</v>
      </c>
    </row>
    <row r="2051" spans="1:9" ht="12.75" customHeight="1" x14ac:dyDescent="0.2">
      <c r="A2051" s="130" t="s">
        <v>2793</v>
      </c>
      <c r="B2051" s="971" t="s">
        <v>87</v>
      </c>
      <c r="C2051" s="971" t="s">
        <v>596</v>
      </c>
      <c r="D2051" s="971" t="s">
        <v>7</v>
      </c>
      <c r="E2051" s="139">
        <v>1</v>
      </c>
      <c r="F2051" s="142">
        <v>2500</v>
      </c>
      <c r="G2051" s="143">
        <v>2500</v>
      </c>
      <c r="H2051" s="217">
        <v>22</v>
      </c>
      <c r="I2051" s="971" t="s">
        <v>416</v>
      </c>
    </row>
    <row r="2052" spans="1:9" ht="12.75" customHeight="1" x14ac:dyDescent="0.2">
      <c r="A2052" s="130" t="s">
        <v>2794</v>
      </c>
      <c r="B2052" s="971" t="s">
        <v>88</v>
      </c>
      <c r="C2052" s="971" t="s">
        <v>586</v>
      </c>
      <c r="D2052" s="971" t="s">
        <v>7</v>
      </c>
      <c r="E2052" s="139">
        <v>1</v>
      </c>
      <c r="F2052" s="142">
        <v>3000</v>
      </c>
      <c r="G2052" s="143">
        <v>3000</v>
      </c>
      <c r="H2052" s="217">
        <v>23</v>
      </c>
      <c r="I2052" s="971" t="s">
        <v>417</v>
      </c>
    </row>
    <row r="2053" spans="1:9" ht="12.75" customHeight="1" x14ac:dyDescent="0.2">
      <c r="A2053" s="130" t="s">
        <v>2795</v>
      </c>
      <c r="B2053" s="971" t="s">
        <v>89</v>
      </c>
      <c r="C2053" s="971" t="s">
        <v>602</v>
      </c>
      <c r="D2053" s="971" t="s">
        <v>7</v>
      </c>
      <c r="E2053" s="139">
        <v>1</v>
      </c>
      <c r="F2053" s="144">
        <v>800</v>
      </c>
      <c r="G2053" s="145">
        <v>800</v>
      </c>
      <c r="H2053" s="217">
        <v>24</v>
      </c>
      <c r="I2053" s="971" t="s">
        <v>418</v>
      </c>
    </row>
    <row r="2054" spans="1:9" ht="12.75" customHeight="1" x14ac:dyDescent="0.2">
      <c r="A2054" s="130" t="s">
        <v>2796</v>
      </c>
      <c r="B2054" s="971" t="s">
        <v>1667</v>
      </c>
      <c r="C2054" s="971" t="s">
        <v>970</v>
      </c>
      <c r="D2054" s="971" t="s">
        <v>10</v>
      </c>
      <c r="E2054" s="139">
        <v>6</v>
      </c>
      <c r="F2054" s="142">
        <v>2183</v>
      </c>
      <c r="G2054" s="141">
        <v>13098</v>
      </c>
      <c r="H2054" s="217">
        <v>25</v>
      </c>
      <c r="I2054" s="971" t="s">
        <v>1949</v>
      </c>
    </row>
    <row r="2055" spans="1:9" ht="12.75" customHeight="1" x14ac:dyDescent="0.2">
      <c r="A2055" s="130" t="s">
        <v>2797</v>
      </c>
      <c r="B2055" s="971" t="s">
        <v>1668</v>
      </c>
      <c r="C2055" s="971" t="s">
        <v>1669</v>
      </c>
      <c r="D2055" s="971" t="s">
        <v>7</v>
      </c>
      <c r="E2055" s="139">
        <v>1</v>
      </c>
      <c r="F2055" s="142">
        <v>2000</v>
      </c>
      <c r="G2055" s="143">
        <v>2000</v>
      </c>
      <c r="H2055" s="217">
        <v>26</v>
      </c>
      <c r="I2055" s="971" t="s">
        <v>1950</v>
      </c>
    </row>
    <row r="2056" spans="1:9" ht="12.75" customHeight="1" x14ac:dyDescent="0.2">
      <c r="A2056" s="130" t="s">
        <v>2798</v>
      </c>
      <c r="B2056" s="137" t="s">
        <v>776</v>
      </c>
      <c r="C2056" s="137" t="s">
        <v>779</v>
      </c>
      <c r="D2056" s="137"/>
      <c r="E2056" s="138"/>
      <c r="F2056" s="138"/>
      <c r="G2056" s="676">
        <v>29934.86</v>
      </c>
      <c r="H2056" s="115">
        <v>27</v>
      </c>
      <c r="I2056" s="137" t="s">
        <v>419</v>
      </c>
    </row>
    <row r="2057" spans="1:9" ht="12.75" customHeight="1" x14ac:dyDescent="0.2">
      <c r="A2057" s="130" t="s">
        <v>2799</v>
      </c>
      <c r="B2057" s="971" t="s">
        <v>777</v>
      </c>
      <c r="C2057" s="971" t="s">
        <v>1670</v>
      </c>
      <c r="D2057" s="971" t="s">
        <v>90</v>
      </c>
      <c r="E2057" s="146">
        <v>60</v>
      </c>
      <c r="F2057" s="144">
        <v>125.7514</v>
      </c>
      <c r="G2057" s="143">
        <v>7545.08</v>
      </c>
      <c r="H2057" s="217">
        <v>28</v>
      </c>
      <c r="I2057" s="971" t="s">
        <v>1953</v>
      </c>
    </row>
    <row r="2058" spans="1:9" ht="12.75" customHeight="1" x14ac:dyDescent="0.2">
      <c r="A2058" s="130" t="s">
        <v>2800</v>
      </c>
      <c r="B2058" s="971" t="s">
        <v>971</v>
      </c>
      <c r="C2058" s="971" t="s">
        <v>1671</v>
      </c>
      <c r="D2058" s="971" t="s">
        <v>90</v>
      </c>
      <c r="E2058" s="146">
        <v>15</v>
      </c>
      <c r="F2058" s="144">
        <v>185.5686</v>
      </c>
      <c r="G2058" s="143">
        <v>2783.53</v>
      </c>
      <c r="H2058" s="217">
        <v>29</v>
      </c>
      <c r="I2058" s="971" t="s">
        <v>1954</v>
      </c>
    </row>
    <row r="2059" spans="1:9" ht="12.75" customHeight="1" x14ac:dyDescent="0.2">
      <c r="A2059" s="130" t="s">
        <v>2801</v>
      </c>
      <c r="B2059" s="971" t="s">
        <v>972</v>
      </c>
      <c r="C2059" s="971" t="s">
        <v>1672</v>
      </c>
      <c r="D2059" s="971" t="s">
        <v>90</v>
      </c>
      <c r="E2059" s="146">
        <v>25</v>
      </c>
      <c r="F2059" s="144">
        <v>140.26669999999999</v>
      </c>
      <c r="G2059" s="143">
        <v>3506.67</v>
      </c>
      <c r="H2059" s="217">
        <v>30</v>
      </c>
      <c r="I2059" s="971" t="s">
        <v>1955</v>
      </c>
    </row>
    <row r="2060" spans="1:9" ht="12.75" customHeight="1" x14ac:dyDescent="0.2">
      <c r="A2060" s="130" t="s">
        <v>2802</v>
      </c>
      <c r="B2060" s="971" t="s">
        <v>1673</v>
      </c>
      <c r="C2060" s="971" t="s">
        <v>1674</v>
      </c>
      <c r="D2060" s="971" t="s">
        <v>90</v>
      </c>
      <c r="E2060" s="146">
        <v>60</v>
      </c>
      <c r="F2060" s="146">
        <v>64.622399999999999</v>
      </c>
      <c r="G2060" s="143">
        <v>3877.35</v>
      </c>
      <c r="H2060" s="217">
        <v>31</v>
      </c>
      <c r="I2060" s="971" t="s">
        <v>1956</v>
      </c>
    </row>
    <row r="2061" spans="1:9" ht="12.75" customHeight="1" x14ac:dyDescent="0.2">
      <c r="A2061" s="130" t="s">
        <v>2803</v>
      </c>
      <c r="B2061" s="971" t="s">
        <v>1675</v>
      </c>
      <c r="C2061" s="971" t="s">
        <v>1676</v>
      </c>
      <c r="D2061" s="971" t="s">
        <v>90</v>
      </c>
      <c r="E2061" s="146">
        <v>60</v>
      </c>
      <c r="F2061" s="144">
        <v>142.0667</v>
      </c>
      <c r="G2061" s="143">
        <v>8524</v>
      </c>
      <c r="H2061" s="217">
        <v>32</v>
      </c>
      <c r="I2061" s="971" t="s">
        <v>1957</v>
      </c>
    </row>
    <row r="2062" spans="1:9" ht="12.75" customHeight="1" x14ac:dyDescent="0.2">
      <c r="A2062" s="130" t="s">
        <v>2804</v>
      </c>
      <c r="B2062" s="971" t="s">
        <v>1677</v>
      </c>
      <c r="C2062" s="971" t="s">
        <v>1678</v>
      </c>
      <c r="D2062" s="971" t="s">
        <v>90</v>
      </c>
      <c r="E2062" s="146">
        <v>20</v>
      </c>
      <c r="F2062" s="146">
        <v>76.964699999999993</v>
      </c>
      <c r="G2062" s="143">
        <v>1539.29</v>
      </c>
      <c r="H2062" s="217">
        <v>33</v>
      </c>
      <c r="I2062" s="971" t="s">
        <v>1958</v>
      </c>
    </row>
    <row r="2063" spans="1:9" ht="12.75" customHeight="1" x14ac:dyDescent="0.2">
      <c r="A2063" s="130" t="s">
        <v>2805</v>
      </c>
      <c r="B2063" s="971" t="s">
        <v>1679</v>
      </c>
      <c r="C2063" s="971" t="s">
        <v>583</v>
      </c>
      <c r="D2063" s="971" t="s">
        <v>7</v>
      </c>
      <c r="E2063" s="139">
        <v>1</v>
      </c>
      <c r="F2063" s="142">
        <v>2158.94</v>
      </c>
      <c r="G2063" s="143">
        <v>2158.94</v>
      </c>
      <c r="H2063" s="217">
        <v>34</v>
      </c>
      <c r="I2063" s="971" t="s">
        <v>420</v>
      </c>
    </row>
    <row r="2064" spans="1:9" ht="12.75" customHeight="1" x14ac:dyDescent="0.2">
      <c r="A2064" s="130" t="s">
        <v>2806</v>
      </c>
      <c r="B2064" s="137" t="s">
        <v>778</v>
      </c>
      <c r="C2064" s="137" t="s">
        <v>117</v>
      </c>
      <c r="D2064" s="137"/>
      <c r="E2064" s="138"/>
      <c r="F2064" s="138"/>
      <c r="G2064" s="676">
        <v>13365.72</v>
      </c>
      <c r="H2064" s="115">
        <v>35</v>
      </c>
      <c r="I2064" s="137" t="s">
        <v>60</v>
      </c>
    </row>
    <row r="2065" spans="1:9" ht="12.75" customHeight="1" x14ac:dyDescent="0.2">
      <c r="A2065" s="130" t="s">
        <v>2807</v>
      </c>
      <c r="B2065" s="971" t="s">
        <v>780</v>
      </c>
      <c r="C2065" s="971" t="s">
        <v>590</v>
      </c>
      <c r="D2065" s="971" t="s">
        <v>7</v>
      </c>
      <c r="E2065" s="139">
        <v>1</v>
      </c>
      <c r="F2065" s="144">
        <v>600</v>
      </c>
      <c r="G2065" s="145">
        <v>600</v>
      </c>
      <c r="H2065" s="217">
        <v>36</v>
      </c>
      <c r="I2065" s="971" t="s">
        <v>421</v>
      </c>
    </row>
    <row r="2066" spans="1:9" ht="12.75" customHeight="1" x14ac:dyDescent="0.2">
      <c r="A2066" s="130" t="s">
        <v>2808</v>
      </c>
      <c r="B2066" s="971" t="s">
        <v>781</v>
      </c>
      <c r="C2066" s="971" t="s">
        <v>609</v>
      </c>
      <c r="D2066" s="971" t="s">
        <v>7</v>
      </c>
      <c r="E2066" s="139">
        <v>1</v>
      </c>
      <c r="F2066" s="142">
        <v>6966.8</v>
      </c>
      <c r="G2066" s="143">
        <v>6966.8</v>
      </c>
      <c r="H2066" s="217">
        <v>37</v>
      </c>
      <c r="I2066" s="971" t="s">
        <v>422</v>
      </c>
    </row>
    <row r="2067" spans="1:9" ht="12.75" customHeight="1" x14ac:dyDescent="0.2">
      <c r="A2067" s="130" t="s">
        <v>2809</v>
      </c>
      <c r="B2067" s="971" t="s">
        <v>782</v>
      </c>
      <c r="C2067" s="971" t="s">
        <v>610</v>
      </c>
      <c r="D2067" s="971" t="s">
        <v>90</v>
      </c>
      <c r="E2067" s="146">
        <v>50</v>
      </c>
      <c r="F2067" s="146">
        <v>74.941699999999997</v>
      </c>
      <c r="G2067" s="143">
        <v>3747.09</v>
      </c>
      <c r="H2067" s="217">
        <v>38</v>
      </c>
      <c r="I2067" s="971" t="s">
        <v>423</v>
      </c>
    </row>
    <row r="2068" spans="1:9" ht="12.75" customHeight="1" x14ac:dyDescent="0.2">
      <c r="A2068" s="130" t="s">
        <v>2810</v>
      </c>
      <c r="B2068" s="971" t="s">
        <v>783</v>
      </c>
      <c r="C2068" s="971" t="s">
        <v>611</v>
      </c>
      <c r="D2068" s="971" t="s">
        <v>90</v>
      </c>
      <c r="E2068" s="144">
        <v>606.62</v>
      </c>
      <c r="F2068" s="139">
        <v>3.3824000000000001</v>
      </c>
      <c r="G2068" s="143">
        <v>2051.83</v>
      </c>
      <c r="H2068" s="217">
        <v>39</v>
      </c>
      <c r="I2068" s="971" t="s">
        <v>424</v>
      </c>
    </row>
    <row r="2069" spans="1:9" ht="12.75" customHeight="1" x14ac:dyDescent="0.2">
      <c r="A2069" s="130" t="s">
        <v>2811</v>
      </c>
      <c r="B2069" s="137" t="s">
        <v>91</v>
      </c>
      <c r="C2069" s="137" t="s">
        <v>784</v>
      </c>
      <c r="D2069" s="137"/>
      <c r="E2069" s="138"/>
      <c r="F2069" s="138"/>
      <c r="G2069" s="675">
        <v>142872.14000000001</v>
      </c>
      <c r="H2069" s="115">
        <v>40</v>
      </c>
      <c r="I2069" s="137" t="s">
        <v>425</v>
      </c>
    </row>
    <row r="2070" spans="1:9" ht="12.75" customHeight="1" x14ac:dyDescent="0.2">
      <c r="A2070" s="130" t="s">
        <v>2812</v>
      </c>
      <c r="B2070" s="971" t="s">
        <v>92</v>
      </c>
      <c r="C2070" s="971" t="s">
        <v>584</v>
      </c>
      <c r="D2070" s="971" t="s">
        <v>7</v>
      </c>
      <c r="E2070" s="139">
        <v>1</v>
      </c>
      <c r="F2070" s="140">
        <v>83728.404999999999</v>
      </c>
      <c r="G2070" s="141">
        <v>83728.41</v>
      </c>
      <c r="H2070" s="217">
        <v>41</v>
      </c>
      <c r="I2070" s="971" t="s">
        <v>426</v>
      </c>
    </row>
    <row r="2071" spans="1:9" ht="12.75" customHeight="1" x14ac:dyDescent="0.2">
      <c r="A2071" s="130" t="s">
        <v>2813</v>
      </c>
      <c r="B2071" s="971" t="s">
        <v>93</v>
      </c>
      <c r="C2071" s="971" t="s">
        <v>785</v>
      </c>
      <c r="D2071" s="971" t="s">
        <v>7</v>
      </c>
      <c r="E2071" s="139">
        <v>1</v>
      </c>
      <c r="F2071" s="140">
        <v>59143.73</v>
      </c>
      <c r="G2071" s="141">
        <v>59143.73</v>
      </c>
      <c r="H2071" s="217">
        <v>42</v>
      </c>
      <c r="I2071" s="971" t="s">
        <v>427</v>
      </c>
    </row>
    <row r="2072" spans="1:9" ht="12.75" customHeight="1" x14ac:dyDescent="0.2">
      <c r="A2072" s="130" t="s">
        <v>2814</v>
      </c>
      <c r="B2072" s="137" t="s">
        <v>95</v>
      </c>
      <c r="C2072" s="137" t="s">
        <v>786</v>
      </c>
      <c r="D2072" s="137"/>
      <c r="E2072" s="138"/>
      <c r="F2072" s="138"/>
      <c r="G2072" s="675">
        <v>531012.86</v>
      </c>
      <c r="H2072" s="115">
        <v>43</v>
      </c>
      <c r="I2072" s="137" t="s">
        <v>428</v>
      </c>
    </row>
    <row r="2073" spans="1:9" ht="12.75" customHeight="1" x14ac:dyDescent="0.2">
      <c r="A2073" s="130" t="s">
        <v>2815</v>
      </c>
      <c r="B2073" s="137" t="s">
        <v>96</v>
      </c>
      <c r="C2073" s="137" t="s">
        <v>787</v>
      </c>
      <c r="D2073" s="137"/>
      <c r="E2073" s="138"/>
      <c r="F2073" s="138"/>
      <c r="G2073" s="675">
        <v>119358.59</v>
      </c>
      <c r="H2073" s="115">
        <v>44</v>
      </c>
      <c r="I2073" s="137" t="s">
        <v>429</v>
      </c>
    </row>
    <row r="2074" spans="1:9" ht="12.75" customHeight="1" x14ac:dyDescent="0.2">
      <c r="A2074" s="130" t="s">
        <v>2816</v>
      </c>
      <c r="B2074" s="971" t="s">
        <v>97</v>
      </c>
      <c r="C2074" s="971" t="s">
        <v>600</v>
      </c>
      <c r="D2074" s="971" t="s">
        <v>94</v>
      </c>
      <c r="E2074" s="144">
        <v>187.78</v>
      </c>
      <c r="F2074" s="146">
        <v>80</v>
      </c>
      <c r="G2074" s="141">
        <v>15022.4</v>
      </c>
      <c r="H2074" s="217">
        <v>45</v>
      </c>
      <c r="I2074" s="971" t="s">
        <v>430</v>
      </c>
    </row>
    <row r="2075" spans="1:9" ht="12.75" customHeight="1" x14ac:dyDescent="0.2">
      <c r="A2075" s="130" t="s">
        <v>2817</v>
      </c>
      <c r="B2075" s="971" t="s">
        <v>98</v>
      </c>
      <c r="C2075" s="971" t="s">
        <v>616</v>
      </c>
      <c r="D2075" s="971" t="s">
        <v>90</v>
      </c>
      <c r="E2075" s="144">
        <v>108.26</v>
      </c>
      <c r="F2075" s="139">
        <v>5.5282999999999998</v>
      </c>
      <c r="G2075" s="145">
        <v>598.49</v>
      </c>
      <c r="H2075" s="217">
        <v>46</v>
      </c>
      <c r="I2075" s="971" t="s">
        <v>435</v>
      </c>
    </row>
    <row r="2076" spans="1:9" ht="12.75" customHeight="1" x14ac:dyDescent="0.2">
      <c r="A2076" s="130" t="s">
        <v>2818</v>
      </c>
      <c r="B2076" s="971" t="s">
        <v>99</v>
      </c>
      <c r="C2076" s="971" t="s">
        <v>582</v>
      </c>
      <c r="D2076" s="971" t="s">
        <v>94</v>
      </c>
      <c r="E2076" s="139">
        <v>6.48</v>
      </c>
      <c r="F2076" s="144">
        <v>312.7756</v>
      </c>
      <c r="G2076" s="143">
        <v>2026.79</v>
      </c>
      <c r="H2076" s="217">
        <v>47</v>
      </c>
      <c r="I2076" s="971" t="s">
        <v>431</v>
      </c>
    </row>
    <row r="2077" spans="1:9" ht="12.75" customHeight="1" x14ac:dyDescent="0.2">
      <c r="A2077" s="130" t="s">
        <v>2819</v>
      </c>
      <c r="B2077" s="971" t="s">
        <v>100</v>
      </c>
      <c r="C2077" s="971" t="s">
        <v>614</v>
      </c>
      <c r="D2077" s="971" t="s">
        <v>90</v>
      </c>
      <c r="E2077" s="144">
        <v>379.77</v>
      </c>
      <c r="F2077" s="146">
        <v>53.000100000000003</v>
      </c>
      <c r="G2077" s="141">
        <v>20127.849999999999</v>
      </c>
      <c r="H2077" s="217">
        <v>48</v>
      </c>
      <c r="I2077" s="971" t="s">
        <v>432</v>
      </c>
    </row>
    <row r="2078" spans="1:9" ht="12.75" customHeight="1" x14ac:dyDescent="0.2">
      <c r="A2078" s="130" t="s">
        <v>2820</v>
      </c>
      <c r="B2078" s="971" t="s">
        <v>102</v>
      </c>
      <c r="C2078" s="971" t="s">
        <v>973</v>
      </c>
      <c r="D2078" s="971" t="s">
        <v>101</v>
      </c>
      <c r="E2078" s="142">
        <v>7220</v>
      </c>
      <c r="F2078" s="139">
        <v>5.5468000000000002</v>
      </c>
      <c r="G2078" s="141">
        <v>40047.9</v>
      </c>
      <c r="H2078" s="217">
        <v>49</v>
      </c>
      <c r="I2078" s="971" t="s">
        <v>1071</v>
      </c>
    </row>
    <row r="2079" spans="1:9" ht="12.75" customHeight="1" x14ac:dyDescent="0.2">
      <c r="A2079" s="130" t="s">
        <v>2821</v>
      </c>
      <c r="B2079" s="971" t="s">
        <v>788</v>
      </c>
      <c r="C2079" s="971" t="s">
        <v>1680</v>
      </c>
      <c r="D2079" s="971" t="s">
        <v>94</v>
      </c>
      <c r="E2079" s="144">
        <v>102.4</v>
      </c>
      <c r="F2079" s="144">
        <v>302.72660000000002</v>
      </c>
      <c r="G2079" s="141">
        <v>30999.200000000001</v>
      </c>
      <c r="H2079" s="217">
        <v>50</v>
      </c>
      <c r="I2079" s="971" t="s">
        <v>1963</v>
      </c>
    </row>
    <row r="2080" spans="1:9" ht="12.75" customHeight="1" x14ac:dyDescent="0.2">
      <c r="A2080" s="130" t="s">
        <v>2822</v>
      </c>
      <c r="B2080" s="971" t="s">
        <v>789</v>
      </c>
      <c r="C2080" s="971" t="s">
        <v>625</v>
      </c>
      <c r="D2080" s="971" t="s">
        <v>94</v>
      </c>
      <c r="E2080" s="144">
        <v>107.74</v>
      </c>
      <c r="F2080" s="146">
        <v>12.1622</v>
      </c>
      <c r="G2080" s="143">
        <v>1310.3599999999999</v>
      </c>
      <c r="H2080" s="217">
        <v>51</v>
      </c>
      <c r="I2080" s="971" t="s">
        <v>433</v>
      </c>
    </row>
    <row r="2081" spans="1:9" ht="12.75" customHeight="1" x14ac:dyDescent="0.2">
      <c r="A2081" s="130" t="s">
        <v>2823</v>
      </c>
      <c r="B2081" s="971" t="s">
        <v>790</v>
      </c>
      <c r="C2081" s="971" t="s">
        <v>606</v>
      </c>
      <c r="D2081" s="971" t="s">
        <v>94</v>
      </c>
      <c r="E2081" s="144">
        <v>136.38999999999999</v>
      </c>
      <c r="F2081" s="146">
        <v>67.641300000000001</v>
      </c>
      <c r="G2081" s="143">
        <v>9225.6</v>
      </c>
      <c r="H2081" s="217">
        <v>52</v>
      </c>
      <c r="I2081" s="971" t="s">
        <v>434</v>
      </c>
    </row>
    <row r="2082" spans="1:9" ht="12.75" customHeight="1" x14ac:dyDescent="0.2">
      <c r="A2082" s="130" t="s">
        <v>2824</v>
      </c>
      <c r="B2082" s="137" t="s">
        <v>103</v>
      </c>
      <c r="C2082" s="137" t="s">
        <v>975</v>
      </c>
      <c r="D2082" s="137"/>
      <c r="E2082" s="138"/>
      <c r="F2082" s="138"/>
      <c r="G2082" s="676">
        <v>31514.49</v>
      </c>
      <c r="H2082" s="115">
        <v>53</v>
      </c>
      <c r="I2082" s="137" t="s">
        <v>1072</v>
      </c>
    </row>
    <row r="2083" spans="1:9" ht="12.75" customHeight="1" x14ac:dyDescent="0.2">
      <c r="A2083" s="130" t="s">
        <v>2825</v>
      </c>
      <c r="B2083" s="971" t="s">
        <v>104</v>
      </c>
      <c r="C2083" s="971" t="s">
        <v>978</v>
      </c>
      <c r="D2083" s="971" t="s">
        <v>94</v>
      </c>
      <c r="E2083" s="146">
        <v>28.44</v>
      </c>
      <c r="F2083" s="144">
        <v>170</v>
      </c>
      <c r="G2083" s="143">
        <v>4834.8</v>
      </c>
      <c r="H2083" s="217">
        <v>54</v>
      </c>
      <c r="I2083" s="971" t="s">
        <v>1073</v>
      </c>
    </row>
    <row r="2084" spans="1:9" ht="12.75" customHeight="1" x14ac:dyDescent="0.2">
      <c r="A2084" s="130" t="s">
        <v>2826</v>
      </c>
      <c r="B2084" s="971" t="s">
        <v>792</v>
      </c>
      <c r="C2084" s="971" t="s">
        <v>982</v>
      </c>
      <c r="D2084" s="971" t="s">
        <v>94</v>
      </c>
      <c r="E2084" s="146">
        <v>12.38</v>
      </c>
      <c r="F2084" s="144">
        <v>130</v>
      </c>
      <c r="G2084" s="143">
        <v>1609.4</v>
      </c>
      <c r="H2084" s="217">
        <v>55</v>
      </c>
      <c r="I2084" s="971" t="s">
        <v>1074</v>
      </c>
    </row>
    <row r="2085" spans="1:9" ht="12.75" customHeight="1" x14ac:dyDescent="0.2">
      <c r="A2085" s="130" t="s">
        <v>2827</v>
      </c>
      <c r="B2085" s="971" t="s">
        <v>793</v>
      </c>
      <c r="C2085" s="971" t="s">
        <v>973</v>
      </c>
      <c r="D2085" s="971" t="s">
        <v>101</v>
      </c>
      <c r="E2085" s="142">
        <v>1196.0999999999999</v>
      </c>
      <c r="F2085" s="139">
        <v>5.4630000000000001</v>
      </c>
      <c r="G2085" s="143">
        <v>6534.29</v>
      </c>
      <c r="H2085" s="217">
        <v>56</v>
      </c>
      <c r="I2085" s="971" t="s">
        <v>1071</v>
      </c>
    </row>
    <row r="2086" spans="1:9" ht="12.75" customHeight="1" x14ac:dyDescent="0.2">
      <c r="A2086" s="130" t="s">
        <v>2828</v>
      </c>
      <c r="B2086" s="971" t="s">
        <v>794</v>
      </c>
      <c r="C2086" s="971" t="s">
        <v>1681</v>
      </c>
      <c r="D2086" s="971" t="s">
        <v>94</v>
      </c>
      <c r="E2086" s="146">
        <v>40.81</v>
      </c>
      <c r="F2086" s="144">
        <v>337.6848</v>
      </c>
      <c r="G2086" s="141">
        <v>13780.93</v>
      </c>
      <c r="H2086" s="217">
        <v>57</v>
      </c>
      <c r="I2086" s="971" t="s">
        <v>1964</v>
      </c>
    </row>
    <row r="2087" spans="1:9" ht="12.75" customHeight="1" x14ac:dyDescent="0.2">
      <c r="A2087" s="130" t="s">
        <v>2829</v>
      </c>
      <c r="B2087" s="971" t="s">
        <v>795</v>
      </c>
      <c r="C2087" s="971" t="s">
        <v>1682</v>
      </c>
      <c r="D2087" s="971" t="s">
        <v>8</v>
      </c>
      <c r="E2087" s="146">
        <v>23</v>
      </c>
      <c r="F2087" s="146">
        <v>38.697800000000001</v>
      </c>
      <c r="G2087" s="145">
        <v>890.05</v>
      </c>
      <c r="H2087" s="217">
        <v>58</v>
      </c>
      <c r="I2087" s="971" t="s">
        <v>1965</v>
      </c>
    </row>
    <row r="2088" spans="1:9" ht="12.75" customHeight="1" x14ac:dyDescent="0.2">
      <c r="A2088" s="130" t="s">
        <v>2830</v>
      </c>
      <c r="B2088" s="971" t="s">
        <v>796</v>
      </c>
      <c r="C2088" s="971" t="s">
        <v>606</v>
      </c>
      <c r="D2088" s="971" t="s">
        <v>94</v>
      </c>
      <c r="E2088" s="146">
        <v>57.14</v>
      </c>
      <c r="F2088" s="146">
        <v>67.641300000000001</v>
      </c>
      <c r="G2088" s="143">
        <v>3865.02</v>
      </c>
      <c r="H2088" s="217">
        <v>59</v>
      </c>
      <c r="I2088" s="971" t="s">
        <v>434</v>
      </c>
    </row>
    <row r="2089" spans="1:9" ht="12.75" customHeight="1" x14ac:dyDescent="0.2">
      <c r="A2089" s="130" t="s">
        <v>2831</v>
      </c>
      <c r="B2089" s="137" t="s">
        <v>974</v>
      </c>
      <c r="C2089" s="137" t="s">
        <v>791</v>
      </c>
      <c r="D2089" s="137"/>
      <c r="E2089" s="138"/>
      <c r="F2089" s="138"/>
      <c r="G2089" s="675">
        <v>300464.65000000002</v>
      </c>
      <c r="H2089" s="115">
        <v>60</v>
      </c>
      <c r="I2089" s="137" t="s">
        <v>436</v>
      </c>
    </row>
    <row r="2090" spans="1:9" ht="12.75" customHeight="1" x14ac:dyDescent="0.2">
      <c r="A2090" s="130" t="s">
        <v>2832</v>
      </c>
      <c r="B2090" s="971" t="s">
        <v>976</v>
      </c>
      <c r="C2090" s="971" t="s">
        <v>612</v>
      </c>
      <c r="D2090" s="971" t="s">
        <v>7</v>
      </c>
      <c r="E2090" s="139">
        <v>1</v>
      </c>
      <c r="F2090" s="140">
        <v>21000</v>
      </c>
      <c r="G2090" s="141">
        <v>21000</v>
      </c>
      <c r="H2090" s="217">
        <v>61</v>
      </c>
      <c r="I2090" s="971" t="s">
        <v>437</v>
      </c>
    </row>
    <row r="2091" spans="1:9" ht="12.75" customHeight="1" x14ac:dyDescent="0.2">
      <c r="A2091" s="130" t="s">
        <v>2833</v>
      </c>
      <c r="B2091" s="971" t="s">
        <v>977</v>
      </c>
      <c r="C2091" s="971" t="s">
        <v>1683</v>
      </c>
      <c r="D2091" s="971" t="s">
        <v>15</v>
      </c>
      <c r="E2091" s="144">
        <v>644</v>
      </c>
      <c r="F2091" s="144">
        <v>130</v>
      </c>
      <c r="G2091" s="141">
        <v>83720</v>
      </c>
      <c r="H2091" s="217">
        <v>62</v>
      </c>
      <c r="I2091" s="971" t="s">
        <v>1968</v>
      </c>
    </row>
    <row r="2092" spans="1:9" ht="12.75" customHeight="1" x14ac:dyDescent="0.2">
      <c r="A2092" s="130" t="s">
        <v>2834</v>
      </c>
      <c r="B2092" s="971" t="s">
        <v>979</v>
      </c>
      <c r="C2092" s="971" t="s">
        <v>1684</v>
      </c>
      <c r="D2092" s="971" t="s">
        <v>15</v>
      </c>
      <c r="E2092" s="144">
        <v>345</v>
      </c>
      <c r="F2092" s="144">
        <v>150</v>
      </c>
      <c r="G2092" s="141">
        <v>51750</v>
      </c>
      <c r="H2092" s="217">
        <v>63</v>
      </c>
      <c r="I2092" s="971" t="s">
        <v>1969</v>
      </c>
    </row>
    <row r="2093" spans="1:9" ht="12.75" customHeight="1" x14ac:dyDescent="0.2">
      <c r="A2093" s="130" t="s">
        <v>2835</v>
      </c>
      <c r="B2093" s="971" t="s">
        <v>980</v>
      </c>
      <c r="C2093" s="971" t="s">
        <v>973</v>
      </c>
      <c r="D2093" s="971" t="s">
        <v>101</v>
      </c>
      <c r="E2093" s="142">
        <v>4588.1000000000004</v>
      </c>
      <c r="F2093" s="139">
        <v>4.8520000000000003</v>
      </c>
      <c r="G2093" s="141">
        <v>22261.47</v>
      </c>
      <c r="H2093" s="217">
        <v>64</v>
      </c>
      <c r="I2093" s="971" t="s">
        <v>1071</v>
      </c>
    </row>
    <row r="2094" spans="1:9" ht="12.75" customHeight="1" x14ac:dyDescent="0.2">
      <c r="A2094" s="130" t="s">
        <v>2836</v>
      </c>
      <c r="B2094" s="971" t="s">
        <v>981</v>
      </c>
      <c r="C2094" s="971" t="s">
        <v>1685</v>
      </c>
      <c r="D2094" s="971" t="s">
        <v>94</v>
      </c>
      <c r="E2094" s="144">
        <v>314.86</v>
      </c>
      <c r="F2094" s="144">
        <v>337.6848</v>
      </c>
      <c r="G2094" s="678">
        <v>106323.44</v>
      </c>
      <c r="H2094" s="217">
        <v>65</v>
      </c>
      <c r="I2094" s="971" t="s">
        <v>1970</v>
      </c>
    </row>
    <row r="2095" spans="1:9" ht="12.75" customHeight="1" x14ac:dyDescent="0.2">
      <c r="A2095" s="130" t="s">
        <v>2837</v>
      </c>
      <c r="B2095" s="971" t="s">
        <v>983</v>
      </c>
      <c r="C2095" s="971" t="s">
        <v>1686</v>
      </c>
      <c r="D2095" s="971" t="s">
        <v>8</v>
      </c>
      <c r="E2095" s="146">
        <v>43</v>
      </c>
      <c r="F2095" s="146">
        <v>38.697800000000001</v>
      </c>
      <c r="G2095" s="143">
        <v>1664.01</v>
      </c>
      <c r="H2095" s="217">
        <v>66</v>
      </c>
      <c r="I2095" s="971" t="s">
        <v>1971</v>
      </c>
    </row>
    <row r="2096" spans="1:9" ht="12.75" customHeight="1" x14ac:dyDescent="0.2">
      <c r="A2096" s="130" t="s">
        <v>2838</v>
      </c>
      <c r="B2096" s="971" t="s">
        <v>1687</v>
      </c>
      <c r="C2096" s="971" t="s">
        <v>606</v>
      </c>
      <c r="D2096" s="971" t="s">
        <v>94</v>
      </c>
      <c r="E2096" s="144">
        <v>440.8</v>
      </c>
      <c r="F2096" s="146">
        <v>24.16</v>
      </c>
      <c r="G2096" s="141">
        <v>10649.73</v>
      </c>
      <c r="H2096" s="217">
        <v>67</v>
      </c>
      <c r="I2096" s="971" t="s">
        <v>434</v>
      </c>
    </row>
    <row r="2097" spans="1:9" ht="12.75" customHeight="1" x14ac:dyDescent="0.2">
      <c r="A2097" s="130" t="s">
        <v>2839</v>
      </c>
      <c r="B2097" s="971" t="s">
        <v>1688</v>
      </c>
      <c r="C2097" s="971" t="s">
        <v>567</v>
      </c>
      <c r="D2097" s="971" t="s">
        <v>12</v>
      </c>
      <c r="E2097" s="146">
        <v>34.4</v>
      </c>
      <c r="F2097" s="146">
        <v>90</v>
      </c>
      <c r="G2097" s="143">
        <v>3096</v>
      </c>
      <c r="H2097" s="217">
        <v>68</v>
      </c>
      <c r="I2097" s="971" t="s">
        <v>438</v>
      </c>
    </row>
    <row r="2098" spans="1:9" ht="12.75" customHeight="1" x14ac:dyDescent="0.2">
      <c r="A2098" s="130" t="s">
        <v>2840</v>
      </c>
      <c r="B2098" s="137" t="s">
        <v>984</v>
      </c>
      <c r="C2098" s="137" t="s">
        <v>985</v>
      </c>
      <c r="D2098" s="137"/>
      <c r="E2098" s="138"/>
      <c r="F2098" s="138"/>
      <c r="G2098" s="676">
        <v>79675.13</v>
      </c>
      <c r="H2098" s="115">
        <v>69</v>
      </c>
      <c r="I2098" s="137" t="s">
        <v>1075</v>
      </c>
    </row>
    <row r="2099" spans="1:9" ht="12.75" customHeight="1" x14ac:dyDescent="0.2">
      <c r="A2099" s="130" t="s">
        <v>2841</v>
      </c>
      <c r="B2099" s="137" t="s">
        <v>986</v>
      </c>
      <c r="C2099" s="137" t="s">
        <v>987</v>
      </c>
      <c r="D2099" s="137"/>
      <c r="E2099" s="138"/>
      <c r="F2099" s="138"/>
      <c r="G2099" s="676">
        <v>79675.13</v>
      </c>
      <c r="H2099" s="115">
        <v>70</v>
      </c>
      <c r="I2099" s="137" t="s">
        <v>1076</v>
      </c>
    </row>
    <row r="2100" spans="1:9" ht="12.75" customHeight="1" x14ac:dyDescent="0.2">
      <c r="A2100" s="130" t="s">
        <v>2842</v>
      </c>
      <c r="B2100" s="971" t="s">
        <v>988</v>
      </c>
      <c r="C2100" s="971" t="s">
        <v>989</v>
      </c>
      <c r="D2100" s="971" t="s">
        <v>94</v>
      </c>
      <c r="E2100" s="144">
        <v>102.63</v>
      </c>
      <c r="F2100" s="144">
        <v>140</v>
      </c>
      <c r="G2100" s="141">
        <v>14368.2</v>
      </c>
      <c r="H2100" s="217">
        <v>71</v>
      </c>
      <c r="I2100" s="971" t="s">
        <v>1077</v>
      </c>
    </row>
    <row r="2101" spans="1:9" ht="12.75" customHeight="1" x14ac:dyDescent="0.2">
      <c r="A2101" s="130" t="s">
        <v>2843</v>
      </c>
      <c r="B2101" s="971" t="s">
        <v>990</v>
      </c>
      <c r="C2101" s="971" t="s">
        <v>1689</v>
      </c>
      <c r="D2101" s="971" t="s">
        <v>90</v>
      </c>
      <c r="E2101" s="144">
        <v>196.96</v>
      </c>
      <c r="F2101" s="146">
        <v>53.000100000000003</v>
      </c>
      <c r="G2101" s="141">
        <v>10438.9</v>
      </c>
      <c r="H2101" s="217">
        <v>72</v>
      </c>
      <c r="I2101" s="971" t="s">
        <v>1972</v>
      </c>
    </row>
    <row r="2102" spans="1:9" ht="12.75" customHeight="1" x14ac:dyDescent="0.2">
      <c r="A2102" s="130" t="s">
        <v>2844</v>
      </c>
      <c r="B2102" s="971" t="s">
        <v>991</v>
      </c>
      <c r="C2102" s="971" t="s">
        <v>973</v>
      </c>
      <c r="D2102" s="971" t="s">
        <v>101</v>
      </c>
      <c r="E2102" s="142">
        <v>3018</v>
      </c>
      <c r="F2102" s="139">
        <v>5.5016999999999996</v>
      </c>
      <c r="G2102" s="141">
        <v>16604.13</v>
      </c>
      <c r="H2102" s="217">
        <v>73</v>
      </c>
      <c r="I2102" s="971" t="s">
        <v>1078</v>
      </c>
    </row>
    <row r="2103" spans="1:9" ht="12.75" customHeight="1" x14ac:dyDescent="0.2">
      <c r="A2103" s="130" t="s">
        <v>2845</v>
      </c>
      <c r="B2103" s="971" t="s">
        <v>992</v>
      </c>
      <c r="C2103" s="971" t="s">
        <v>615</v>
      </c>
      <c r="D2103" s="971" t="s">
        <v>94</v>
      </c>
      <c r="E2103" s="144">
        <v>102.63</v>
      </c>
      <c r="F2103" s="144">
        <v>287.70670000000001</v>
      </c>
      <c r="G2103" s="141">
        <v>29527.35</v>
      </c>
      <c r="H2103" s="217">
        <v>74</v>
      </c>
      <c r="I2103" s="971" t="s">
        <v>1079</v>
      </c>
    </row>
    <row r="2104" spans="1:9" ht="12.75" customHeight="1" x14ac:dyDescent="0.2">
      <c r="A2104" s="130" t="s">
        <v>2846</v>
      </c>
      <c r="B2104" s="971" t="s">
        <v>993</v>
      </c>
      <c r="C2104" s="971" t="s">
        <v>625</v>
      </c>
      <c r="D2104" s="971" t="s">
        <v>94</v>
      </c>
      <c r="E2104" s="146">
        <v>19.37</v>
      </c>
      <c r="F2104" s="146">
        <v>35.933599999999998</v>
      </c>
      <c r="G2104" s="145">
        <v>696.03</v>
      </c>
      <c r="H2104" s="217">
        <v>75</v>
      </c>
      <c r="I2104" s="971" t="s">
        <v>1080</v>
      </c>
    </row>
    <row r="2105" spans="1:9" ht="12.75" customHeight="1" x14ac:dyDescent="0.2">
      <c r="A2105" s="130" t="s">
        <v>2847</v>
      </c>
      <c r="B2105" s="971" t="s">
        <v>994</v>
      </c>
      <c r="C2105" s="971" t="s">
        <v>606</v>
      </c>
      <c r="D2105" s="971" t="s">
        <v>94</v>
      </c>
      <c r="E2105" s="144">
        <v>118.87</v>
      </c>
      <c r="F2105" s="146">
        <v>67.641300000000001</v>
      </c>
      <c r="G2105" s="143">
        <v>8040.52</v>
      </c>
      <c r="H2105" s="217">
        <v>76</v>
      </c>
      <c r="I2105" s="971" t="s">
        <v>1081</v>
      </c>
    </row>
    <row r="2106" spans="1:9" ht="12.75" customHeight="1" x14ac:dyDescent="0.2">
      <c r="A2106" s="130" t="s">
        <v>2848</v>
      </c>
      <c r="B2106" s="137" t="s">
        <v>105</v>
      </c>
      <c r="C2106" s="137" t="s">
        <v>797</v>
      </c>
      <c r="D2106" s="137"/>
      <c r="E2106" s="138"/>
      <c r="F2106" s="138"/>
      <c r="G2106" s="677">
        <v>1065768.43</v>
      </c>
      <c r="H2106" s="115">
        <v>77</v>
      </c>
      <c r="I2106" s="137" t="s">
        <v>439</v>
      </c>
    </row>
    <row r="2107" spans="1:9" ht="12.75" customHeight="1" x14ac:dyDescent="0.2">
      <c r="A2107" s="130" t="s">
        <v>2849</v>
      </c>
      <c r="B2107" s="971" t="s">
        <v>106</v>
      </c>
      <c r="C2107" s="971" t="s">
        <v>620</v>
      </c>
      <c r="D2107" s="971" t="s">
        <v>90</v>
      </c>
      <c r="E2107" s="142">
        <v>6994.33</v>
      </c>
      <c r="F2107" s="146">
        <v>60.5</v>
      </c>
      <c r="G2107" s="678">
        <v>423156.97</v>
      </c>
      <c r="H2107" s="217">
        <v>78</v>
      </c>
      <c r="I2107" s="971" t="s">
        <v>440</v>
      </c>
    </row>
    <row r="2108" spans="1:9" ht="12.75" customHeight="1" x14ac:dyDescent="0.2">
      <c r="A2108" s="130" t="s">
        <v>2850</v>
      </c>
      <c r="B2108" s="971" t="s">
        <v>107</v>
      </c>
      <c r="C2108" s="971" t="s">
        <v>973</v>
      </c>
      <c r="D2108" s="971" t="s">
        <v>101</v>
      </c>
      <c r="E2108" s="140">
        <v>70674.789999999994</v>
      </c>
      <c r="F2108" s="139">
        <v>5.6420000000000003</v>
      </c>
      <c r="G2108" s="678">
        <v>398747.16</v>
      </c>
      <c r="H2108" s="217">
        <v>79</v>
      </c>
      <c r="I2108" s="971" t="s">
        <v>1082</v>
      </c>
    </row>
    <row r="2109" spans="1:9" ht="12.75" customHeight="1" x14ac:dyDescent="0.2">
      <c r="A2109" s="130" t="s">
        <v>2851</v>
      </c>
      <c r="B2109" s="971" t="s">
        <v>798</v>
      </c>
      <c r="C2109" s="971" t="s">
        <v>1690</v>
      </c>
      <c r="D2109" s="971" t="s">
        <v>94</v>
      </c>
      <c r="E2109" s="144">
        <v>582.38</v>
      </c>
      <c r="F2109" s="144">
        <v>288.75</v>
      </c>
      <c r="G2109" s="678">
        <v>168162.23</v>
      </c>
      <c r="H2109" s="217">
        <v>80</v>
      </c>
      <c r="I2109" s="971" t="s">
        <v>1973</v>
      </c>
    </row>
    <row r="2110" spans="1:9" ht="12.75" customHeight="1" x14ac:dyDescent="0.2">
      <c r="A2110" s="130" t="s">
        <v>2852</v>
      </c>
      <c r="B2110" s="971" t="s">
        <v>799</v>
      </c>
      <c r="C2110" s="971" t="s">
        <v>1691</v>
      </c>
      <c r="D2110" s="971" t="s">
        <v>94</v>
      </c>
      <c r="E2110" s="144">
        <v>202.9</v>
      </c>
      <c r="F2110" s="144">
        <v>297.41800000000001</v>
      </c>
      <c r="G2110" s="141">
        <v>60346.11</v>
      </c>
      <c r="H2110" s="217">
        <v>81</v>
      </c>
      <c r="I2110" s="971" t="s">
        <v>1974</v>
      </c>
    </row>
    <row r="2111" spans="1:9" ht="12.75" customHeight="1" x14ac:dyDescent="0.2">
      <c r="A2111" s="130" t="s">
        <v>2853</v>
      </c>
      <c r="B2111" s="971" t="s">
        <v>1692</v>
      </c>
      <c r="C2111" s="971" t="s">
        <v>619</v>
      </c>
      <c r="D2111" s="971" t="s">
        <v>90</v>
      </c>
      <c r="E2111" s="142">
        <v>2656.74</v>
      </c>
      <c r="F2111" s="139">
        <v>5.78</v>
      </c>
      <c r="G2111" s="141">
        <v>15355.96</v>
      </c>
      <c r="H2111" s="217">
        <v>82</v>
      </c>
      <c r="I2111" s="971" t="s">
        <v>441</v>
      </c>
    </row>
    <row r="2112" spans="1:9" ht="12.75" customHeight="1" x14ac:dyDescent="0.2">
      <c r="A2112" s="130" t="s">
        <v>2854</v>
      </c>
      <c r="B2112" s="137" t="s">
        <v>108</v>
      </c>
      <c r="C2112" s="137" t="s">
        <v>800</v>
      </c>
      <c r="D2112" s="137"/>
      <c r="E2112" s="138"/>
      <c r="F2112" s="138"/>
      <c r="G2112" s="675">
        <v>252613.91</v>
      </c>
      <c r="H2112" s="115">
        <v>83</v>
      </c>
      <c r="I2112" s="137" t="s">
        <v>442</v>
      </c>
    </row>
    <row r="2113" spans="1:9" ht="12.75" customHeight="1" x14ac:dyDescent="0.2">
      <c r="A2113" s="130" t="s">
        <v>2855</v>
      </c>
      <c r="B2113" s="137" t="s">
        <v>801</v>
      </c>
      <c r="C2113" s="137" t="s">
        <v>802</v>
      </c>
      <c r="D2113" s="137"/>
      <c r="E2113" s="138"/>
      <c r="F2113" s="138"/>
      <c r="G2113" s="675">
        <v>164982.07999999999</v>
      </c>
      <c r="H2113" s="115">
        <v>84</v>
      </c>
      <c r="I2113" s="137" t="s">
        <v>443</v>
      </c>
    </row>
    <row r="2114" spans="1:9" ht="12.75" customHeight="1" x14ac:dyDescent="0.2">
      <c r="A2114" s="130" t="s">
        <v>2856</v>
      </c>
      <c r="B2114" s="971" t="s">
        <v>803</v>
      </c>
      <c r="C2114" s="971" t="s">
        <v>995</v>
      </c>
      <c r="D2114" s="971" t="s">
        <v>90</v>
      </c>
      <c r="E2114" s="146">
        <v>80.599999999999994</v>
      </c>
      <c r="F2114" s="146">
        <v>14.001099999999999</v>
      </c>
      <c r="G2114" s="143">
        <v>1128.49</v>
      </c>
      <c r="H2114" s="217">
        <v>85</v>
      </c>
      <c r="I2114" s="971" t="s">
        <v>1083</v>
      </c>
    </row>
    <row r="2115" spans="1:9" ht="12.75" customHeight="1" x14ac:dyDescent="0.2">
      <c r="A2115" s="130" t="s">
        <v>2857</v>
      </c>
      <c r="B2115" s="971" t="s">
        <v>804</v>
      </c>
      <c r="C2115" s="971" t="s">
        <v>996</v>
      </c>
      <c r="D2115" s="971" t="s">
        <v>90</v>
      </c>
      <c r="E2115" s="142">
        <v>3576.02</v>
      </c>
      <c r="F2115" s="146">
        <v>21.100100000000001</v>
      </c>
      <c r="G2115" s="141">
        <v>75454.38</v>
      </c>
      <c r="H2115" s="217">
        <v>86</v>
      </c>
      <c r="I2115" s="971" t="s">
        <v>1084</v>
      </c>
    </row>
    <row r="2116" spans="1:9" ht="12.75" customHeight="1" x14ac:dyDescent="0.2">
      <c r="A2116" s="130" t="s">
        <v>2858</v>
      </c>
      <c r="B2116" s="971" t="s">
        <v>805</v>
      </c>
      <c r="C2116" s="971" t="s">
        <v>997</v>
      </c>
      <c r="D2116" s="971" t="s">
        <v>90</v>
      </c>
      <c r="E2116" s="144">
        <v>594.27</v>
      </c>
      <c r="F2116" s="146">
        <v>39.797499999999999</v>
      </c>
      <c r="G2116" s="141">
        <v>23650.46</v>
      </c>
      <c r="H2116" s="217">
        <v>87</v>
      </c>
      <c r="I2116" s="971" t="s">
        <v>1085</v>
      </c>
    </row>
    <row r="2117" spans="1:9" ht="12.75" customHeight="1" x14ac:dyDescent="0.2">
      <c r="A2117" s="130" t="s">
        <v>2859</v>
      </c>
      <c r="B2117" s="971" t="s">
        <v>806</v>
      </c>
      <c r="C2117" s="971" t="s">
        <v>631</v>
      </c>
      <c r="D2117" s="971" t="s">
        <v>90</v>
      </c>
      <c r="E2117" s="142">
        <v>4698.68</v>
      </c>
      <c r="F2117" s="146">
        <v>13.780200000000001</v>
      </c>
      <c r="G2117" s="141">
        <v>64748.75</v>
      </c>
      <c r="H2117" s="217">
        <v>88</v>
      </c>
      <c r="I2117" s="971" t="s">
        <v>444</v>
      </c>
    </row>
    <row r="2118" spans="1:9" ht="12.75" customHeight="1" x14ac:dyDescent="0.2">
      <c r="A2118" s="130" t="s">
        <v>2860</v>
      </c>
      <c r="B2118" s="137" t="s">
        <v>807</v>
      </c>
      <c r="C2118" s="137" t="s">
        <v>808</v>
      </c>
      <c r="D2118" s="137"/>
      <c r="E2118" s="138"/>
      <c r="F2118" s="138"/>
      <c r="G2118" s="676">
        <v>13282.87</v>
      </c>
      <c r="H2118" s="115">
        <v>89</v>
      </c>
      <c r="I2118" s="137" t="s">
        <v>445</v>
      </c>
    </row>
    <row r="2119" spans="1:9" ht="12.75" customHeight="1" x14ac:dyDescent="0.2">
      <c r="A2119" s="130" t="s">
        <v>2861</v>
      </c>
      <c r="B2119" s="971" t="s">
        <v>809</v>
      </c>
      <c r="C2119" s="971" t="s">
        <v>635</v>
      </c>
      <c r="D2119" s="971" t="s">
        <v>90</v>
      </c>
      <c r="E2119" s="144">
        <v>175.22</v>
      </c>
      <c r="F2119" s="146">
        <v>75.806799999999996</v>
      </c>
      <c r="G2119" s="141">
        <v>13282.87</v>
      </c>
      <c r="H2119" s="217">
        <v>90</v>
      </c>
      <c r="I2119" s="971" t="s">
        <v>446</v>
      </c>
    </row>
    <row r="2120" spans="1:9" ht="12.75" customHeight="1" x14ac:dyDescent="0.2">
      <c r="A2120" s="130" t="s">
        <v>2862</v>
      </c>
      <c r="B2120" s="137" t="s">
        <v>810</v>
      </c>
      <c r="C2120" s="137" t="s">
        <v>811</v>
      </c>
      <c r="D2120" s="137"/>
      <c r="E2120" s="138"/>
      <c r="F2120" s="138"/>
      <c r="G2120" s="676">
        <v>22925.41</v>
      </c>
      <c r="H2120" s="115">
        <v>91</v>
      </c>
      <c r="I2120" s="137" t="s">
        <v>447</v>
      </c>
    </row>
    <row r="2121" spans="1:9" ht="12.75" customHeight="1" x14ac:dyDescent="0.2">
      <c r="A2121" s="130" t="s">
        <v>2863</v>
      </c>
      <c r="B2121" s="971" t="s">
        <v>812</v>
      </c>
      <c r="C2121" s="971" t="s">
        <v>109</v>
      </c>
      <c r="D2121" s="971" t="s">
        <v>94</v>
      </c>
      <c r="E2121" s="139">
        <v>5.33</v>
      </c>
      <c r="F2121" s="144">
        <v>672</v>
      </c>
      <c r="G2121" s="143">
        <v>3581.76</v>
      </c>
      <c r="H2121" s="217">
        <v>92</v>
      </c>
      <c r="I2121" s="971" t="s">
        <v>448</v>
      </c>
    </row>
    <row r="2122" spans="1:9" ht="12.75" customHeight="1" x14ac:dyDescent="0.2">
      <c r="A2122" s="130" t="s">
        <v>2864</v>
      </c>
      <c r="B2122" s="971" t="s">
        <v>813</v>
      </c>
      <c r="C2122" s="971" t="s">
        <v>1693</v>
      </c>
      <c r="D2122" s="971" t="s">
        <v>15</v>
      </c>
      <c r="E2122" s="142">
        <v>1831.1</v>
      </c>
      <c r="F2122" s="139">
        <v>3.57</v>
      </c>
      <c r="G2122" s="143">
        <v>6537.03</v>
      </c>
      <c r="H2122" s="217">
        <v>93</v>
      </c>
      <c r="I2122" s="971" t="s">
        <v>1980</v>
      </c>
    </row>
    <row r="2123" spans="1:9" ht="12.75" customHeight="1" x14ac:dyDescent="0.2">
      <c r="A2123" s="130" t="s">
        <v>2865</v>
      </c>
      <c r="B2123" s="971" t="s">
        <v>814</v>
      </c>
      <c r="C2123" s="971" t="s">
        <v>633</v>
      </c>
      <c r="D2123" s="971" t="s">
        <v>94</v>
      </c>
      <c r="E2123" s="146">
        <v>14.49</v>
      </c>
      <c r="F2123" s="144">
        <v>883.82429999999999</v>
      </c>
      <c r="G2123" s="141">
        <v>12806.62</v>
      </c>
      <c r="H2123" s="217">
        <v>94</v>
      </c>
      <c r="I2123" s="971" t="s">
        <v>449</v>
      </c>
    </row>
    <row r="2124" spans="1:9" ht="12.75" customHeight="1" x14ac:dyDescent="0.2">
      <c r="A2124" s="130" t="s">
        <v>2866</v>
      </c>
      <c r="B2124" s="137" t="s">
        <v>1694</v>
      </c>
      <c r="C2124" s="137" t="s">
        <v>1695</v>
      </c>
      <c r="D2124" s="137"/>
      <c r="E2124" s="138"/>
      <c r="F2124" s="138"/>
      <c r="G2124" s="676">
        <v>51423.55</v>
      </c>
      <c r="H2124" s="115">
        <v>95</v>
      </c>
      <c r="I2124" s="137" t="s">
        <v>1981</v>
      </c>
    </row>
    <row r="2125" spans="1:9" ht="12.75" customHeight="1" x14ac:dyDescent="0.2">
      <c r="A2125" s="130" t="s">
        <v>2867</v>
      </c>
      <c r="B2125" s="971" t="s">
        <v>1696</v>
      </c>
      <c r="C2125" s="971" t="s">
        <v>1697</v>
      </c>
      <c r="D2125" s="971" t="s">
        <v>8</v>
      </c>
      <c r="E2125" s="146">
        <v>18</v>
      </c>
      <c r="F2125" s="144">
        <v>150</v>
      </c>
      <c r="G2125" s="143">
        <v>2700</v>
      </c>
      <c r="H2125" s="217">
        <v>96</v>
      </c>
      <c r="I2125" s="971" t="s">
        <v>1983</v>
      </c>
    </row>
    <row r="2126" spans="1:9" ht="12.75" customHeight="1" x14ac:dyDescent="0.2">
      <c r="A2126" s="130" t="s">
        <v>2868</v>
      </c>
      <c r="B2126" s="971" t="s">
        <v>1698</v>
      </c>
      <c r="C2126" s="971" t="s">
        <v>1699</v>
      </c>
      <c r="D2126" s="971" t="s">
        <v>8</v>
      </c>
      <c r="E2126" s="146">
        <v>67</v>
      </c>
      <c r="F2126" s="144">
        <v>150</v>
      </c>
      <c r="G2126" s="141">
        <v>10050</v>
      </c>
      <c r="H2126" s="217">
        <v>97</v>
      </c>
      <c r="I2126" s="971" t="s">
        <v>1984</v>
      </c>
    </row>
    <row r="2127" spans="1:9" ht="12.75" customHeight="1" x14ac:dyDescent="0.2">
      <c r="A2127" s="130" t="s">
        <v>2869</v>
      </c>
      <c r="B2127" s="971" t="s">
        <v>1700</v>
      </c>
      <c r="C2127" s="971" t="s">
        <v>962</v>
      </c>
      <c r="D2127" s="971" t="s">
        <v>90</v>
      </c>
      <c r="E2127" s="146">
        <v>77.41</v>
      </c>
      <c r="F2127" s="144">
        <v>396</v>
      </c>
      <c r="G2127" s="141">
        <v>30654.36</v>
      </c>
      <c r="H2127" s="217">
        <v>98</v>
      </c>
      <c r="I2127" s="971" t="s">
        <v>963</v>
      </c>
    </row>
    <row r="2128" spans="1:9" ht="12.75" customHeight="1" x14ac:dyDescent="0.2">
      <c r="A2128" s="130" t="s">
        <v>2870</v>
      </c>
      <c r="B2128" s="971" t="s">
        <v>1701</v>
      </c>
      <c r="C2128" s="971" t="s">
        <v>1702</v>
      </c>
      <c r="D2128" s="971" t="s">
        <v>8</v>
      </c>
      <c r="E2128" s="146">
        <v>66</v>
      </c>
      <c r="F2128" s="144">
        <v>120.8065</v>
      </c>
      <c r="G2128" s="143">
        <v>7973.23</v>
      </c>
      <c r="H2128" s="217">
        <v>99</v>
      </c>
      <c r="I2128" s="971" t="s">
        <v>1985</v>
      </c>
    </row>
    <row r="2129" spans="1:9" ht="12.75" customHeight="1" x14ac:dyDescent="0.2">
      <c r="A2129" s="130" t="s">
        <v>2871</v>
      </c>
      <c r="B2129" s="971" t="s">
        <v>1703</v>
      </c>
      <c r="C2129" s="971" t="s">
        <v>1704</v>
      </c>
      <c r="D2129" s="971" t="s">
        <v>90</v>
      </c>
      <c r="E2129" s="146">
        <v>45.96</v>
      </c>
      <c r="F2129" s="139">
        <v>1</v>
      </c>
      <c r="G2129" s="147">
        <v>45.96</v>
      </c>
      <c r="H2129" s="704">
        <v>100</v>
      </c>
      <c r="I2129" s="971" t="s">
        <v>1986</v>
      </c>
    </row>
    <row r="2130" spans="1:9" ht="12.75" customHeight="1" x14ac:dyDescent="0.2">
      <c r="A2130" s="130" t="s">
        <v>2872</v>
      </c>
      <c r="B2130" s="137" t="s">
        <v>110</v>
      </c>
      <c r="C2130" s="137" t="s">
        <v>815</v>
      </c>
      <c r="D2130" s="137"/>
      <c r="E2130" s="138"/>
      <c r="F2130" s="138"/>
      <c r="G2130" s="676">
        <v>83631.69</v>
      </c>
      <c r="H2130" s="116">
        <v>101</v>
      </c>
      <c r="I2130" s="137" t="s">
        <v>450</v>
      </c>
    </row>
    <row r="2131" spans="1:9" ht="12.75" customHeight="1" x14ac:dyDescent="0.2">
      <c r="A2131" s="130" t="s">
        <v>2873</v>
      </c>
      <c r="B2131" s="971" t="s">
        <v>816</v>
      </c>
      <c r="C2131" s="971" t="s">
        <v>648</v>
      </c>
      <c r="D2131" s="971" t="s">
        <v>90</v>
      </c>
      <c r="E2131" s="144">
        <v>637</v>
      </c>
      <c r="F2131" s="146">
        <v>67.126499999999993</v>
      </c>
      <c r="G2131" s="141">
        <v>42759.59</v>
      </c>
      <c r="H2131" s="704">
        <v>102</v>
      </c>
      <c r="I2131" s="971" t="s">
        <v>451</v>
      </c>
    </row>
    <row r="2132" spans="1:9" ht="12.75" customHeight="1" x14ac:dyDescent="0.2">
      <c r="A2132" s="130" t="s">
        <v>2874</v>
      </c>
      <c r="B2132" s="971" t="s">
        <v>817</v>
      </c>
      <c r="C2132" s="971" t="s">
        <v>1705</v>
      </c>
      <c r="D2132" s="971" t="s">
        <v>90</v>
      </c>
      <c r="E2132" s="146">
        <v>64.23</v>
      </c>
      <c r="F2132" s="146">
        <v>17.335000000000001</v>
      </c>
      <c r="G2132" s="143">
        <v>1113.43</v>
      </c>
      <c r="H2132" s="704">
        <v>103</v>
      </c>
      <c r="I2132" s="971" t="s">
        <v>1987</v>
      </c>
    </row>
    <row r="2133" spans="1:9" ht="12.75" customHeight="1" x14ac:dyDescent="0.2">
      <c r="A2133" s="130" t="s">
        <v>2875</v>
      </c>
      <c r="B2133" s="971" t="s">
        <v>818</v>
      </c>
      <c r="C2133" s="971" t="s">
        <v>652</v>
      </c>
      <c r="D2133" s="971" t="s">
        <v>90</v>
      </c>
      <c r="E2133" s="144">
        <v>492.1</v>
      </c>
      <c r="F2133" s="146">
        <v>17.335000000000001</v>
      </c>
      <c r="G2133" s="143">
        <v>8530.5499999999993</v>
      </c>
      <c r="H2133" s="704">
        <v>104</v>
      </c>
      <c r="I2133" s="971" t="s">
        <v>452</v>
      </c>
    </row>
    <row r="2134" spans="1:9" ht="12.75" customHeight="1" x14ac:dyDescent="0.2">
      <c r="A2134" s="130" t="s">
        <v>2876</v>
      </c>
      <c r="B2134" s="971" t="s">
        <v>819</v>
      </c>
      <c r="C2134" s="971" t="s">
        <v>1706</v>
      </c>
      <c r="D2134" s="971" t="s">
        <v>90</v>
      </c>
      <c r="E2134" s="144">
        <v>285.20999999999998</v>
      </c>
      <c r="F2134" s="146">
        <v>30.571400000000001</v>
      </c>
      <c r="G2134" s="143">
        <v>8719.27</v>
      </c>
      <c r="H2134" s="704">
        <v>105</v>
      </c>
      <c r="I2134" s="971" t="s">
        <v>1988</v>
      </c>
    </row>
    <row r="2135" spans="1:9" ht="12.75" customHeight="1" x14ac:dyDescent="0.2">
      <c r="A2135" s="130" t="s">
        <v>2877</v>
      </c>
      <c r="B2135" s="971" t="s">
        <v>820</v>
      </c>
      <c r="C2135" s="971" t="s">
        <v>111</v>
      </c>
      <c r="D2135" s="971" t="s">
        <v>90</v>
      </c>
      <c r="E2135" s="146">
        <v>25.24</v>
      </c>
      <c r="F2135" s="146">
        <v>14.29</v>
      </c>
      <c r="G2135" s="145">
        <v>360.68</v>
      </c>
      <c r="H2135" s="704">
        <v>106</v>
      </c>
      <c r="I2135" s="971" t="s">
        <v>453</v>
      </c>
    </row>
    <row r="2136" spans="1:9" ht="12.75" customHeight="1" x14ac:dyDescent="0.2">
      <c r="A2136" s="130" t="s">
        <v>2878</v>
      </c>
      <c r="B2136" s="971" t="s">
        <v>1707</v>
      </c>
      <c r="C2136" s="971" t="s">
        <v>649</v>
      </c>
      <c r="D2136" s="971" t="s">
        <v>90</v>
      </c>
      <c r="E2136" s="144">
        <v>233.07</v>
      </c>
      <c r="F2136" s="146">
        <v>82.171499999999995</v>
      </c>
      <c r="G2136" s="141">
        <v>19151.71</v>
      </c>
      <c r="H2136" s="704">
        <v>107</v>
      </c>
      <c r="I2136" s="971" t="s">
        <v>454</v>
      </c>
    </row>
    <row r="2137" spans="1:9" ht="12.75" customHeight="1" x14ac:dyDescent="0.2">
      <c r="A2137" s="130" t="s">
        <v>2879</v>
      </c>
      <c r="B2137" s="971" t="s">
        <v>1708</v>
      </c>
      <c r="C2137" s="971" t="s">
        <v>1709</v>
      </c>
      <c r="D2137" s="971" t="s">
        <v>90</v>
      </c>
      <c r="E2137" s="146">
        <v>43.21</v>
      </c>
      <c r="F2137" s="146">
        <v>69.346500000000006</v>
      </c>
      <c r="G2137" s="143">
        <v>2996.46</v>
      </c>
      <c r="H2137" s="704">
        <v>108</v>
      </c>
      <c r="I2137" s="971" t="s">
        <v>1989</v>
      </c>
    </row>
    <row r="2138" spans="1:9" ht="12.75" customHeight="1" x14ac:dyDescent="0.2">
      <c r="A2138" s="130" t="s">
        <v>2880</v>
      </c>
      <c r="B2138" s="137" t="s">
        <v>112</v>
      </c>
      <c r="C2138" s="137" t="s">
        <v>821</v>
      </c>
      <c r="D2138" s="137"/>
      <c r="E2138" s="138"/>
      <c r="F2138" s="138"/>
      <c r="G2138" s="675">
        <v>465918.19</v>
      </c>
      <c r="H2138" s="116">
        <v>109</v>
      </c>
      <c r="I2138" s="137" t="s">
        <v>455</v>
      </c>
    </row>
    <row r="2139" spans="1:9" ht="12.75" customHeight="1" x14ac:dyDescent="0.2">
      <c r="A2139" s="130" t="s">
        <v>2881</v>
      </c>
      <c r="B2139" s="137" t="s">
        <v>113</v>
      </c>
      <c r="C2139" s="137" t="s">
        <v>1710</v>
      </c>
      <c r="D2139" s="137"/>
      <c r="E2139" s="138"/>
      <c r="F2139" s="138"/>
      <c r="G2139" s="676">
        <v>11191.41</v>
      </c>
      <c r="H2139" s="116">
        <v>110</v>
      </c>
      <c r="I2139" s="137" t="s">
        <v>1990</v>
      </c>
    </row>
    <row r="2140" spans="1:9" ht="12.75" customHeight="1" x14ac:dyDescent="0.2">
      <c r="A2140" s="130" t="s">
        <v>2882</v>
      </c>
      <c r="B2140" s="137" t="s">
        <v>1711</v>
      </c>
      <c r="C2140" s="137" t="s">
        <v>1712</v>
      </c>
      <c r="D2140" s="137"/>
      <c r="E2140" s="138"/>
      <c r="F2140" s="138"/>
      <c r="G2140" s="681">
        <v>66.209999999999994</v>
      </c>
      <c r="H2140" s="116">
        <v>111</v>
      </c>
      <c r="I2140" s="137" t="s">
        <v>1991</v>
      </c>
    </row>
    <row r="2141" spans="1:9" ht="12.75" customHeight="1" x14ac:dyDescent="0.2">
      <c r="A2141" s="130" t="s">
        <v>2883</v>
      </c>
      <c r="B2141" s="971" t="s">
        <v>1713</v>
      </c>
      <c r="C2141" s="971" t="s">
        <v>626</v>
      </c>
      <c r="D2141" s="971" t="s">
        <v>90</v>
      </c>
      <c r="E2141" s="139">
        <v>9.98</v>
      </c>
      <c r="F2141" s="139">
        <v>6.6338999999999997</v>
      </c>
      <c r="G2141" s="147">
        <v>66.209999999999994</v>
      </c>
      <c r="H2141" s="704">
        <v>112</v>
      </c>
      <c r="I2141" s="971" t="s">
        <v>1992</v>
      </c>
    </row>
    <row r="2142" spans="1:9" ht="12.75" customHeight="1" x14ac:dyDescent="0.2">
      <c r="A2142" s="130" t="s">
        <v>2884</v>
      </c>
      <c r="B2142" s="137" t="s">
        <v>1714</v>
      </c>
      <c r="C2142" s="137" t="s">
        <v>1715</v>
      </c>
      <c r="D2142" s="137"/>
      <c r="E2142" s="138"/>
      <c r="F2142" s="138"/>
      <c r="G2142" s="676">
        <v>11125.2</v>
      </c>
      <c r="H2142" s="116">
        <v>113</v>
      </c>
      <c r="I2142" s="137" t="s">
        <v>1993</v>
      </c>
    </row>
    <row r="2143" spans="1:9" ht="12.75" customHeight="1" x14ac:dyDescent="0.2">
      <c r="A2143" s="130" t="s">
        <v>2885</v>
      </c>
      <c r="B2143" s="971" t="s">
        <v>1716</v>
      </c>
      <c r="C2143" s="971" t="s">
        <v>671</v>
      </c>
      <c r="D2143" s="971" t="s">
        <v>15</v>
      </c>
      <c r="E2143" s="146">
        <v>24.35</v>
      </c>
      <c r="F2143" s="146">
        <v>26.866800000000001</v>
      </c>
      <c r="G2143" s="145">
        <v>654.21</v>
      </c>
      <c r="H2143" s="704">
        <v>114</v>
      </c>
      <c r="I2143" s="971" t="s">
        <v>1994</v>
      </c>
    </row>
    <row r="2144" spans="1:9" ht="12.75" customHeight="1" x14ac:dyDescent="0.2">
      <c r="A2144" s="130" t="s">
        <v>2886</v>
      </c>
      <c r="B2144" s="971" t="s">
        <v>1717</v>
      </c>
      <c r="C2144" s="971" t="s">
        <v>1718</v>
      </c>
      <c r="D2144" s="971" t="s">
        <v>90</v>
      </c>
      <c r="E2144" s="139">
        <v>4.87</v>
      </c>
      <c r="F2144" s="146">
        <v>75.255099999999999</v>
      </c>
      <c r="G2144" s="145">
        <v>366.49</v>
      </c>
      <c r="H2144" s="704">
        <v>115</v>
      </c>
      <c r="I2144" s="971" t="s">
        <v>1995</v>
      </c>
    </row>
    <row r="2145" spans="1:9" ht="12.75" customHeight="1" x14ac:dyDescent="0.2">
      <c r="A2145" s="130" t="s">
        <v>2887</v>
      </c>
      <c r="B2145" s="971" t="s">
        <v>1719</v>
      </c>
      <c r="C2145" s="971" t="s">
        <v>1720</v>
      </c>
      <c r="D2145" s="971" t="s">
        <v>90</v>
      </c>
      <c r="E2145" s="139">
        <v>4.87</v>
      </c>
      <c r="F2145" s="146">
        <v>75.255099999999999</v>
      </c>
      <c r="G2145" s="145">
        <v>366.49</v>
      </c>
      <c r="H2145" s="704">
        <v>116</v>
      </c>
      <c r="I2145" s="971" t="s">
        <v>1996</v>
      </c>
    </row>
    <row r="2146" spans="1:9" ht="12.75" customHeight="1" x14ac:dyDescent="0.2">
      <c r="A2146" s="130" t="s">
        <v>2888</v>
      </c>
      <c r="B2146" s="971" t="s">
        <v>1721</v>
      </c>
      <c r="C2146" s="971" t="s">
        <v>1722</v>
      </c>
      <c r="D2146" s="971" t="s">
        <v>90</v>
      </c>
      <c r="E2146" s="144">
        <v>129.4</v>
      </c>
      <c r="F2146" s="146">
        <v>75.255099999999999</v>
      </c>
      <c r="G2146" s="143">
        <v>9738.01</v>
      </c>
      <c r="H2146" s="704">
        <v>117</v>
      </c>
      <c r="I2146" s="971" t="s">
        <v>1997</v>
      </c>
    </row>
    <row r="2147" spans="1:9" ht="12.75" customHeight="1" x14ac:dyDescent="0.2">
      <c r="A2147" s="130" t="s">
        <v>2889</v>
      </c>
      <c r="B2147" s="137" t="s">
        <v>118</v>
      </c>
      <c r="C2147" s="137" t="s">
        <v>1723</v>
      </c>
      <c r="D2147" s="137"/>
      <c r="E2147" s="138"/>
      <c r="F2147" s="138"/>
      <c r="G2147" s="676">
        <v>71928.240000000005</v>
      </c>
      <c r="H2147" s="116">
        <v>118</v>
      </c>
      <c r="I2147" s="137" t="s">
        <v>1998</v>
      </c>
    </row>
    <row r="2148" spans="1:9" ht="12.75" customHeight="1" x14ac:dyDescent="0.2">
      <c r="A2148" s="130" t="s">
        <v>2890</v>
      </c>
      <c r="B2148" s="971" t="s">
        <v>119</v>
      </c>
      <c r="C2148" s="971" t="s">
        <v>626</v>
      </c>
      <c r="D2148" s="971" t="s">
        <v>90</v>
      </c>
      <c r="E2148" s="144">
        <v>564.49</v>
      </c>
      <c r="F2148" s="139">
        <v>6.6338999999999997</v>
      </c>
      <c r="G2148" s="143">
        <v>3744.77</v>
      </c>
      <c r="H2148" s="704">
        <v>119</v>
      </c>
      <c r="I2148" s="971" t="s">
        <v>456</v>
      </c>
    </row>
    <row r="2149" spans="1:9" ht="12.75" customHeight="1" x14ac:dyDescent="0.2">
      <c r="A2149" s="130" t="s">
        <v>2891</v>
      </c>
      <c r="B2149" s="971" t="s">
        <v>120</v>
      </c>
      <c r="C2149" s="971" t="s">
        <v>114</v>
      </c>
      <c r="D2149" s="971" t="s">
        <v>90</v>
      </c>
      <c r="E2149" s="144">
        <v>564.49</v>
      </c>
      <c r="F2149" s="139">
        <v>6.3506999999999998</v>
      </c>
      <c r="G2149" s="143">
        <v>3584.91</v>
      </c>
      <c r="H2149" s="704">
        <v>120</v>
      </c>
      <c r="I2149" s="971" t="s">
        <v>457</v>
      </c>
    </row>
    <row r="2150" spans="1:9" ht="12.75" customHeight="1" x14ac:dyDescent="0.2">
      <c r="A2150" s="130" t="s">
        <v>2892</v>
      </c>
      <c r="B2150" s="971" t="s">
        <v>121</v>
      </c>
      <c r="C2150" s="971" t="s">
        <v>1724</v>
      </c>
      <c r="D2150" s="971" t="s">
        <v>90</v>
      </c>
      <c r="E2150" s="146">
        <v>19.04</v>
      </c>
      <c r="F2150" s="146">
        <v>30.036799999999999</v>
      </c>
      <c r="G2150" s="145">
        <v>571.9</v>
      </c>
      <c r="H2150" s="704">
        <v>121</v>
      </c>
      <c r="I2150" s="971" t="s">
        <v>1999</v>
      </c>
    </row>
    <row r="2151" spans="1:9" ht="12.75" customHeight="1" x14ac:dyDescent="0.2">
      <c r="A2151" s="130" t="s">
        <v>2893</v>
      </c>
      <c r="B2151" s="971" t="s">
        <v>999</v>
      </c>
      <c r="C2151" s="971" t="s">
        <v>998</v>
      </c>
      <c r="D2151" s="971" t="s">
        <v>90</v>
      </c>
      <c r="E2151" s="142">
        <v>2222.71</v>
      </c>
      <c r="F2151" s="146">
        <v>26.520399999999999</v>
      </c>
      <c r="G2151" s="141">
        <v>58947.16</v>
      </c>
      <c r="H2151" s="704">
        <v>122</v>
      </c>
      <c r="I2151" s="971" t="s">
        <v>1086</v>
      </c>
    </row>
    <row r="2152" spans="1:9" ht="12.75" customHeight="1" x14ac:dyDescent="0.2">
      <c r="A2152" s="130" t="s">
        <v>2894</v>
      </c>
      <c r="B2152" s="971" t="s">
        <v>1000</v>
      </c>
      <c r="C2152" s="971" t="s">
        <v>1725</v>
      </c>
      <c r="D2152" s="971" t="s">
        <v>90</v>
      </c>
      <c r="E2152" s="146">
        <v>65.56</v>
      </c>
      <c r="F2152" s="146">
        <v>77.478700000000003</v>
      </c>
      <c r="G2152" s="143">
        <v>5079.5</v>
      </c>
      <c r="H2152" s="704">
        <v>123</v>
      </c>
      <c r="I2152" s="971" t="s">
        <v>2000</v>
      </c>
    </row>
    <row r="2153" spans="1:9" ht="12.75" customHeight="1" x14ac:dyDescent="0.2">
      <c r="A2153" s="130" t="s">
        <v>2895</v>
      </c>
      <c r="B2153" s="137" t="s">
        <v>122</v>
      </c>
      <c r="C2153" s="137" t="s">
        <v>822</v>
      </c>
      <c r="D2153" s="137"/>
      <c r="E2153" s="138"/>
      <c r="F2153" s="138"/>
      <c r="G2153" s="676">
        <v>35157.99</v>
      </c>
      <c r="H2153" s="116">
        <v>124</v>
      </c>
      <c r="I2153" s="137" t="s">
        <v>458</v>
      </c>
    </row>
    <row r="2154" spans="1:9" ht="12.75" customHeight="1" x14ac:dyDescent="0.2">
      <c r="A2154" s="130" t="s">
        <v>2896</v>
      </c>
      <c r="B2154" s="971" t="s">
        <v>123</v>
      </c>
      <c r="C2154" s="971" t="s">
        <v>668</v>
      </c>
      <c r="D2154" s="971" t="s">
        <v>90</v>
      </c>
      <c r="E2154" s="144">
        <v>358.84</v>
      </c>
      <c r="F2154" s="146">
        <v>19.563099999999999</v>
      </c>
      <c r="G2154" s="143">
        <v>7020.02</v>
      </c>
      <c r="H2154" s="704">
        <v>125</v>
      </c>
      <c r="I2154" s="971" t="s">
        <v>459</v>
      </c>
    </row>
    <row r="2155" spans="1:9" ht="12.75" customHeight="1" x14ac:dyDescent="0.2">
      <c r="A2155" s="130" t="s">
        <v>2897</v>
      </c>
      <c r="B2155" s="971" t="s">
        <v>124</v>
      </c>
      <c r="C2155" s="971" t="s">
        <v>637</v>
      </c>
      <c r="D2155" s="971" t="s">
        <v>90</v>
      </c>
      <c r="E2155" s="144">
        <v>373.7</v>
      </c>
      <c r="F2155" s="139">
        <v>7.35</v>
      </c>
      <c r="G2155" s="143">
        <v>2746.7</v>
      </c>
      <c r="H2155" s="704">
        <v>126</v>
      </c>
      <c r="I2155" s="971" t="s">
        <v>460</v>
      </c>
    </row>
    <row r="2156" spans="1:9" ht="12.75" customHeight="1" x14ac:dyDescent="0.2">
      <c r="A2156" s="130" t="s">
        <v>2898</v>
      </c>
      <c r="B2156" s="971" t="s">
        <v>1726</v>
      </c>
      <c r="C2156" s="971" t="s">
        <v>1727</v>
      </c>
      <c r="D2156" s="971" t="s">
        <v>90</v>
      </c>
      <c r="E2156" s="144">
        <v>540.01</v>
      </c>
      <c r="F2156" s="146">
        <v>47.02</v>
      </c>
      <c r="G2156" s="141">
        <v>25391.27</v>
      </c>
      <c r="H2156" s="704">
        <v>127</v>
      </c>
      <c r="I2156" s="971" t="s">
        <v>2001</v>
      </c>
    </row>
    <row r="2157" spans="1:9" ht="12.75" customHeight="1" x14ac:dyDescent="0.2">
      <c r="A2157" s="130" t="s">
        <v>2899</v>
      </c>
      <c r="B2157" s="137" t="s">
        <v>823</v>
      </c>
      <c r="C2157" s="137" t="s">
        <v>115</v>
      </c>
      <c r="D2157" s="137"/>
      <c r="E2157" s="138"/>
      <c r="F2157" s="138"/>
      <c r="G2157" s="675">
        <v>188107.82</v>
      </c>
      <c r="H2157" s="116">
        <v>128</v>
      </c>
      <c r="I2157" s="137" t="s">
        <v>461</v>
      </c>
    </row>
    <row r="2158" spans="1:9" ht="12.75" customHeight="1" x14ac:dyDescent="0.2">
      <c r="A2158" s="130" t="s">
        <v>2900</v>
      </c>
      <c r="B2158" s="137" t="s">
        <v>1728</v>
      </c>
      <c r="C2158" s="137" t="s">
        <v>1729</v>
      </c>
      <c r="D2158" s="137"/>
      <c r="E2158" s="138"/>
      <c r="F2158" s="138"/>
      <c r="G2158" s="675">
        <v>163936.64000000001</v>
      </c>
      <c r="H2158" s="116">
        <v>129</v>
      </c>
      <c r="I2158" s="137" t="s">
        <v>2002</v>
      </c>
    </row>
    <row r="2159" spans="1:9" ht="12.75" customHeight="1" x14ac:dyDescent="0.2">
      <c r="A2159" s="130" t="s">
        <v>2901</v>
      </c>
      <c r="B2159" s="971" t="s">
        <v>1730</v>
      </c>
      <c r="C2159" s="971" t="s">
        <v>2635</v>
      </c>
      <c r="D2159" s="971" t="s">
        <v>90</v>
      </c>
      <c r="E2159" s="144">
        <v>757.58</v>
      </c>
      <c r="F2159" s="146">
        <v>60.93</v>
      </c>
      <c r="G2159" s="141">
        <v>46159.35</v>
      </c>
      <c r="H2159" s="704">
        <v>130</v>
      </c>
      <c r="I2159" s="971" t="s">
        <v>2533</v>
      </c>
    </row>
    <row r="2160" spans="1:9" ht="12.75" customHeight="1" x14ac:dyDescent="0.2">
      <c r="A2160" s="130" t="s">
        <v>2902</v>
      </c>
      <c r="B2160" s="971" t="s">
        <v>1732</v>
      </c>
      <c r="C2160" s="971" t="s">
        <v>2636</v>
      </c>
      <c r="D2160" s="971" t="s">
        <v>90</v>
      </c>
      <c r="E2160" s="146">
        <v>82.46</v>
      </c>
      <c r="F2160" s="146">
        <v>60.93</v>
      </c>
      <c r="G2160" s="143">
        <v>5024.29</v>
      </c>
      <c r="H2160" s="704">
        <v>131</v>
      </c>
      <c r="I2160" s="971" t="s">
        <v>2536</v>
      </c>
    </row>
    <row r="2161" spans="1:9" ht="12.75" customHeight="1" x14ac:dyDescent="0.2">
      <c r="A2161" s="130" t="s">
        <v>2903</v>
      </c>
      <c r="B2161" s="971" t="s">
        <v>1734</v>
      </c>
      <c r="C2161" s="971" t="s">
        <v>2637</v>
      </c>
      <c r="D2161" s="971" t="s">
        <v>90</v>
      </c>
      <c r="E2161" s="144">
        <v>164.51</v>
      </c>
      <c r="F2161" s="146">
        <v>31.655999999999999</v>
      </c>
      <c r="G2161" s="143">
        <v>5207.7299999999996</v>
      </c>
      <c r="H2161" s="704">
        <v>132</v>
      </c>
      <c r="I2161" s="971" t="s">
        <v>2538</v>
      </c>
    </row>
    <row r="2162" spans="1:9" ht="12.75" customHeight="1" x14ac:dyDescent="0.2">
      <c r="A2162" s="130" t="s">
        <v>2904</v>
      </c>
      <c r="B2162" s="971" t="s">
        <v>1736</v>
      </c>
      <c r="C2162" s="971" t="s">
        <v>2638</v>
      </c>
      <c r="D2162" s="971" t="s">
        <v>90</v>
      </c>
      <c r="E2162" s="144">
        <v>183.33</v>
      </c>
      <c r="F2162" s="146">
        <v>73.067999999999998</v>
      </c>
      <c r="G2162" s="141">
        <v>13395.56</v>
      </c>
      <c r="H2162" s="704">
        <v>133</v>
      </c>
      <c r="I2162" s="971" t="s">
        <v>2540</v>
      </c>
    </row>
    <row r="2163" spans="1:9" ht="12.75" customHeight="1" x14ac:dyDescent="0.2">
      <c r="A2163" s="130" t="s">
        <v>2905</v>
      </c>
      <c r="B2163" s="971" t="s">
        <v>1738</v>
      </c>
      <c r="C2163" s="971" t="s">
        <v>2639</v>
      </c>
      <c r="D2163" s="971" t="s">
        <v>90</v>
      </c>
      <c r="E2163" s="146">
        <v>17.88</v>
      </c>
      <c r="F2163" s="144">
        <v>266.81400000000002</v>
      </c>
      <c r="G2163" s="143">
        <v>4770.63</v>
      </c>
      <c r="H2163" s="704">
        <v>134</v>
      </c>
      <c r="I2163" s="971" t="s">
        <v>2542</v>
      </c>
    </row>
    <row r="2164" spans="1:9" ht="12.75" customHeight="1" x14ac:dyDescent="0.2">
      <c r="A2164" s="130" t="s">
        <v>2906</v>
      </c>
      <c r="B2164" s="971" t="s">
        <v>1740</v>
      </c>
      <c r="C2164" s="971" t="s">
        <v>2640</v>
      </c>
      <c r="D2164" s="971" t="s">
        <v>90</v>
      </c>
      <c r="E2164" s="146">
        <v>14.9</v>
      </c>
      <c r="F2164" s="144">
        <v>301.548</v>
      </c>
      <c r="G2164" s="143">
        <v>4493.07</v>
      </c>
      <c r="H2164" s="704">
        <v>135</v>
      </c>
      <c r="I2164" s="971" t="s">
        <v>2545</v>
      </c>
    </row>
    <row r="2165" spans="1:9" ht="12.75" customHeight="1" x14ac:dyDescent="0.2">
      <c r="A2165" s="130" t="s">
        <v>2907</v>
      </c>
      <c r="B2165" s="971" t="s">
        <v>1742</v>
      </c>
      <c r="C2165" s="971" t="s">
        <v>2641</v>
      </c>
      <c r="D2165" s="971" t="s">
        <v>90</v>
      </c>
      <c r="E2165" s="144">
        <v>171.53</v>
      </c>
      <c r="F2165" s="144">
        <v>301.464</v>
      </c>
      <c r="G2165" s="141">
        <v>51710.12</v>
      </c>
      <c r="H2165" s="704">
        <v>136</v>
      </c>
      <c r="I2165" s="971" t="s">
        <v>2546</v>
      </c>
    </row>
    <row r="2166" spans="1:9" ht="12.75" customHeight="1" x14ac:dyDescent="0.2">
      <c r="A2166" s="130" t="s">
        <v>2908</v>
      </c>
      <c r="B2166" s="971" t="s">
        <v>2642</v>
      </c>
      <c r="C2166" s="971" t="s">
        <v>1743</v>
      </c>
      <c r="D2166" s="971" t="s">
        <v>90</v>
      </c>
      <c r="E2166" s="142">
        <v>1392.19</v>
      </c>
      <c r="F2166" s="146">
        <v>23.83</v>
      </c>
      <c r="G2166" s="141">
        <v>33175.89</v>
      </c>
      <c r="H2166" s="704">
        <v>137</v>
      </c>
      <c r="I2166" s="971" t="s">
        <v>2003</v>
      </c>
    </row>
    <row r="2167" spans="1:9" ht="12.75" customHeight="1" x14ac:dyDescent="0.2">
      <c r="A2167" s="130" t="s">
        <v>2909</v>
      </c>
      <c r="B2167" s="137" t="s">
        <v>1744</v>
      </c>
      <c r="C2167" s="137" t="s">
        <v>1745</v>
      </c>
      <c r="D2167" s="137"/>
      <c r="E2167" s="138"/>
      <c r="F2167" s="138"/>
      <c r="G2167" s="676">
        <v>17010.77</v>
      </c>
      <c r="H2167" s="116">
        <v>138</v>
      </c>
      <c r="I2167" s="137" t="s">
        <v>2004</v>
      </c>
    </row>
    <row r="2168" spans="1:9" ht="12.75" customHeight="1" x14ac:dyDescent="0.2">
      <c r="A2168" s="130" t="s">
        <v>2910</v>
      </c>
      <c r="B2168" s="971" t="s">
        <v>1746</v>
      </c>
      <c r="C2168" s="971" t="s">
        <v>2643</v>
      </c>
      <c r="D2168" s="971" t="s">
        <v>15</v>
      </c>
      <c r="E2168" s="144">
        <v>513.26</v>
      </c>
      <c r="F2168" s="139">
        <v>8.7574000000000005</v>
      </c>
      <c r="G2168" s="143">
        <v>4494.82</v>
      </c>
      <c r="H2168" s="704">
        <v>139</v>
      </c>
      <c r="I2168" s="971" t="s">
        <v>2549</v>
      </c>
    </row>
    <row r="2169" spans="1:9" ht="12.75" customHeight="1" x14ac:dyDescent="0.2">
      <c r="A2169" s="130" t="s">
        <v>2911</v>
      </c>
      <c r="B2169" s="971" t="s">
        <v>1747</v>
      </c>
      <c r="C2169" s="971" t="s">
        <v>2644</v>
      </c>
      <c r="D2169" s="971" t="s">
        <v>15</v>
      </c>
      <c r="E2169" s="144">
        <v>102.08</v>
      </c>
      <c r="F2169" s="139">
        <v>8.7574000000000005</v>
      </c>
      <c r="G2169" s="145">
        <v>893.96</v>
      </c>
      <c r="H2169" s="704">
        <v>140</v>
      </c>
      <c r="I2169" s="971" t="s">
        <v>2550</v>
      </c>
    </row>
    <row r="2170" spans="1:9" ht="12.75" customHeight="1" x14ac:dyDescent="0.2">
      <c r="A2170" s="130" t="s">
        <v>2912</v>
      </c>
      <c r="B2170" s="971" t="s">
        <v>1748</v>
      </c>
      <c r="C2170" s="971" t="s">
        <v>2645</v>
      </c>
      <c r="D2170" s="971" t="s">
        <v>15</v>
      </c>
      <c r="E2170" s="144">
        <v>145.99</v>
      </c>
      <c r="F2170" s="139">
        <v>4.3315999999999999</v>
      </c>
      <c r="G2170" s="145">
        <v>632.37</v>
      </c>
      <c r="H2170" s="704">
        <v>141</v>
      </c>
      <c r="I2170" s="971" t="s">
        <v>2551</v>
      </c>
    </row>
    <row r="2171" spans="1:9" ht="12.75" customHeight="1" x14ac:dyDescent="0.2">
      <c r="A2171" s="130" t="s">
        <v>2913</v>
      </c>
      <c r="B2171" s="971" t="s">
        <v>1749</v>
      </c>
      <c r="C2171" s="971" t="s">
        <v>2646</v>
      </c>
      <c r="D2171" s="971" t="s">
        <v>15</v>
      </c>
      <c r="E2171" s="146">
        <v>34.93</v>
      </c>
      <c r="F2171" s="146">
        <v>43.119399999999999</v>
      </c>
      <c r="G2171" s="143">
        <v>1506.16</v>
      </c>
      <c r="H2171" s="704">
        <v>142</v>
      </c>
      <c r="I2171" s="971" t="s">
        <v>2552</v>
      </c>
    </row>
    <row r="2172" spans="1:9" ht="12.75" customHeight="1" x14ac:dyDescent="0.2">
      <c r="A2172" s="130" t="s">
        <v>2914</v>
      </c>
      <c r="B2172" s="971" t="s">
        <v>1750</v>
      </c>
      <c r="C2172" s="971" t="s">
        <v>1751</v>
      </c>
      <c r="D2172" s="971" t="s">
        <v>15</v>
      </c>
      <c r="E2172" s="144">
        <v>796.26</v>
      </c>
      <c r="F2172" s="146">
        <v>11.91</v>
      </c>
      <c r="G2172" s="143">
        <v>9483.4599999999991</v>
      </c>
      <c r="H2172" s="704">
        <v>143</v>
      </c>
      <c r="I2172" s="971" t="s">
        <v>2005</v>
      </c>
    </row>
    <row r="2173" spans="1:9" ht="12.75" customHeight="1" x14ac:dyDescent="0.2">
      <c r="A2173" s="130" t="s">
        <v>2915</v>
      </c>
      <c r="B2173" s="137" t="s">
        <v>1752</v>
      </c>
      <c r="C2173" s="137" t="s">
        <v>1753</v>
      </c>
      <c r="D2173" s="137"/>
      <c r="E2173" s="138"/>
      <c r="F2173" s="138"/>
      <c r="G2173" s="680">
        <v>7160.41</v>
      </c>
      <c r="H2173" s="116">
        <v>144</v>
      </c>
      <c r="I2173" s="137" t="s">
        <v>2006</v>
      </c>
    </row>
    <row r="2174" spans="1:9" ht="12.75" customHeight="1" x14ac:dyDescent="0.2">
      <c r="A2174" s="130" t="s">
        <v>2916</v>
      </c>
      <c r="B2174" s="971" t="s">
        <v>1754</v>
      </c>
      <c r="C2174" s="971" t="s">
        <v>2647</v>
      </c>
      <c r="D2174" s="971" t="s">
        <v>90</v>
      </c>
      <c r="E2174" s="144">
        <v>840.04</v>
      </c>
      <c r="F2174" s="139">
        <v>5.1059999999999999</v>
      </c>
      <c r="G2174" s="143">
        <v>4289.25</v>
      </c>
      <c r="H2174" s="704">
        <v>145</v>
      </c>
      <c r="I2174" s="971" t="s">
        <v>2554</v>
      </c>
    </row>
    <row r="2175" spans="1:9" ht="12.75" customHeight="1" x14ac:dyDescent="0.2">
      <c r="A2175" s="130" t="s">
        <v>2917</v>
      </c>
      <c r="B2175" s="971" t="s">
        <v>1755</v>
      </c>
      <c r="C2175" s="971" t="s">
        <v>2648</v>
      </c>
      <c r="D2175" s="971" t="s">
        <v>90</v>
      </c>
      <c r="E2175" s="144">
        <v>347.84</v>
      </c>
      <c r="F2175" s="139">
        <v>5.2</v>
      </c>
      <c r="G2175" s="143">
        <v>1808.76</v>
      </c>
      <c r="H2175" s="704">
        <v>146</v>
      </c>
      <c r="I2175" s="971" t="s">
        <v>2555</v>
      </c>
    </row>
    <row r="2176" spans="1:9" ht="12.75" customHeight="1" x14ac:dyDescent="0.2">
      <c r="A2176" s="130" t="s">
        <v>2918</v>
      </c>
      <c r="B2176" s="971" t="s">
        <v>1756</v>
      </c>
      <c r="C2176" s="971" t="s">
        <v>2649</v>
      </c>
      <c r="D2176" s="971" t="s">
        <v>90</v>
      </c>
      <c r="E2176" s="146">
        <v>17.88</v>
      </c>
      <c r="F2176" s="139">
        <v>5.2</v>
      </c>
      <c r="G2176" s="147">
        <v>92.97</v>
      </c>
      <c r="H2176" s="704">
        <v>147</v>
      </c>
      <c r="I2176" s="971" t="s">
        <v>2557</v>
      </c>
    </row>
    <row r="2177" spans="1:9" ht="12.75" customHeight="1" x14ac:dyDescent="0.2">
      <c r="A2177" s="130" t="s">
        <v>2919</v>
      </c>
      <c r="B2177" s="971" t="s">
        <v>1757</v>
      </c>
      <c r="C2177" s="971" t="s">
        <v>2650</v>
      </c>
      <c r="D2177" s="971" t="s">
        <v>90</v>
      </c>
      <c r="E2177" s="144">
        <v>186.43</v>
      </c>
      <c r="F2177" s="139">
        <v>5.2</v>
      </c>
      <c r="G2177" s="145">
        <v>969.43</v>
      </c>
      <c r="H2177" s="704">
        <v>148</v>
      </c>
      <c r="I2177" s="971" t="s">
        <v>2558</v>
      </c>
    </row>
    <row r="2178" spans="1:9" ht="12.75" customHeight="1" x14ac:dyDescent="0.2">
      <c r="A2178" s="130" t="s">
        <v>2920</v>
      </c>
      <c r="B2178" s="137" t="s">
        <v>824</v>
      </c>
      <c r="C2178" s="137" t="s">
        <v>825</v>
      </c>
      <c r="D2178" s="137"/>
      <c r="E2178" s="138"/>
      <c r="F2178" s="138"/>
      <c r="G2178" s="676">
        <v>86675.93</v>
      </c>
      <c r="H2178" s="116">
        <v>149</v>
      </c>
      <c r="I2178" s="137" t="s">
        <v>462</v>
      </c>
    </row>
    <row r="2179" spans="1:9" ht="12.75" customHeight="1" x14ac:dyDescent="0.2">
      <c r="A2179" s="130" t="s">
        <v>2921</v>
      </c>
      <c r="B2179" s="137" t="s">
        <v>1758</v>
      </c>
      <c r="C2179" s="137" t="s">
        <v>1759</v>
      </c>
      <c r="D2179" s="137"/>
      <c r="E2179" s="138"/>
      <c r="F2179" s="138"/>
      <c r="G2179" s="676">
        <v>12542.78</v>
      </c>
      <c r="H2179" s="116">
        <v>150</v>
      </c>
      <c r="I2179" s="137" t="s">
        <v>2007</v>
      </c>
    </row>
    <row r="2180" spans="1:9" ht="12.75" customHeight="1" x14ac:dyDescent="0.2">
      <c r="A2180" s="130" t="s">
        <v>2922</v>
      </c>
      <c r="B2180" s="971" t="s">
        <v>1760</v>
      </c>
      <c r="C2180" s="971" t="s">
        <v>1004</v>
      </c>
      <c r="D2180" s="971" t="s">
        <v>90</v>
      </c>
      <c r="E2180" s="139">
        <v>5.44</v>
      </c>
      <c r="F2180" s="144">
        <v>357.62700000000001</v>
      </c>
      <c r="G2180" s="143">
        <v>1945.49</v>
      </c>
      <c r="H2180" s="704">
        <v>151</v>
      </c>
      <c r="I2180" s="971" t="s">
        <v>2008</v>
      </c>
    </row>
    <row r="2181" spans="1:9" ht="12.75" customHeight="1" x14ac:dyDescent="0.2">
      <c r="A2181" s="130" t="s">
        <v>2923</v>
      </c>
      <c r="B2181" s="971" t="s">
        <v>1761</v>
      </c>
      <c r="C2181" s="971" t="s">
        <v>1762</v>
      </c>
      <c r="D2181" s="971" t="s">
        <v>90</v>
      </c>
      <c r="E2181" s="139">
        <v>9.98</v>
      </c>
      <c r="F2181" s="144">
        <v>350.37700000000001</v>
      </c>
      <c r="G2181" s="143">
        <v>3496.76</v>
      </c>
      <c r="H2181" s="704">
        <v>152</v>
      </c>
      <c r="I2181" s="971" t="s">
        <v>2009</v>
      </c>
    </row>
    <row r="2182" spans="1:9" ht="12.75" customHeight="1" x14ac:dyDescent="0.2">
      <c r="A2182" s="130" t="s">
        <v>2924</v>
      </c>
      <c r="B2182" s="971" t="s">
        <v>1763</v>
      </c>
      <c r="C2182" s="971" t="s">
        <v>1002</v>
      </c>
      <c r="D2182" s="971" t="s">
        <v>90</v>
      </c>
      <c r="E2182" s="146">
        <v>11.8</v>
      </c>
      <c r="F2182" s="144">
        <v>601.74</v>
      </c>
      <c r="G2182" s="143">
        <v>7100.53</v>
      </c>
      <c r="H2182" s="704">
        <v>153</v>
      </c>
      <c r="I2182" s="971" t="s">
        <v>2010</v>
      </c>
    </row>
    <row r="2183" spans="1:9" ht="12.75" customHeight="1" x14ac:dyDescent="0.2">
      <c r="A2183" s="130" t="s">
        <v>2925</v>
      </c>
      <c r="B2183" s="137" t="s">
        <v>1764</v>
      </c>
      <c r="C2183" s="137" t="s">
        <v>1765</v>
      </c>
      <c r="D2183" s="137"/>
      <c r="E2183" s="138"/>
      <c r="F2183" s="138"/>
      <c r="G2183" s="676">
        <v>10672.1</v>
      </c>
      <c r="H2183" s="116">
        <v>154</v>
      </c>
      <c r="I2183" s="137" t="s">
        <v>2011</v>
      </c>
    </row>
    <row r="2184" spans="1:9" ht="12.75" customHeight="1" x14ac:dyDescent="0.2">
      <c r="A2184" s="130" t="s">
        <v>2926</v>
      </c>
      <c r="B2184" s="971" t="s">
        <v>1766</v>
      </c>
      <c r="C2184" s="971" t="s">
        <v>1767</v>
      </c>
      <c r="D2184" s="971" t="s">
        <v>15</v>
      </c>
      <c r="E2184" s="146">
        <v>31.66</v>
      </c>
      <c r="F2184" s="146">
        <v>46.060499999999998</v>
      </c>
      <c r="G2184" s="143">
        <v>1458.28</v>
      </c>
      <c r="H2184" s="704">
        <v>155</v>
      </c>
      <c r="I2184" s="971" t="s">
        <v>2012</v>
      </c>
    </row>
    <row r="2185" spans="1:9" ht="12.75" customHeight="1" x14ac:dyDescent="0.2">
      <c r="A2185" s="130" t="s">
        <v>2927</v>
      </c>
      <c r="B2185" s="971" t="s">
        <v>1768</v>
      </c>
      <c r="C2185" s="971" t="s">
        <v>1003</v>
      </c>
      <c r="D2185" s="971" t="s">
        <v>90</v>
      </c>
      <c r="E2185" s="144">
        <v>141.1</v>
      </c>
      <c r="F2185" s="146">
        <v>49.2605</v>
      </c>
      <c r="G2185" s="143">
        <v>6950.66</v>
      </c>
      <c r="H2185" s="704">
        <v>156</v>
      </c>
      <c r="I2185" s="971" t="s">
        <v>2013</v>
      </c>
    </row>
    <row r="2186" spans="1:9" ht="12.75" customHeight="1" x14ac:dyDescent="0.2">
      <c r="A2186" s="130" t="s">
        <v>2928</v>
      </c>
      <c r="B2186" s="971" t="s">
        <v>1769</v>
      </c>
      <c r="C2186" s="971" t="s">
        <v>1770</v>
      </c>
      <c r="D2186" s="971" t="s">
        <v>15</v>
      </c>
      <c r="E2186" s="144">
        <v>172.76</v>
      </c>
      <c r="F2186" s="146">
        <v>13.1</v>
      </c>
      <c r="G2186" s="143">
        <v>2263.16</v>
      </c>
      <c r="H2186" s="704">
        <v>157</v>
      </c>
      <c r="I2186" s="971" t="s">
        <v>2014</v>
      </c>
    </row>
    <row r="2187" spans="1:9" ht="12.75" customHeight="1" x14ac:dyDescent="0.2">
      <c r="A2187" s="130" t="s">
        <v>2929</v>
      </c>
      <c r="B2187" s="137" t="s">
        <v>1771</v>
      </c>
      <c r="C2187" s="137" t="s">
        <v>1772</v>
      </c>
      <c r="D2187" s="137"/>
      <c r="E2187" s="138"/>
      <c r="F2187" s="138"/>
      <c r="G2187" s="681">
        <v>74.64</v>
      </c>
      <c r="H2187" s="116">
        <v>158</v>
      </c>
      <c r="I2187" s="137" t="s">
        <v>2015</v>
      </c>
    </row>
    <row r="2188" spans="1:9" ht="12.75" customHeight="1" x14ac:dyDescent="0.2">
      <c r="A2188" s="130" t="s">
        <v>2930</v>
      </c>
      <c r="B2188" s="971" t="s">
        <v>1773</v>
      </c>
      <c r="C2188" s="971" t="s">
        <v>663</v>
      </c>
      <c r="D2188" s="971" t="s">
        <v>90</v>
      </c>
      <c r="E2188" s="146">
        <v>15.42</v>
      </c>
      <c r="F2188" s="139">
        <v>4.8404999999999996</v>
      </c>
      <c r="G2188" s="147">
        <v>74.64</v>
      </c>
      <c r="H2188" s="704">
        <v>159</v>
      </c>
      <c r="I2188" s="971" t="s">
        <v>2016</v>
      </c>
    </row>
    <row r="2189" spans="1:9" ht="12.75" customHeight="1" x14ac:dyDescent="0.2">
      <c r="A2189" s="130" t="s">
        <v>2931</v>
      </c>
      <c r="B2189" s="137" t="s">
        <v>1774</v>
      </c>
      <c r="C2189" s="137" t="s">
        <v>1775</v>
      </c>
      <c r="D2189" s="137"/>
      <c r="E2189" s="138"/>
      <c r="F2189" s="138"/>
      <c r="G2189" s="676">
        <v>63386.41</v>
      </c>
      <c r="H2189" s="116">
        <v>160</v>
      </c>
      <c r="I2189" s="137" t="s">
        <v>2017</v>
      </c>
    </row>
    <row r="2190" spans="1:9" ht="12.75" customHeight="1" x14ac:dyDescent="0.2">
      <c r="A2190" s="130" t="s">
        <v>2932</v>
      </c>
      <c r="B2190" s="971" t="s">
        <v>1776</v>
      </c>
      <c r="C2190" s="971" t="s">
        <v>1777</v>
      </c>
      <c r="D2190" s="971" t="s">
        <v>15</v>
      </c>
      <c r="E2190" s="144">
        <v>165.55</v>
      </c>
      <c r="F2190" s="146">
        <v>71.772400000000005</v>
      </c>
      <c r="G2190" s="141">
        <v>11881.92</v>
      </c>
      <c r="H2190" s="704">
        <v>161</v>
      </c>
      <c r="I2190" s="971" t="s">
        <v>2018</v>
      </c>
    </row>
    <row r="2191" spans="1:9" ht="12.75" customHeight="1" x14ac:dyDescent="0.2">
      <c r="A2191" s="130" t="s">
        <v>2933</v>
      </c>
      <c r="B2191" s="971" t="s">
        <v>1778</v>
      </c>
      <c r="C2191" s="971" t="s">
        <v>1779</v>
      </c>
      <c r="D2191" s="971" t="s">
        <v>15</v>
      </c>
      <c r="E2191" s="144">
        <v>147.6</v>
      </c>
      <c r="F2191" s="146">
        <v>58.269300000000001</v>
      </c>
      <c r="G2191" s="143">
        <v>8600.5499999999993</v>
      </c>
      <c r="H2191" s="704">
        <v>162</v>
      </c>
      <c r="I2191" s="971" t="s">
        <v>2019</v>
      </c>
    </row>
    <row r="2192" spans="1:9" ht="12.75" customHeight="1" x14ac:dyDescent="0.2">
      <c r="A2192" s="130" t="s">
        <v>2934</v>
      </c>
      <c r="B2192" s="971" t="s">
        <v>1780</v>
      </c>
      <c r="C2192" s="971" t="s">
        <v>650</v>
      </c>
      <c r="D2192" s="971" t="s">
        <v>15</v>
      </c>
      <c r="E2192" s="144">
        <v>454.59</v>
      </c>
      <c r="F2192" s="146">
        <v>61.540700000000001</v>
      </c>
      <c r="G2192" s="141">
        <v>27975.79</v>
      </c>
      <c r="H2192" s="704">
        <v>163</v>
      </c>
      <c r="I2192" s="971" t="s">
        <v>2020</v>
      </c>
    </row>
    <row r="2193" spans="1:9" ht="12.75" customHeight="1" x14ac:dyDescent="0.2">
      <c r="A2193" s="130" t="s">
        <v>2935</v>
      </c>
      <c r="B2193" s="971" t="s">
        <v>1781</v>
      </c>
      <c r="C2193" s="971" t="s">
        <v>1001</v>
      </c>
      <c r="D2193" s="971" t="s">
        <v>15</v>
      </c>
      <c r="E2193" s="144">
        <v>183.97</v>
      </c>
      <c r="F2193" s="146">
        <v>79.450699999999998</v>
      </c>
      <c r="G2193" s="141">
        <v>14616.54</v>
      </c>
      <c r="H2193" s="704">
        <v>164</v>
      </c>
      <c r="I2193" s="971" t="s">
        <v>2021</v>
      </c>
    </row>
    <row r="2194" spans="1:9" ht="12.75" customHeight="1" x14ac:dyDescent="0.2">
      <c r="A2194" s="130" t="s">
        <v>2936</v>
      </c>
      <c r="B2194" s="971" t="s">
        <v>1782</v>
      </c>
      <c r="C2194" s="971" t="s">
        <v>1783</v>
      </c>
      <c r="D2194" s="971" t="s">
        <v>15</v>
      </c>
      <c r="E2194" s="139">
        <v>2.8</v>
      </c>
      <c r="F2194" s="144">
        <v>111.2907</v>
      </c>
      <c r="G2194" s="145">
        <v>311.61</v>
      </c>
      <c r="H2194" s="704">
        <v>165</v>
      </c>
      <c r="I2194" s="971" t="s">
        <v>2022</v>
      </c>
    </row>
    <row r="2195" spans="1:9" ht="12.75" customHeight="1" x14ac:dyDescent="0.2">
      <c r="A2195" s="130" t="s">
        <v>2937</v>
      </c>
      <c r="B2195" s="137" t="s">
        <v>826</v>
      </c>
      <c r="C2195" s="137" t="s">
        <v>116</v>
      </c>
      <c r="D2195" s="137"/>
      <c r="E2195" s="138"/>
      <c r="F2195" s="138"/>
      <c r="G2195" s="676">
        <v>65541.37</v>
      </c>
      <c r="H2195" s="116">
        <v>166</v>
      </c>
      <c r="I2195" s="137" t="s">
        <v>270</v>
      </c>
    </row>
    <row r="2196" spans="1:9" ht="12.75" customHeight="1" x14ac:dyDescent="0.2">
      <c r="A2196" s="130" t="s">
        <v>2938</v>
      </c>
      <c r="B2196" s="971" t="s">
        <v>827</v>
      </c>
      <c r="C2196" s="971" t="s">
        <v>2651</v>
      </c>
      <c r="D2196" s="971" t="s">
        <v>90</v>
      </c>
      <c r="E2196" s="144">
        <v>772.98</v>
      </c>
      <c r="F2196" s="146">
        <v>62.695500000000003</v>
      </c>
      <c r="G2196" s="141">
        <v>48462.37</v>
      </c>
      <c r="H2196" s="704">
        <v>167</v>
      </c>
      <c r="I2196" s="971" t="s">
        <v>2567</v>
      </c>
    </row>
    <row r="2197" spans="1:9" ht="12.75" customHeight="1" x14ac:dyDescent="0.2">
      <c r="A2197" s="130" t="s">
        <v>2939</v>
      </c>
      <c r="B2197" s="971" t="s">
        <v>828</v>
      </c>
      <c r="C2197" s="971" t="s">
        <v>2652</v>
      </c>
      <c r="D2197" s="971" t="s">
        <v>90</v>
      </c>
      <c r="E2197" s="144">
        <v>772.98</v>
      </c>
      <c r="F2197" s="146">
        <v>10</v>
      </c>
      <c r="G2197" s="143">
        <v>7729.8</v>
      </c>
      <c r="H2197" s="704">
        <v>168</v>
      </c>
      <c r="I2197" s="971" t="s">
        <v>2568</v>
      </c>
    </row>
    <row r="2198" spans="1:9" ht="12.75" customHeight="1" x14ac:dyDescent="0.2">
      <c r="A2198" s="130" t="s">
        <v>2940</v>
      </c>
      <c r="B2198" s="971" t="s">
        <v>2653</v>
      </c>
      <c r="C2198" s="971" t="s">
        <v>1005</v>
      </c>
      <c r="D2198" s="971" t="s">
        <v>90</v>
      </c>
      <c r="E2198" s="146">
        <v>22.26</v>
      </c>
      <c r="F2198" s="144">
        <v>420</v>
      </c>
      <c r="G2198" s="143">
        <v>9349.2000000000007</v>
      </c>
      <c r="H2198" s="704">
        <v>169</v>
      </c>
      <c r="I2198" s="971" t="s">
        <v>1087</v>
      </c>
    </row>
    <row r="2199" spans="1:9" ht="12.75" customHeight="1" x14ac:dyDescent="0.2">
      <c r="A2199" s="130" t="s">
        <v>2941</v>
      </c>
      <c r="B2199" s="137" t="s">
        <v>829</v>
      </c>
      <c r="C2199" s="137" t="s">
        <v>242</v>
      </c>
      <c r="D2199" s="137"/>
      <c r="E2199" s="138"/>
      <c r="F2199" s="138"/>
      <c r="G2199" s="680">
        <v>7315.43</v>
      </c>
      <c r="H2199" s="116">
        <v>170</v>
      </c>
      <c r="I2199" s="137" t="s">
        <v>271</v>
      </c>
    </row>
    <row r="2200" spans="1:9" ht="12.75" customHeight="1" x14ac:dyDescent="0.2">
      <c r="A2200" s="130" t="s">
        <v>2942</v>
      </c>
      <c r="B2200" s="971" t="s">
        <v>830</v>
      </c>
      <c r="C2200" s="971" t="s">
        <v>1785</v>
      </c>
      <c r="D2200" s="971" t="s">
        <v>90</v>
      </c>
      <c r="E2200" s="146">
        <v>20.27</v>
      </c>
      <c r="F2200" s="146">
        <v>74.906000000000006</v>
      </c>
      <c r="G2200" s="143">
        <v>1518.34</v>
      </c>
      <c r="H2200" s="704">
        <v>171</v>
      </c>
      <c r="I2200" s="971" t="s">
        <v>2023</v>
      </c>
    </row>
    <row r="2201" spans="1:9" ht="12.75" customHeight="1" x14ac:dyDescent="0.2">
      <c r="A2201" s="130" t="s">
        <v>2943</v>
      </c>
      <c r="B2201" s="971" t="s">
        <v>831</v>
      </c>
      <c r="C2201" s="971" t="s">
        <v>1786</v>
      </c>
      <c r="D2201" s="971" t="s">
        <v>90</v>
      </c>
      <c r="E2201" s="146">
        <v>20.27</v>
      </c>
      <c r="F2201" s="146">
        <v>32.429400000000001</v>
      </c>
      <c r="G2201" s="145">
        <v>657.34</v>
      </c>
      <c r="H2201" s="704">
        <v>172</v>
      </c>
      <c r="I2201" s="971" t="s">
        <v>2024</v>
      </c>
    </row>
    <row r="2202" spans="1:9" ht="12.75" customHeight="1" x14ac:dyDescent="0.2">
      <c r="A2202" s="130" t="s">
        <v>2944</v>
      </c>
      <c r="B2202" s="971" t="s">
        <v>832</v>
      </c>
      <c r="C2202" s="971" t="s">
        <v>2654</v>
      </c>
      <c r="D2202" s="971" t="s">
        <v>90</v>
      </c>
      <c r="E2202" s="146">
        <v>29.88</v>
      </c>
      <c r="F2202" s="144">
        <v>135.54</v>
      </c>
      <c r="G2202" s="143">
        <v>4049.94</v>
      </c>
      <c r="H2202" s="704">
        <v>173</v>
      </c>
      <c r="I2202" s="971" t="s">
        <v>2570</v>
      </c>
    </row>
    <row r="2203" spans="1:9" ht="12.75" customHeight="1" x14ac:dyDescent="0.2">
      <c r="A2203" s="130" t="s">
        <v>2945</v>
      </c>
      <c r="B2203" s="971" t="s">
        <v>1788</v>
      </c>
      <c r="C2203" s="971" t="s">
        <v>1789</v>
      </c>
      <c r="D2203" s="971" t="s">
        <v>15</v>
      </c>
      <c r="E2203" s="139">
        <v>4.78</v>
      </c>
      <c r="F2203" s="146">
        <v>20.88</v>
      </c>
      <c r="G2203" s="147">
        <v>99.81</v>
      </c>
      <c r="H2203" s="704">
        <v>174</v>
      </c>
      <c r="I2203" s="971" t="s">
        <v>2025</v>
      </c>
    </row>
    <row r="2204" spans="1:9" ht="12.75" customHeight="1" x14ac:dyDescent="0.2">
      <c r="A2204" s="130" t="s">
        <v>2946</v>
      </c>
      <c r="B2204" s="971" t="s">
        <v>1790</v>
      </c>
      <c r="C2204" s="971" t="s">
        <v>1791</v>
      </c>
      <c r="D2204" s="971" t="s">
        <v>94</v>
      </c>
      <c r="E2204" s="139">
        <v>1.1000000000000001</v>
      </c>
      <c r="F2204" s="144">
        <v>900</v>
      </c>
      <c r="G2204" s="145">
        <v>990</v>
      </c>
      <c r="H2204" s="704">
        <v>175</v>
      </c>
      <c r="I2204" s="971" t="s">
        <v>2026</v>
      </c>
    </row>
    <row r="2205" spans="1:9" ht="12.75" customHeight="1" x14ac:dyDescent="0.2">
      <c r="A2205" s="130" t="s">
        <v>2947</v>
      </c>
      <c r="B2205" s="137" t="s">
        <v>125</v>
      </c>
      <c r="C2205" s="137" t="s">
        <v>833</v>
      </c>
      <c r="D2205" s="137"/>
      <c r="E2205" s="138"/>
      <c r="F2205" s="138"/>
      <c r="G2205" s="675">
        <v>372230.45</v>
      </c>
      <c r="H2205" s="116">
        <v>176</v>
      </c>
      <c r="I2205" s="137" t="s">
        <v>463</v>
      </c>
    </row>
    <row r="2206" spans="1:9" ht="12.75" customHeight="1" x14ac:dyDescent="0.2">
      <c r="A2206" s="130" t="s">
        <v>2948</v>
      </c>
      <c r="B2206" s="137" t="s">
        <v>126</v>
      </c>
      <c r="C2206" s="137" t="s">
        <v>834</v>
      </c>
      <c r="D2206" s="137"/>
      <c r="E2206" s="138"/>
      <c r="F2206" s="138"/>
      <c r="G2206" s="676">
        <v>20748.09</v>
      </c>
      <c r="H2206" s="116">
        <v>177</v>
      </c>
      <c r="I2206" s="137" t="s">
        <v>464</v>
      </c>
    </row>
    <row r="2207" spans="1:9" ht="12.75" customHeight="1" x14ac:dyDescent="0.2">
      <c r="A2207" s="130" t="s">
        <v>2949</v>
      </c>
      <c r="B2207" s="971" t="s">
        <v>127</v>
      </c>
      <c r="C2207" s="971" t="s">
        <v>1006</v>
      </c>
      <c r="D2207" s="971" t="s">
        <v>90</v>
      </c>
      <c r="E2207" s="142">
        <v>2510.7399999999998</v>
      </c>
      <c r="F2207" s="139">
        <v>4.8305999999999996</v>
      </c>
      <c r="G2207" s="141">
        <v>12128.38</v>
      </c>
      <c r="H2207" s="704">
        <v>178</v>
      </c>
      <c r="I2207" s="971" t="s">
        <v>1088</v>
      </c>
    </row>
    <row r="2208" spans="1:9" ht="12.75" customHeight="1" x14ac:dyDescent="0.2">
      <c r="A2208" s="130" t="s">
        <v>2950</v>
      </c>
      <c r="B2208" s="971" t="s">
        <v>1792</v>
      </c>
      <c r="C2208" s="971" t="s">
        <v>1793</v>
      </c>
      <c r="D2208" s="971" t="s">
        <v>90</v>
      </c>
      <c r="E2208" s="142">
        <v>1448.69</v>
      </c>
      <c r="F2208" s="139">
        <v>5.95</v>
      </c>
      <c r="G2208" s="143">
        <v>8619.7099999999991</v>
      </c>
      <c r="H2208" s="704">
        <v>179</v>
      </c>
      <c r="I2208" s="971" t="s">
        <v>2027</v>
      </c>
    </row>
    <row r="2209" spans="1:9" ht="12.75" customHeight="1" x14ac:dyDescent="0.2">
      <c r="A2209" s="130" t="s">
        <v>2951</v>
      </c>
      <c r="B2209" s="137" t="s">
        <v>128</v>
      </c>
      <c r="C2209" s="137" t="s">
        <v>835</v>
      </c>
      <c r="D2209" s="137"/>
      <c r="E2209" s="138"/>
      <c r="F2209" s="138"/>
      <c r="G2209" s="676">
        <v>32794.639999999999</v>
      </c>
      <c r="H2209" s="116">
        <v>180</v>
      </c>
      <c r="I2209" s="137" t="s">
        <v>465</v>
      </c>
    </row>
    <row r="2210" spans="1:9" ht="12.75" customHeight="1" x14ac:dyDescent="0.2">
      <c r="A2210" s="130" t="s">
        <v>2952</v>
      </c>
      <c r="B2210" s="971" t="s">
        <v>129</v>
      </c>
      <c r="C2210" s="971" t="s">
        <v>2655</v>
      </c>
      <c r="D2210" s="971" t="s">
        <v>90</v>
      </c>
      <c r="E2210" s="142">
        <v>1482.58</v>
      </c>
      <c r="F2210" s="139">
        <v>6.5039999999999996</v>
      </c>
      <c r="G2210" s="143">
        <v>9642.7000000000007</v>
      </c>
      <c r="H2210" s="704">
        <v>181</v>
      </c>
      <c r="I2210" s="971" t="s">
        <v>2577</v>
      </c>
    </row>
    <row r="2211" spans="1:9" ht="12.75" customHeight="1" x14ac:dyDescent="0.2">
      <c r="A2211" s="130" t="s">
        <v>2953</v>
      </c>
      <c r="B2211" s="971" t="s">
        <v>130</v>
      </c>
      <c r="C2211" s="971" t="s">
        <v>1794</v>
      </c>
      <c r="D2211" s="971" t="s">
        <v>90</v>
      </c>
      <c r="E2211" s="142">
        <v>1624.11</v>
      </c>
      <c r="F2211" s="146">
        <v>13.1</v>
      </c>
      <c r="G2211" s="141">
        <v>21275.84</v>
      </c>
      <c r="H2211" s="704">
        <v>182</v>
      </c>
      <c r="I2211" s="971" t="s">
        <v>2028</v>
      </c>
    </row>
    <row r="2212" spans="1:9" ht="12.75" customHeight="1" x14ac:dyDescent="0.2">
      <c r="A2212" s="130" t="s">
        <v>2954</v>
      </c>
      <c r="B2212" s="971" t="s">
        <v>131</v>
      </c>
      <c r="C2212" s="971" t="s">
        <v>1795</v>
      </c>
      <c r="D2212" s="971" t="s">
        <v>15</v>
      </c>
      <c r="E2212" s="144">
        <v>191.4</v>
      </c>
      <c r="F2212" s="139">
        <v>9.8019999999999996</v>
      </c>
      <c r="G2212" s="143">
        <v>1876.1</v>
      </c>
      <c r="H2212" s="704">
        <v>183</v>
      </c>
      <c r="I2212" s="971" t="s">
        <v>2029</v>
      </c>
    </row>
    <row r="2213" spans="1:9" ht="12.75" customHeight="1" x14ac:dyDescent="0.2">
      <c r="A2213" s="130" t="s">
        <v>2955</v>
      </c>
      <c r="B2213" s="137" t="s">
        <v>132</v>
      </c>
      <c r="C2213" s="137" t="s">
        <v>836</v>
      </c>
      <c r="D2213" s="137"/>
      <c r="E2213" s="138"/>
      <c r="F2213" s="138"/>
      <c r="G2213" s="676">
        <v>20291.099999999999</v>
      </c>
      <c r="H2213" s="116">
        <v>184</v>
      </c>
      <c r="I2213" s="137" t="s">
        <v>466</v>
      </c>
    </row>
    <row r="2214" spans="1:9" ht="12.75" customHeight="1" x14ac:dyDescent="0.2">
      <c r="A2214" s="130" t="s">
        <v>2956</v>
      </c>
      <c r="B2214" s="971" t="s">
        <v>133</v>
      </c>
      <c r="C2214" s="971" t="s">
        <v>2656</v>
      </c>
      <c r="D2214" s="971" t="s">
        <v>90</v>
      </c>
      <c r="E2214" s="144">
        <v>919.29</v>
      </c>
      <c r="F2214" s="139">
        <v>7.8048000000000002</v>
      </c>
      <c r="G2214" s="143">
        <v>7174.87</v>
      </c>
      <c r="H2214" s="704">
        <v>185</v>
      </c>
      <c r="I2214" s="971" t="s">
        <v>1089</v>
      </c>
    </row>
    <row r="2215" spans="1:9" ht="12.75" customHeight="1" x14ac:dyDescent="0.2">
      <c r="A2215" s="130" t="s">
        <v>2957</v>
      </c>
      <c r="B2215" s="971" t="s">
        <v>837</v>
      </c>
      <c r="C2215" s="971" t="s">
        <v>1796</v>
      </c>
      <c r="D2215" s="971" t="s">
        <v>90</v>
      </c>
      <c r="E2215" s="144">
        <v>926.01</v>
      </c>
      <c r="F2215" s="146">
        <v>13.1</v>
      </c>
      <c r="G2215" s="141">
        <v>12130.73</v>
      </c>
      <c r="H2215" s="704">
        <v>186</v>
      </c>
      <c r="I2215" s="971" t="s">
        <v>2030</v>
      </c>
    </row>
    <row r="2216" spans="1:9" ht="12.75" customHeight="1" x14ac:dyDescent="0.2">
      <c r="A2216" s="130" t="s">
        <v>2958</v>
      </c>
      <c r="B2216" s="971" t="s">
        <v>933</v>
      </c>
      <c r="C2216" s="971" t="s">
        <v>1797</v>
      </c>
      <c r="D2216" s="971" t="s">
        <v>15</v>
      </c>
      <c r="E2216" s="144">
        <v>100.54</v>
      </c>
      <c r="F2216" s="139">
        <v>9.8019999999999996</v>
      </c>
      <c r="G2216" s="145">
        <v>985.5</v>
      </c>
      <c r="H2216" s="704">
        <v>187</v>
      </c>
      <c r="I2216" s="971" t="s">
        <v>2031</v>
      </c>
    </row>
    <row r="2217" spans="1:9" ht="12.75" customHeight="1" x14ac:dyDescent="0.2">
      <c r="A2217" s="130" t="s">
        <v>2959</v>
      </c>
      <c r="B2217" s="137" t="s">
        <v>134</v>
      </c>
      <c r="C2217" s="137" t="s">
        <v>838</v>
      </c>
      <c r="D2217" s="137"/>
      <c r="E2217" s="138"/>
      <c r="F2217" s="138"/>
      <c r="G2217" s="675">
        <v>100807.14</v>
      </c>
      <c r="H2217" s="116">
        <v>188</v>
      </c>
      <c r="I2217" s="137" t="s">
        <v>467</v>
      </c>
    </row>
    <row r="2218" spans="1:9" ht="12.75" customHeight="1" x14ac:dyDescent="0.2">
      <c r="A2218" s="130" t="s">
        <v>2960</v>
      </c>
      <c r="B2218" s="971" t="s">
        <v>135</v>
      </c>
      <c r="C2218" s="971" t="s">
        <v>640</v>
      </c>
      <c r="D2218" s="971" t="s">
        <v>90</v>
      </c>
      <c r="E2218" s="142">
        <v>4800.34</v>
      </c>
      <c r="F2218" s="146">
        <v>21</v>
      </c>
      <c r="G2218" s="678">
        <v>100807.14</v>
      </c>
      <c r="H2218" s="704">
        <v>189</v>
      </c>
      <c r="I2218" s="971" t="s">
        <v>468</v>
      </c>
    </row>
    <row r="2219" spans="1:9" ht="12.75" customHeight="1" x14ac:dyDescent="0.2">
      <c r="A2219" s="130" t="s">
        <v>2961</v>
      </c>
      <c r="B2219" s="137" t="s">
        <v>839</v>
      </c>
      <c r="C2219" s="137" t="s">
        <v>840</v>
      </c>
      <c r="D2219" s="137"/>
      <c r="E2219" s="138"/>
      <c r="F2219" s="138"/>
      <c r="G2219" s="675">
        <v>105042.48</v>
      </c>
      <c r="H2219" s="116">
        <v>190</v>
      </c>
      <c r="I2219" s="137" t="s">
        <v>469</v>
      </c>
    </row>
    <row r="2220" spans="1:9" ht="12.75" customHeight="1" x14ac:dyDescent="0.2">
      <c r="A2220" s="130" t="s">
        <v>2962</v>
      </c>
      <c r="B2220" s="137" t="s">
        <v>1798</v>
      </c>
      <c r="C2220" s="137" t="s">
        <v>1799</v>
      </c>
      <c r="D2220" s="137"/>
      <c r="E2220" s="138"/>
      <c r="F2220" s="138"/>
      <c r="G2220" s="676">
        <v>87028.33</v>
      </c>
      <c r="H2220" s="116">
        <v>191</v>
      </c>
      <c r="I2220" s="137" t="s">
        <v>2032</v>
      </c>
    </row>
    <row r="2221" spans="1:9" ht="12.75" customHeight="1" x14ac:dyDescent="0.2">
      <c r="A2221" s="130" t="s">
        <v>2963</v>
      </c>
      <c r="B2221" s="971" t="s">
        <v>1800</v>
      </c>
      <c r="C2221" s="971" t="s">
        <v>2657</v>
      </c>
      <c r="D2221" s="971" t="s">
        <v>90</v>
      </c>
      <c r="E2221" s="142">
        <v>1567.33</v>
      </c>
      <c r="F2221" s="146">
        <v>27.370200000000001</v>
      </c>
      <c r="G2221" s="141">
        <v>42898.14</v>
      </c>
      <c r="H2221" s="704">
        <v>192</v>
      </c>
      <c r="I2221" s="971" t="s">
        <v>2580</v>
      </c>
    </row>
    <row r="2222" spans="1:9" ht="12.75" customHeight="1" x14ac:dyDescent="0.2">
      <c r="A2222" s="130" t="s">
        <v>2964</v>
      </c>
      <c r="B2222" s="971" t="s">
        <v>1802</v>
      </c>
      <c r="C2222" s="971" t="s">
        <v>2658</v>
      </c>
      <c r="D2222" s="971" t="s">
        <v>90</v>
      </c>
      <c r="E2222" s="146">
        <v>12.68</v>
      </c>
      <c r="F2222" s="144">
        <v>263.2672</v>
      </c>
      <c r="G2222" s="143">
        <v>3338.23</v>
      </c>
      <c r="H2222" s="704">
        <v>193</v>
      </c>
      <c r="I2222" s="971" t="s">
        <v>2582</v>
      </c>
    </row>
    <row r="2223" spans="1:9" ht="12.75" customHeight="1" x14ac:dyDescent="0.2">
      <c r="A2223" s="130" t="s">
        <v>2965</v>
      </c>
      <c r="B2223" s="971" t="s">
        <v>1803</v>
      </c>
      <c r="C2223" s="971" t="s">
        <v>645</v>
      </c>
      <c r="D2223" s="971" t="s">
        <v>90</v>
      </c>
      <c r="E2223" s="142">
        <v>1711.79</v>
      </c>
      <c r="F2223" s="146">
        <v>23.83</v>
      </c>
      <c r="G2223" s="141">
        <v>40791.96</v>
      </c>
      <c r="H2223" s="704">
        <v>194</v>
      </c>
      <c r="I2223" s="971" t="s">
        <v>2033</v>
      </c>
    </row>
    <row r="2224" spans="1:9" ht="12.75" customHeight="1" x14ac:dyDescent="0.2">
      <c r="A2224" s="130" t="s">
        <v>2966</v>
      </c>
      <c r="B2224" s="137" t="s">
        <v>1804</v>
      </c>
      <c r="C2224" s="137" t="s">
        <v>1805</v>
      </c>
      <c r="D2224" s="137"/>
      <c r="E2224" s="138"/>
      <c r="F2224" s="138"/>
      <c r="G2224" s="680">
        <v>6154.99</v>
      </c>
      <c r="H2224" s="116">
        <v>195</v>
      </c>
      <c r="I2224" s="137" t="s">
        <v>2034</v>
      </c>
    </row>
    <row r="2225" spans="1:9" ht="12.75" customHeight="1" x14ac:dyDescent="0.2">
      <c r="A2225" s="130" t="s">
        <v>2967</v>
      </c>
      <c r="B2225" s="971" t="s">
        <v>1806</v>
      </c>
      <c r="C2225" s="971" t="s">
        <v>2659</v>
      </c>
      <c r="D2225" s="971" t="s">
        <v>90</v>
      </c>
      <c r="E2225" s="144">
        <v>273.7</v>
      </c>
      <c r="F2225" s="146">
        <v>22.488099999999999</v>
      </c>
      <c r="G2225" s="143">
        <v>6154.99</v>
      </c>
      <c r="H2225" s="704">
        <v>196</v>
      </c>
      <c r="I2225" s="971" t="s">
        <v>2583</v>
      </c>
    </row>
    <row r="2226" spans="1:9" ht="12.75" customHeight="1" x14ac:dyDescent="0.2">
      <c r="A2226" s="130" t="s">
        <v>2968</v>
      </c>
      <c r="B2226" s="137" t="s">
        <v>1808</v>
      </c>
      <c r="C2226" s="137" t="s">
        <v>1809</v>
      </c>
      <c r="D2226" s="137"/>
      <c r="E2226" s="138"/>
      <c r="F2226" s="138"/>
      <c r="G2226" s="680">
        <v>8586.06</v>
      </c>
      <c r="H2226" s="116">
        <v>197</v>
      </c>
      <c r="I2226" s="137" t="s">
        <v>2035</v>
      </c>
    </row>
    <row r="2227" spans="1:9" ht="12.75" customHeight="1" x14ac:dyDescent="0.2">
      <c r="A2227" s="130" t="s">
        <v>2969</v>
      </c>
      <c r="B2227" s="971" t="s">
        <v>1810</v>
      </c>
      <c r="C2227" s="971" t="s">
        <v>2660</v>
      </c>
      <c r="D2227" s="971" t="s">
        <v>90</v>
      </c>
      <c r="E2227" s="142">
        <v>1567.09</v>
      </c>
      <c r="F2227" s="139">
        <v>5.4349999999999996</v>
      </c>
      <c r="G2227" s="143">
        <v>8517.14</v>
      </c>
      <c r="H2227" s="704">
        <v>198</v>
      </c>
      <c r="I2227" s="971" t="s">
        <v>2584</v>
      </c>
    </row>
    <row r="2228" spans="1:9" ht="12.75" customHeight="1" x14ac:dyDescent="0.2">
      <c r="A2228" s="130" t="s">
        <v>2970</v>
      </c>
      <c r="B2228" s="971" t="s">
        <v>1811</v>
      </c>
      <c r="C2228" s="971" t="s">
        <v>2661</v>
      </c>
      <c r="D2228" s="971" t="s">
        <v>90</v>
      </c>
      <c r="E2228" s="146">
        <v>12.68</v>
      </c>
      <c r="F2228" s="139">
        <v>5.4349999999999996</v>
      </c>
      <c r="G2228" s="147">
        <v>68.92</v>
      </c>
      <c r="H2228" s="704">
        <v>199</v>
      </c>
      <c r="I2228" s="971" t="s">
        <v>2585</v>
      </c>
    </row>
    <row r="2229" spans="1:9" ht="12.75" customHeight="1" x14ac:dyDescent="0.2">
      <c r="A2229" s="130" t="s">
        <v>2971</v>
      </c>
      <c r="B2229" s="137" t="s">
        <v>1812</v>
      </c>
      <c r="C2229" s="137" t="s">
        <v>1813</v>
      </c>
      <c r="D2229" s="137"/>
      <c r="E2229" s="138"/>
      <c r="F2229" s="138"/>
      <c r="G2229" s="680">
        <v>3273.1</v>
      </c>
      <c r="H2229" s="116">
        <v>200</v>
      </c>
      <c r="I2229" s="137" t="s">
        <v>2036</v>
      </c>
    </row>
    <row r="2230" spans="1:9" ht="12.75" customHeight="1" x14ac:dyDescent="0.2">
      <c r="A2230" s="130" t="s">
        <v>2972</v>
      </c>
      <c r="B2230" s="971" t="s">
        <v>1814</v>
      </c>
      <c r="C2230" s="971" t="s">
        <v>1815</v>
      </c>
      <c r="D2230" s="971" t="s">
        <v>15</v>
      </c>
      <c r="E2230" s="144">
        <v>441</v>
      </c>
      <c r="F2230" s="139">
        <v>7.4219999999999997</v>
      </c>
      <c r="G2230" s="143">
        <v>3273.1</v>
      </c>
      <c r="H2230" s="704">
        <v>201</v>
      </c>
      <c r="I2230" s="971" t="s">
        <v>2037</v>
      </c>
    </row>
    <row r="2231" spans="1:9" ht="12.75" customHeight="1" x14ac:dyDescent="0.2">
      <c r="A2231" s="130" t="s">
        <v>2973</v>
      </c>
      <c r="B2231" s="137" t="s">
        <v>841</v>
      </c>
      <c r="C2231" s="137" t="s">
        <v>842</v>
      </c>
      <c r="D2231" s="137"/>
      <c r="E2231" s="138"/>
      <c r="F2231" s="138"/>
      <c r="G2231" s="676">
        <v>31814.84</v>
      </c>
      <c r="H2231" s="116">
        <v>202</v>
      </c>
      <c r="I2231" s="137" t="s">
        <v>470</v>
      </c>
    </row>
    <row r="2232" spans="1:9" ht="12.75" customHeight="1" x14ac:dyDescent="0.2">
      <c r="A2232" s="130" t="s">
        <v>2974</v>
      </c>
      <c r="B2232" s="971" t="s">
        <v>843</v>
      </c>
      <c r="C2232" s="971" t="s">
        <v>1816</v>
      </c>
      <c r="D2232" s="971" t="s">
        <v>15</v>
      </c>
      <c r="E2232" s="144">
        <v>119.9</v>
      </c>
      <c r="F2232" s="144">
        <v>130.87139999999999</v>
      </c>
      <c r="G2232" s="141">
        <v>15691.48</v>
      </c>
      <c r="H2232" s="704">
        <v>203</v>
      </c>
      <c r="I2232" s="971" t="s">
        <v>2038</v>
      </c>
    </row>
    <row r="2233" spans="1:9" ht="12.75" customHeight="1" x14ac:dyDescent="0.2">
      <c r="A2233" s="130" t="s">
        <v>2975</v>
      </c>
      <c r="B2233" s="971" t="s">
        <v>844</v>
      </c>
      <c r="C2233" s="971" t="s">
        <v>1817</v>
      </c>
      <c r="D2233" s="971" t="s">
        <v>15</v>
      </c>
      <c r="E2233" s="144">
        <v>123.2</v>
      </c>
      <c r="F2233" s="144">
        <v>130.87139999999999</v>
      </c>
      <c r="G2233" s="141">
        <v>16123.36</v>
      </c>
      <c r="H2233" s="704">
        <v>204</v>
      </c>
      <c r="I2233" s="971" t="s">
        <v>2039</v>
      </c>
    </row>
    <row r="2234" spans="1:9" ht="12.75" customHeight="1" x14ac:dyDescent="0.2">
      <c r="A2234" s="130" t="s">
        <v>2976</v>
      </c>
      <c r="B2234" s="137" t="s">
        <v>1818</v>
      </c>
      <c r="C2234" s="137" t="s">
        <v>1819</v>
      </c>
      <c r="D2234" s="137"/>
      <c r="E2234" s="138"/>
      <c r="F2234" s="138"/>
      <c r="G2234" s="680">
        <v>3928.48</v>
      </c>
      <c r="H2234" s="116">
        <v>205</v>
      </c>
      <c r="I2234" s="137" t="s">
        <v>2040</v>
      </c>
    </row>
    <row r="2235" spans="1:9" ht="12.75" customHeight="1" x14ac:dyDescent="0.2">
      <c r="A2235" s="130" t="s">
        <v>2977</v>
      </c>
      <c r="B2235" s="971" t="s">
        <v>1820</v>
      </c>
      <c r="C2235" s="971" t="s">
        <v>1821</v>
      </c>
      <c r="D2235" s="971" t="s">
        <v>90</v>
      </c>
      <c r="E2235" s="146">
        <v>36.6</v>
      </c>
      <c r="F2235" s="146">
        <v>74.906000000000006</v>
      </c>
      <c r="G2235" s="143">
        <v>2741.56</v>
      </c>
      <c r="H2235" s="704">
        <v>206</v>
      </c>
      <c r="I2235" s="971" t="s">
        <v>2041</v>
      </c>
    </row>
    <row r="2236" spans="1:9" ht="12.75" customHeight="1" x14ac:dyDescent="0.2">
      <c r="A2236" s="130" t="s">
        <v>2978</v>
      </c>
      <c r="B2236" s="971" t="s">
        <v>1822</v>
      </c>
      <c r="C2236" s="971" t="s">
        <v>1786</v>
      </c>
      <c r="D2236" s="971" t="s">
        <v>90</v>
      </c>
      <c r="E2236" s="146">
        <v>36.6</v>
      </c>
      <c r="F2236" s="146">
        <v>32.429400000000001</v>
      </c>
      <c r="G2236" s="143">
        <v>1186.92</v>
      </c>
      <c r="H2236" s="704">
        <v>207</v>
      </c>
      <c r="I2236" s="971" t="s">
        <v>2024</v>
      </c>
    </row>
    <row r="2237" spans="1:9" ht="12.75" customHeight="1" x14ac:dyDescent="0.2">
      <c r="A2237" s="130" t="s">
        <v>2979</v>
      </c>
      <c r="B2237" s="137" t="s">
        <v>1823</v>
      </c>
      <c r="C2237" s="137" t="s">
        <v>1824</v>
      </c>
      <c r="D2237" s="137"/>
      <c r="E2237" s="138"/>
      <c r="F2237" s="138"/>
      <c r="G2237" s="676">
        <v>56803.68</v>
      </c>
      <c r="H2237" s="116">
        <v>208</v>
      </c>
      <c r="I2237" s="137" t="s">
        <v>2042</v>
      </c>
    </row>
    <row r="2238" spans="1:9" ht="12.75" customHeight="1" x14ac:dyDescent="0.2">
      <c r="A2238" s="130" t="s">
        <v>2980</v>
      </c>
      <c r="B2238" s="971" t="s">
        <v>1825</v>
      </c>
      <c r="C2238" s="971" t="s">
        <v>2662</v>
      </c>
      <c r="D2238" s="971" t="s">
        <v>90</v>
      </c>
      <c r="E2238" s="144">
        <v>130.08000000000001</v>
      </c>
      <c r="F2238" s="144">
        <v>396</v>
      </c>
      <c r="G2238" s="141">
        <v>51511.68</v>
      </c>
      <c r="H2238" s="704">
        <v>209</v>
      </c>
      <c r="I2238" s="971" t="s">
        <v>2586</v>
      </c>
    </row>
    <row r="2239" spans="1:9" ht="12.75" customHeight="1" x14ac:dyDescent="0.2">
      <c r="A2239" s="130" t="s">
        <v>2981</v>
      </c>
      <c r="B2239" s="971" t="s">
        <v>1826</v>
      </c>
      <c r="C2239" s="971" t="s">
        <v>1827</v>
      </c>
      <c r="D2239" s="971" t="s">
        <v>8</v>
      </c>
      <c r="E2239" s="139">
        <v>1</v>
      </c>
      <c r="F2239" s="142">
        <v>5292</v>
      </c>
      <c r="G2239" s="143">
        <v>5292</v>
      </c>
      <c r="H2239" s="704">
        <v>210</v>
      </c>
      <c r="I2239" s="971" t="s">
        <v>2043</v>
      </c>
    </row>
    <row r="2240" spans="1:9" ht="12.75" customHeight="1" x14ac:dyDescent="0.2">
      <c r="A2240" s="130" t="s">
        <v>2982</v>
      </c>
      <c r="B2240" s="137" t="s">
        <v>136</v>
      </c>
      <c r="C2240" s="137" t="s">
        <v>845</v>
      </c>
      <c r="D2240" s="137"/>
      <c r="E2240" s="138"/>
      <c r="F2240" s="138"/>
      <c r="G2240" s="675">
        <v>112875.68</v>
      </c>
      <c r="H2240" s="116">
        <v>211</v>
      </c>
      <c r="I2240" s="137" t="s">
        <v>471</v>
      </c>
    </row>
    <row r="2241" spans="1:9" ht="12.75" customHeight="1" x14ac:dyDescent="0.2">
      <c r="A2241" s="130" t="s">
        <v>2983</v>
      </c>
      <c r="B2241" s="137" t="s">
        <v>243</v>
      </c>
      <c r="C2241" s="137" t="s">
        <v>846</v>
      </c>
      <c r="D2241" s="137"/>
      <c r="E2241" s="138"/>
      <c r="F2241" s="138"/>
      <c r="G2241" s="675">
        <v>112875.68</v>
      </c>
      <c r="H2241" s="116">
        <v>212</v>
      </c>
      <c r="I2241" s="137" t="s">
        <v>472</v>
      </c>
    </row>
    <row r="2242" spans="1:9" ht="12.75" customHeight="1" x14ac:dyDescent="0.2">
      <c r="A2242" s="130" t="s">
        <v>2984</v>
      </c>
      <c r="B2242" s="971" t="s">
        <v>244</v>
      </c>
      <c r="C2242" s="971" t="s">
        <v>656</v>
      </c>
      <c r="D2242" s="971" t="s">
        <v>90</v>
      </c>
      <c r="E2242" s="142">
        <v>1972.86</v>
      </c>
      <c r="F2242" s="146">
        <v>37</v>
      </c>
      <c r="G2242" s="141">
        <v>72995.820000000007</v>
      </c>
      <c r="H2242" s="704">
        <v>213</v>
      </c>
      <c r="I2242" s="971" t="s">
        <v>473</v>
      </c>
    </row>
    <row r="2243" spans="1:9" ht="12.75" customHeight="1" x14ac:dyDescent="0.2">
      <c r="A2243" s="130" t="s">
        <v>2985</v>
      </c>
      <c r="B2243" s="971" t="s">
        <v>245</v>
      </c>
      <c r="C2243" s="971" t="s">
        <v>655</v>
      </c>
      <c r="D2243" s="971" t="s">
        <v>15</v>
      </c>
      <c r="E2243" s="142">
        <v>2861.7</v>
      </c>
      <c r="F2243" s="146">
        <v>10</v>
      </c>
      <c r="G2243" s="141">
        <v>28617</v>
      </c>
      <c r="H2243" s="704">
        <v>214</v>
      </c>
      <c r="I2243" s="971" t="s">
        <v>474</v>
      </c>
    </row>
    <row r="2244" spans="1:9" ht="12.75" customHeight="1" x14ac:dyDescent="0.2">
      <c r="A2244" s="130" t="s">
        <v>2986</v>
      </c>
      <c r="B2244" s="971" t="s">
        <v>847</v>
      </c>
      <c r="C2244" s="971" t="s">
        <v>669</v>
      </c>
      <c r="D2244" s="971" t="s">
        <v>90</v>
      </c>
      <c r="E2244" s="144">
        <v>115.18</v>
      </c>
      <c r="F2244" s="146">
        <v>22.797000000000001</v>
      </c>
      <c r="G2244" s="143">
        <v>2625.76</v>
      </c>
      <c r="H2244" s="704">
        <v>215</v>
      </c>
      <c r="I2244" s="971" t="s">
        <v>475</v>
      </c>
    </row>
    <row r="2245" spans="1:9" ht="12.75" customHeight="1" x14ac:dyDescent="0.2">
      <c r="A2245" s="130" t="s">
        <v>2987</v>
      </c>
      <c r="B2245" s="971" t="s">
        <v>848</v>
      </c>
      <c r="C2245" s="971" t="s">
        <v>639</v>
      </c>
      <c r="D2245" s="971" t="s">
        <v>90</v>
      </c>
      <c r="E2245" s="146">
        <v>90.91</v>
      </c>
      <c r="F2245" s="146">
        <v>25.41</v>
      </c>
      <c r="G2245" s="143">
        <v>2310.02</v>
      </c>
      <c r="H2245" s="704">
        <v>216</v>
      </c>
      <c r="I2245" s="971" t="s">
        <v>476</v>
      </c>
    </row>
    <row r="2246" spans="1:9" ht="12.75" customHeight="1" x14ac:dyDescent="0.2">
      <c r="A2246" s="130" t="s">
        <v>2988</v>
      </c>
      <c r="B2246" s="971" t="s">
        <v>1828</v>
      </c>
      <c r="C2246" s="971" t="s">
        <v>1829</v>
      </c>
      <c r="D2246" s="971" t="s">
        <v>15</v>
      </c>
      <c r="E2246" s="144">
        <v>108.1</v>
      </c>
      <c r="F2246" s="146">
        <v>35</v>
      </c>
      <c r="G2246" s="143">
        <v>3783.5</v>
      </c>
      <c r="H2246" s="704">
        <v>217</v>
      </c>
      <c r="I2246" s="971" t="s">
        <v>2044</v>
      </c>
    </row>
    <row r="2247" spans="1:9" ht="12.75" customHeight="1" x14ac:dyDescent="0.2">
      <c r="A2247" s="130" t="s">
        <v>2989</v>
      </c>
      <c r="B2247" s="971" t="s">
        <v>1830</v>
      </c>
      <c r="C2247" s="971" t="s">
        <v>1831</v>
      </c>
      <c r="D2247" s="971" t="s">
        <v>90</v>
      </c>
      <c r="E2247" s="146">
        <v>32.61</v>
      </c>
      <c r="F2247" s="146">
        <v>78</v>
      </c>
      <c r="G2247" s="143">
        <v>2543.58</v>
      </c>
      <c r="H2247" s="704">
        <v>218</v>
      </c>
      <c r="I2247" s="971" t="s">
        <v>2045</v>
      </c>
    </row>
    <row r="2248" spans="1:9" ht="12.75" customHeight="1" x14ac:dyDescent="0.2">
      <c r="A2248" s="130" t="s">
        <v>2990</v>
      </c>
      <c r="B2248" s="137" t="s">
        <v>137</v>
      </c>
      <c r="C2248" s="137" t="s">
        <v>1</v>
      </c>
      <c r="D2248" s="137"/>
      <c r="E2248" s="138"/>
      <c r="F2248" s="138"/>
      <c r="G2248" s="675">
        <v>343150.06</v>
      </c>
      <c r="H2248" s="116">
        <v>219</v>
      </c>
      <c r="I2248" s="137" t="s">
        <v>59</v>
      </c>
    </row>
    <row r="2249" spans="1:9" ht="12.75" customHeight="1" x14ac:dyDescent="0.2">
      <c r="A2249" s="130" t="s">
        <v>2991</v>
      </c>
      <c r="B2249" s="137" t="s">
        <v>138</v>
      </c>
      <c r="C2249" s="137" t="s">
        <v>641</v>
      </c>
      <c r="D2249" s="137"/>
      <c r="E2249" s="138"/>
      <c r="F2249" s="138"/>
      <c r="G2249" s="680">
        <v>9550.1</v>
      </c>
      <c r="H2249" s="116">
        <v>220</v>
      </c>
      <c r="I2249" s="137" t="s">
        <v>2046</v>
      </c>
    </row>
    <row r="2250" spans="1:9" ht="12.75" customHeight="1" x14ac:dyDescent="0.2">
      <c r="A2250" s="130" t="s">
        <v>2992</v>
      </c>
      <c r="B2250" s="971" t="s">
        <v>139</v>
      </c>
      <c r="C2250" s="971" t="s">
        <v>641</v>
      </c>
      <c r="D2250" s="971" t="s">
        <v>90</v>
      </c>
      <c r="E2250" s="142">
        <v>1326.31</v>
      </c>
      <c r="F2250" s="139">
        <v>7.2004999999999999</v>
      </c>
      <c r="G2250" s="143">
        <v>9550.1</v>
      </c>
      <c r="H2250" s="704">
        <v>221</v>
      </c>
      <c r="I2250" s="971" t="s">
        <v>2047</v>
      </c>
    </row>
    <row r="2251" spans="1:9" ht="12.75" customHeight="1" x14ac:dyDescent="0.2">
      <c r="A2251" s="130" t="s">
        <v>2993</v>
      </c>
      <c r="B2251" s="137" t="s">
        <v>140</v>
      </c>
      <c r="C2251" s="137" t="s">
        <v>643</v>
      </c>
      <c r="D2251" s="137"/>
      <c r="E2251" s="138"/>
      <c r="F2251" s="138"/>
      <c r="G2251" s="676">
        <v>21441.97</v>
      </c>
      <c r="H2251" s="116">
        <v>222</v>
      </c>
      <c r="I2251" s="137" t="s">
        <v>477</v>
      </c>
    </row>
    <row r="2252" spans="1:9" ht="12.75" customHeight="1" x14ac:dyDescent="0.2">
      <c r="A2252" s="130" t="s">
        <v>2994</v>
      </c>
      <c r="B2252" s="971" t="s">
        <v>141</v>
      </c>
      <c r="C2252" s="971" t="s">
        <v>2663</v>
      </c>
      <c r="D2252" s="971" t="s">
        <v>90</v>
      </c>
      <c r="E2252" s="144">
        <v>786.05</v>
      </c>
      <c r="F2252" s="139">
        <v>7.65</v>
      </c>
      <c r="G2252" s="143">
        <v>6013.28</v>
      </c>
      <c r="H2252" s="704">
        <v>223</v>
      </c>
      <c r="I2252" s="971" t="s">
        <v>2592</v>
      </c>
    </row>
    <row r="2253" spans="1:9" ht="12.75" customHeight="1" x14ac:dyDescent="0.2">
      <c r="A2253" s="130" t="s">
        <v>2995</v>
      </c>
      <c r="B2253" s="971" t="s">
        <v>142</v>
      </c>
      <c r="C2253" s="971" t="s">
        <v>642</v>
      </c>
      <c r="D2253" s="971" t="s">
        <v>90</v>
      </c>
      <c r="E2253" s="144">
        <v>779.65</v>
      </c>
      <c r="F2253" s="146">
        <v>17.87</v>
      </c>
      <c r="G2253" s="141">
        <v>13932.35</v>
      </c>
      <c r="H2253" s="704">
        <v>224</v>
      </c>
      <c r="I2253" s="971" t="s">
        <v>478</v>
      </c>
    </row>
    <row r="2254" spans="1:9" ht="12.75" customHeight="1" x14ac:dyDescent="0.2">
      <c r="A2254" s="130" t="s">
        <v>2996</v>
      </c>
      <c r="B2254" s="971" t="s">
        <v>247</v>
      </c>
      <c r="C2254" s="971" t="s">
        <v>1832</v>
      </c>
      <c r="D2254" s="971" t="s">
        <v>15</v>
      </c>
      <c r="E2254" s="146">
        <v>97.16</v>
      </c>
      <c r="F2254" s="146">
        <v>13.571</v>
      </c>
      <c r="G2254" s="143">
        <v>1318.56</v>
      </c>
      <c r="H2254" s="704">
        <v>225</v>
      </c>
      <c r="I2254" s="971" t="s">
        <v>2048</v>
      </c>
    </row>
    <row r="2255" spans="1:9" ht="12.75" customHeight="1" x14ac:dyDescent="0.2">
      <c r="A2255" s="130" t="s">
        <v>2997</v>
      </c>
      <c r="B2255" s="971" t="s">
        <v>1833</v>
      </c>
      <c r="C2255" s="971" t="s">
        <v>1834</v>
      </c>
      <c r="D2255" s="971" t="s">
        <v>15</v>
      </c>
      <c r="E2255" s="146">
        <v>13.1</v>
      </c>
      <c r="F2255" s="146">
        <v>13.571</v>
      </c>
      <c r="G2255" s="145">
        <v>177.78</v>
      </c>
      <c r="H2255" s="704">
        <v>226</v>
      </c>
      <c r="I2255" s="971" t="s">
        <v>2049</v>
      </c>
    </row>
    <row r="2256" spans="1:9" ht="12.75" customHeight="1" x14ac:dyDescent="0.2">
      <c r="A2256" s="130" t="s">
        <v>2998</v>
      </c>
      <c r="B2256" s="137" t="s">
        <v>849</v>
      </c>
      <c r="C2256" s="137" t="s">
        <v>651</v>
      </c>
      <c r="D2256" s="137"/>
      <c r="E2256" s="138"/>
      <c r="F2256" s="138"/>
      <c r="G2256" s="676">
        <v>17503.150000000001</v>
      </c>
      <c r="H2256" s="116">
        <v>227</v>
      </c>
      <c r="I2256" s="137" t="s">
        <v>479</v>
      </c>
    </row>
    <row r="2257" spans="1:9" ht="12.75" customHeight="1" x14ac:dyDescent="0.2">
      <c r="A2257" s="130" t="s">
        <v>2999</v>
      </c>
      <c r="B2257" s="971" t="s">
        <v>850</v>
      </c>
      <c r="C2257" s="971" t="s">
        <v>2664</v>
      </c>
      <c r="D2257" s="971" t="s">
        <v>90</v>
      </c>
      <c r="E2257" s="144">
        <v>548.14</v>
      </c>
      <c r="F2257" s="139">
        <v>7.65</v>
      </c>
      <c r="G2257" s="143">
        <v>4193.2700000000004</v>
      </c>
      <c r="H2257" s="704">
        <v>228</v>
      </c>
      <c r="I2257" s="971" t="s">
        <v>2593</v>
      </c>
    </row>
    <row r="2258" spans="1:9" ht="12.75" customHeight="1" x14ac:dyDescent="0.2">
      <c r="A2258" s="130" t="s">
        <v>3000</v>
      </c>
      <c r="B2258" s="971" t="s">
        <v>851</v>
      </c>
      <c r="C2258" s="971" t="s">
        <v>1007</v>
      </c>
      <c r="D2258" s="971" t="s">
        <v>90</v>
      </c>
      <c r="E2258" s="144">
        <v>550.03</v>
      </c>
      <c r="F2258" s="146">
        <v>17.87</v>
      </c>
      <c r="G2258" s="143">
        <v>9829.0400000000009</v>
      </c>
      <c r="H2258" s="704">
        <v>229</v>
      </c>
      <c r="I2258" s="971" t="s">
        <v>1090</v>
      </c>
    </row>
    <row r="2259" spans="1:9" ht="12.75" customHeight="1" x14ac:dyDescent="0.2">
      <c r="A2259" s="130" t="s">
        <v>3001</v>
      </c>
      <c r="B2259" s="971" t="s">
        <v>852</v>
      </c>
      <c r="C2259" s="971" t="s">
        <v>1835</v>
      </c>
      <c r="D2259" s="971" t="s">
        <v>15</v>
      </c>
      <c r="E2259" s="144">
        <v>153.05000000000001</v>
      </c>
      <c r="F2259" s="146">
        <v>13.571</v>
      </c>
      <c r="G2259" s="143">
        <v>2077.0500000000002</v>
      </c>
      <c r="H2259" s="704">
        <v>230</v>
      </c>
      <c r="I2259" s="971" t="s">
        <v>2050</v>
      </c>
    </row>
    <row r="2260" spans="1:9" ht="12.75" customHeight="1" x14ac:dyDescent="0.2">
      <c r="A2260" s="130" t="s">
        <v>3002</v>
      </c>
      <c r="B2260" s="971" t="s">
        <v>853</v>
      </c>
      <c r="C2260" s="971" t="s">
        <v>1836</v>
      </c>
      <c r="D2260" s="971" t="s">
        <v>15</v>
      </c>
      <c r="E2260" s="144">
        <v>103.44</v>
      </c>
      <c r="F2260" s="146">
        <v>13.571</v>
      </c>
      <c r="G2260" s="143">
        <v>1403.79</v>
      </c>
      <c r="H2260" s="704">
        <v>231</v>
      </c>
      <c r="I2260" s="971" t="s">
        <v>2051</v>
      </c>
    </row>
    <row r="2261" spans="1:9" ht="12.75" customHeight="1" x14ac:dyDescent="0.2">
      <c r="A2261" s="130" t="s">
        <v>3003</v>
      </c>
      <c r="B2261" s="137" t="s">
        <v>854</v>
      </c>
      <c r="C2261" s="137" t="s">
        <v>1008</v>
      </c>
      <c r="D2261" s="137"/>
      <c r="E2261" s="138"/>
      <c r="F2261" s="138"/>
      <c r="G2261" s="675">
        <v>215359.37</v>
      </c>
      <c r="H2261" s="116">
        <v>232</v>
      </c>
      <c r="I2261" s="137" t="s">
        <v>1091</v>
      </c>
    </row>
    <row r="2262" spans="1:9" ht="12.75" customHeight="1" x14ac:dyDescent="0.2">
      <c r="A2262" s="130" t="s">
        <v>3004</v>
      </c>
      <c r="B2262" s="971" t="s">
        <v>855</v>
      </c>
      <c r="C2262" s="971" t="s">
        <v>1838</v>
      </c>
      <c r="D2262" s="971" t="s">
        <v>90</v>
      </c>
      <c r="E2262" s="144">
        <v>604.19000000000005</v>
      </c>
      <c r="F2262" s="146">
        <v>64.368499999999997</v>
      </c>
      <c r="G2262" s="141">
        <v>38890.800000000003</v>
      </c>
      <c r="H2262" s="704">
        <v>233</v>
      </c>
      <c r="I2262" s="971" t="s">
        <v>2052</v>
      </c>
    </row>
    <row r="2263" spans="1:9" ht="12.75" customHeight="1" x14ac:dyDescent="0.2">
      <c r="A2263" s="130" t="s">
        <v>3005</v>
      </c>
      <c r="B2263" s="971" t="s">
        <v>856</v>
      </c>
      <c r="C2263" s="971" t="s">
        <v>2665</v>
      </c>
      <c r="D2263" s="971" t="s">
        <v>90</v>
      </c>
      <c r="E2263" s="144">
        <v>631.13</v>
      </c>
      <c r="F2263" s="146">
        <v>80.3185</v>
      </c>
      <c r="G2263" s="141">
        <v>50691.41</v>
      </c>
      <c r="H2263" s="704">
        <v>234</v>
      </c>
      <c r="I2263" s="971" t="s">
        <v>2595</v>
      </c>
    </row>
    <row r="2264" spans="1:9" ht="12.75" customHeight="1" x14ac:dyDescent="0.2">
      <c r="A2264" s="130" t="s">
        <v>3006</v>
      </c>
      <c r="B2264" s="971" t="s">
        <v>1839</v>
      </c>
      <c r="C2264" s="971" t="s">
        <v>1842</v>
      </c>
      <c r="D2264" s="971" t="s">
        <v>90</v>
      </c>
      <c r="E2264" s="142">
        <v>1235.31</v>
      </c>
      <c r="F2264" s="146">
        <v>78</v>
      </c>
      <c r="G2264" s="141">
        <v>96354.18</v>
      </c>
      <c r="H2264" s="704">
        <v>235</v>
      </c>
      <c r="I2264" s="971" t="s">
        <v>2053</v>
      </c>
    </row>
    <row r="2265" spans="1:9" ht="12.75" customHeight="1" x14ac:dyDescent="0.2">
      <c r="A2265" s="130" t="s">
        <v>3007</v>
      </c>
      <c r="B2265" s="971" t="s">
        <v>1841</v>
      </c>
      <c r="C2265" s="971" t="s">
        <v>1844</v>
      </c>
      <c r="D2265" s="971" t="s">
        <v>15</v>
      </c>
      <c r="E2265" s="144">
        <v>218.13</v>
      </c>
      <c r="F2265" s="146">
        <v>31.1585</v>
      </c>
      <c r="G2265" s="143">
        <v>6796.6</v>
      </c>
      <c r="H2265" s="704">
        <v>236</v>
      </c>
      <c r="I2265" s="971" t="s">
        <v>2054</v>
      </c>
    </row>
    <row r="2266" spans="1:9" ht="12.75" customHeight="1" x14ac:dyDescent="0.2">
      <c r="A2266" s="130" t="s">
        <v>3008</v>
      </c>
      <c r="B2266" s="971" t="s">
        <v>1843</v>
      </c>
      <c r="C2266" s="971" t="s">
        <v>2666</v>
      </c>
      <c r="D2266" s="971" t="s">
        <v>15</v>
      </c>
      <c r="E2266" s="144">
        <v>182.4</v>
      </c>
      <c r="F2266" s="146">
        <v>38.408499999999997</v>
      </c>
      <c r="G2266" s="143">
        <v>7005.71</v>
      </c>
      <c r="H2266" s="704">
        <v>237</v>
      </c>
      <c r="I2266" s="971" t="s">
        <v>2596</v>
      </c>
    </row>
    <row r="2267" spans="1:9" ht="12.75" customHeight="1" x14ac:dyDescent="0.2">
      <c r="A2267" s="130" t="s">
        <v>3009</v>
      </c>
      <c r="B2267" s="971" t="s">
        <v>1845</v>
      </c>
      <c r="C2267" s="971" t="s">
        <v>1846</v>
      </c>
      <c r="D2267" s="971" t="s">
        <v>15</v>
      </c>
      <c r="E2267" s="144">
        <v>400.53</v>
      </c>
      <c r="F2267" s="146">
        <v>39</v>
      </c>
      <c r="G2267" s="141">
        <v>15620.67</v>
      </c>
      <c r="H2267" s="704">
        <v>238</v>
      </c>
      <c r="I2267" s="971" t="s">
        <v>2055</v>
      </c>
    </row>
    <row r="2268" spans="1:9" ht="12.75" customHeight="1" x14ac:dyDescent="0.2">
      <c r="A2268" s="130" t="s">
        <v>3010</v>
      </c>
      <c r="B2268" s="137" t="s">
        <v>1847</v>
      </c>
      <c r="C2268" s="137" t="s">
        <v>1848</v>
      </c>
      <c r="D2268" s="137"/>
      <c r="E2268" s="138"/>
      <c r="F2268" s="138"/>
      <c r="G2268" s="676">
        <v>79295.47</v>
      </c>
      <c r="H2268" s="116">
        <v>239</v>
      </c>
      <c r="I2268" s="137" t="s">
        <v>2056</v>
      </c>
    </row>
    <row r="2269" spans="1:9" ht="12.75" customHeight="1" x14ac:dyDescent="0.2">
      <c r="A2269" s="130" t="s">
        <v>3011</v>
      </c>
      <c r="B2269" s="971" t="s">
        <v>1849</v>
      </c>
      <c r="C2269" s="971" t="s">
        <v>2667</v>
      </c>
      <c r="D2269" s="971" t="s">
        <v>90</v>
      </c>
      <c r="E2269" s="144">
        <v>357.8</v>
      </c>
      <c r="F2269" s="146">
        <v>66.415000000000006</v>
      </c>
      <c r="G2269" s="141">
        <v>23763.29</v>
      </c>
      <c r="H2269" s="704">
        <v>240</v>
      </c>
      <c r="I2269" s="971" t="s">
        <v>2597</v>
      </c>
    </row>
    <row r="2270" spans="1:9" ht="12.75" customHeight="1" x14ac:dyDescent="0.2">
      <c r="A2270" s="130" t="s">
        <v>3012</v>
      </c>
      <c r="B2270" s="971" t="s">
        <v>1851</v>
      </c>
      <c r="C2270" s="971" t="s">
        <v>2668</v>
      </c>
      <c r="D2270" s="971" t="s">
        <v>15</v>
      </c>
      <c r="E2270" s="144">
        <v>132.46</v>
      </c>
      <c r="F2270" s="146">
        <v>29.527999999999999</v>
      </c>
      <c r="G2270" s="143">
        <v>3911.28</v>
      </c>
      <c r="H2270" s="704">
        <v>241</v>
      </c>
      <c r="I2270" s="971" t="s">
        <v>2598</v>
      </c>
    </row>
    <row r="2271" spans="1:9" ht="12.75" customHeight="1" x14ac:dyDescent="0.2">
      <c r="A2271" s="130" t="s">
        <v>3013</v>
      </c>
      <c r="B2271" s="971" t="s">
        <v>1853</v>
      </c>
      <c r="C2271" s="971" t="s">
        <v>2669</v>
      </c>
      <c r="D2271" s="971" t="s">
        <v>90</v>
      </c>
      <c r="E2271" s="144">
        <v>357.8</v>
      </c>
      <c r="F2271" s="139">
        <v>5.0683999999999996</v>
      </c>
      <c r="G2271" s="143">
        <v>1813.47</v>
      </c>
      <c r="H2271" s="704">
        <v>242</v>
      </c>
      <c r="I2271" s="971" t="s">
        <v>2599</v>
      </c>
    </row>
    <row r="2272" spans="1:9" ht="12.75" customHeight="1" x14ac:dyDescent="0.2">
      <c r="A2272" s="130" t="s">
        <v>3014</v>
      </c>
      <c r="B2272" s="971" t="s">
        <v>1855</v>
      </c>
      <c r="C2272" s="971" t="s">
        <v>1850</v>
      </c>
      <c r="D2272" s="971" t="s">
        <v>90</v>
      </c>
      <c r="E2272" s="144">
        <v>116.8</v>
      </c>
      <c r="F2272" s="146">
        <v>28.465</v>
      </c>
      <c r="G2272" s="143">
        <v>3324.71</v>
      </c>
      <c r="H2272" s="704">
        <v>243</v>
      </c>
      <c r="I2272" s="971" t="s">
        <v>2057</v>
      </c>
    </row>
    <row r="2273" spans="1:9" ht="12.75" customHeight="1" x14ac:dyDescent="0.2">
      <c r="A2273" s="130" t="s">
        <v>3015</v>
      </c>
      <c r="B2273" s="971" t="s">
        <v>1857</v>
      </c>
      <c r="C2273" s="971" t="s">
        <v>1852</v>
      </c>
      <c r="D2273" s="971" t="s">
        <v>90</v>
      </c>
      <c r="E2273" s="146">
        <v>51.54</v>
      </c>
      <c r="F2273" s="146">
        <v>28.465</v>
      </c>
      <c r="G2273" s="143">
        <v>1467.09</v>
      </c>
      <c r="H2273" s="704">
        <v>244</v>
      </c>
      <c r="I2273" s="971" t="s">
        <v>2058</v>
      </c>
    </row>
    <row r="2274" spans="1:9" ht="12.75" customHeight="1" x14ac:dyDescent="0.2">
      <c r="A2274" s="130" t="s">
        <v>3016</v>
      </c>
      <c r="B2274" s="971" t="s">
        <v>1859</v>
      </c>
      <c r="C2274" s="971" t="s">
        <v>2670</v>
      </c>
      <c r="D2274" s="971" t="s">
        <v>90</v>
      </c>
      <c r="E2274" s="144">
        <v>212.11</v>
      </c>
      <c r="F2274" s="139">
        <v>4.9180000000000001</v>
      </c>
      <c r="G2274" s="143">
        <v>1043.1600000000001</v>
      </c>
      <c r="H2274" s="704">
        <v>245</v>
      </c>
      <c r="I2274" s="971" t="s">
        <v>2601</v>
      </c>
    </row>
    <row r="2275" spans="1:9" ht="12.75" customHeight="1" x14ac:dyDescent="0.2">
      <c r="A2275" s="130" t="s">
        <v>3017</v>
      </c>
      <c r="B2275" s="971" t="s">
        <v>1861</v>
      </c>
      <c r="C2275" s="971" t="s">
        <v>1854</v>
      </c>
      <c r="D2275" s="971" t="s">
        <v>90</v>
      </c>
      <c r="E2275" s="144">
        <v>526.13</v>
      </c>
      <c r="F2275" s="146">
        <v>40</v>
      </c>
      <c r="G2275" s="141">
        <v>21045.200000000001</v>
      </c>
      <c r="H2275" s="704">
        <v>246</v>
      </c>
      <c r="I2275" s="971" t="s">
        <v>2059</v>
      </c>
    </row>
    <row r="2276" spans="1:9" ht="12.75" customHeight="1" x14ac:dyDescent="0.2">
      <c r="A2276" s="130" t="s">
        <v>3018</v>
      </c>
      <c r="B2276" s="971" t="s">
        <v>1863</v>
      </c>
      <c r="C2276" s="971" t="s">
        <v>1856</v>
      </c>
      <c r="D2276" s="971" t="s">
        <v>15</v>
      </c>
      <c r="E2276" s="146">
        <v>34.85</v>
      </c>
      <c r="F2276" s="146">
        <v>12.616</v>
      </c>
      <c r="G2276" s="145">
        <v>439.67</v>
      </c>
      <c r="H2276" s="704">
        <v>247</v>
      </c>
      <c r="I2276" s="971" t="s">
        <v>2060</v>
      </c>
    </row>
    <row r="2277" spans="1:9" ht="12.75" customHeight="1" x14ac:dyDescent="0.2">
      <c r="A2277" s="130" t="s">
        <v>3019</v>
      </c>
      <c r="B2277" s="971" t="s">
        <v>1865</v>
      </c>
      <c r="C2277" s="971" t="s">
        <v>1858</v>
      </c>
      <c r="D2277" s="971" t="s">
        <v>15</v>
      </c>
      <c r="E2277" s="146">
        <v>59.1</v>
      </c>
      <c r="F2277" s="146">
        <v>12.616</v>
      </c>
      <c r="G2277" s="145">
        <v>745.61</v>
      </c>
      <c r="H2277" s="704">
        <v>248</v>
      </c>
      <c r="I2277" s="971" t="s">
        <v>2061</v>
      </c>
    </row>
    <row r="2278" spans="1:9" ht="12.75" customHeight="1" x14ac:dyDescent="0.2">
      <c r="A2278" s="130" t="s">
        <v>3020</v>
      </c>
      <c r="B2278" s="971" t="s">
        <v>2671</v>
      </c>
      <c r="C2278" s="971" t="s">
        <v>1860</v>
      </c>
      <c r="D2278" s="971" t="s">
        <v>15</v>
      </c>
      <c r="E2278" s="144">
        <v>226.41</v>
      </c>
      <c r="F2278" s="146">
        <v>20</v>
      </c>
      <c r="G2278" s="143">
        <v>4528.2</v>
      </c>
      <c r="H2278" s="704">
        <v>249</v>
      </c>
      <c r="I2278" s="971" t="s">
        <v>2062</v>
      </c>
    </row>
    <row r="2279" spans="1:9" ht="12.75" customHeight="1" x14ac:dyDescent="0.2">
      <c r="A2279" s="130" t="s">
        <v>3021</v>
      </c>
      <c r="B2279" s="971" t="s">
        <v>2672</v>
      </c>
      <c r="C2279" s="971" t="s">
        <v>1862</v>
      </c>
      <c r="D2279" s="971" t="s">
        <v>90</v>
      </c>
      <c r="E2279" s="146">
        <v>98.47</v>
      </c>
      <c r="F2279" s="144">
        <v>136.76</v>
      </c>
      <c r="G2279" s="141">
        <v>13466.76</v>
      </c>
      <c r="H2279" s="704">
        <v>250</v>
      </c>
      <c r="I2279" s="971" t="s">
        <v>2063</v>
      </c>
    </row>
    <row r="2280" spans="1:9" ht="12.75" customHeight="1" x14ac:dyDescent="0.2">
      <c r="A2280" s="130" t="s">
        <v>3022</v>
      </c>
      <c r="B2280" s="971" t="s">
        <v>2673</v>
      </c>
      <c r="C2280" s="971" t="s">
        <v>1864</v>
      </c>
      <c r="D2280" s="971" t="s">
        <v>15</v>
      </c>
      <c r="E2280" s="139">
        <v>8.6</v>
      </c>
      <c r="F2280" s="146">
        <v>64.385000000000005</v>
      </c>
      <c r="G2280" s="145">
        <v>553.71</v>
      </c>
      <c r="H2280" s="704">
        <v>251</v>
      </c>
      <c r="I2280" s="971" t="s">
        <v>2064</v>
      </c>
    </row>
    <row r="2281" spans="1:9" ht="12.75" customHeight="1" x14ac:dyDescent="0.2">
      <c r="A2281" s="130" t="s">
        <v>3023</v>
      </c>
      <c r="B2281" s="971" t="s">
        <v>2674</v>
      </c>
      <c r="C2281" s="971" t="s">
        <v>1866</v>
      </c>
      <c r="D2281" s="971" t="s">
        <v>90</v>
      </c>
      <c r="E2281" s="146">
        <v>98.47</v>
      </c>
      <c r="F2281" s="146">
        <v>32.429400000000001</v>
      </c>
      <c r="G2281" s="143">
        <v>3193.32</v>
      </c>
      <c r="H2281" s="704">
        <v>252</v>
      </c>
      <c r="I2281" s="971" t="s">
        <v>2065</v>
      </c>
    </row>
    <row r="2282" spans="1:9" ht="12.75" customHeight="1" x14ac:dyDescent="0.2">
      <c r="A2282" s="130" t="s">
        <v>3024</v>
      </c>
      <c r="B2282" s="137" t="s">
        <v>143</v>
      </c>
      <c r="C2282" s="137" t="s">
        <v>857</v>
      </c>
      <c r="D2282" s="137"/>
      <c r="E2282" s="138"/>
      <c r="F2282" s="138"/>
      <c r="G2282" s="675">
        <v>734704.32</v>
      </c>
      <c r="H2282" s="116">
        <v>253</v>
      </c>
      <c r="I2282" s="137" t="s">
        <v>480</v>
      </c>
    </row>
    <row r="2283" spans="1:9" ht="12.75" customHeight="1" x14ac:dyDescent="0.2">
      <c r="A2283" s="130" t="s">
        <v>3025</v>
      </c>
      <c r="B2283" s="971" t="s">
        <v>248</v>
      </c>
      <c r="C2283" s="971" t="s">
        <v>1867</v>
      </c>
      <c r="D2283" s="971" t="s">
        <v>7</v>
      </c>
      <c r="E2283" s="139">
        <v>1</v>
      </c>
      <c r="F2283" s="149">
        <v>719500</v>
      </c>
      <c r="G2283" s="678">
        <v>719500</v>
      </c>
      <c r="H2283" s="704">
        <v>254</v>
      </c>
      <c r="I2283" s="971" t="s">
        <v>2066</v>
      </c>
    </row>
    <row r="2284" spans="1:9" ht="12.75" customHeight="1" x14ac:dyDescent="0.2">
      <c r="A2284" s="130" t="s">
        <v>3026</v>
      </c>
      <c r="B2284" s="971" t="s">
        <v>249</v>
      </c>
      <c r="C2284" s="971" t="s">
        <v>1009</v>
      </c>
      <c r="D2284" s="971" t="s">
        <v>90</v>
      </c>
      <c r="E2284" s="144">
        <v>366.31</v>
      </c>
      <c r="F2284" s="146">
        <v>41.506700000000002</v>
      </c>
      <c r="G2284" s="141">
        <v>15204.32</v>
      </c>
      <c r="H2284" s="704">
        <v>255</v>
      </c>
      <c r="I2284" s="971" t="s">
        <v>1092</v>
      </c>
    </row>
    <row r="2285" spans="1:9" ht="12.75" customHeight="1" x14ac:dyDescent="0.2">
      <c r="A2285" s="130" t="s">
        <v>3027</v>
      </c>
      <c r="B2285" s="137" t="s">
        <v>144</v>
      </c>
      <c r="C2285" s="137" t="s">
        <v>858</v>
      </c>
      <c r="D2285" s="137"/>
      <c r="E2285" s="138"/>
      <c r="F2285" s="138"/>
      <c r="G2285" s="676">
        <v>64916.78</v>
      </c>
      <c r="H2285" s="116">
        <v>256</v>
      </c>
      <c r="I2285" s="137" t="s">
        <v>481</v>
      </c>
    </row>
    <row r="2286" spans="1:9" ht="12.75" customHeight="1" x14ac:dyDescent="0.2">
      <c r="A2286" s="130" t="s">
        <v>3028</v>
      </c>
      <c r="B2286" s="971" t="s">
        <v>145</v>
      </c>
      <c r="C2286" s="971" t="s">
        <v>241</v>
      </c>
      <c r="D2286" s="971" t="s">
        <v>15</v>
      </c>
      <c r="E2286" s="144">
        <v>169.77</v>
      </c>
      <c r="F2286" s="144">
        <v>100.61799999999999</v>
      </c>
      <c r="G2286" s="141">
        <v>17081.919999999998</v>
      </c>
      <c r="H2286" s="704">
        <v>257</v>
      </c>
      <c r="I2286" s="971" t="s">
        <v>482</v>
      </c>
    </row>
    <row r="2287" spans="1:9" ht="12.75" customHeight="1" x14ac:dyDescent="0.2">
      <c r="A2287" s="130" t="s">
        <v>3029</v>
      </c>
      <c r="B2287" s="971" t="s">
        <v>146</v>
      </c>
      <c r="C2287" s="971" t="s">
        <v>662</v>
      </c>
      <c r="D2287" s="971" t="s">
        <v>15</v>
      </c>
      <c r="E2287" s="139">
        <v>7.96</v>
      </c>
      <c r="F2287" s="144">
        <v>178.77619999999999</v>
      </c>
      <c r="G2287" s="143">
        <v>1423.06</v>
      </c>
      <c r="H2287" s="704">
        <v>258</v>
      </c>
      <c r="I2287" s="971" t="s">
        <v>483</v>
      </c>
    </row>
    <row r="2288" spans="1:9" ht="12.75" customHeight="1" x14ac:dyDescent="0.2">
      <c r="A2288" s="130" t="s">
        <v>3030</v>
      </c>
      <c r="B2288" s="971" t="s">
        <v>147</v>
      </c>
      <c r="C2288" s="971" t="s">
        <v>1010</v>
      </c>
      <c r="D2288" s="971" t="s">
        <v>8</v>
      </c>
      <c r="E2288" s="139">
        <v>3</v>
      </c>
      <c r="F2288" s="144">
        <v>188.20060000000001</v>
      </c>
      <c r="G2288" s="145">
        <v>564.61</v>
      </c>
      <c r="H2288" s="704">
        <v>259</v>
      </c>
      <c r="I2288" s="971" t="s">
        <v>1093</v>
      </c>
    </row>
    <row r="2289" spans="1:9" ht="12.75" customHeight="1" x14ac:dyDescent="0.2">
      <c r="A2289" s="130" t="s">
        <v>3031</v>
      </c>
      <c r="B2289" s="971" t="s">
        <v>859</v>
      </c>
      <c r="C2289" s="971" t="s">
        <v>1868</v>
      </c>
      <c r="D2289" s="971" t="s">
        <v>8</v>
      </c>
      <c r="E2289" s="146">
        <v>14</v>
      </c>
      <c r="F2289" s="144">
        <v>821.68780000000004</v>
      </c>
      <c r="G2289" s="141">
        <v>11503.63</v>
      </c>
      <c r="H2289" s="704">
        <v>260</v>
      </c>
      <c r="I2289" s="971" t="s">
        <v>2067</v>
      </c>
    </row>
    <row r="2290" spans="1:9" ht="12.75" customHeight="1" x14ac:dyDescent="0.2">
      <c r="A2290" s="130" t="s">
        <v>3032</v>
      </c>
      <c r="B2290" s="971" t="s">
        <v>860</v>
      </c>
      <c r="C2290" s="971" t="s">
        <v>1869</v>
      </c>
      <c r="D2290" s="971" t="s">
        <v>90</v>
      </c>
      <c r="E2290" s="146">
        <v>22.57</v>
      </c>
      <c r="F2290" s="144">
        <v>359.28</v>
      </c>
      <c r="G2290" s="143">
        <v>8108.95</v>
      </c>
      <c r="H2290" s="704">
        <v>261</v>
      </c>
      <c r="I2290" s="971" t="s">
        <v>2068</v>
      </c>
    </row>
    <row r="2291" spans="1:9" ht="12.75" customHeight="1" x14ac:dyDescent="0.2">
      <c r="A2291" s="130" t="s">
        <v>3033</v>
      </c>
      <c r="B2291" s="971" t="s">
        <v>861</v>
      </c>
      <c r="C2291" s="971" t="s">
        <v>1870</v>
      </c>
      <c r="D2291" s="971" t="s">
        <v>90</v>
      </c>
      <c r="E2291" s="146">
        <v>29.8</v>
      </c>
      <c r="F2291" s="144">
        <v>750</v>
      </c>
      <c r="G2291" s="141">
        <v>22350</v>
      </c>
      <c r="H2291" s="704">
        <v>262</v>
      </c>
      <c r="I2291" s="971" t="s">
        <v>2069</v>
      </c>
    </row>
    <row r="2292" spans="1:9" ht="12.75" customHeight="1" x14ac:dyDescent="0.2">
      <c r="A2292" s="130" t="s">
        <v>3034</v>
      </c>
      <c r="B2292" s="971" t="s">
        <v>862</v>
      </c>
      <c r="C2292" s="971" t="s">
        <v>1871</v>
      </c>
      <c r="D2292" s="971" t="s">
        <v>90</v>
      </c>
      <c r="E2292" s="139">
        <v>6.93</v>
      </c>
      <c r="F2292" s="144">
        <v>560.54999999999995</v>
      </c>
      <c r="G2292" s="143">
        <v>3884.61</v>
      </c>
      <c r="H2292" s="704">
        <v>263</v>
      </c>
      <c r="I2292" s="971" t="s">
        <v>2070</v>
      </c>
    </row>
    <row r="2293" spans="1:9" ht="12.75" customHeight="1" x14ac:dyDescent="0.2">
      <c r="A2293" s="130" t="s">
        <v>3035</v>
      </c>
      <c r="B2293" s="137" t="s">
        <v>148</v>
      </c>
      <c r="C2293" s="137" t="s">
        <v>863</v>
      </c>
      <c r="D2293" s="137"/>
      <c r="E2293" s="138"/>
      <c r="F2293" s="138"/>
      <c r="G2293" s="675">
        <v>100435.77</v>
      </c>
      <c r="H2293" s="116">
        <v>264</v>
      </c>
      <c r="I2293" s="137" t="s">
        <v>484</v>
      </c>
    </row>
    <row r="2294" spans="1:9" ht="12.75" customHeight="1" x14ac:dyDescent="0.2">
      <c r="A2294" s="130" t="s">
        <v>3036</v>
      </c>
      <c r="B2294" s="137" t="s">
        <v>250</v>
      </c>
      <c r="C2294" s="137" t="s">
        <v>240</v>
      </c>
      <c r="D2294" s="137"/>
      <c r="E2294" s="138"/>
      <c r="F2294" s="138"/>
      <c r="G2294" s="676">
        <v>89530.52</v>
      </c>
      <c r="H2294" s="116">
        <v>265</v>
      </c>
      <c r="I2294" s="137" t="s">
        <v>272</v>
      </c>
    </row>
    <row r="2295" spans="1:9" ht="12.75" customHeight="1" x14ac:dyDescent="0.2">
      <c r="A2295" s="130" t="s">
        <v>3037</v>
      </c>
      <c r="B2295" s="971" t="s">
        <v>251</v>
      </c>
      <c r="C2295" s="971" t="s">
        <v>1872</v>
      </c>
      <c r="D2295" s="971" t="s">
        <v>8</v>
      </c>
      <c r="E2295" s="146">
        <v>26</v>
      </c>
      <c r="F2295" s="144">
        <v>501.36</v>
      </c>
      <c r="G2295" s="141">
        <v>13035.36</v>
      </c>
      <c r="H2295" s="704">
        <v>266</v>
      </c>
      <c r="I2295" s="971" t="s">
        <v>2071</v>
      </c>
    </row>
    <row r="2296" spans="1:9" ht="12.75" customHeight="1" x14ac:dyDescent="0.2">
      <c r="A2296" s="130" t="s">
        <v>3038</v>
      </c>
      <c r="B2296" s="971" t="s">
        <v>252</v>
      </c>
      <c r="C2296" s="971" t="s">
        <v>1873</v>
      </c>
      <c r="D2296" s="971" t="s">
        <v>8</v>
      </c>
      <c r="E2296" s="146">
        <v>99</v>
      </c>
      <c r="F2296" s="144">
        <v>505.61</v>
      </c>
      <c r="G2296" s="141">
        <v>50055.39</v>
      </c>
      <c r="H2296" s="704">
        <v>267</v>
      </c>
      <c r="I2296" s="971" t="s">
        <v>2072</v>
      </c>
    </row>
    <row r="2297" spans="1:9" ht="12.75" customHeight="1" x14ac:dyDescent="0.2">
      <c r="A2297" s="130" t="s">
        <v>3039</v>
      </c>
      <c r="B2297" s="971" t="s">
        <v>864</v>
      </c>
      <c r="C2297" s="971" t="s">
        <v>1874</v>
      </c>
      <c r="D2297" s="971" t="s">
        <v>8</v>
      </c>
      <c r="E2297" s="146">
        <v>31</v>
      </c>
      <c r="F2297" s="144">
        <v>628.51</v>
      </c>
      <c r="G2297" s="141">
        <v>19483.810000000001</v>
      </c>
      <c r="H2297" s="704">
        <v>268</v>
      </c>
      <c r="I2297" s="971" t="s">
        <v>2073</v>
      </c>
    </row>
    <row r="2298" spans="1:9" ht="12.75" customHeight="1" x14ac:dyDescent="0.2">
      <c r="A2298" s="130" t="s">
        <v>3040</v>
      </c>
      <c r="B2298" s="971" t="s">
        <v>865</v>
      </c>
      <c r="C2298" s="971" t="s">
        <v>1875</v>
      </c>
      <c r="D2298" s="971" t="s">
        <v>8</v>
      </c>
      <c r="E2298" s="139">
        <v>2</v>
      </c>
      <c r="F2298" s="144">
        <v>632.36</v>
      </c>
      <c r="G2298" s="143">
        <v>1264.72</v>
      </c>
      <c r="H2298" s="704">
        <v>269</v>
      </c>
      <c r="I2298" s="971" t="s">
        <v>2074</v>
      </c>
    </row>
    <row r="2299" spans="1:9" ht="12.75" customHeight="1" x14ac:dyDescent="0.2">
      <c r="A2299" s="130" t="s">
        <v>3041</v>
      </c>
      <c r="B2299" s="971" t="s">
        <v>866</v>
      </c>
      <c r="C2299" s="971" t="s">
        <v>1876</v>
      </c>
      <c r="D2299" s="971" t="s">
        <v>8</v>
      </c>
      <c r="E2299" s="139">
        <v>9</v>
      </c>
      <c r="F2299" s="144">
        <v>632.36</v>
      </c>
      <c r="G2299" s="143">
        <v>5691.24</v>
      </c>
      <c r="H2299" s="704">
        <v>270</v>
      </c>
      <c r="I2299" s="971" t="s">
        <v>2075</v>
      </c>
    </row>
    <row r="2300" spans="1:9" ht="12.75" customHeight="1" x14ac:dyDescent="0.2">
      <c r="A2300" s="130" t="s">
        <v>3042</v>
      </c>
      <c r="B2300" s="137" t="s">
        <v>253</v>
      </c>
      <c r="C2300" s="137" t="s">
        <v>246</v>
      </c>
      <c r="D2300" s="137"/>
      <c r="E2300" s="138"/>
      <c r="F2300" s="138"/>
      <c r="G2300" s="676">
        <v>10905.25</v>
      </c>
      <c r="H2300" s="116">
        <v>271</v>
      </c>
      <c r="I2300" s="137" t="s">
        <v>273</v>
      </c>
    </row>
    <row r="2301" spans="1:9" ht="12.75" customHeight="1" x14ac:dyDescent="0.2">
      <c r="A2301" s="130" t="s">
        <v>3043</v>
      </c>
      <c r="B2301" s="971" t="s">
        <v>254</v>
      </c>
      <c r="C2301" s="971" t="s">
        <v>665</v>
      </c>
      <c r="D2301" s="971" t="s">
        <v>8</v>
      </c>
      <c r="E2301" s="146">
        <v>26</v>
      </c>
      <c r="F2301" s="146">
        <v>67.241600000000005</v>
      </c>
      <c r="G2301" s="143">
        <v>1748.28</v>
      </c>
      <c r="H2301" s="704">
        <v>272</v>
      </c>
      <c r="I2301" s="971" t="s">
        <v>485</v>
      </c>
    </row>
    <row r="2302" spans="1:9" ht="12.75" customHeight="1" x14ac:dyDescent="0.2">
      <c r="A2302" s="130" t="s">
        <v>3044</v>
      </c>
      <c r="B2302" s="971" t="s">
        <v>255</v>
      </c>
      <c r="C2302" s="971" t="s">
        <v>664</v>
      </c>
      <c r="D2302" s="971" t="s">
        <v>8</v>
      </c>
      <c r="E2302" s="146">
        <v>84</v>
      </c>
      <c r="F2302" s="146">
        <v>38.854900000000001</v>
      </c>
      <c r="G2302" s="143">
        <v>3263.81</v>
      </c>
      <c r="H2302" s="704">
        <v>273</v>
      </c>
      <c r="I2302" s="971" t="s">
        <v>486</v>
      </c>
    </row>
    <row r="2303" spans="1:9" ht="12.75" customHeight="1" x14ac:dyDescent="0.2">
      <c r="A2303" s="130" t="s">
        <v>3045</v>
      </c>
      <c r="B2303" s="971" t="s">
        <v>867</v>
      </c>
      <c r="C2303" s="971" t="s">
        <v>666</v>
      </c>
      <c r="D2303" s="971" t="s">
        <v>8</v>
      </c>
      <c r="E2303" s="146">
        <v>46</v>
      </c>
      <c r="F2303" s="146">
        <v>41.451999999999998</v>
      </c>
      <c r="G2303" s="143">
        <v>1906.79</v>
      </c>
      <c r="H2303" s="704">
        <v>274</v>
      </c>
      <c r="I2303" s="971" t="s">
        <v>487</v>
      </c>
    </row>
    <row r="2304" spans="1:9" ht="12.75" customHeight="1" x14ac:dyDescent="0.2">
      <c r="A2304" s="130" t="s">
        <v>3046</v>
      </c>
      <c r="B2304" s="971" t="s">
        <v>868</v>
      </c>
      <c r="C2304" s="971" t="s">
        <v>1877</v>
      </c>
      <c r="D2304" s="971" t="s">
        <v>8</v>
      </c>
      <c r="E2304" s="146">
        <v>11</v>
      </c>
      <c r="F2304" s="146">
        <v>44.9</v>
      </c>
      <c r="G2304" s="145">
        <v>493.9</v>
      </c>
      <c r="H2304" s="704">
        <v>275</v>
      </c>
      <c r="I2304" s="971" t="s">
        <v>2076</v>
      </c>
    </row>
    <row r="2305" spans="1:9" ht="12.75" customHeight="1" x14ac:dyDescent="0.2">
      <c r="A2305" s="130" t="s">
        <v>3047</v>
      </c>
      <c r="B2305" s="971" t="s">
        <v>869</v>
      </c>
      <c r="C2305" s="971" t="s">
        <v>577</v>
      </c>
      <c r="D2305" s="971" t="s">
        <v>8</v>
      </c>
      <c r="E2305" s="146">
        <v>24</v>
      </c>
      <c r="F2305" s="144">
        <v>145.51949999999999</v>
      </c>
      <c r="G2305" s="143">
        <v>3492.47</v>
      </c>
      <c r="H2305" s="704">
        <v>276</v>
      </c>
      <c r="I2305" s="971" t="s">
        <v>488</v>
      </c>
    </row>
    <row r="2306" spans="1:9" ht="12.75" customHeight="1" x14ac:dyDescent="0.2">
      <c r="A2306" s="130" t="s">
        <v>3048</v>
      </c>
      <c r="B2306" s="137" t="s">
        <v>149</v>
      </c>
      <c r="C2306" s="137" t="s">
        <v>884</v>
      </c>
      <c r="D2306" s="137"/>
      <c r="E2306" s="138"/>
      <c r="F2306" s="138"/>
      <c r="G2306" s="677">
        <v>1251657.3400000001</v>
      </c>
      <c r="H2306" s="116">
        <v>277</v>
      </c>
      <c r="I2306" s="137" t="s">
        <v>489</v>
      </c>
    </row>
    <row r="2307" spans="1:9" ht="12.75" customHeight="1" x14ac:dyDescent="0.2">
      <c r="A2307" s="130" t="s">
        <v>3049</v>
      </c>
      <c r="B2307" s="971" t="s">
        <v>870</v>
      </c>
      <c r="C2307" s="971" t="s">
        <v>617</v>
      </c>
      <c r="D2307" s="971" t="s">
        <v>7</v>
      </c>
      <c r="E2307" s="139">
        <v>1</v>
      </c>
      <c r="F2307" s="149">
        <v>168281.6243</v>
      </c>
      <c r="G2307" s="678">
        <v>168281.62</v>
      </c>
      <c r="H2307" s="704">
        <v>278</v>
      </c>
      <c r="I2307" s="971" t="s">
        <v>490</v>
      </c>
    </row>
    <row r="2308" spans="1:9" ht="12.75" customHeight="1" x14ac:dyDescent="0.2">
      <c r="A2308" s="130" t="s">
        <v>3050</v>
      </c>
      <c r="B2308" s="971" t="s">
        <v>871</v>
      </c>
      <c r="C2308" s="971" t="s">
        <v>2675</v>
      </c>
      <c r="D2308" s="971" t="s">
        <v>7</v>
      </c>
      <c r="E2308" s="139">
        <v>1</v>
      </c>
      <c r="F2308" s="149">
        <v>156215.25599999999</v>
      </c>
      <c r="G2308" s="678">
        <v>156215.26</v>
      </c>
      <c r="H2308" s="704">
        <v>279</v>
      </c>
      <c r="I2308" s="971" t="s">
        <v>2611</v>
      </c>
    </row>
    <row r="2309" spans="1:9" ht="12.75" customHeight="1" x14ac:dyDescent="0.2">
      <c r="A2309" s="130" t="s">
        <v>3051</v>
      </c>
      <c r="B2309" s="971" t="s">
        <v>872</v>
      </c>
      <c r="C2309" s="971" t="s">
        <v>632</v>
      </c>
      <c r="D2309" s="971" t="s">
        <v>7</v>
      </c>
      <c r="E2309" s="139">
        <v>1</v>
      </c>
      <c r="F2309" s="149">
        <v>200044.57680000001</v>
      </c>
      <c r="G2309" s="678">
        <v>200044.58</v>
      </c>
      <c r="H2309" s="704">
        <v>280</v>
      </c>
      <c r="I2309" s="971" t="s">
        <v>491</v>
      </c>
    </row>
    <row r="2310" spans="1:9" ht="12.75" customHeight="1" x14ac:dyDescent="0.2">
      <c r="A2310" s="130" t="s">
        <v>3052</v>
      </c>
      <c r="B2310" s="971" t="s">
        <v>873</v>
      </c>
      <c r="C2310" s="971" t="s">
        <v>2676</v>
      </c>
      <c r="D2310" s="971" t="s">
        <v>7</v>
      </c>
      <c r="E2310" s="139">
        <v>1</v>
      </c>
      <c r="F2310" s="149">
        <v>134163.52600000001</v>
      </c>
      <c r="G2310" s="678">
        <v>134163.53</v>
      </c>
      <c r="H2310" s="704">
        <v>281</v>
      </c>
      <c r="I2310" s="971" t="s">
        <v>2613</v>
      </c>
    </row>
    <row r="2311" spans="1:9" ht="12.75" customHeight="1" x14ac:dyDescent="0.2">
      <c r="A2311" s="130" t="s">
        <v>3053</v>
      </c>
      <c r="B2311" s="971" t="s">
        <v>874</v>
      </c>
      <c r="C2311" s="971" t="s">
        <v>634</v>
      </c>
      <c r="D2311" s="971" t="s">
        <v>7</v>
      </c>
      <c r="E2311" s="139">
        <v>1</v>
      </c>
      <c r="F2311" s="140">
        <v>15503.674999999999</v>
      </c>
      <c r="G2311" s="141">
        <v>15503.68</v>
      </c>
      <c r="H2311" s="704">
        <v>282</v>
      </c>
      <c r="I2311" s="971" t="s">
        <v>492</v>
      </c>
    </row>
    <row r="2312" spans="1:9" ht="12.75" customHeight="1" x14ac:dyDescent="0.2">
      <c r="A2312" s="130" t="s">
        <v>3054</v>
      </c>
      <c r="B2312" s="971" t="s">
        <v>875</v>
      </c>
      <c r="C2312" s="971" t="s">
        <v>1011</v>
      </c>
      <c r="D2312" s="971" t="s">
        <v>8</v>
      </c>
      <c r="E2312" s="146">
        <v>22</v>
      </c>
      <c r="F2312" s="144">
        <v>877.5</v>
      </c>
      <c r="G2312" s="141">
        <v>19305</v>
      </c>
      <c r="H2312" s="704">
        <v>283</v>
      </c>
      <c r="I2312" s="971" t="s">
        <v>1094</v>
      </c>
    </row>
    <row r="2313" spans="1:9" ht="12.75" customHeight="1" x14ac:dyDescent="0.2">
      <c r="A2313" s="130" t="s">
        <v>3055</v>
      </c>
      <c r="B2313" s="971" t="s">
        <v>876</v>
      </c>
      <c r="C2313" s="971" t="s">
        <v>630</v>
      </c>
      <c r="D2313" s="971" t="s">
        <v>7</v>
      </c>
      <c r="E2313" s="139">
        <v>1</v>
      </c>
      <c r="F2313" s="140">
        <v>70590.142399999997</v>
      </c>
      <c r="G2313" s="141">
        <v>70590.14</v>
      </c>
      <c r="H2313" s="704">
        <v>284</v>
      </c>
      <c r="I2313" s="971" t="s">
        <v>493</v>
      </c>
    </row>
    <row r="2314" spans="1:9" ht="12.75" customHeight="1" x14ac:dyDescent="0.2">
      <c r="A2314" s="130" t="s">
        <v>3056</v>
      </c>
      <c r="B2314" s="971" t="s">
        <v>877</v>
      </c>
      <c r="C2314" s="971" t="s">
        <v>568</v>
      </c>
      <c r="D2314" s="971" t="s">
        <v>7</v>
      </c>
      <c r="E2314" s="139">
        <v>1</v>
      </c>
      <c r="F2314" s="142">
        <v>5385.5</v>
      </c>
      <c r="G2314" s="143">
        <v>5385.5</v>
      </c>
      <c r="H2314" s="704">
        <v>285</v>
      </c>
      <c r="I2314" s="971" t="s">
        <v>494</v>
      </c>
    </row>
    <row r="2315" spans="1:9" ht="12.75" customHeight="1" x14ac:dyDescent="0.2">
      <c r="A2315" s="130" t="s">
        <v>3057</v>
      </c>
      <c r="B2315" s="971" t="s">
        <v>878</v>
      </c>
      <c r="C2315" s="971" t="s">
        <v>1012</v>
      </c>
      <c r="D2315" s="971" t="s">
        <v>8</v>
      </c>
      <c r="E2315" s="146">
        <v>22</v>
      </c>
      <c r="F2315" s="144">
        <v>396</v>
      </c>
      <c r="G2315" s="143">
        <v>8712</v>
      </c>
      <c r="H2315" s="704">
        <v>286</v>
      </c>
      <c r="I2315" s="971" t="s">
        <v>1095</v>
      </c>
    </row>
    <row r="2316" spans="1:9" ht="12.75" customHeight="1" x14ac:dyDescent="0.2">
      <c r="A2316" s="130" t="s">
        <v>3058</v>
      </c>
      <c r="B2316" s="971" t="s">
        <v>879</v>
      </c>
      <c r="C2316" s="971" t="s">
        <v>1878</v>
      </c>
      <c r="D2316" s="971" t="s">
        <v>8</v>
      </c>
      <c r="E2316" s="139">
        <v>2</v>
      </c>
      <c r="F2316" s="149">
        <v>132695.42550000001</v>
      </c>
      <c r="G2316" s="678">
        <v>265390.84999999998</v>
      </c>
      <c r="H2316" s="704">
        <v>287</v>
      </c>
      <c r="I2316" s="971" t="s">
        <v>2077</v>
      </c>
    </row>
    <row r="2317" spans="1:9" ht="12.75" customHeight="1" x14ac:dyDescent="0.2">
      <c r="A2317" s="130" t="s">
        <v>3059</v>
      </c>
      <c r="B2317" s="971" t="s">
        <v>880</v>
      </c>
      <c r="C2317" s="971" t="s">
        <v>595</v>
      </c>
      <c r="D2317" s="971" t="s">
        <v>7</v>
      </c>
      <c r="E2317" s="139">
        <v>1</v>
      </c>
      <c r="F2317" s="140">
        <v>13726.177</v>
      </c>
      <c r="G2317" s="141">
        <v>13726.18</v>
      </c>
      <c r="H2317" s="704">
        <v>288</v>
      </c>
      <c r="I2317" s="971" t="s">
        <v>495</v>
      </c>
    </row>
    <row r="2318" spans="1:9" ht="12.75" customHeight="1" x14ac:dyDescent="0.2">
      <c r="A2318" s="130" t="s">
        <v>3060</v>
      </c>
      <c r="B2318" s="971" t="s">
        <v>881</v>
      </c>
      <c r="C2318" s="971" t="s">
        <v>572</v>
      </c>
      <c r="D2318" s="971" t="s">
        <v>8</v>
      </c>
      <c r="E2318" s="146">
        <v>22</v>
      </c>
      <c r="F2318" s="144">
        <v>250</v>
      </c>
      <c r="G2318" s="143">
        <v>5500</v>
      </c>
      <c r="H2318" s="704">
        <v>289</v>
      </c>
      <c r="I2318" s="971" t="s">
        <v>496</v>
      </c>
    </row>
    <row r="2319" spans="1:9" ht="12.75" customHeight="1" x14ac:dyDescent="0.2">
      <c r="A2319" s="130" t="s">
        <v>3061</v>
      </c>
      <c r="B2319" s="971" t="s">
        <v>882</v>
      </c>
      <c r="C2319" s="971" t="s">
        <v>1013</v>
      </c>
      <c r="D2319" s="971" t="s">
        <v>7</v>
      </c>
      <c r="E2319" s="139">
        <v>1</v>
      </c>
      <c r="F2319" s="140">
        <v>30000</v>
      </c>
      <c r="G2319" s="141">
        <v>30000</v>
      </c>
      <c r="H2319" s="704">
        <v>290</v>
      </c>
      <c r="I2319" s="971" t="s">
        <v>1096</v>
      </c>
    </row>
    <row r="2320" spans="1:9" ht="12.75" customHeight="1" x14ac:dyDescent="0.2">
      <c r="A2320" s="130" t="s">
        <v>3062</v>
      </c>
      <c r="B2320" s="971" t="s">
        <v>883</v>
      </c>
      <c r="C2320" s="971" t="s">
        <v>1879</v>
      </c>
      <c r="D2320" s="971" t="s">
        <v>7</v>
      </c>
      <c r="E2320" s="139">
        <v>1</v>
      </c>
      <c r="F2320" s="149">
        <v>120000</v>
      </c>
      <c r="G2320" s="678">
        <v>120000</v>
      </c>
      <c r="H2320" s="704">
        <v>291</v>
      </c>
      <c r="I2320" s="971" t="s">
        <v>2078</v>
      </c>
    </row>
    <row r="2321" spans="1:9" ht="12.75" customHeight="1" x14ac:dyDescent="0.2">
      <c r="A2321" s="130" t="s">
        <v>3063</v>
      </c>
      <c r="B2321" s="971" t="s">
        <v>1655</v>
      </c>
      <c r="C2321" s="971" t="s">
        <v>1880</v>
      </c>
      <c r="D2321" s="971" t="s">
        <v>8</v>
      </c>
      <c r="E2321" s="146">
        <v>12</v>
      </c>
      <c r="F2321" s="144">
        <v>360</v>
      </c>
      <c r="G2321" s="143">
        <v>4320</v>
      </c>
      <c r="H2321" s="704">
        <v>292</v>
      </c>
      <c r="I2321" s="971" t="s">
        <v>2079</v>
      </c>
    </row>
    <row r="2322" spans="1:9" ht="12.75" customHeight="1" x14ac:dyDescent="0.2">
      <c r="A2322" s="130" t="s">
        <v>3064</v>
      </c>
      <c r="B2322" s="971" t="s">
        <v>2677</v>
      </c>
      <c r="C2322" s="971" t="s">
        <v>1881</v>
      </c>
      <c r="D2322" s="971" t="s">
        <v>7</v>
      </c>
      <c r="E2322" s="139">
        <v>1</v>
      </c>
      <c r="F2322" s="140">
        <v>25000</v>
      </c>
      <c r="G2322" s="141">
        <v>25000</v>
      </c>
      <c r="H2322" s="704">
        <v>293</v>
      </c>
      <c r="I2322" s="971" t="s">
        <v>2080</v>
      </c>
    </row>
    <row r="2323" spans="1:9" ht="12.75" customHeight="1" x14ac:dyDescent="0.2">
      <c r="A2323" s="130" t="s">
        <v>3065</v>
      </c>
      <c r="B2323" s="971" t="s">
        <v>2678</v>
      </c>
      <c r="C2323" s="971" t="s">
        <v>1882</v>
      </c>
      <c r="D2323" s="971" t="s">
        <v>8</v>
      </c>
      <c r="E2323" s="139">
        <v>1</v>
      </c>
      <c r="F2323" s="142">
        <v>9519</v>
      </c>
      <c r="G2323" s="143">
        <v>9519</v>
      </c>
      <c r="H2323" s="704">
        <v>294</v>
      </c>
      <c r="I2323" s="971" t="s">
        <v>2081</v>
      </c>
    </row>
    <row r="2324" spans="1:9" ht="12.75" customHeight="1" x14ac:dyDescent="0.2">
      <c r="A2324" s="130" t="s">
        <v>3066</v>
      </c>
      <c r="B2324" s="137" t="s">
        <v>150</v>
      </c>
      <c r="C2324" s="137" t="s">
        <v>886</v>
      </c>
      <c r="D2324" s="137"/>
      <c r="E2324" s="138"/>
      <c r="F2324" s="138"/>
      <c r="G2324" s="676">
        <v>98386.02</v>
      </c>
      <c r="H2324" s="116">
        <v>295</v>
      </c>
      <c r="I2324" s="137" t="s">
        <v>497</v>
      </c>
    </row>
    <row r="2325" spans="1:9" ht="12.75" customHeight="1" x14ac:dyDescent="0.2">
      <c r="A2325" s="130" t="s">
        <v>3067</v>
      </c>
      <c r="B2325" s="971" t="s">
        <v>260</v>
      </c>
      <c r="C2325" s="971" t="s">
        <v>657</v>
      </c>
      <c r="D2325" s="971" t="s">
        <v>90</v>
      </c>
      <c r="E2325" s="146">
        <v>68.099999999999994</v>
      </c>
      <c r="F2325" s="144">
        <v>610.88279999999997</v>
      </c>
      <c r="G2325" s="141">
        <v>41601.11</v>
      </c>
      <c r="H2325" s="704">
        <v>296</v>
      </c>
      <c r="I2325" s="971" t="s">
        <v>498</v>
      </c>
    </row>
    <row r="2326" spans="1:9" ht="12.75" customHeight="1" x14ac:dyDescent="0.2">
      <c r="A2326" s="130" t="s">
        <v>3068</v>
      </c>
      <c r="B2326" s="971" t="s">
        <v>261</v>
      </c>
      <c r="C2326" s="971" t="s">
        <v>1883</v>
      </c>
      <c r="D2326" s="971" t="s">
        <v>90</v>
      </c>
      <c r="E2326" s="146">
        <v>34.700000000000003</v>
      </c>
      <c r="F2326" s="144">
        <v>757.25829999999996</v>
      </c>
      <c r="G2326" s="141">
        <v>26276.86</v>
      </c>
      <c r="H2326" s="704">
        <v>297</v>
      </c>
      <c r="I2326" s="971" t="s">
        <v>2082</v>
      </c>
    </row>
    <row r="2327" spans="1:9" ht="12.75" customHeight="1" x14ac:dyDescent="0.2">
      <c r="A2327" s="130" t="s">
        <v>3069</v>
      </c>
      <c r="B2327" s="971" t="s">
        <v>262</v>
      </c>
      <c r="C2327" s="971" t="s">
        <v>658</v>
      </c>
      <c r="D2327" s="971" t="s">
        <v>90</v>
      </c>
      <c r="E2327" s="146">
        <v>24.14</v>
      </c>
      <c r="F2327" s="144">
        <v>610.88279999999997</v>
      </c>
      <c r="G2327" s="141">
        <v>14746.71</v>
      </c>
      <c r="H2327" s="704">
        <v>298</v>
      </c>
      <c r="I2327" s="971" t="s">
        <v>499</v>
      </c>
    </row>
    <row r="2328" spans="1:9" ht="12.75" customHeight="1" x14ac:dyDescent="0.2">
      <c r="A2328" s="130" t="s">
        <v>3070</v>
      </c>
      <c r="B2328" s="971" t="s">
        <v>885</v>
      </c>
      <c r="C2328" s="971" t="s">
        <v>576</v>
      </c>
      <c r="D2328" s="971" t="s">
        <v>8</v>
      </c>
      <c r="E2328" s="144">
        <v>147</v>
      </c>
      <c r="F2328" s="144">
        <v>107.22</v>
      </c>
      <c r="G2328" s="141">
        <v>15761.34</v>
      </c>
      <c r="H2328" s="704">
        <v>299</v>
      </c>
      <c r="I2328" s="971" t="s">
        <v>500</v>
      </c>
    </row>
    <row r="2329" spans="1:9" ht="12.75" customHeight="1" x14ac:dyDescent="0.2">
      <c r="A2329" s="130" t="s">
        <v>3071</v>
      </c>
      <c r="B2329" s="137" t="s">
        <v>151</v>
      </c>
      <c r="C2329" s="137" t="s">
        <v>887</v>
      </c>
      <c r="D2329" s="137"/>
      <c r="E2329" s="138"/>
      <c r="F2329" s="138"/>
      <c r="G2329" s="676">
        <v>95987.23</v>
      </c>
      <c r="H2329" s="116">
        <v>300</v>
      </c>
      <c r="I2329" s="137" t="s">
        <v>501</v>
      </c>
    </row>
    <row r="2330" spans="1:9" ht="12.75" customHeight="1" x14ac:dyDescent="0.2">
      <c r="A2330" s="130" t="s">
        <v>3072</v>
      </c>
      <c r="B2330" s="137" t="s">
        <v>1014</v>
      </c>
      <c r="C2330" s="137" t="s">
        <v>888</v>
      </c>
      <c r="D2330" s="137"/>
      <c r="E2330" s="138"/>
      <c r="F2330" s="138"/>
      <c r="G2330" s="676">
        <v>25872.31</v>
      </c>
      <c r="H2330" s="116">
        <v>301</v>
      </c>
      <c r="I2330" s="137" t="s">
        <v>502</v>
      </c>
    </row>
    <row r="2331" spans="1:9" ht="12.75" customHeight="1" x14ac:dyDescent="0.2">
      <c r="A2331" s="130" t="s">
        <v>3073</v>
      </c>
      <c r="B2331" s="971" t="s">
        <v>1015</v>
      </c>
      <c r="C2331" s="971" t="s">
        <v>2679</v>
      </c>
      <c r="D2331" s="971" t="s">
        <v>8</v>
      </c>
      <c r="E2331" s="146">
        <v>74</v>
      </c>
      <c r="F2331" s="144">
        <v>323.22140000000002</v>
      </c>
      <c r="G2331" s="141">
        <v>23918.38</v>
      </c>
      <c r="H2331" s="704">
        <v>302</v>
      </c>
      <c r="I2331" s="971" t="s">
        <v>2622</v>
      </c>
    </row>
    <row r="2332" spans="1:9" ht="12.75" customHeight="1" x14ac:dyDescent="0.2">
      <c r="A2332" s="130" t="s">
        <v>3074</v>
      </c>
      <c r="B2332" s="971" t="s">
        <v>1016</v>
      </c>
      <c r="C2332" s="971" t="s">
        <v>2680</v>
      </c>
      <c r="D2332" s="971" t="s">
        <v>8</v>
      </c>
      <c r="E2332" s="139">
        <v>8</v>
      </c>
      <c r="F2332" s="144">
        <v>156.95140000000001</v>
      </c>
      <c r="G2332" s="143">
        <v>1255.6099999999999</v>
      </c>
      <c r="H2332" s="704">
        <v>303</v>
      </c>
      <c r="I2332" s="971" t="s">
        <v>2623</v>
      </c>
    </row>
    <row r="2333" spans="1:9" ht="12.75" customHeight="1" x14ac:dyDescent="0.2">
      <c r="A2333" s="130" t="s">
        <v>3075</v>
      </c>
      <c r="B2333" s="971" t="s">
        <v>1017</v>
      </c>
      <c r="C2333" s="971" t="s">
        <v>1018</v>
      </c>
      <c r="D2333" s="971" t="s">
        <v>8</v>
      </c>
      <c r="E2333" s="139">
        <v>1</v>
      </c>
      <c r="F2333" s="144">
        <v>698.32140000000004</v>
      </c>
      <c r="G2333" s="145">
        <v>698.32</v>
      </c>
      <c r="H2333" s="704">
        <v>304</v>
      </c>
      <c r="I2333" s="971" t="s">
        <v>1097</v>
      </c>
    </row>
    <row r="2334" spans="1:9" ht="12.75" customHeight="1" x14ac:dyDescent="0.2">
      <c r="A2334" s="130" t="s">
        <v>3076</v>
      </c>
      <c r="B2334" s="137" t="s">
        <v>1019</v>
      </c>
      <c r="C2334" s="137" t="s">
        <v>890</v>
      </c>
      <c r="D2334" s="137"/>
      <c r="E2334" s="138"/>
      <c r="F2334" s="138"/>
      <c r="G2334" s="676">
        <v>18733.64</v>
      </c>
      <c r="H2334" s="116">
        <v>305</v>
      </c>
      <c r="I2334" s="137" t="s">
        <v>503</v>
      </c>
    </row>
    <row r="2335" spans="1:9" ht="12.75" customHeight="1" x14ac:dyDescent="0.2">
      <c r="A2335" s="130" t="s">
        <v>3077</v>
      </c>
      <c r="B2335" s="971" t="s">
        <v>1020</v>
      </c>
      <c r="C2335" s="971" t="s">
        <v>1886</v>
      </c>
      <c r="D2335" s="971" t="s">
        <v>8</v>
      </c>
      <c r="E2335" s="146">
        <v>72</v>
      </c>
      <c r="F2335" s="144">
        <v>166.8218</v>
      </c>
      <c r="G2335" s="141">
        <v>12011.17</v>
      </c>
      <c r="H2335" s="704">
        <v>306</v>
      </c>
      <c r="I2335" s="971" t="s">
        <v>2083</v>
      </c>
    </row>
    <row r="2336" spans="1:9" ht="12.75" customHeight="1" x14ac:dyDescent="0.2">
      <c r="A2336" s="130" t="s">
        <v>3078</v>
      </c>
      <c r="B2336" s="971" t="s">
        <v>1021</v>
      </c>
      <c r="C2336" s="971" t="s">
        <v>659</v>
      </c>
      <c r="D2336" s="971" t="s">
        <v>8</v>
      </c>
      <c r="E2336" s="146">
        <v>29</v>
      </c>
      <c r="F2336" s="144">
        <v>189.14</v>
      </c>
      <c r="G2336" s="143">
        <v>5485.06</v>
      </c>
      <c r="H2336" s="704">
        <v>307</v>
      </c>
      <c r="I2336" s="971" t="s">
        <v>504</v>
      </c>
    </row>
    <row r="2337" spans="1:9" ht="12.75" customHeight="1" x14ac:dyDescent="0.2">
      <c r="A2337" s="130" t="s">
        <v>3079</v>
      </c>
      <c r="B2337" s="971" t="s">
        <v>1022</v>
      </c>
      <c r="C2337" s="971" t="s">
        <v>1887</v>
      </c>
      <c r="D2337" s="971" t="s">
        <v>8</v>
      </c>
      <c r="E2337" s="139">
        <v>4</v>
      </c>
      <c r="F2337" s="144">
        <v>309.35180000000003</v>
      </c>
      <c r="G2337" s="143">
        <v>1237.4100000000001</v>
      </c>
      <c r="H2337" s="704">
        <v>308</v>
      </c>
      <c r="I2337" s="971" t="s">
        <v>2084</v>
      </c>
    </row>
    <row r="2338" spans="1:9" ht="12.75" customHeight="1" x14ac:dyDescent="0.2">
      <c r="A2338" s="130" t="s">
        <v>3080</v>
      </c>
      <c r="B2338" s="137" t="s">
        <v>1023</v>
      </c>
      <c r="C2338" s="137" t="s">
        <v>892</v>
      </c>
      <c r="D2338" s="137"/>
      <c r="E2338" s="138"/>
      <c r="F2338" s="138"/>
      <c r="G2338" s="680">
        <v>6901.44</v>
      </c>
      <c r="H2338" s="116">
        <v>309</v>
      </c>
      <c r="I2338" s="137" t="s">
        <v>505</v>
      </c>
    </row>
    <row r="2339" spans="1:9" ht="12.75" customHeight="1" x14ac:dyDescent="0.2">
      <c r="A2339" s="130" t="s">
        <v>3081</v>
      </c>
      <c r="B2339" s="971" t="s">
        <v>1024</v>
      </c>
      <c r="C2339" s="971" t="s">
        <v>667</v>
      </c>
      <c r="D2339" s="971" t="s">
        <v>8</v>
      </c>
      <c r="E2339" s="146">
        <v>24</v>
      </c>
      <c r="F2339" s="144">
        <v>287.56</v>
      </c>
      <c r="G2339" s="143">
        <v>6901.44</v>
      </c>
      <c r="H2339" s="704">
        <v>310</v>
      </c>
      <c r="I2339" s="971" t="s">
        <v>506</v>
      </c>
    </row>
    <row r="2340" spans="1:9" ht="12.75" customHeight="1" x14ac:dyDescent="0.2">
      <c r="A2340" s="130" t="s">
        <v>3082</v>
      </c>
      <c r="B2340" s="137" t="s">
        <v>1025</v>
      </c>
      <c r="C2340" s="137" t="s">
        <v>895</v>
      </c>
      <c r="D2340" s="137"/>
      <c r="E2340" s="138"/>
      <c r="F2340" s="138"/>
      <c r="G2340" s="679">
        <v>515.62</v>
      </c>
      <c r="H2340" s="116">
        <v>311</v>
      </c>
      <c r="I2340" s="137" t="s">
        <v>507</v>
      </c>
    </row>
    <row r="2341" spans="1:9" ht="12.75" customHeight="1" x14ac:dyDescent="0.2">
      <c r="A2341" s="130" t="s">
        <v>3083</v>
      </c>
      <c r="B2341" s="971" t="s">
        <v>1026</v>
      </c>
      <c r="C2341" s="971" t="s">
        <v>1888</v>
      </c>
      <c r="D2341" s="971" t="s">
        <v>8</v>
      </c>
      <c r="E2341" s="139">
        <v>7</v>
      </c>
      <c r="F2341" s="146">
        <v>73.66</v>
      </c>
      <c r="G2341" s="145">
        <v>515.62</v>
      </c>
      <c r="H2341" s="704">
        <v>312</v>
      </c>
      <c r="I2341" s="971" t="s">
        <v>2085</v>
      </c>
    </row>
    <row r="2342" spans="1:9" ht="12.75" customHeight="1" x14ac:dyDescent="0.2">
      <c r="A2342" s="130" t="s">
        <v>3084</v>
      </c>
      <c r="B2342" s="137" t="s">
        <v>1027</v>
      </c>
      <c r="C2342" s="137" t="s">
        <v>899</v>
      </c>
      <c r="D2342" s="137"/>
      <c r="E2342" s="138"/>
      <c r="F2342" s="138"/>
      <c r="G2342" s="676">
        <v>29834.41</v>
      </c>
      <c r="H2342" s="116">
        <v>313</v>
      </c>
      <c r="I2342" s="137" t="s">
        <v>508</v>
      </c>
    </row>
    <row r="2343" spans="1:9" ht="12.75" customHeight="1" x14ac:dyDescent="0.2">
      <c r="A2343" s="130" t="s">
        <v>3085</v>
      </c>
      <c r="B2343" s="971" t="s">
        <v>1028</v>
      </c>
      <c r="C2343" s="971" t="s">
        <v>1889</v>
      </c>
      <c r="D2343" s="971" t="s">
        <v>8</v>
      </c>
      <c r="E2343" s="146">
        <v>24</v>
      </c>
      <c r="F2343" s="146">
        <v>94.501800000000003</v>
      </c>
      <c r="G2343" s="143">
        <v>2268.04</v>
      </c>
      <c r="H2343" s="704">
        <v>314</v>
      </c>
      <c r="I2343" s="971" t="s">
        <v>2086</v>
      </c>
    </row>
    <row r="2344" spans="1:9" ht="12.75" customHeight="1" x14ac:dyDescent="0.2">
      <c r="A2344" s="130" t="s">
        <v>3086</v>
      </c>
      <c r="B2344" s="971" t="s">
        <v>1029</v>
      </c>
      <c r="C2344" s="971" t="s">
        <v>2681</v>
      </c>
      <c r="D2344" s="971" t="s">
        <v>8</v>
      </c>
      <c r="E2344" s="146">
        <v>29</v>
      </c>
      <c r="F2344" s="144">
        <v>226.77180000000001</v>
      </c>
      <c r="G2344" s="143">
        <v>6576.38</v>
      </c>
      <c r="H2344" s="704">
        <v>315</v>
      </c>
      <c r="I2344" s="971" t="s">
        <v>2087</v>
      </c>
    </row>
    <row r="2345" spans="1:9" ht="12.75" customHeight="1" x14ac:dyDescent="0.2">
      <c r="A2345" s="130" t="s">
        <v>3087</v>
      </c>
      <c r="B2345" s="971" t="s">
        <v>1030</v>
      </c>
      <c r="C2345" s="971" t="s">
        <v>256</v>
      </c>
      <c r="D2345" s="971" t="s">
        <v>8</v>
      </c>
      <c r="E2345" s="139">
        <v>4</v>
      </c>
      <c r="F2345" s="146">
        <v>45.271799999999999</v>
      </c>
      <c r="G2345" s="145">
        <v>181.09</v>
      </c>
      <c r="H2345" s="704">
        <v>316</v>
      </c>
      <c r="I2345" s="971" t="s">
        <v>509</v>
      </c>
    </row>
    <row r="2346" spans="1:9" ht="12.75" customHeight="1" x14ac:dyDescent="0.2">
      <c r="A2346" s="130" t="s">
        <v>3088</v>
      </c>
      <c r="B2346" s="971" t="s">
        <v>1031</v>
      </c>
      <c r="C2346" s="971" t="s">
        <v>2682</v>
      </c>
      <c r="D2346" s="971" t="s">
        <v>8</v>
      </c>
      <c r="E2346" s="146">
        <v>76</v>
      </c>
      <c r="F2346" s="144">
        <v>263.98180000000002</v>
      </c>
      <c r="G2346" s="141">
        <v>20062.62</v>
      </c>
      <c r="H2346" s="704">
        <v>317</v>
      </c>
      <c r="I2346" s="971" t="s">
        <v>2088</v>
      </c>
    </row>
    <row r="2347" spans="1:9" ht="12.75" customHeight="1" x14ac:dyDescent="0.2">
      <c r="A2347" s="130" t="s">
        <v>3089</v>
      </c>
      <c r="B2347" s="971" t="s">
        <v>1032</v>
      </c>
      <c r="C2347" s="971" t="s">
        <v>1892</v>
      </c>
      <c r="D2347" s="971" t="s">
        <v>8</v>
      </c>
      <c r="E2347" s="139">
        <v>7</v>
      </c>
      <c r="F2347" s="144">
        <v>106.6118</v>
      </c>
      <c r="G2347" s="145">
        <v>746.28</v>
      </c>
      <c r="H2347" s="704">
        <v>318</v>
      </c>
      <c r="I2347" s="971" t="s">
        <v>2089</v>
      </c>
    </row>
    <row r="2348" spans="1:9" ht="12.75" customHeight="1" x14ac:dyDescent="0.2">
      <c r="A2348" s="130" t="s">
        <v>3090</v>
      </c>
      <c r="B2348" s="137" t="s">
        <v>1033</v>
      </c>
      <c r="C2348" s="137" t="s">
        <v>902</v>
      </c>
      <c r="D2348" s="137"/>
      <c r="E2348" s="138"/>
      <c r="F2348" s="138"/>
      <c r="G2348" s="676">
        <v>13687.07</v>
      </c>
      <c r="H2348" s="116">
        <v>319</v>
      </c>
      <c r="I2348" s="137" t="s">
        <v>510</v>
      </c>
    </row>
    <row r="2349" spans="1:9" ht="12.75" customHeight="1" x14ac:dyDescent="0.2">
      <c r="A2349" s="130" t="s">
        <v>3091</v>
      </c>
      <c r="B2349" s="971" t="s">
        <v>1034</v>
      </c>
      <c r="C2349" s="971" t="s">
        <v>674</v>
      </c>
      <c r="D2349" s="971" t="s">
        <v>8</v>
      </c>
      <c r="E2349" s="146">
        <v>47</v>
      </c>
      <c r="F2349" s="144">
        <v>197.8</v>
      </c>
      <c r="G2349" s="143">
        <v>9296.6</v>
      </c>
      <c r="H2349" s="704">
        <v>320</v>
      </c>
      <c r="I2349" s="971" t="s">
        <v>511</v>
      </c>
    </row>
    <row r="2350" spans="1:9" ht="12.75" customHeight="1" x14ac:dyDescent="0.2">
      <c r="A2350" s="130" t="s">
        <v>3092</v>
      </c>
      <c r="B2350" s="971" t="s">
        <v>1035</v>
      </c>
      <c r="C2350" s="971" t="s">
        <v>1893</v>
      </c>
      <c r="D2350" s="971" t="s">
        <v>8</v>
      </c>
      <c r="E2350" s="144">
        <v>113</v>
      </c>
      <c r="F2350" s="146">
        <v>27.27</v>
      </c>
      <c r="G2350" s="143">
        <v>3081.51</v>
      </c>
      <c r="H2350" s="704">
        <v>321</v>
      </c>
      <c r="I2350" s="971" t="s">
        <v>2090</v>
      </c>
    </row>
    <row r="2351" spans="1:9" ht="12.75" customHeight="1" x14ac:dyDescent="0.2">
      <c r="A2351" s="130" t="s">
        <v>3093</v>
      </c>
      <c r="B2351" s="971" t="s">
        <v>1894</v>
      </c>
      <c r="C2351" s="971" t="s">
        <v>1895</v>
      </c>
      <c r="D2351" s="971" t="s">
        <v>8</v>
      </c>
      <c r="E2351" s="146">
        <v>48</v>
      </c>
      <c r="F2351" s="146">
        <v>27.27</v>
      </c>
      <c r="G2351" s="143">
        <v>1308.96</v>
      </c>
      <c r="H2351" s="704">
        <v>322</v>
      </c>
      <c r="I2351" s="971" t="s">
        <v>2091</v>
      </c>
    </row>
    <row r="2352" spans="1:9" ht="12.75" customHeight="1" x14ac:dyDescent="0.2">
      <c r="A2352" s="130" t="s">
        <v>3094</v>
      </c>
      <c r="B2352" s="137" t="s">
        <v>1036</v>
      </c>
      <c r="C2352" s="137" t="s">
        <v>906</v>
      </c>
      <c r="D2352" s="137"/>
      <c r="E2352" s="138"/>
      <c r="F2352" s="138"/>
      <c r="G2352" s="679">
        <v>442.74</v>
      </c>
      <c r="H2352" s="116">
        <v>323</v>
      </c>
      <c r="I2352" s="137" t="s">
        <v>512</v>
      </c>
    </row>
    <row r="2353" spans="1:9" ht="12.75" customHeight="1" x14ac:dyDescent="0.2">
      <c r="A2353" s="130" t="s">
        <v>3095</v>
      </c>
      <c r="B2353" s="971" t="s">
        <v>1037</v>
      </c>
      <c r="C2353" s="971" t="s">
        <v>675</v>
      </c>
      <c r="D2353" s="971" t="s">
        <v>8</v>
      </c>
      <c r="E2353" s="139">
        <v>1</v>
      </c>
      <c r="F2353" s="144">
        <v>442.74</v>
      </c>
      <c r="G2353" s="145">
        <v>442.74</v>
      </c>
      <c r="H2353" s="704">
        <v>324</v>
      </c>
      <c r="I2353" s="971" t="s">
        <v>513</v>
      </c>
    </row>
    <row r="2354" spans="1:9" ht="12.75" customHeight="1" x14ac:dyDescent="0.2">
      <c r="A2354" s="130" t="s">
        <v>3096</v>
      </c>
      <c r="B2354" s="137" t="s">
        <v>152</v>
      </c>
      <c r="C2354" s="137" t="s">
        <v>9</v>
      </c>
      <c r="D2354" s="137"/>
      <c r="E2354" s="138"/>
      <c r="F2354" s="138"/>
      <c r="G2354" s="675">
        <v>215202.84</v>
      </c>
      <c r="H2354" s="116">
        <v>325</v>
      </c>
      <c r="I2354" s="137" t="s">
        <v>61</v>
      </c>
    </row>
    <row r="2355" spans="1:9" ht="12.75" customHeight="1" x14ac:dyDescent="0.2">
      <c r="A2355" s="130" t="s">
        <v>3097</v>
      </c>
      <c r="B2355" s="137" t="s">
        <v>263</v>
      </c>
      <c r="C2355" s="137" t="s">
        <v>908</v>
      </c>
      <c r="D2355" s="137"/>
      <c r="E2355" s="138"/>
      <c r="F2355" s="138"/>
      <c r="G2355" s="676">
        <v>21332.83</v>
      </c>
      <c r="H2355" s="116">
        <v>326</v>
      </c>
      <c r="I2355" s="137" t="s">
        <v>514</v>
      </c>
    </row>
    <row r="2356" spans="1:9" ht="12.75" customHeight="1" x14ac:dyDescent="0.2">
      <c r="A2356" s="130" t="s">
        <v>3098</v>
      </c>
      <c r="B2356" s="971" t="s">
        <v>264</v>
      </c>
      <c r="C2356" s="971" t="s">
        <v>1896</v>
      </c>
      <c r="D2356" s="971" t="s">
        <v>90</v>
      </c>
      <c r="E2356" s="142">
        <v>6005.44</v>
      </c>
      <c r="F2356" s="139">
        <v>3.4603999999999999</v>
      </c>
      <c r="G2356" s="141">
        <v>20781.22</v>
      </c>
      <c r="H2356" s="704">
        <v>327</v>
      </c>
      <c r="I2356" s="971" t="s">
        <v>2092</v>
      </c>
    </row>
    <row r="2357" spans="1:9" ht="12.75" customHeight="1" x14ac:dyDescent="0.2">
      <c r="A2357" s="130" t="s">
        <v>3099</v>
      </c>
      <c r="B2357" s="971" t="s">
        <v>889</v>
      </c>
      <c r="C2357" s="971" t="s">
        <v>1897</v>
      </c>
      <c r="D2357" s="971" t="s">
        <v>90</v>
      </c>
      <c r="E2357" s="146">
        <v>69.63</v>
      </c>
      <c r="F2357" s="139">
        <v>7.9219999999999997</v>
      </c>
      <c r="G2357" s="145">
        <v>551.61</v>
      </c>
      <c r="H2357" s="704">
        <v>328</v>
      </c>
      <c r="I2357" s="971" t="s">
        <v>2093</v>
      </c>
    </row>
    <row r="2358" spans="1:9" ht="12.75" customHeight="1" x14ac:dyDescent="0.2">
      <c r="A2358" s="130" t="s">
        <v>3100</v>
      </c>
      <c r="B2358" s="137" t="s">
        <v>265</v>
      </c>
      <c r="C2358" s="137" t="s">
        <v>257</v>
      </c>
      <c r="D2358" s="137"/>
      <c r="E2358" s="138"/>
      <c r="F2358" s="138"/>
      <c r="G2358" s="680">
        <v>7698.71</v>
      </c>
      <c r="H2358" s="116">
        <v>329</v>
      </c>
      <c r="I2358" s="137" t="s">
        <v>274</v>
      </c>
    </row>
    <row r="2359" spans="1:9" ht="12.75" customHeight="1" x14ac:dyDescent="0.2">
      <c r="A2359" s="130" t="s">
        <v>3101</v>
      </c>
      <c r="B2359" s="971" t="s">
        <v>266</v>
      </c>
      <c r="C2359" s="971" t="s">
        <v>1898</v>
      </c>
      <c r="D2359" s="971" t="s">
        <v>90</v>
      </c>
      <c r="E2359" s="142">
        <v>6097.02</v>
      </c>
      <c r="F2359" s="139">
        <v>1.2626999999999999</v>
      </c>
      <c r="G2359" s="143">
        <v>7698.71</v>
      </c>
      <c r="H2359" s="704">
        <v>330</v>
      </c>
      <c r="I2359" s="971" t="s">
        <v>2094</v>
      </c>
    </row>
    <row r="2360" spans="1:9" ht="12.75" customHeight="1" x14ac:dyDescent="0.2">
      <c r="A2360" s="130" t="s">
        <v>3102</v>
      </c>
      <c r="B2360" s="137" t="s">
        <v>891</v>
      </c>
      <c r="C2360" s="137" t="s">
        <v>915</v>
      </c>
      <c r="D2360" s="137"/>
      <c r="E2360" s="138"/>
      <c r="F2360" s="138"/>
      <c r="G2360" s="680">
        <v>1596.47</v>
      </c>
      <c r="H2360" s="116">
        <v>331</v>
      </c>
      <c r="I2360" s="137" t="s">
        <v>515</v>
      </c>
    </row>
    <row r="2361" spans="1:9" ht="12.75" customHeight="1" x14ac:dyDescent="0.2">
      <c r="A2361" s="130" t="s">
        <v>3103</v>
      </c>
      <c r="B2361" s="971" t="s">
        <v>893</v>
      </c>
      <c r="C2361" s="971" t="s">
        <v>1899</v>
      </c>
      <c r="D2361" s="971" t="s">
        <v>90</v>
      </c>
      <c r="E2361" s="144">
        <v>201.99</v>
      </c>
      <c r="F2361" s="139">
        <v>7.9036999999999997</v>
      </c>
      <c r="G2361" s="143">
        <v>1596.47</v>
      </c>
      <c r="H2361" s="704">
        <v>332</v>
      </c>
      <c r="I2361" s="971" t="s">
        <v>2095</v>
      </c>
    </row>
    <row r="2362" spans="1:9" ht="12.75" customHeight="1" x14ac:dyDescent="0.2">
      <c r="A2362" s="130" t="s">
        <v>3104</v>
      </c>
      <c r="B2362" s="137" t="s">
        <v>894</v>
      </c>
      <c r="C2362" s="137" t="s">
        <v>258</v>
      </c>
      <c r="D2362" s="137"/>
      <c r="E2362" s="138"/>
      <c r="F2362" s="138"/>
      <c r="G2362" s="680">
        <v>1749.63</v>
      </c>
      <c r="H2362" s="116">
        <v>333</v>
      </c>
      <c r="I2362" s="137" t="s">
        <v>275</v>
      </c>
    </row>
    <row r="2363" spans="1:9" ht="12.75" customHeight="1" x14ac:dyDescent="0.2">
      <c r="A2363" s="130" t="s">
        <v>3105</v>
      </c>
      <c r="B2363" s="971" t="s">
        <v>896</v>
      </c>
      <c r="C2363" s="971" t="s">
        <v>259</v>
      </c>
      <c r="D2363" s="971" t="s">
        <v>15</v>
      </c>
      <c r="E2363" s="144">
        <v>473.7</v>
      </c>
      <c r="F2363" s="139">
        <v>1.3204</v>
      </c>
      <c r="G2363" s="145">
        <v>625.47</v>
      </c>
      <c r="H2363" s="704">
        <v>334</v>
      </c>
      <c r="I2363" s="971" t="s">
        <v>516</v>
      </c>
    </row>
    <row r="2364" spans="1:9" ht="12.75" customHeight="1" x14ac:dyDescent="0.2">
      <c r="A2364" s="130" t="s">
        <v>3106</v>
      </c>
      <c r="B2364" s="971" t="s">
        <v>897</v>
      </c>
      <c r="C2364" s="971" t="s">
        <v>681</v>
      </c>
      <c r="D2364" s="971" t="s">
        <v>15</v>
      </c>
      <c r="E2364" s="144">
        <v>280.14999999999998</v>
      </c>
      <c r="F2364" s="139">
        <v>1.2107000000000001</v>
      </c>
      <c r="G2364" s="145">
        <v>339.18</v>
      </c>
      <c r="H2364" s="704">
        <v>335</v>
      </c>
      <c r="I2364" s="971" t="s">
        <v>517</v>
      </c>
    </row>
    <row r="2365" spans="1:9" ht="12.75" customHeight="1" x14ac:dyDescent="0.2">
      <c r="A2365" s="130" t="s">
        <v>3107</v>
      </c>
      <c r="B2365" s="971" t="s">
        <v>1038</v>
      </c>
      <c r="C2365" s="971" t="s">
        <v>672</v>
      </c>
      <c r="D2365" s="971" t="s">
        <v>7</v>
      </c>
      <c r="E2365" s="139">
        <v>1</v>
      </c>
      <c r="F2365" s="144">
        <v>784.98199999999997</v>
      </c>
      <c r="G2365" s="145">
        <v>784.98</v>
      </c>
      <c r="H2365" s="704">
        <v>336</v>
      </c>
      <c r="I2365" s="971" t="s">
        <v>518</v>
      </c>
    </row>
    <row r="2366" spans="1:9" ht="12.75" customHeight="1" x14ac:dyDescent="0.2">
      <c r="A2366" s="130" t="s">
        <v>3108</v>
      </c>
      <c r="B2366" s="137" t="s">
        <v>898</v>
      </c>
      <c r="C2366" s="137" t="s">
        <v>653</v>
      </c>
      <c r="D2366" s="137"/>
      <c r="E2366" s="138"/>
      <c r="F2366" s="138"/>
      <c r="G2366" s="680">
        <v>1669.74</v>
      </c>
      <c r="H2366" s="116">
        <v>337</v>
      </c>
      <c r="I2366" s="137" t="s">
        <v>519</v>
      </c>
    </row>
    <row r="2367" spans="1:9" ht="12.75" customHeight="1" x14ac:dyDescent="0.2">
      <c r="A2367" s="130" t="s">
        <v>3109</v>
      </c>
      <c r="B2367" s="971" t="s">
        <v>900</v>
      </c>
      <c r="C2367" s="971" t="s">
        <v>653</v>
      </c>
      <c r="D2367" s="971" t="s">
        <v>90</v>
      </c>
      <c r="E2367" s="144">
        <v>429.77</v>
      </c>
      <c r="F2367" s="139">
        <v>3.8852000000000002</v>
      </c>
      <c r="G2367" s="143">
        <v>1669.74</v>
      </c>
      <c r="H2367" s="704">
        <v>338</v>
      </c>
      <c r="I2367" s="971" t="s">
        <v>520</v>
      </c>
    </row>
    <row r="2368" spans="1:9" ht="12.75" customHeight="1" x14ac:dyDescent="0.2">
      <c r="A2368" s="130" t="s">
        <v>3110</v>
      </c>
      <c r="B2368" s="137" t="s">
        <v>901</v>
      </c>
      <c r="C2368" s="137" t="s">
        <v>1900</v>
      </c>
      <c r="D2368" s="137"/>
      <c r="E2368" s="138"/>
      <c r="F2368" s="138"/>
      <c r="G2368" s="676">
        <v>13455.32</v>
      </c>
      <c r="H2368" s="116">
        <v>339</v>
      </c>
      <c r="I2368" s="137" t="s">
        <v>2096</v>
      </c>
    </row>
    <row r="2369" spans="1:9" ht="12.75" customHeight="1" x14ac:dyDescent="0.2">
      <c r="A2369" s="130" t="s">
        <v>3111</v>
      </c>
      <c r="B2369" s="971" t="s">
        <v>903</v>
      </c>
      <c r="C2369" s="971" t="s">
        <v>1901</v>
      </c>
      <c r="D2369" s="971" t="s">
        <v>90</v>
      </c>
      <c r="E2369" s="144">
        <v>307.33</v>
      </c>
      <c r="F2369" s="146">
        <v>16.329499999999999</v>
      </c>
      <c r="G2369" s="143">
        <v>5018.55</v>
      </c>
      <c r="H2369" s="704">
        <v>340</v>
      </c>
      <c r="I2369" s="971" t="s">
        <v>2097</v>
      </c>
    </row>
    <row r="2370" spans="1:9" ht="12.75" customHeight="1" x14ac:dyDescent="0.2">
      <c r="A2370" s="130" t="s">
        <v>3112</v>
      </c>
      <c r="B2370" s="971" t="s">
        <v>904</v>
      </c>
      <c r="C2370" s="971" t="s">
        <v>1902</v>
      </c>
      <c r="D2370" s="971" t="s">
        <v>90</v>
      </c>
      <c r="E2370" s="144">
        <v>523.54999999999995</v>
      </c>
      <c r="F2370" s="139">
        <v>2.4782999999999999</v>
      </c>
      <c r="G2370" s="143">
        <v>1297.51</v>
      </c>
      <c r="H2370" s="704">
        <v>341</v>
      </c>
      <c r="I2370" s="971" t="s">
        <v>2098</v>
      </c>
    </row>
    <row r="2371" spans="1:9" ht="12.75" customHeight="1" x14ac:dyDescent="0.2">
      <c r="A2371" s="130" t="s">
        <v>3113</v>
      </c>
      <c r="B2371" s="971" t="s">
        <v>905</v>
      </c>
      <c r="C2371" s="971" t="s">
        <v>1903</v>
      </c>
      <c r="D2371" s="971" t="s">
        <v>15</v>
      </c>
      <c r="E2371" s="146">
        <v>25.22</v>
      </c>
      <c r="F2371" s="139">
        <v>1.2641</v>
      </c>
      <c r="G2371" s="147">
        <v>31.88</v>
      </c>
      <c r="H2371" s="704">
        <v>342</v>
      </c>
      <c r="I2371" s="971" t="s">
        <v>2099</v>
      </c>
    </row>
    <row r="2372" spans="1:9" ht="12.75" customHeight="1" x14ac:dyDescent="0.2">
      <c r="A2372" s="130" t="s">
        <v>3114</v>
      </c>
      <c r="B2372" s="971" t="s">
        <v>1040</v>
      </c>
      <c r="C2372" s="971" t="s">
        <v>1904</v>
      </c>
      <c r="D2372" s="971" t="s">
        <v>90</v>
      </c>
      <c r="E2372" s="142">
        <v>2687.61</v>
      </c>
      <c r="F2372" s="139">
        <v>2.4782999999999999</v>
      </c>
      <c r="G2372" s="143">
        <v>6660.7</v>
      </c>
      <c r="H2372" s="704">
        <v>343</v>
      </c>
      <c r="I2372" s="971" t="s">
        <v>2100</v>
      </c>
    </row>
    <row r="2373" spans="1:9" ht="12.75" customHeight="1" x14ac:dyDescent="0.2">
      <c r="A2373" s="130" t="s">
        <v>3115</v>
      </c>
      <c r="B2373" s="971" t="s">
        <v>1041</v>
      </c>
      <c r="C2373" s="971" t="s">
        <v>1905</v>
      </c>
      <c r="D2373" s="971" t="s">
        <v>15</v>
      </c>
      <c r="E2373" s="144">
        <v>353.36</v>
      </c>
      <c r="F2373" s="139">
        <v>1.2641</v>
      </c>
      <c r="G2373" s="145">
        <v>446.68</v>
      </c>
      <c r="H2373" s="704">
        <v>344</v>
      </c>
      <c r="I2373" s="971" t="s">
        <v>2101</v>
      </c>
    </row>
    <row r="2374" spans="1:9" ht="12.75" customHeight="1" x14ac:dyDescent="0.2">
      <c r="A2374" s="130" t="s">
        <v>3116</v>
      </c>
      <c r="B2374" s="137" t="s">
        <v>1906</v>
      </c>
      <c r="C2374" s="137" t="s">
        <v>1907</v>
      </c>
      <c r="D2374" s="137"/>
      <c r="E2374" s="138"/>
      <c r="F2374" s="138"/>
      <c r="G2374" s="676">
        <v>11338.78</v>
      </c>
      <c r="H2374" s="116">
        <v>345</v>
      </c>
      <c r="I2374" s="137" t="s">
        <v>2102</v>
      </c>
    </row>
    <row r="2375" spans="1:9" ht="12.75" customHeight="1" x14ac:dyDescent="0.2">
      <c r="A2375" s="130" t="s">
        <v>3117</v>
      </c>
      <c r="B2375" s="971" t="s">
        <v>1908</v>
      </c>
      <c r="C2375" s="971" t="s">
        <v>1909</v>
      </c>
      <c r="D2375" s="971" t="s">
        <v>15</v>
      </c>
      <c r="E2375" s="146">
        <v>18.36</v>
      </c>
      <c r="F2375" s="146">
        <v>14.45</v>
      </c>
      <c r="G2375" s="145">
        <v>265.3</v>
      </c>
      <c r="H2375" s="704">
        <v>346</v>
      </c>
      <c r="I2375" s="971" t="s">
        <v>2103</v>
      </c>
    </row>
    <row r="2376" spans="1:9" ht="12.75" customHeight="1" x14ac:dyDescent="0.2">
      <c r="A2376" s="130" t="s">
        <v>3118</v>
      </c>
      <c r="B2376" s="971" t="s">
        <v>1910</v>
      </c>
      <c r="C2376" s="971" t="s">
        <v>1911</v>
      </c>
      <c r="D2376" s="971" t="s">
        <v>90</v>
      </c>
      <c r="E2376" s="144">
        <v>335.56</v>
      </c>
      <c r="F2376" s="146">
        <v>33</v>
      </c>
      <c r="G2376" s="141">
        <v>11073.48</v>
      </c>
      <c r="H2376" s="704">
        <v>347</v>
      </c>
      <c r="I2376" s="971" t="s">
        <v>2104</v>
      </c>
    </row>
    <row r="2377" spans="1:9" ht="12.75" customHeight="1" x14ac:dyDescent="0.2">
      <c r="A2377" s="130" t="s">
        <v>3119</v>
      </c>
      <c r="B2377" s="137" t="s">
        <v>1912</v>
      </c>
      <c r="C2377" s="137" t="s">
        <v>918</v>
      </c>
      <c r="D2377" s="137"/>
      <c r="E2377" s="138"/>
      <c r="F2377" s="138"/>
      <c r="G2377" s="675">
        <v>156361.35999999999</v>
      </c>
      <c r="H2377" s="116">
        <v>348</v>
      </c>
      <c r="I2377" s="137" t="s">
        <v>521</v>
      </c>
    </row>
    <row r="2378" spans="1:9" ht="12.75" customHeight="1" x14ac:dyDescent="0.2">
      <c r="A2378" s="130" t="s">
        <v>3120</v>
      </c>
      <c r="B2378" s="971" t="s">
        <v>1913</v>
      </c>
      <c r="C2378" s="971" t="s">
        <v>673</v>
      </c>
      <c r="D2378" s="971" t="s">
        <v>15</v>
      </c>
      <c r="E2378" s="144">
        <v>218.7</v>
      </c>
      <c r="F2378" s="139">
        <v>1.1241000000000001</v>
      </c>
      <c r="G2378" s="145">
        <v>245.84</v>
      </c>
      <c r="H2378" s="704">
        <v>349</v>
      </c>
      <c r="I2378" s="971" t="s">
        <v>522</v>
      </c>
    </row>
    <row r="2379" spans="1:9" ht="12.75" customHeight="1" x14ac:dyDescent="0.2">
      <c r="A2379" s="130" t="s">
        <v>3121</v>
      </c>
      <c r="B2379" s="971" t="s">
        <v>1914</v>
      </c>
      <c r="C2379" s="971" t="s">
        <v>1039</v>
      </c>
      <c r="D2379" s="971" t="s">
        <v>90</v>
      </c>
      <c r="E2379" s="144">
        <v>143.57</v>
      </c>
      <c r="F2379" s="139">
        <v>1.4240999999999999</v>
      </c>
      <c r="G2379" s="145">
        <v>204.46</v>
      </c>
      <c r="H2379" s="704">
        <v>350</v>
      </c>
      <c r="I2379" s="971" t="s">
        <v>1098</v>
      </c>
    </row>
    <row r="2380" spans="1:9" ht="12.75" customHeight="1" x14ac:dyDescent="0.2">
      <c r="A2380" s="130" t="s">
        <v>3122</v>
      </c>
      <c r="B2380" s="971" t="s">
        <v>1915</v>
      </c>
      <c r="C2380" s="971" t="s">
        <v>1916</v>
      </c>
      <c r="D2380" s="971" t="s">
        <v>90</v>
      </c>
      <c r="E2380" s="144">
        <v>118.8</v>
      </c>
      <c r="F2380" s="139">
        <v>2.8591000000000002</v>
      </c>
      <c r="G2380" s="145">
        <v>339.66</v>
      </c>
      <c r="H2380" s="704">
        <v>351</v>
      </c>
      <c r="I2380" s="971" t="s">
        <v>2105</v>
      </c>
    </row>
    <row r="2381" spans="1:9" ht="12.75" customHeight="1" x14ac:dyDescent="0.2">
      <c r="A2381" s="130" t="s">
        <v>3123</v>
      </c>
      <c r="B2381" s="971" t="s">
        <v>1917</v>
      </c>
      <c r="C2381" s="971" t="s">
        <v>1918</v>
      </c>
      <c r="D2381" s="971" t="s">
        <v>90</v>
      </c>
      <c r="E2381" s="142">
        <v>1249.74</v>
      </c>
      <c r="F2381" s="139">
        <v>4.9089999999999998</v>
      </c>
      <c r="G2381" s="143">
        <v>6134.97</v>
      </c>
      <c r="H2381" s="704">
        <v>352</v>
      </c>
      <c r="I2381" s="971" t="s">
        <v>2106</v>
      </c>
    </row>
    <row r="2382" spans="1:9" ht="12.75" customHeight="1" x14ac:dyDescent="0.2">
      <c r="A2382" s="130" t="s">
        <v>3124</v>
      </c>
      <c r="B2382" s="971" t="s">
        <v>1919</v>
      </c>
      <c r="C2382" s="971" t="s">
        <v>661</v>
      </c>
      <c r="D2382" s="971" t="s">
        <v>7</v>
      </c>
      <c r="E2382" s="139">
        <v>1</v>
      </c>
      <c r="F2382" s="149">
        <v>149436.43</v>
      </c>
      <c r="G2382" s="678">
        <v>149436.43</v>
      </c>
      <c r="H2382" s="704">
        <v>353</v>
      </c>
      <c r="I2382" s="971" t="s">
        <v>523</v>
      </c>
    </row>
    <row r="2383" spans="1:9" ht="12.75" customHeight="1" x14ac:dyDescent="0.2">
      <c r="A2383" s="130" t="s">
        <v>3125</v>
      </c>
      <c r="B2383" s="137" t="s">
        <v>153</v>
      </c>
      <c r="C2383" s="137" t="s">
        <v>919</v>
      </c>
      <c r="D2383" s="137"/>
      <c r="E2383" s="138"/>
      <c r="F2383" s="138"/>
      <c r="G2383" s="675">
        <v>181327.01</v>
      </c>
      <c r="H2383" s="116">
        <v>354</v>
      </c>
      <c r="I2383" s="137" t="s">
        <v>524</v>
      </c>
    </row>
    <row r="2384" spans="1:9" ht="12.75" customHeight="1" x14ac:dyDescent="0.2">
      <c r="A2384" s="130" t="s">
        <v>3126</v>
      </c>
      <c r="B2384" s="137" t="s">
        <v>907</v>
      </c>
      <c r="C2384" s="137" t="s">
        <v>195</v>
      </c>
      <c r="D2384" s="137"/>
      <c r="E2384" s="138"/>
      <c r="F2384" s="138"/>
      <c r="G2384" s="676">
        <v>17533.810000000001</v>
      </c>
      <c r="H2384" s="116">
        <v>355</v>
      </c>
      <c r="I2384" s="137" t="s">
        <v>525</v>
      </c>
    </row>
    <row r="2385" spans="1:9" ht="12.75" customHeight="1" x14ac:dyDescent="0.2">
      <c r="A2385" s="130" t="s">
        <v>3127</v>
      </c>
      <c r="B2385" s="971" t="s">
        <v>909</v>
      </c>
      <c r="C2385" s="971" t="s">
        <v>677</v>
      </c>
      <c r="D2385" s="971" t="s">
        <v>90</v>
      </c>
      <c r="E2385" s="144">
        <v>126.24</v>
      </c>
      <c r="F2385" s="146">
        <v>20.071400000000001</v>
      </c>
      <c r="G2385" s="143">
        <v>2533.81</v>
      </c>
      <c r="H2385" s="704">
        <v>356</v>
      </c>
      <c r="I2385" s="971" t="s">
        <v>526</v>
      </c>
    </row>
    <row r="2386" spans="1:9" ht="12.75" customHeight="1" x14ac:dyDescent="0.2">
      <c r="A2386" s="130" t="s">
        <v>3128</v>
      </c>
      <c r="B2386" s="971" t="s">
        <v>910</v>
      </c>
      <c r="C2386" s="971" t="s">
        <v>579</v>
      </c>
      <c r="D2386" s="971" t="s">
        <v>7</v>
      </c>
      <c r="E2386" s="139">
        <v>1</v>
      </c>
      <c r="F2386" s="140">
        <v>15000</v>
      </c>
      <c r="G2386" s="141">
        <v>15000</v>
      </c>
      <c r="H2386" s="704">
        <v>357</v>
      </c>
      <c r="I2386" s="971" t="s">
        <v>527</v>
      </c>
    </row>
    <row r="2387" spans="1:9" ht="12.75" customHeight="1" x14ac:dyDescent="0.2">
      <c r="A2387" s="130" t="s">
        <v>3129</v>
      </c>
      <c r="B2387" s="137" t="s">
        <v>911</v>
      </c>
      <c r="C2387" s="137" t="s">
        <v>920</v>
      </c>
      <c r="D2387" s="137"/>
      <c r="E2387" s="138"/>
      <c r="F2387" s="138"/>
      <c r="G2387" s="676">
        <v>20681.41</v>
      </c>
      <c r="H2387" s="116">
        <v>358</v>
      </c>
      <c r="I2387" s="137" t="s">
        <v>528</v>
      </c>
    </row>
    <row r="2388" spans="1:9" ht="12.75" customHeight="1" x14ac:dyDescent="0.2">
      <c r="A2388" s="130" t="s">
        <v>3130</v>
      </c>
      <c r="B2388" s="971" t="s">
        <v>912</v>
      </c>
      <c r="C2388" s="971" t="s">
        <v>679</v>
      </c>
      <c r="D2388" s="971" t="s">
        <v>90</v>
      </c>
      <c r="E2388" s="142">
        <v>1756.68</v>
      </c>
      <c r="F2388" s="139">
        <v>7.5</v>
      </c>
      <c r="G2388" s="141">
        <v>13175.1</v>
      </c>
      <c r="H2388" s="704">
        <v>359</v>
      </c>
      <c r="I2388" s="971" t="s">
        <v>529</v>
      </c>
    </row>
    <row r="2389" spans="1:9" ht="12.75" customHeight="1" x14ac:dyDescent="0.2">
      <c r="A2389" s="130" t="s">
        <v>3131</v>
      </c>
      <c r="B2389" s="971" t="s">
        <v>913</v>
      </c>
      <c r="C2389" s="971" t="s">
        <v>154</v>
      </c>
      <c r="D2389" s="971" t="s">
        <v>7</v>
      </c>
      <c r="E2389" s="139">
        <v>1</v>
      </c>
      <c r="F2389" s="142">
        <v>7506.3098</v>
      </c>
      <c r="G2389" s="143">
        <v>7506.31</v>
      </c>
      <c r="H2389" s="704">
        <v>360</v>
      </c>
      <c r="I2389" s="971" t="s">
        <v>530</v>
      </c>
    </row>
    <row r="2390" spans="1:9" ht="12.75" customHeight="1" x14ac:dyDescent="0.2">
      <c r="A2390" s="130" t="s">
        <v>3132</v>
      </c>
      <c r="B2390" s="137" t="s">
        <v>914</v>
      </c>
      <c r="C2390" s="137" t="s">
        <v>1920</v>
      </c>
      <c r="D2390" s="137"/>
      <c r="E2390" s="138"/>
      <c r="F2390" s="138"/>
      <c r="G2390" s="675">
        <v>143111.79</v>
      </c>
      <c r="H2390" s="116">
        <v>361</v>
      </c>
      <c r="I2390" s="137" t="s">
        <v>2107</v>
      </c>
    </row>
    <row r="2391" spans="1:9" ht="12.75" customHeight="1" x14ac:dyDescent="0.2">
      <c r="A2391" s="130" t="s">
        <v>3133</v>
      </c>
      <c r="B2391" s="971" t="s">
        <v>916</v>
      </c>
      <c r="C2391" s="971" t="s">
        <v>682</v>
      </c>
      <c r="D2391" s="971" t="s">
        <v>8</v>
      </c>
      <c r="E2391" s="146">
        <v>22</v>
      </c>
      <c r="F2391" s="139">
        <v>6.61</v>
      </c>
      <c r="G2391" s="145">
        <v>145.41999999999999</v>
      </c>
      <c r="H2391" s="704">
        <v>362</v>
      </c>
      <c r="I2391" s="971" t="s">
        <v>531</v>
      </c>
    </row>
    <row r="2392" spans="1:9" ht="12.75" customHeight="1" x14ac:dyDescent="0.2">
      <c r="A2392" s="130" t="s">
        <v>3134</v>
      </c>
      <c r="B2392" s="971" t="s">
        <v>917</v>
      </c>
      <c r="C2392" s="971" t="s">
        <v>680</v>
      </c>
      <c r="D2392" s="971" t="s">
        <v>8</v>
      </c>
      <c r="E2392" s="139">
        <v>1</v>
      </c>
      <c r="F2392" s="142">
        <v>6000</v>
      </c>
      <c r="G2392" s="143">
        <v>6000</v>
      </c>
      <c r="H2392" s="704">
        <v>363</v>
      </c>
      <c r="I2392" s="971" t="s">
        <v>532</v>
      </c>
    </row>
    <row r="2393" spans="1:9" ht="12.75" customHeight="1" x14ac:dyDescent="0.2">
      <c r="A2393" s="130" t="s">
        <v>3135</v>
      </c>
      <c r="B2393" s="971" t="s">
        <v>1042</v>
      </c>
      <c r="C2393" s="971" t="s">
        <v>1921</v>
      </c>
      <c r="D2393" s="971" t="s">
        <v>7</v>
      </c>
      <c r="E2393" s="139">
        <v>1</v>
      </c>
      <c r="F2393" s="140">
        <v>50000</v>
      </c>
      <c r="G2393" s="141">
        <v>50000</v>
      </c>
      <c r="H2393" s="704">
        <v>364</v>
      </c>
      <c r="I2393" s="971" t="s">
        <v>2108</v>
      </c>
    </row>
    <row r="2394" spans="1:9" ht="12.75" customHeight="1" x14ac:dyDescent="0.2">
      <c r="A2394" s="130" t="s">
        <v>3136</v>
      </c>
      <c r="B2394" s="971" t="s">
        <v>1043</v>
      </c>
      <c r="C2394" s="971" t="s">
        <v>678</v>
      </c>
      <c r="D2394" s="971" t="s">
        <v>8</v>
      </c>
      <c r="E2394" s="139">
        <v>1</v>
      </c>
      <c r="F2394" s="144">
        <v>430</v>
      </c>
      <c r="G2394" s="145">
        <v>430</v>
      </c>
      <c r="H2394" s="704">
        <v>365</v>
      </c>
      <c r="I2394" s="971" t="s">
        <v>533</v>
      </c>
    </row>
    <row r="2395" spans="1:9" ht="12.75" customHeight="1" x14ac:dyDescent="0.2">
      <c r="A2395" s="130" t="s">
        <v>3137</v>
      </c>
      <c r="B2395" s="971" t="s">
        <v>1044</v>
      </c>
      <c r="C2395" s="971" t="s">
        <v>1047</v>
      </c>
      <c r="D2395" s="971" t="s">
        <v>8</v>
      </c>
      <c r="E2395" s="139">
        <v>5</v>
      </c>
      <c r="F2395" s="142">
        <v>1667.7</v>
      </c>
      <c r="G2395" s="143">
        <v>8338.5</v>
      </c>
      <c r="H2395" s="704">
        <v>366</v>
      </c>
      <c r="I2395" s="971" t="s">
        <v>1100</v>
      </c>
    </row>
    <row r="2396" spans="1:9" ht="12.75" customHeight="1" x14ac:dyDescent="0.2">
      <c r="A2396" s="130" t="s">
        <v>3138</v>
      </c>
      <c r="B2396" s="971" t="s">
        <v>1046</v>
      </c>
      <c r="C2396" s="971" t="s">
        <v>1922</v>
      </c>
      <c r="D2396" s="971" t="s">
        <v>7</v>
      </c>
      <c r="E2396" s="139">
        <v>1</v>
      </c>
      <c r="F2396" s="142">
        <v>1290</v>
      </c>
      <c r="G2396" s="143">
        <v>1290</v>
      </c>
      <c r="H2396" s="704">
        <v>367</v>
      </c>
      <c r="I2396" s="971" t="s">
        <v>2109</v>
      </c>
    </row>
    <row r="2397" spans="1:9" ht="12.75" customHeight="1" x14ac:dyDescent="0.2">
      <c r="A2397" s="130" t="s">
        <v>3139</v>
      </c>
      <c r="B2397" s="971" t="s">
        <v>1048</v>
      </c>
      <c r="C2397" s="971" t="s">
        <v>1923</v>
      </c>
      <c r="D2397" s="971" t="s">
        <v>7</v>
      </c>
      <c r="E2397" s="139">
        <v>1</v>
      </c>
      <c r="F2397" s="140">
        <v>28700</v>
      </c>
      <c r="G2397" s="141">
        <v>28700</v>
      </c>
      <c r="H2397" s="704">
        <v>368</v>
      </c>
      <c r="I2397" s="971" t="s">
        <v>2110</v>
      </c>
    </row>
    <row r="2398" spans="1:9" ht="12.75" customHeight="1" x14ac:dyDescent="0.2">
      <c r="A2398" s="130" t="s">
        <v>3140</v>
      </c>
      <c r="B2398" s="971" t="s">
        <v>1049</v>
      </c>
      <c r="C2398" s="971" t="s">
        <v>1045</v>
      </c>
      <c r="D2398" s="971" t="s">
        <v>8</v>
      </c>
      <c r="E2398" s="139">
        <v>3</v>
      </c>
      <c r="F2398" s="142">
        <v>2022.2186999999999</v>
      </c>
      <c r="G2398" s="143">
        <v>6066.66</v>
      </c>
      <c r="H2398" s="704">
        <v>369</v>
      </c>
      <c r="I2398" s="971" t="s">
        <v>1099</v>
      </c>
    </row>
    <row r="2399" spans="1:9" ht="12.75" customHeight="1" x14ac:dyDescent="0.2">
      <c r="A2399" s="130" t="s">
        <v>3141</v>
      </c>
      <c r="B2399" s="971" t="s">
        <v>1924</v>
      </c>
      <c r="C2399" s="971" t="s">
        <v>1925</v>
      </c>
      <c r="D2399" s="971" t="s">
        <v>90</v>
      </c>
      <c r="E2399" s="146">
        <v>11.75</v>
      </c>
      <c r="F2399" s="144">
        <v>126.9136</v>
      </c>
      <c r="G2399" s="143">
        <v>1491.23</v>
      </c>
      <c r="H2399" s="704">
        <v>370</v>
      </c>
      <c r="I2399" s="971" t="s">
        <v>2111</v>
      </c>
    </row>
    <row r="2400" spans="1:9" ht="12.75" customHeight="1" x14ac:dyDescent="0.2">
      <c r="A2400" s="130" t="s">
        <v>3142</v>
      </c>
      <c r="B2400" s="971" t="s">
        <v>1926</v>
      </c>
      <c r="C2400" s="971" t="s">
        <v>1927</v>
      </c>
      <c r="D2400" s="971" t="s">
        <v>15</v>
      </c>
      <c r="E2400" s="139">
        <v>7</v>
      </c>
      <c r="F2400" s="146">
        <v>37.9</v>
      </c>
      <c r="G2400" s="145">
        <v>265.3</v>
      </c>
      <c r="H2400" s="704">
        <v>371</v>
      </c>
      <c r="I2400" s="971" t="s">
        <v>2112</v>
      </c>
    </row>
    <row r="2401" spans="1:9" ht="12.75" customHeight="1" x14ac:dyDescent="0.2">
      <c r="A2401" s="130" t="s">
        <v>3143</v>
      </c>
      <c r="B2401" s="971" t="s">
        <v>1928</v>
      </c>
      <c r="C2401" s="971" t="s">
        <v>1929</v>
      </c>
      <c r="D2401" s="971" t="s">
        <v>15</v>
      </c>
      <c r="E2401" s="139">
        <v>4.3499999999999996</v>
      </c>
      <c r="F2401" s="146">
        <v>27.63</v>
      </c>
      <c r="G2401" s="145">
        <v>120.19</v>
      </c>
      <c r="H2401" s="704">
        <v>372</v>
      </c>
      <c r="I2401" s="971" t="s">
        <v>2113</v>
      </c>
    </row>
    <row r="2402" spans="1:9" ht="12.75" customHeight="1" x14ac:dyDescent="0.2">
      <c r="A2402" s="130" t="s">
        <v>3144</v>
      </c>
      <c r="B2402" s="971" t="s">
        <v>1930</v>
      </c>
      <c r="C2402" s="971" t="s">
        <v>1931</v>
      </c>
      <c r="D2402" s="971" t="s">
        <v>90</v>
      </c>
      <c r="E2402" s="144">
        <v>841.6</v>
      </c>
      <c r="F2402" s="146">
        <v>27</v>
      </c>
      <c r="G2402" s="141">
        <v>22723.200000000001</v>
      </c>
      <c r="H2402" s="704">
        <v>373</v>
      </c>
      <c r="I2402" s="971" t="s">
        <v>2114</v>
      </c>
    </row>
    <row r="2403" spans="1:9" ht="12.75" customHeight="1" x14ac:dyDescent="0.2">
      <c r="A2403" s="130" t="s">
        <v>3145</v>
      </c>
      <c r="B2403" s="971" t="s">
        <v>1932</v>
      </c>
      <c r="C2403" s="971" t="s">
        <v>581</v>
      </c>
      <c r="D2403" s="971" t="s">
        <v>94</v>
      </c>
      <c r="E2403" s="144">
        <v>310</v>
      </c>
      <c r="F2403" s="146">
        <v>56.584800000000001</v>
      </c>
      <c r="G2403" s="141">
        <v>17541.29</v>
      </c>
      <c r="H2403" s="704">
        <v>374</v>
      </c>
      <c r="I2403" s="971" t="s">
        <v>400</v>
      </c>
    </row>
    <row r="2404" spans="1:9" ht="12.75" customHeight="1" x14ac:dyDescent="0.2">
      <c r="A2404" s="130" t="s">
        <v>2771</v>
      </c>
      <c r="B2404" s="972" t="s">
        <v>62</v>
      </c>
      <c r="C2404" s="972"/>
      <c r="D2404" s="972"/>
      <c r="E2404" s="972"/>
      <c r="F2404" s="972"/>
      <c r="G2404" s="682">
        <v>6525736.0599999996</v>
      </c>
      <c r="H2404" s="124"/>
      <c r="I2404" s="124"/>
    </row>
    <row r="2405" spans="1:9" ht="12.75" customHeight="1" x14ac:dyDescent="0.2">
      <c r="A2405" s="130" t="s">
        <v>3146</v>
      </c>
      <c r="B2405" s="137" t="s">
        <v>75</v>
      </c>
      <c r="C2405" s="137" t="s">
        <v>155</v>
      </c>
      <c r="D2405" s="137"/>
      <c r="E2405" s="138"/>
      <c r="F2405" s="138"/>
      <c r="G2405" s="675">
        <v>150598.9</v>
      </c>
      <c r="H2405" s="114">
        <v>1</v>
      </c>
      <c r="I2405" s="137" t="s">
        <v>64</v>
      </c>
    </row>
    <row r="2406" spans="1:9" ht="12.75" customHeight="1" x14ac:dyDescent="0.2">
      <c r="A2406" s="130" t="s">
        <v>3147</v>
      </c>
      <c r="B2406" s="971" t="s">
        <v>76</v>
      </c>
      <c r="C2406" s="971" t="s">
        <v>608</v>
      </c>
      <c r="D2406" s="971" t="s">
        <v>7</v>
      </c>
      <c r="E2406" s="139">
        <v>1</v>
      </c>
      <c r="F2406" s="144">
        <v>900</v>
      </c>
      <c r="G2406" s="145">
        <v>900</v>
      </c>
      <c r="H2406" s="703">
        <v>2</v>
      </c>
      <c r="I2406" s="971" t="s">
        <v>333</v>
      </c>
    </row>
    <row r="2407" spans="1:9" ht="12.75" customHeight="1" x14ac:dyDescent="0.2">
      <c r="A2407" s="130" t="s">
        <v>3148</v>
      </c>
      <c r="B2407" s="971" t="s">
        <v>77</v>
      </c>
      <c r="C2407" s="971" t="s">
        <v>1050</v>
      </c>
      <c r="D2407" s="971" t="s">
        <v>7</v>
      </c>
      <c r="E2407" s="139">
        <v>1</v>
      </c>
      <c r="F2407" s="140">
        <v>25348.973600000001</v>
      </c>
      <c r="G2407" s="141">
        <v>25348.97</v>
      </c>
      <c r="H2407" s="703">
        <v>3</v>
      </c>
      <c r="I2407" s="971" t="s">
        <v>1101</v>
      </c>
    </row>
    <row r="2408" spans="1:9" ht="12.75" customHeight="1" x14ac:dyDescent="0.2">
      <c r="A2408" s="130" t="s">
        <v>3149</v>
      </c>
      <c r="B2408" s="971" t="s">
        <v>78</v>
      </c>
      <c r="C2408" s="971" t="s">
        <v>1051</v>
      </c>
      <c r="D2408" s="971" t="s">
        <v>7</v>
      </c>
      <c r="E2408" s="139">
        <v>0</v>
      </c>
      <c r="F2408" s="149">
        <v>120000</v>
      </c>
      <c r="G2408" s="148">
        <v>0</v>
      </c>
      <c r="H2408" s="703">
        <v>4</v>
      </c>
      <c r="I2408" s="971" t="s">
        <v>1102</v>
      </c>
    </row>
    <row r="2409" spans="1:9" ht="12.75" customHeight="1" x14ac:dyDescent="0.2">
      <c r="A2409" s="130" t="s">
        <v>3150</v>
      </c>
      <c r="B2409" s="971" t="s">
        <v>79</v>
      </c>
      <c r="C2409" s="971" t="s">
        <v>684</v>
      </c>
      <c r="D2409" s="971" t="s">
        <v>10</v>
      </c>
      <c r="E2409" s="146">
        <v>25</v>
      </c>
      <c r="F2409" s="144">
        <v>998</v>
      </c>
      <c r="G2409" s="141">
        <v>24950</v>
      </c>
      <c r="H2409" s="703">
        <v>5</v>
      </c>
      <c r="I2409" s="971" t="s">
        <v>334</v>
      </c>
    </row>
    <row r="2410" spans="1:9" ht="12.75" customHeight="1" x14ac:dyDescent="0.2">
      <c r="A2410" s="130" t="s">
        <v>3151</v>
      </c>
      <c r="B2410" s="971" t="s">
        <v>80</v>
      </c>
      <c r="C2410" s="971" t="s">
        <v>2683</v>
      </c>
      <c r="D2410" s="971" t="s">
        <v>7</v>
      </c>
      <c r="E2410" s="139">
        <v>1</v>
      </c>
      <c r="F2410" s="140">
        <v>50000</v>
      </c>
      <c r="G2410" s="141">
        <v>50000</v>
      </c>
      <c r="H2410" s="703">
        <v>6</v>
      </c>
      <c r="I2410" s="971" t="s">
        <v>335</v>
      </c>
    </row>
    <row r="2411" spans="1:9" ht="12.75" customHeight="1" x14ac:dyDescent="0.2">
      <c r="A2411" s="130" t="s">
        <v>3152</v>
      </c>
      <c r="B2411" s="971" t="s">
        <v>81</v>
      </c>
      <c r="C2411" s="971" t="s">
        <v>685</v>
      </c>
      <c r="D2411" s="971" t="s">
        <v>7</v>
      </c>
      <c r="E2411" s="139">
        <v>1</v>
      </c>
      <c r="F2411" s="142">
        <v>4500</v>
      </c>
      <c r="G2411" s="143">
        <v>4500</v>
      </c>
      <c r="H2411" s="703">
        <v>7</v>
      </c>
      <c r="I2411" s="971" t="s">
        <v>2625</v>
      </c>
    </row>
    <row r="2412" spans="1:9" ht="12.75" customHeight="1" x14ac:dyDescent="0.2">
      <c r="A2412" s="130" t="s">
        <v>3153</v>
      </c>
      <c r="B2412" s="971" t="s">
        <v>156</v>
      </c>
      <c r="C2412" s="971" t="s">
        <v>157</v>
      </c>
      <c r="D2412" s="971" t="s">
        <v>8</v>
      </c>
      <c r="E2412" s="139">
        <v>1</v>
      </c>
      <c r="F2412" s="142">
        <v>2400</v>
      </c>
      <c r="G2412" s="143">
        <v>2400</v>
      </c>
      <c r="H2412" s="703">
        <v>8</v>
      </c>
      <c r="I2412" s="971" t="s">
        <v>336</v>
      </c>
    </row>
    <row r="2413" spans="1:9" ht="12.75" customHeight="1" x14ac:dyDescent="0.2">
      <c r="A2413" s="130" t="s">
        <v>3154</v>
      </c>
      <c r="B2413" s="971" t="s">
        <v>267</v>
      </c>
      <c r="C2413" s="971" t="s">
        <v>676</v>
      </c>
      <c r="D2413" s="971" t="s">
        <v>7</v>
      </c>
      <c r="E2413" s="139">
        <v>1</v>
      </c>
      <c r="F2413" s="142">
        <v>4000</v>
      </c>
      <c r="G2413" s="143">
        <v>4000</v>
      </c>
      <c r="H2413" s="703">
        <v>9</v>
      </c>
      <c r="I2413" s="971" t="s">
        <v>337</v>
      </c>
    </row>
    <row r="2414" spans="1:9" ht="12.75" customHeight="1" x14ac:dyDescent="0.2">
      <c r="A2414" s="130" t="s">
        <v>3155</v>
      </c>
      <c r="B2414" s="971" t="s">
        <v>268</v>
      </c>
      <c r="C2414" s="971" t="s">
        <v>17</v>
      </c>
      <c r="D2414" s="971" t="s">
        <v>10</v>
      </c>
      <c r="E2414" s="146">
        <v>21</v>
      </c>
      <c r="F2414" s="142">
        <v>1833.33</v>
      </c>
      <c r="G2414" s="141">
        <v>38499.93</v>
      </c>
      <c r="H2414" s="217">
        <v>10</v>
      </c>
      <c r="I2414" s="971" t="s">
        <v>338</v>
      </c>
    </row>
    <row r="2415" spans="1:9" ht="12.75" customHeight="1" x14ac:dyDescent="0.2">
      <c r="A2415" s="130" t="s">
        <v>3156</v>
      </c>
      <c r="B2415" s="137" t="s">
        <v>82</v>
      </c>
      <c r="C2415" s="137" t="s">
        <v>158</v>
      </c>
      <c r="D2415" s="137"/>
      <c r="E2415" s="138"/>
      <c r="F2415" s="138"/>
      <c r="G2415" s="676">
        <v>76423.570000000007</v>
      </c>
      <c r="H2415" s="115">
        <v>11</v>
      </c>
      <c r="I2415" s="137" t="s">
        <v>65</v>
      </c>
    </row>
    <row r="2416" spans="1:9" ht="12.75" customHeight="1" x14ac:dyDescent="0.2">
      <c r="A2416" s="130" t="s">
        <v>3157</v>
      </c>
      <c r="B2416" s="971" t="s">
        <v>83</v>
      </c>
      <c r="C2416" s="971" t="s">
        <v>686</v>
      </c>
      <c r="D2416" s="971" t="s">
        <v>7</v>
      </c>
      <c r="E2416" s="139">
        <v>1</v>
      </c>
      <c r="F2416" s="142">
        <v>3077.4830000000002</v>
      </c>
      <c r="G2416" s="143">
        <v>3077.48</v>
      </c>
      <c r="H2416" s="217">
        <v>12</v>
      </c>
      <c r="I2416" s="971" t="s">
        <v>339</v>
      </c>
    </row>
    <row r="2417" spans="1:9" ht="12.75" customHeight="1" x14ac:dyDescent="0.2">
      <c r="A2417" s="130" t="s">
        <v>3158</v>
      </c>
      <c r="B2417" s="971" t="s">
        <v>84</v>
      </c>
      <c r="C2417" s="971" t="s">
        <v>159</v>
      </c>
      <c r="D2417" s="971" t="s">
        <v>8</v>
      </c>
      <c r="E2417" s="144">
        <v>126</v>
      </c>
      <c r="F2417" s="146">
        <v>39.202399999999997</v>
      </c>
      <c r="G2417" s="143">
        <v>4939.5</v>
      </c>
      <c r="H2417" s="217">
        <v>13</v>
      </c>
      <c r="I2417" s="971" t="s">
        <v>340</v>
      </c>
    </row>
    <row r="2418" spans="1:9" ht="12.75" customHeight="1" x14ac:dyDescent="0.2">
      <c r="A2418" s="130" t="s">
        <v>3159</v>
      </c>
      <c r="B2418" s="971" t="s">
        <v>85</v>
      </c>
      <c r="C2418" s="971" t="s">
        <v>628</v>
      </c>
      <c r="D2418" s="971" t="s">
        <v>15</v>
      </c>
      <c r="E2418" s="146">
        <v>86.84</v>
      </c>
      <c r="F2418" s="144">
        <v>198.5044</v>
      </c>
      <c r="G2418" s="141">
        <v>17238.12</v>
      </c>
      <c r="H2418" s="217">
        <v>14</v>
      </c>
      <c r="I2418" s="971" t="s">
        <v>341</v>
      </c>
    </row>
    <row r="2419" spans="1:9" ht="12.75" customHeight="1" x14ac:dyDescent="0.2">
      <c r="A2419" s="130" t="s">
        <v>3160</v>
      </c>
      <c r="B2419" s="971" t="s">
        <v>161</v>
      </c>
      <c r="C2419" s="971" t="s">
        <v>629</v>
      </c>
      <c r="D2419" s="971" t="s">
        <v>15</v>
      </c>
      <c r="E2419" s="144">
        <v>168.39</v>
      </c>
      <c r="F2419" s="144">
        <v>130.88669999999999</v>
      </c>
      <c r="G2419" s="141">
        <v>22040.02</v>
      </c>
      <c r="H2419" s="217">
        <v>15</v>
      </c>
      <c r="I2419" s="971" t="s">
        <v>342</v>
      </c>
    </row>
    <row r="2420" spans="1:9" ht="12.75" customHeight="1" x14ac:dyDescent="0.2">
      <c r="A2420" s="130" t="s">
        <v>3161</v>
      </c>
      <c r="B2420" s="971" t="s">
        <v>162</v>
      </c>
      <c r="C2420" s="971" t="s">
        <v>163</v>
      </c>
      <c r="D2420" s="971" t="s">
        <v>90</v>
      </c>
      <c r="E2420" s="142">
        <v>2042.88</v>
      </c>
      <c r="F2420" s="139">
        <v>1.8503000000000001</v>
      </c>
      <c r="G2420" s="143">
        <v>3779.94</v>
      </c>
      <c r="H2420" s="217">
        <v>16</v>
      </c>
      <c r="I2420" s="971" t="s">
        <v>343</v>
      </c>
    </row>
    <row r="2421" spans="1:9" ht="12.75" customHeight="1" x14ac:dyDescent="0.2">
      <c r="A2421" s="130" t="s">
        <v>3162</v>
      </c>
      <c r="B2421" s="971" t="s">
        <v>687</v>
      </c>
      <c r="C2421" s="971" t="s">
        <v>622</v>
      </c>
      <c r="D2421" s="971" t="s">
        <v>15</v>
      </c>
      <c r="E2421" s="144">
        <v>136.80000000000001</v>
      </c>
      <c r="F2421" s="146">
        <v>43.55</v>
      </c>
      <c r="G2421" s="143">
        <v>5957.64</v>
      </c>
      <c r="H2421" s="217">
        <v>17</v>
      </c>
      <c r="I2421" s="971" t="s">
        <v>344</v>
      </c>
    </row>
    <row r="2422" spans="1:9" ht="12.75" customHeight="1" x14ac:dyDescent="0.2">
      <c r="A2422" s="130" t="s">
        <v>3163</v>
      </c>
      <c r="B2422" s="971" t="s">
        <v>688</v>
      </c>
      <c r="C2422" s="971" t="s">
        <v>618</v>
      </c>
      <c r="D2422" s="971" t="s">
        <v>8</v>
      </c>
      <c r="E2422" s="146">
        <v>20</v>
      </c>
      <c r="F2422" s="144">
        <v>129.22909999999999</v>
      </c>
      <c r="G2422" s="143">
        <v>2584.58</v>
      </c>
      <c r="H2422" s="217">
        <v>18</v>
      </c>
      <c r="I2422" s="971" t="s">
        <v>345</v>
      </c>
    </row>
    <row r="2423" spans="1:9" ht="12.75" customHeight="1" x14ac:dyDescent="0.2">
      <c r="A2423" s="130" t="s">
        <v>3164</v>
      </c>
      <c r="B2423" s="971" t="s">
        <v>689</v>
      </c>
      <c r="C2423" s="971" t="s">
        <v>545</v>
      </c>
      <c r="D2423" s="971" t="s">
        <v>7</v>
      </c>
      <c r="E2423" s="139">
        <v>1</v>
      </c>
      <c r="F2423" s="142">
        <v>5500</v>
      </c>
      <c r="G2423" s="143">
        <v>5500</v>
      </c>
      <c r="H2423" s="217">
        <v>19</v>
      </c>
      <c r="I2423" s="971" t="s">
        <v>346</v>
      </c>
    </row>
    <row r="2424" spans="1:9" ht="12.75" customHeight="1" x14ac:dyDescent="0.2">
      <c r="A2424" s="130" t="s">
        <v>3165</v>
      </c>
      <c r="B2424" s="971" t="s">
        <v>690</v>
      </c>
      <c r="C2424" s="971" t="s">
        <v>692</v>
      </c>
      <c r="D2424" s="971" t="s">
        <v>8</v>
      </c>
      <c r="E2424" s="144">
        <v>126</v>
      </c>
      <c r="F2424" s="146">
        <v>57.986400000000003</v>
      </c>
      <c r="G2424" s="143">
        <v>7306.29</v>
      </c>
      <c r="H2424" s="217">
        <v>20</v>
      </c>
      <c r="I2424" s="971" t="s">
        <v>347</v>
      </c>
    </row>
    <row r="2425" spans="1:9" ht="12.75" customHeight="1" x14ac:dyDescent="0.2">
      <c r="A2425" s="130" t="s">
        <v>3166</v>
      </c>
      <c r="B2425" s="971" t="s">
        <v>691</v>
      </c>
      <c r="C2425" s="971" t="s">
        <v>928</v>
      </c>
      <c r="D2425" s="971" t="s">
        <v>7</v>
      </c>
      <c r="E2425" s="139">
        <v>1</v>
      </c>
      <c r="F2425" s="142">
        <v>4000</v>
      </c>
      <c r="G2425" s="143">
        <v>4000</v>
      </c>
      <c r="H2425" s="217">
        <v>21</v>
      </c>
      <c r="I2425" s="971" t="s">
        <v>1103</v>
      </c>
    </row>
    <row r="2426" spans="1:9" ht="12.75" customHeight="1" x14ac:dyDescent="0.2">
      <c r="A2426" s="130" t="s">
        <v>3167</v>
      </c>
      <c r="B2426" s="137" t="s">
        <v>86</v>
      </c>
      <c r="C2426" s="137" t="s">
        <v>693</v>
      </c>
      <c r="D2426" s="137"/>
      <c r="E2426" s="138"/>
      <c r="F2426" s="138"/>
      <c r="G2426" s="677">
        <v>1280320.1299999999</v>
      </c>
      <c r="H2426" s="115">
        <v>22</v>
      </c>
      <c r="I2426" s="137" t="s">
        <v>348</v>
      </c>
    </row>
    <row r="2427" spans="1:9" ht="12.75" customHeight="1" x14ac:dyDescent="0.2">
      <c r="A2427" s="130" t="s">
        <v>3168</v>
      </c>
      <c r="B2427" s="137" t="s">
        <v>694</v>
      </c>
      <c r="C2427" s="137" t="s">
        <v>695</v>
      </c>
      <c r="D2427" s="137"/>
      <c r="E2427" s="138"/>
      <c r="F2427" s="138"/>
      <c r="G2427" s="675">
        <v>615958.63</v>
      </c>
      <c r="H2427" s="115">
        <v>23</v>
      </c>
      <c r="I2427" s="137" t="s">
        <v>349</v>
      </c>
    </row>
    <row r="2428" spans="1:9" ht="12.75" customHeight="1" x14ac:dyDescent="0.2">
      <c r="A2428" s="130" t="s">
        <v>3169</v>
      </c>
      <c r="B2428" s="971" t="s">
        <v>696</v>
      </c>
      <c r="C2428" s="971" t="s">
        <v>697</v>
      </c>
      <c r="D2428" s="971" t="s">
        <v>10</v>
      </c>
      <c r="E2428" s="146">
        <v>21</v>
      </c>
      <c r="F2428" s="142">
        <v>6000</v>
      </c>
      <c r="G2428" s="678">
        <v>126000</v>
      </c>
      <c r="H2428" s="217">
        <v>24</v>
      </c>
      <c r="I2428" s="971" t="s">
        <v>350</v>
      </c>
    </row>
    <row r="2429" spans="1:9" ht="12.75" customHeight="1" x14ac:dyDescent="0.2">
      <c r="A2429" s="130" t="s">
        <v>3170</v>
      </c>
      <c r="B2429" s="971" t="s">
        <v>698</v>
      </c>
      <c r="C2429" s="971" t="s">
        <v>1052</v>
      </c>
      <c r="D2429" s="971" t="s">
        <v>10</v>
      </c>
      <c r="E2429" s="146">
        <v>21</v>
      </c>
      <c r="F2429" s="142">
        <v>2100</v>
      </c>
      <c r="G2429" s="141">
        <v>44100</v>
      </c>
      <c r="H2429" s="217">
        <v>25</v>
      </c>
      <c r="I2429" s="971" t="s">
        <v>1104</v>
      </c>
    </row>
    <row r="2430" spans="1:9" ht="12.75" customHeight="1" x14ac:dyDescent="0.2">
      <c r="A2430" s="130" t="s">
        <v>3171</v>
      </c>
      <c r="B2430" s="971" t="s">
        <v>699</v>
      </c>
      <c r="C2430" s="971" t="s">
        <v>929</v>
      </c>
      <c r="D2430" s="971" t="s">
        <v>10</v>
      </c>
      <c r="E2430" s="146">
        <v>21</v>
      </c>
      <c r="F2430" s="142">
        <v>2500</v>
      </c>
      <c r="G2430" s="141">
        <v>52500</v>
      </c>
      <c r="H2430" s="217">
        <v>26</v>
      </c>
      <c r="I2430" s="971" t="s">
        <v>931</v>
      </c>
    </row>
    <row r="2431" spans="1:9" ht="12.75" customHeight="1" x14ac:dyDescent="0.2">
      <c r="A2431" s="130" t="s">
        <v>3172</v>
      </c>
      <c r="B2431" s="971" t="s">
        <v>700</v>
      </c>
      <c r="C2431" s="971" t="s">
        <v>544</v>
      </c>
      <c r="D2431" s="971" t="s">
        <v>10</v>
      </c>
      <c r="E2431" s="146">
        <v>21</v>
      </c>
      <c r="F2431" s="142">
        <v>2000</v>
      </c>
      <c r="G2431" s="141">
        <v>42000</v>
      </c>
      <c r="H2431" s="217">
        <v>27</v>
      </c>
      <c r="I2431" s="971" t="s">
        <v>932</v>
      </c>
    </row>
    <row r="2432" spans="1:9" ht="12.75" customHeight="1" x14ac:dyDescent="0.2">
      <c r="A2432" s="130" t="s">
        <v>3173</v>
      </c>
      <c r="B2432" s="971" t="s">
        <v>701</v>
      </c>
      <c r="C2432" s="971" t="s">
        <v>598</v>
      </c>
      <c r="D2432" s="971" t="s">
        <v>10</v>
      </c>
      <c r="E2432" s="146">
        <v>21</v>
      </c>
      <c r="F2432" s="140">
        <v>10076.346</v>
      </c>
      <c r="G2432" s="678">
        <v>211603.27</v>
      </c>
      <c r="H2432" s="217">
        <v>28</v>
      </c>
      <c r="I2432" s="971" t="s">
        <v>351</v>
      </c>
    </row>
    <row r="2433" spans="1:9" ht="12.75" customHeight="1" x14ac:dyDescent="0.2">
      <c r="A2433" s="130" t="s">
        <v>3174</v>
      </c>
      <c r="B2433" s="971" t="s">
        <v>703</v>
      </c>
      <c r="C2433" s="971" t="s">
        <v>702</v>
      </c>
      <c r="D2433" s="971" t="s">
        <v>10</v>
      </c>
      <c r="E2433" s="146">
        <v>13</v>
      </c>
      <c r="F2433" s="142">
        <v>3085</v>
      </c>
      <c r="G2433" s="141">
        <v>40105</v>
      </c>
      <c r="H2433" s="217">
        <v>29</v>
      </c>
      <c r="I2433" s="971" t="s">
        <v>352</v>
      </c>
    </row>
    <row r="2434" spans="1:9" ht="12.75" customHeight="1" x14ac:dyDescent="0.2">
      <c r="A2434" s="130" t="s">
        <v>3175</v>
      </c>
      <c r="B2434" s="971" t="s">
        <v>704</v>
      </c>
      <c r="C2434" s="971" t="s">
        <v>164</v>
      </c>
      <c r="D2434" s="971" t="s">
        <v>10</v>
      </c>
      <c r="E2434" s="146">
        <v>16</v>
      </c>
      <c r="F2434" s="142">
        <v>3210.3539999999998</v>
      </c>
      <c r="G2434" s="141">
        <v>51365.66</v>
      </c>
      <c r="H2434" s="217">
        <v>30</v>
      </c>
      <c r="I2434" s="971" t="s">
        <v>353</v>
      </c>
    </row>
    <row r="2435" spans="1:9" ht="12.75" customHeight="1" x14ac:dyDescent="0.2">
      <c r="A2435" s="130" t="s">
        <v>3176</v>
      </c>
      <c r="B2435" s="971" t="s">
        <v>930</v>
      </c>
      <c r="C2435" s="971" t="s">
        <v>604</v>
      </c>
      <c r="D2435" s="971" t="s">
        <v>10</v>
      </c>
      <c r="E2435" s="146">
        <v>21</v>
      </c>
      <c r="F2435" s="142">
        <v>2299.2714999999998</v>
      </c>
      <c r="G2435" s="141">
        <v>48284.7</v>
      </c>
      <c r="H2435" s="217">
        <v>31</v>
      </c>
      <c r="I2435" s="971" t="s">
        <v>354</v>
      </c>
    </row>
    <row r="2436" spans="1:9" ht="12.75" customHeight="1" x14ac:dyDescent="0.2">
      <c r="A2436" s="130" t="s">
        <v>3177</v>
      </c>
      <c r="B2436" s="137" t="s">
        <v>705</v>
      </c>
      <c r="C2436" s="137" t="s">
        <v>706</v>
      </c>
      <c r="D2436" s="137"/>
      <c r="E2436" s="138"/>
      <c r="F2436" s="138"/>
      <c r="G2436" s="675">
        <v>486497.5</v>
      </c>
      <c r="H2436" s="115">
        <v>32</v>
      </c>
      <c r="I2436" s="137" t="s">
        <v>355</v>
      </c>
    </row>
    <row r="2437" spans="1:9" ht="12.75" customHeight="1" x14ac:dyDescent="0.2">
      <c r="A2437" s="130" t="s">
        <v>3178</v>
      </c>
      <c r="B2437" s="971" t="s">
        <v>707</v>
      </c>
      <c r="C2437" s="971" t="s">
        <v>1053</v>
      </c>
      <c r="D2437" s="971" t="s">
        <v>10</v>
      </c>
      <c r="E2437" s="146">
        <v>35</v>
      </c>
      <c r="F2437" s="142">
        <v>3210.3539999999998</v>
      </c>
      <c r="G2437" s="678">
        <v>112362.39</v>
      </c>
      <c r="H2437" s="217">
        <v>33</v>
      </c>
      <c r="I2437" s="971" t="s">
        <v>1105</v>
      </c>
    </row>
    <row r="2438" spans="1:9" ht="12.75" customHeight="1" x14ac:dyDescent="0.2">
      <c r="A2438" s="130" t="s">
        <v>3179</v>
      </c>
      <c r="B2438" s="971" t="s">
        <v>708</v>
      </c>
      <c r="C2438" s="971" t="s">
        <v>1054</v>
      </c>
      <c r="D2438" s="971" t="s">
        <v>10</v>
      </c>
      <c r="E2438" s="146">
        <v>42</v>
      </c>
      <c r="F2438" s="142">
        <v>2100.7350000000001</v>
      </c>
      <c r="G2438" s="141">
        <v>88230.87</v>
      </c>
      <c r="H2438" s="217">
        <v>34</v>
      </c>
      <c r="I2438" s="971" t="s">
        <v>1106</v>
      </c>
    </row>
    <row r="2439" spans="1:9" ht="12.75" customHeight="1" x14ac:dyDescent="0.2">
      <c r="A2439" s="130" t="s">
        <v>3180</v>
      </c>
      <c r="B2439" s="971" t="s">
        <v>709</v>
      </c>
      <c r="C2439" s="971" t="s">
        <v>167</v>
      </c>
      <c r="D2439" s="971" t="s">
        <v>10</v>
      </c>
      <c r="E2439" s="146">
        <v>15</v>
      </c>
      <c r="F2439" s="142">
        <v>2100.7350000000001</v>
      </c>
      <c r="G2439" s="141">
        <v>31511.03</v>
      </c>
      <c r="H2439" s="217">
        <v>35</v>
      </c>
      <c r="I2439" s="971" t="s">
        <v>356</v>
      </c>
    </row>
    <row r="2440" spans="1:9" ht="12.75" customHeight="1" x14ac:dyDescent="0.2">
      <c r="A2440" s="130" t="s">
        <v>3181</v>
      </c>
      <c r="B2440" s="971" t="s">
        <v>710</v>
      </c>
      <c r="C2440" s="971" t="s">
        <v>269</v>
      </c>
      <c r="D2440" s="971" t="s">
        <v>10</v>
      </c>
      <c r="E2440" s="146">
        <v>14</v>
      </c>
      <c r="F2440" s="142">
        <v>3085.239</v>
      </c>
      <c r="G2440" s="141">
        <v>43193.35</v>
      </c>
      <c r="H2440" s="217">
        <v>36</v>
      </c>
      <c r="I2440" s="971" t="s">
        <v>359</v>
      </c>
    </row>
    <row r="2441" spans="1:9" ht="12.75" customHeight="1" x14ac:dyDescent="0.2">
      <c r="A2441" s="130" t="s">
        <v>3182</v>
      </c>
      <c r="B2441" s="971" t="s">
        <v>711</v>
      </c>
      <c r="C2441" s="971" t="s">
        <v>1933</v>
      </c>
      <c r="D2441" s="971" t="s">
        <v>10</v>
      </c>
      <c r="E2441" s="139">
        <v>5</v>
      </c>
      <c r="F2441" s="142">
        <v>3085.239</v>
      </c>
      <c r="G2441" s="141">
        <v>15426.2</v>
      </c>
      <c r="H2441" s="217">
        <v>37</v>
      </c>
      <c r="I2441" s="971" t="s">
        <v>2115</v>
      </c>
    </row>
    <row r="2442" spans="1:9" ht="12.75" customHeight="1" x14ac:dyDescent="0.2">
      <c r="A2442" s="130" t="s">
        <v>3183</v>
      </c>
      <c r="B2442" s="971" t="s">
        <v>712</v>
      </c>
      <c r="C2442" s="971" t="s">
        <v>166</v>
      </c>
      <c r="D2442" s="971" t="s">
        <v>10</v>
      </c>
      <c r="E2442" s="146">
        <v>16</v>
      </c>
      <c r="F2442" s="142">
        <v>3085.239</v>
      </c>
      <c r="G2442" s="141">
        <v>49363.82</v>
      </c>
      <c r="H2442" s="217">
        <v>38</v>
      </c>
      <c r="I2442" s="971" t="s">
        <v>357</v>
      </c>
    </row>
    <row r="2443" spans="1:9" ht="12.75" customHeight="1" x14ac:dyDescent="0.2">
      <c r="A2443" s="130" t="s">
        <v>3184</v>
      </c>
      <c r="B2443" s="971" t="s">
        <v>713</v>
      </c>
      <c r="C2443" s="971" t="s">
        <v>165</v>
      </c>
      <c r="D2443" s="971" t="s">
        <v>10</v>
      </c>
      <c r="E2443" s="146">
        <v>14</v>
      </c>
      <c r="F2443" s="142">
        <v>5185.9740000000002</v>
      </c>
      <c r="G2443" s="141">
        <v>72603.64</v>
      </c>
      <c r="H2443" s="217">
        <v>39</v>
      </c>
      <c r="I2443" s="971" t="s">
        <v>358</v>
      </c>
    </row>
    <row r="2444" spans="1:9" ht="12.75" customHeight="1" x14ac:dyDescent="0.2">
      <c r="A2444" s="130" t="s">
        <v>3185</v>
      </c>
      <c r="B2444" s="971" t="s">
        <v>714</v>
      </c>
      <c r="C2444" s="971" t="s">
        <v>715</v>
      </c>
      <c r="D2444" s="971" t="s">
        <v>10</v>
      </c>
      <c r="E2444" s="146">
        <v>19</v>
      </c>
      <c r="F2444" s="142">
        <v>2000</v>
      </c>
      <c r="G2444" s="141">
        <v>38000</v>
      </c>
      <c r="H2444" s="217">
        <v>40</v>
      </c>
      <c r="I2444" s="971" t="s">
        <v>360</v>
      </c>
    </row>
    <row r="2445" spans="1:9" ht="12.75" customHeight="1" x14ac:dyDescent="0.2">
      <c r="A2445" s="130" t="s">
        <v>3186</v>
      </c>
      <c r="B2445" s="971" t="s">
        <v>716</v>
      </c>
      <c r="C2445" s="971" t="s">
        <v>580</v>
      </c>
      <c r="D2445" s="971" t="s">
        <v>10</v>
      </c>
      <c r="E2445" s="139">
        <v>7</v>
      </c>
      <c r="F2445" s="142">
        <v>5115.1719999999996</v>
      </c>
      <c r="G2445" s="141">
        <v>35806.199999999997</v>
      </c>
      <c r="H2445" s="217">
        <v>41</v>
      </c>
      <c r="I2445" s="971" t="s">
        <v>361</v>
      </c>
    </row>
    <row r="2446" spans="1:9" ht="12.75" customHeight="1" x14ac:dyDescent="0.2">
      <c r="A2446" s="130" t="s">
        <v>3187</v>
      </c>
      <c r="B2446" s="971" t="s">
        <v>717</v>
      </c>
      <c r="C2446" s="971" t="s">
        <v>718</v>
      </c>
      <c r="D2446" s="971" t="s">
        <v>7</v>
      </c>
      <c r="E2446" s="139">
        <v>0</v>
      </c>
      <c r="F2446" s="139">
        <v>0</v>
      </c>
      <c r="G2446" s="148">
        <v>0</v>
      </c>
      <c r="H2446" s="217">
        <v>42</v>
      </c>
      <c r="I2446" s="971" t="s">
        <v>362</v>
      </c>
    </row>
    <row r="2447" spans="1:9" ht="12.75" customHeight="1" x14ac:dyDescent="0.2">
      <c r="A2447" s="130" t="s">
        <v>3188</v>
      </c>
      <c r="B2447" s="971" t="s">
        <v>1934</v>
      </c>
      <c r="C2447" s="971" t="s">
        <v>719</v>
      </c>
      <c r="D2447" s="971" t="s">
        <v>7</v>
      </c>
      <c r="E2447" s="139">
        <v>0</v>
      </c>
      <c r="F2447" s="139">
        <v>0</v>
      </c>
      <c r="G2447" s="148">
        <v>0</v>
      </c>
      <c r="H2447" s="217">
        <v>43</v>
      </c>
      <c r="I2447" s="971" t="s">
        <v>363</v>
      </c>
    </row>
    <row r="2448" spans="1:9" ht="12.75" customHeight="1" x14ac:dyDescent="0.2">
      <c r="A2448" s="130" t="s">
        <v>3189</v>
      </c>
      <c r="B2448" s="137" t="s">
        <v>720</v>
      </c>
      <c r="C2448" s="137" t="s">
        <v>721</v>
      </c>
      <c r="D2448" s="137"/>
      <c r="E2448" s="138"/>
      <c r="F2448" s="138"/>
      <c r="G2448" s="675">
        <v>177864</v>
      </c>
      <c r="H2448" s="115">
        <v>44</v>
      </c>
      <c r="I2448" s="137" t="s">
        <v>364</v>
      </c>
    </row>
    <row r="2449" spans="1:9" ht="12.75" customHeight="1" x14ac:dyDescent="0.2">
      <c r="A2449" s="130" t="s">
        <v>3190</v>
      </c>
      <c r="B2449" s="971" t="s">
        <v>722</v>
      </c>
      <c r="C2449" s="971" t="s">
        <v>160</v>
      </c>
      <c r="D2449" s="971" t="s">
        <v>8</v>
      </c>
      <c r="E2449" s="146">
        <v>33</v>
      </c>
      <c r="F2449" s="144">
        <v>125</v>
      </c>
      <c r="G2449" s="143">
        <v>4125</v>
      </c>
      <c r="H2449" s="217">
        <v>45</v>
      </c>
      <c r="I2449" s="971" t="s">
        <v>365</v>
      </c>
    </row>
    <row r="2450" spans="1:9" ht="12.75" customHeight="1" x14ac:dyDescent="0.2">
      <c r="A2450" s="130" t="s">
        <v>3191</v>
      </c>
      <c r="B2450" s="971" t="s">
        <v>723</v>
      </c>
      <c r="C2450" s="971" t="s">
        <v>724</v>
      </c>
      <c r="D2450" s="971" t="s">
        <v>8</v>
      </c>
      <c r="E2450" s="144">
        <v>378</v>
      </c>
      <c r="F2450" s="144">
        <v>108</v>
      </c>
      <c r="G2450" s="141">
        <v>40824</v>
      </c>
      <c r="H2450" s="217">
        <v>46</v>
      </c>
      <c r="I2450" s="971" t="s">
        <v>366</v>
      </c>
    </row>
    <row r="2451" spans="1:9" ht="12.75" customHeight="1" x14ac:dyDescent="0.2">
      <c r="A2451" s="130" t="s">
        <v>3192</v>
      </c>
      <c r="B2451" s="971" t="s">
        <v>725</v>
      </c>
      <c r="C2451" s="971" t="s">
        <v>1055</v>
      </c>
      <c r="D2451" s="971" t="s">
        <v>8</v>
      </c>
      <c r="E2451" s="140">
        <v>24948</v>
      </c>
      <c r="F2451" s="139">
        <v>4.5</v>
      </c>
      <c r="G2451" s="678">
        <v>112266</v>
      </c>
      <c r="H2451" s="217">
        <v>47</v>
      </c>
      <c r="I2451" s="971" t="s">
        <v>1107</v>
      </c>
    </row>
    <row r="2452" spans="1:9" ht="12.75" customHeight="1" x14ac:dyDescent="0.2">
      <c r="A2452" s="130" t="s">
        <v>3193</v>
      </c>
      <c r="B2452" s="971" t="s">
        <v>726</v>
      </c>
      <c r="C2452" s="971" t="s">
        <v>727</v>
      </c>
      <c r="D2452" s="971" t="s">
        <v>8</v>
      </c>
      <c r="E2452" s="142">
        <v>8316</v>
      </c>
      <c r="F2452" s="139">
        <v>1.5</v>
      </c>
      <c r="G2452" s="141">
        <v>12474</v>
      </c>
      <c r="H2452" s="217">
        <v>48</v>
      </c>
      <c r="I2452" s="971" t="s">
        <v>367</v>
      </c>
    </row>
    <row r="2453" spans="1:9" ht="12.75" customHeight="1" x14ac:dyDescent="0.2">
      <c r="A2453" s="130" t="s">
        <v>3194</v>
      </c>
      <c r="B2453" s="971" t="s">
        <v>728</v>
      </c>
      <c r="C2453" s="971" t="s">
        <v>729</v>
      </c>
      <c r="D2453" s="971" t="s">
        <v>8</v>
      </c>
      <c r="E2453" s="144">
        <v>327</v>
      </c>
      <c r="F2453" s="146">
        <v>25</v>
      </c>
      <c r="G2453" s="143">
        <v>8175</v>
      </c>
      <c r="H2453" s="217">
        <v>49</v>
      </c>
      <c r="I2453" s="971" t="s">
        <v>368</v>
      </c>
    </row>
    <row r="2454" spans="1:9" ht="12.75" customHeight="1" x14ac:dyDescent="0.2">
      <c r="A2454" s="130" t="s">
        <v>3195</v>
      </c>
      <c r="B2454" s="137" t="s">
        <v>91</v>
      </c>
      <c r="C2454" s="137" t="s">
        <v>168</v>
      </c>
      <c r="D2454" s="137"/>
      <c r="E2454" s="138"/>
      <c r="F2454" s="138"/>
      <c r="G2454" s="675">
        <v>219130.61</v>
      </c>
      <c r="H2454" s="115">
        <v>50</v>
      </c>
      <c r="I2454" s="137" t="s">
        <v>66</v>
      </c>
    </row>
    <row r="2455" spans="1:9" ht="12.75" customHeight="1" x14ac:dyDescent="0.2">
      <c r="A2455" s="130" t="s">
        <v>3196</v>
      </c>
      <c r="B2455" s="971" t="s">
        <v>92</v>
      </c>
      <c r="C2455" s="971" t="s">
        <v>1935</v>
      </c>
      <c r="D2455" s="971" t="s">
        <v>10</v>
      </c>
      <c r="E2455" s="146">
        <v>15</v>
      </c>
      <c r="F2455" s="144">
        <v>280</v>
      </c>
      <c r="G2455" s="143">
        <v>4200</v>
      </c>
      <c r="H2455" s="217">
        <v>51</v>
      </c>
      <c r="I2455" s="971" t="s">
        <v>2116</v>
      </c>
    </row>
    <row r="2456" spans="1:9" ht="12.75" customHeight="1" x14ac:dyDescent="0.2">
      <c r="A2456" s="130" t="s">
        <v>3197</v>
      </c>
      <c r="B2456" s="971" t="s">
        <v>93</v>
      </c>
      <c r="C2456" s="971" t="s">
        <v>1056</v>
      </c>
      <c r="D2456" s="971" t="s">
        <v>10</v>
      </c>
      <c r="E2456" s="146">
        <v>16</v>
      </c>
      <c r="F2456" s="144">
        <v>120</v>
      </c>
      <c r="G2456" s="143">
        <v>1920</v>
      </c>
      <c r="H2456" s="217">
        <v>52</v>
      </c>
      <c r="I2456" s="971" t="s">
        <v>1108</v>
      </c>
    </row>
    <row r="2457" spans="1:9" ht="12.75" customHeight="1" x14ac:dyDescent="0.2">
      <c r="A2457" s="130" t="s">
        <v>3198</v>
      </c>
      <c r="B2457" s="971" t="s">
        <v>169</v>
      </c>
      <c r="C2457" s="971" t="s">
        <v>1936</v>
      </c>
      <c r="D2457" s="971" t="s">
        <v>8</v>
      </c>
      <c r="E2457" s="139">
        <v>5</v>
      </c>
      <c r="F2457" s="144">
        <v>300</v>
      </c>
      <c r="G2457" s="143">
        <v>1500</v>
      </c>
      <c r="H2457" s="217">
        <v>53</v>
      </c>
      <c r="I2457" s="971" t="s">
        <v>2117</v>
      </c>
    </row>
    <row r="2458" spans="1:9" ht="12.75" customHeight="1" x14ac:dyDescent="0.2">
      <c r="A2458" s="130" t="s">
        <v>3199</v>
      </c>
      <c r="B2458" s="971" t="s">
        <v>170</v>
      </c>
      <c r="C2458" s="971" t="s">
        <v>603</v>
      </c>
      <c r="D2458" s="971" t="s">
        <v>8</v>
      </c>
      <c r="E2458" s="139">
        <v>1</v>
      </c>
      <c r="F2458" s="144">
        <v>903.09</v>
      </c>
      <c r="G2458" s="145">
        <v>903.09</v>
      </c>
      <c r="H2458" s="217">
        <v>54</v>
      </c>
      <c r="I2458" s="971" t="s">
        <v>369</v>
      </c>
    </row>
    <row r="2459" spans="1:9" ht="12.75" customHeight="1" x14ac:dyDescent="0.2">
      <c r="A2459" s="130" t="s">
        <v>3200</v>
      </c>
      <c r="B2459" s="971" t="s">
        <v>171</v>
      </c>
      <c r="C2459" s="971" t="s">
        <v>627</v>
      </c>
      <c r="D2459" s="971" t="s">
        <v>10</v>
      </c>
      <c r="E2459" s="139">
        <v>2</v>
      </c>
      <c r="F2459" s="144">
        <v>450</v>
      </c>
      <c r="G2459" s="145">
        <v>900</v>
      </c>
      <c r="H2459" s="217">
        <v>55</v>
      </c>
      <c r="I2459" s="971" t="s">
        <v>370</v>
      </c>
    </row>
    <row r="2460" spans="1:9" ht="12.75" customHeight="1" x14ac:dyDescent="0.2">
      <c r="A2460" s="130" t="s">
        <v>3201</v>
      </c>
      <c r="B2460" s="971" t="s">
        <v>172</v>
      </c>
      <c r="C2460" s="971" t="s">
        <v>654</v>
      </c>
      <c r="D2460" s="971" t="s">
        <v>10</v>
      </c>
      <c r="E2460" s="146">
        <v>42</v>
      </c>
      <c r="F2460" s="144">
        <v>300</v>
      </c>
      <c r="G2460" s="141">
        <v>12600</v>
      </c>
      <c r="H2460" s="217">
        <v>56</v>
      </c>
      <c r="I2460" s="971" t="s">
        <v>371</v>
      </c>
    </row>
    <row r="2461" spans="1:9" ht="12.75" customHeight="1" x14ac:dyDescent="0.2">
      <c r="A2461" s="130" t="s">
        <v>3202</v>
      </c>
      <c r="B2461" s="971" t="s">
        <v>174</v>
      </c>
      <c r="C2461" s="971" t="s">
        <v>1937</v>
      </c>
      <c r="D2461" s="971" t="s">
        <v>8</v>
      </c>
      <c r="E2461" s="139">
        <v>6</v>
      </c>
      <c r="F2461" s="144">
        <v>900</v>
      </c>
      <c r="G2461" s="143">
        <v>5400</v>
      </c>
      <c r="H2461" s="217">
        <v>57</v>
      </c>
      <c r="I2461" s="971" t="s">
        <v>2118</v>
      </c>
    </row>
    <row r="2462" spans="1:9" ht="12.75" customHeight="1" x14ac:dyDescent="0.2">
      <c r="A2462" s="130" t="s">
        <v>3203</v>
      </c>
      <c r="B2462" s="971" t="s">
        <v>175</v>
      </c>
      <c r="C2462" s="971" t="s">
        <v>1938</v>
      </c>
      <c r="D2462" s="971" t="s">
        <v>10</v>
      </c>
      <c r="E2462" s="146">
        <v>14</v>
      </c>
      <c r="F2462" s="142">
        <v>7500</v>
      </c>
      <c r="G2462" s="678">
        <v>105000</v>
      </c>
      <c r="H2462" s="217">
        <v>58</v>
      </c>
      <c r="I2462" s="971" t="s">
        <v>2119</v>
      </c>
    </row>
    <row r="2463" spans="1:9" ht="12.75" customHeight="1" x14ac:dyDescent="0.2">
      <c r="A2463" s="130" t="s">
        <v>3204</v>
      </c>
      <c r="B2463" s="971" t="s">
        <v>176</v>
      </c>
      <c r="C2463" s="971" t="s">
        <v>1057</v>
      </c>
      <c r="D2463" s="971" t="s">
        <v>8</v>
      </c>
      <c r="E2463" s="139">
        <v>3</v>
      </c>
      <c r="F2463" s="144">
        <v>599</v>
      </c>
      <c r="G2463" s="143">
        <v>1797</v>
      </c>
      <c r="H2463" s="217">
        <v>59</v>
      </c>
      <c r="I2463" s="971" t="s">
        <v>1109</v>
      </c>
    </row>
    <row r="2464" spans="1:9" ht="12.75" customHeight="1" x14ac:dyDescent="0.2">
      <c r="A2464" s="130" t="s">
        <v>3205</v>
      </c>
      <c r="B2464" s="971" t="s">
        <v>177</v>
      </c>
      <c r="C2464" s="971" t="s">
        <v>1058</v>
      </c>
      <c r="D2464" s="971" t="s">
        <v>8</v>
      </c>
      <c r="E2464" s="139">
        <v>2</v>
      </c>
      <c r="F2464" s="144">
        <v>652.57000000000005</v>
      </c>
      <c r="G2464" s="143">
        <v>1305.1400000000001</v>
      </c>
      <c r="H2464" s="217">
        <v>60</v>
      </c>
      <c r="I2464" s="971" t="s">
        <v>1110</v>
      </c>
    </row>
    <row r="2465" spans="1:9" ht="12.75" customHeight="1" x14ac:dyDescent="0.2">
      <c r="A2465" s="130" t="s">
        <v>3206</v>
      </c>
      <c r="B2465" s="971" t="s">
        <v>179</v>
      </c>
      <c r="C2465" s="971" t="s">
        <v>173</v>
      </c>
      <c r="D2465" s="971" t="s">
        <v>10</v>
      </c>
      <c r="E2465" s="146">
        <v>12</v>
      </c>
      <c r="F2465" s="142">
        <v>2050.6509999999998</v>
      </c>
      <c r="G2465" s="141">
        <v>24607.81</v>
      </c>
      <c r="H2465" s="217">
        <v>61</v>
      </c>
      <c r="I2465" s="971" t="s">
        <v>372</v>
      </c>
    </row>
    <row r="2466" spans="1:9" ht="12.75" customHeight="1" x14ac:dyDescent="0.2">
      <c r="A2466" s="130" t="s">
        <v>3207</v>
      </c>
      <c r="B2466" s="971" t="s">
        <v>180</v>
      </c>
      <c r="C2466" s="971" t="s">
        <v>730</v>
      </c>
      <c r="D2466" s="971" t="s">
        <v>10</v>
      </c>
      <c r="E2466" s="146">
        <v>18</v>
      </c>
      <c r="F2466" s="144">
        <v>180</v>
      </c>
      <c r="G2466" s="143">
        <v>3240</v>
      </c>
      <c r="H2466" s="217">
        <v>62</v>
      </c>
      <c r="I2466" s="971" t="s">
        <v>373</v>
      </c>
    </row>
    <row r="2467" spans="1:9" ht="12.75" customHeight="1" x14ac:dyDescent="0.2">
      <c r="A2467" s="130" t="s">
        <v>3208</v>
      </c>
      <c r="B2467" s="971" t="s">
        <v>181</v>
      </c>
      <c r="C2467" s="971" t="s">
        <v>540</v>
      </c>
      <c r="D2467" s="971" t="s">
        <v>10</v>
      </c>
      <c r="E2467" s="139">
        <v>3</v>
      </c>
      <c r="F2467" s="144">
        <v>150</v>
      </c>
      <c r="G2467" s="145">
        <v>450</v>
      </c>
      <c r="H2467" s="217">
        <v>63</v>
      </c>
      <c r="I2467" s="971" t="s">
        <v>374</v>
      </c>
    </row>
    <row r="2468" spans="1:9" ht="12.75" customHeight="1" x14ac:dyDescent="0.2">
      <c r="A2468" s="130" t="s">
        <v>3209</v>
      </c>
      <c r="B2468" s="971" t="s">
        <v>182</v>
      </c>
      <c r="C2468" s="971" t="s">
        <v>542</v>
      </c>
      <c r="D2468" s="971" t="s">
        <v>10</v>
      </c>
      <c r="E2468" s="139">
        <v>9</v>
      </c>
      <c r="F2468" s="146">
        <v>80</v>
      </c>
      <c r="G2468" s="145">
        <v>720</v>
      </c>
      <c r="H2468" s="217">
        <v>64</v>
      </c>
      <c r="I2468" s="971" t="s">
        <v>375</v>
      </c>
    </row>
    <row r="2469" spans="1:9" ht="12.75" customHeight="1" x14ac:dyDescent="0.2">
      <c r="A2469" s="130" t="s">
        <v>3210</v>
      </c>
      <c r="B2469" s="971" t="s">
        <v>731</v>
      </c>
      <c r="C2469" s="971" t="s">
        <v>178</v>
      </c>
      <c r="D2469" s="971" t="s">
        <v>10</v>
      </c>
      <c r="E2469" s="139">
        <v>7</v>
      </c>
      <c r="F2469" s="146">
        <v>70</v>
      </c>
      <c r="G2469" s="145">
        <v>490</v>
      </c>
      <c r="H2469" s="217">
        <v>65</v>
      </c>
      <c r="I2469" s="971" t="s">
        <v>376</v>
      </c>
    </row>
    <row r="2470" spans="1:9" ht="12.75" customHeight="1" x14ac:dyDescent="0.2">
      <c r="A2470" s="130" t="s">
        <v>3211</v>
      </c>
      <c r="B2470" s="971" t="s">
        <v>732</v>
      </c>
      <c r="C2470" s="971" t="s">
        <v>638</v>
      </c>
      <c r="D2470" s="971" t="s">
        <v>90</v>
      </c>
      <c r="E2470" s="142">
        <v>2800</v>
      </c>
      <c r="F2470" s="139">
        <v>3.5</v>
      </c>
      <c r="G2470" s="143">
        <v>9800</v>
      </c>
      <c r="H2470" s="217">
        <v>66</v>
      </c>
      <c r="I2470" s="971" t="s">
        <v>377</v>
      </c>
    </row>
    <row r="2471" spans="1:9" ht="12.75" customHeight="1" x14ac:dyDescent="0.2">
      <c r="A2471" s="130" t="s">
        <v>3212</v>
      </c>
      <c r="B2471" s="971" t="s">
        <v>733</v>
      </c>
      <c r="C2471" s="971" t="s">
        <v>636</v>
      </c>
      <c r="D2471" s="971" t="s">
        <v>90</v>
      </c>
      <c r="E2471" s="144">
        <v>240</v>
      </c>
      <c r="F2471" s="146">
        <v>32.874000000000002</v>
      </c>
      <c r="G2471" s="143">
        <v>7889.76</v>
      </c>
      <c r="H2471" s="217">
        <v>67</v>
      </c>
      <c r="I2471" s="971" t="s">
        <v>378</v>
      </c>
    </row>
    <row r="2472" spans="1:9" ht="12.75" customHeight="1" x14ac:dyDescent="0.2">
      <c r="A2472" s="130" t="s">
        <v>3213</v>
      </c>
      <c r="B2472" s="971" t="s">
        <v>734</v>
      </c>
      <c r="C2472" s="971" t="s">
        <v>670</v>
      </c>
      <c r="D2472" s="971" t="s">
        <v>10</v>
      </c>
      <c r="E2472" s="139">
        <v>1</v>
      </c>
      <c r="F2472" s="144">
        <v>300</v>
      </c>
      <c r="G2472" s="145">
        <v>300</v>
      </c>
      <c r="H2472" s="217">
        <v>68</v>
      </c>
      <c r="I2472" s="971" t="s">
        <v>379</v>
      </c>
    </row>
    <row r="2473" spans="1:9" ht="12.75" customHeight="1" x14ac:dyDescent="0.2">
      <c r="A2473" s="130" t="s">
        <v>3214</v>
      </c>
      <c r="B2473" s="137" t="s">
        <v>735</v>
      </c>
      <c r="C2473" s="137" t="s">
        <v>736</v>
      </c>
      <c r="D2473" s="137"/>
      <c r="E2473" s="138"/>
      <c r="F2473" s="138"/>
      <c r="G2473" s="676">
        <v>36107.81</v>
      </c>
      <c r="H2473" s="115">
        <v>69</v>
      </c>
      <c r="I2473" s="137" t="s">
        <v>380</v>
      </c>
    </row>
    <row r="2474" spans="1:9" ht="12.75" customHeight="1" x14ac:dyDescent="0.2">
      <c r="A2474" s="130" t="s">
        <v>3215</v>
      </c>
      <c r="B2474" s="971" t="s">
        <v>737</v>
      </c>
      <c r="C2474" s="971" t="s">
        <v>624</v>
      </c>
      <c r="D2474" s="971" t="s">
        <v>7</v>
      </c>
      <c r="E2474" s="139">
        <v>1</v>
      </c>
      <c r="F2474" s="142">
        <v>2532.1228000000001</v>
      </c>
      <c r="G2474" s="143">
        <v>2532.12</v>
      </c>
      <c r="H2474" s="217">
        <v>70</v>
      </c>
      <c r="I2474" s="971" t="s">
        <v>381</v>
      </c>
    </row>
    <row r="2475" spans="1:9" ht="12.75" customHeight="1" x14ac:dyDescent="0.2">
      <c r="A2475" s="130" t="s">
        <v>3216</v>
      </c>
      <c r="B2475" s="971" t="s">
        <v>738</v>
      </c>
      <c r="C2475" s="971" t="s">
        <v>623</v>
      </c>
      <c r="D2475" s="971" t="s">
        <v>7</v>
      </c>
      <c r="E2475" s="139">
        <v>1</v>
      </c>
      <c r="F2475" s="140">
        <v>15000</v>
      </c>
      <c r="G2475" s="141">
        <v>15000</v>
      </c>
      <c r="H2475" s="217">
        <v>71</v>
      </c>
      <c r="I2475" s="971" t="s">
        <v>382</v>
      </c>
    </row>
    <row r="2476" spans="1:9" ht="12.75" customHeight="1" x14ac:dyDescent="0.2">
      <c r="A2476" s="130" t="s">
        <v>3217</v>
      </c>
      <c r="B2476" s="971" t="s">
        <v>739</v>
      </c>
      <c r="C2476" s="971" t="s">
        <v>621</v>
      </c>
      <c r="D2476" s="971" t="s">
        <v>8</v>
      </c>
      <c r="E2476" s="139">
        <v>1</v>
      </c>
      <c r="F2476" s="142">
        <v>1525.6966</v>
      </c>
      <c r="G2476" s="143">
        <v>1525.69</v>
      </c>
      <c r="H2476" s="217">
        <v>72</v>
      </c>
      <c r="I2476" s="971" t="s">
        <v>383</v>
      </c>
    </row>
    <row r="2477" spans="1:9" ht="12.75" customHeight="1" x14ac:dyDescent="0.2">
      <c r="A2477" s="130" t="s">
        <v>3218</v>
      </c>
      <c r="B2477" s="971" t="s">
        <v>740</v>
      </c>
      <c r="C2477" s="971" t="s">
        <v>646</v>
      </c>
      <c r="D2477" s="971" t="s">
        <v>90</v>
      </c>
      <c r="E2477" s="144">
        <v>350</v>
      </c>
      <c r="F2477" s="146">
        <v>10</v>
      </c>
      <c r="G2477" s="143">
        <v>3500</v>
      </c>
      <c r="H2477" s="217">
        <v>73</v>
      </c>
      <c r="I2477" s="971" t="s">
        <v>384</v>
      </c>
    </row>
    <row r="2478" spans="1:9" ht="12.75" customHeight="1" x14ac:dyDescent="0.2">
      <c r="A2478" s="130" t="s">
        <v>3219</v>
      </c>
      <c r="B2478" s="971" t="s">
        <v>741</v>
      </c>
      <c r="C2478" s="971" t="s">
        <v>591</v>
      </c>
      <c r="D2478" s="971" t="s">
        <v>10</v>
      </c>
      <c r="E2478" s="146">
        <v>19</v>
      </c>
      <c r="F2478" s="144">
        <v>350</v>
      </c>
      <c r="G2478" s="143">
        <v>6650</v>
      </c>
      <c r="H2478" s="217">
        <v>74</v>
      </c>
      <c r="I2478" s="971" t="s">
        <v>385</v>
      </c>
    </row>
    <row r="2479" spans="1:9" ht="12.75" customHeight="1" x14ac:dyDescent="0.2">
      <c r="A2479" s="130" t="s">
        <v>3220</v>
      </c>
      <c r="B2479" s="971" t="s">
        <v>742</v>
      </c>
      <c r="C2479" s="971" t="s">
        <v>647</v>
      </c>
      <c r="D2479" s="971" t="s">
        <v>8</v>
      </c>
      <c r="E2479" s="146">
        <v>46</v>
      </c>
      <c r="F2479" s="144">
        <v>150</v>
      </c>
      <c r="G2479" s="143">
        <v>6900</v>
      </c>
      <c r="H2479" s="217">
        <v>75</v>
      </c>
      <c r="I2479" s="971" t="s">
        <v>386</v>
      </c>
    </row>
    <row r="2480" spans="1:9" ht="12.75" customHeight="1" x14ac:dyDescent="0.2">
      <c r="A2480" s="130" t="s">
        <v>3221</v>
      </c>
      <c r="B2480" s="137" t="s">
        <v>95</v>
      </c>
      <c r="C2480" s="137" t="s">
        <v>743</v>
      </c>
      <c r="D2480" s="137"/>
      <c r="E2480" s="138"/>
      <c r="F2480" s="138"/>
      <c r="G2480" s="675">
        <v>286710.3</v>
      </c>
      <c r="H2480" s="115">
        <v>76</v>
      </c>
      <c r="I2480" s="137" t="s">
        <v>387</v>
      </c>
    </row>
    <row r="2481" spans="1:9" ht="12.75" customHeight="1" x14ac:dyDescent="0.2">
      <c r="A2481" s="130" t="s">
        <v>3222</v>
      </c>
      <c r="B2481" s="137" t="s">
        <v>744</v>
      </c>
      <c r="C2481" s="137" t="s">
        <v>745</v>
      </c>
      <c r="D2481" s="137"/>
      <c r="E2481" s="138"/>
      <c r="F2481" s="138"/>
      <c r="G2481" s="675">
        <v>206019.58</v>
      </c>
      <c r="H2481" s="115">
        <v>77</v>
      </c>
      <c r="I2481" s="137" t="s">
        <v>388</v>
      </c>
    </row>
    <row r="2482" spans="1:9" ht="12.75" customHeight="1" x14ac:dyDescent="0.2">
      <c r="A2482" s="130" t="s">
        <v>3223</v>
      </c>
      <c r="B2482" s="971" t="s">
        <v>746</v>
      </c>
      <c r="C2482" s="971" t="s">
        <v>1059</v>
      </c>
      <c r="D2482" s="971" t="s">
        <v>10</v>
      </c>
      <c r="E2482" s="146">
        <v>20</v>
      </c>
      <c r="F2482" s="142">
        <v>2300</v>
      </c>
      <c r="G2482" s="141">
        <v>46000</v>
      </c>
      <c r="H2482" s="217">
        <v>78</v>
      </c>
      <c r="I2482" s="971" t="s">
        <v>1111</v>
      </c>
    </row>
    <row r="2483" spans="1:9" ht="12.75" customHeight="1" x14ac:dyDescent="0.2">
      <c r="A2483" s="130" t="s">
        <v>3224</v>
      </c>
      <c r="B2483" s="971" t="s">
        <v>747</v>
      </c>
      <c r="C2483" s="971" t="s">
        <v>1060</v>
      </c>
      <c r="D2483" s="971" t="s">
        <v>10</v>
      </c>
      <c r="E2483" s="146">
        <v>20</v>
      </c>
      <c r="F2483" s="142">
        <v>1300</v>
      </c>
      <c r="G2483" s="141">
        <v>26000</v>
      </c>
      <c r="H2483" s="217">
        <v>79</v>
      </c>
      <c r="I2483" s="971" t="s">
        <v>1112</v>
      </c>
    </row>
    <row r="2484" spans="1:9" ht="12.75" customHeight="1" x14ac:dyDescent="0.2">
      <c r="A2484" s="130" t="s">
        <v>3225</v>
      </c>
      <c r="B2484" s="971" t="s">
        <v>748</v>
      </c>
      <c r="C2484" s="971" t="s">
        <v>749</v>
      </c>
      <c r="D2484" s="971" t="s">
        <v>10</v>
      </c>
      <c r="E2484" s="146">
        <v>20</v>
      </c>
      <c r="F2484" s="144">
        <v>130</v>
      </c>
      <c r="G2484" s="143">
        <v>2600</v>
      </c>
      <c r="H2484" s="217">
        <v>80</v>
      </c>
      <c r="I2484" s="971" t="s">
        <v>389</v>
      </c>
    </row>
    <row r="2485" spans="1:9" ht="12.75" customHeight="1" x14ac:dyDescent="0.2">
      <c r="A2485" s="130" t="s">
        <v>3226</v>
      </c>
      <c r="B2485" s="971" t="s">
        <v>750</v>
      </c>
      <c r="C2485" s="971" t="s">
        <v>1061</v>
      </c>
      <c r="D2485" s="971" t="s">
        <v>10</v>
      </c>
      <c r="E2485" s="146">
        <v>20</v>
      </c>
      <c r="F2485" s="144">
        <v>250</v>
      </c>
      <c r="G2485" s="143">
        <v>5000</v>
      </c>
      <c r="H2485" s="217">
        <v>81</v>
      </c>
      <c r="I2485" s="971" t="s">
        <v>1113</v>
      </c>
    </row>
    <row r="2486" spans="1:9" ht="12.75" customHeight="1" x14ac:dyDescent="0.2">
      <c r="A2486" s="130" t="s">
        <v>3227</v>
      </c>
      <c r="B2486" s="971" t="s">
        <v>751</v>
      </c>
      <c r="C2486" s="971" t="s">
        <v>1062</v>
      </c>
      <c r="D2486" s="971" t="s">
        <v>10</v>
      </c>
      <c r="E2486" s="146">
        <v>19</v>
      </c>
      <c r="F2486" s="144">
        <v>249.91</v>
      </c>
      <c r="G2486" s="143">
        <v>4748.29</v>
      </c>
      <c r="H2486" s="217">
        <v>82</v>
      </c>
      <c r="I2486" s="971" t="s">
        <v>1114</v>
      </c>
    </row>
    <row r="2487" spans="1:9" ht="12.75" customHeight="1" x14ac:dyDescent="0.2">
      <c r="A2487" s="130" t="s">
        <v>3228</v>
      </c>
      <c r="B2487" s="971" t="s">
        <v>752</v>
      </c>
      <c r="C2487" s="971" t="s">
        <v>605</v>
      </c>
      <c r="D2487" s="971" t="s">
        <v>10</v>
      </c>
      <c r="E2487" s="146">
        <v>20</v>
      </c>
      <c r="F2487" s="144">
        <v>130</v>
      </c>
      <c r="G2487" s="143">
        <v>2600</v>
      </c>
      <c r="H2487" s="217">
        <v>83</v>
      </c>
      <c r="I2487" s="971" t="s">
        <v>390</v>
      </c>
    </row>
    <row r="2488" spans="1:9" ht="12.75" customHeight="1" x14ac:dyDescent="0.2">
      <c r="A2488" s="130" t="s">
        <v>3229</v>
      </c>
      <c r="B2488" s="971" t="s">
        <v>753</v>
      </c>
      <c r="C2488" s="971" t="s">
        <v>1063</v>
      </c>
      <c r="D2488" s="971" t="s">
        <v>10</v>
      </c>
      <c r="E2488" s="146">
        <v>19</v>
      </c>
      <c r="F2488" s="144">
        <v>360</v>
      </c>
      <c r="G2488" s="143">
        <v>6840</v>
      </c>
      <c r="H2488" s="217">
        <v>84</v>
      </c>
      <c r="I2488" s="971" t="s">
        <v>1115</v>
      </c>
    </row>
    <row r="2489" spans="1:9" ht="12.75" customHeight="1" x14ac:dyDescent="0.2">
      <c r="A2489" s="130" t="s">
        <v>3230</v>
      </c>
      <c r="B2489" s="971" t="s">
        <v>754</v>
      </c>
      <c r="C2489" s="971" t="s">
        <v>597</v>
      </c>
      <c r="D2489" s="971" t="s">
        <v>10</v>
      </c>
      <c r="E2489" s="146">
        <v>20</v>
      </c>
      <c r="F2489" s="144">
        <v>269.16430000000003</v>
      </c>
      <c r="G2489" s="143">
        <v>5383.29</v>
      </c>
      <c r="H2489" s="217">
        <v>85</v>
      </c>
      <c r="I2489" s="971" t="s">
        <v>391</v>
      </c>
    </row>
    <row r="2490" spans="1:9" ht="12.75" customHeight="1" x14ac:dyDescent="0.2">
      <c r="A2490" s="130" t="s">
        <v>3231</v>
      </c>
      <c r="B2490" s="971" t="s">
        <v>755</v>
      </c>
      <c r="C2490" s="971" t="s">
        <v>593</v>
      </c>
      <c r="D2490" s="971" t="s">
        <v>10</v>
      </c>
      <c r="E2490" s="146">
        <v>21</v>
      </c>
      <c r="F2490" s="142">
        <v>3800</v>
      </c>
      <c r="G2490" s="141">
        <v>79800</v>
      </c>
      <c r="H2490" s="217">
        <v>86</v>
      </c>
      <c r="I2490" s="971" t="s">
        <v>392</v>
      </c>
    </row>
    <row r="2491" spans="1:9" ht="12.75" customHeight="1" x14ac:dyDescent="0.2">
      <c r="A2491" s="130" t="s">
        <v>3232</v>
      </c>
      <c r="B2491" s="971" t="s">
        <v>1064</v>
      </c>
      <c r="C2491" s="971" t="s">
        <v>599</v>
      </c>
      <c r="D2491" s="971" t="s">
        <v>10</v>
      </c>
      <c r="E2491" s="146">
        <v>21</v>
      </c>
      <c r="F2491" s="142">
        <v>1288</v>
      </c>
      <c r="G2491" s="141">
        <v>27048</v>
      </c>
      <c r="H2491" s="217">
        <v>87</v>
      </c>
      <c r="I2491" s="971" t="s">
        <v>393</v>
      </c>
    </row>
    <row r="2492" spans="1:9" ht="12.75" customHeight="1" x14ac:dyDescent="0.2">
      <c r="A2492" s="130" t="s">
        <v>3233</v>
      </c>
      <c r="B2492" s="137" t="s">
        <v>756</v>
      </c>
      <c r="C2492" s="137" t="s">
        <v>117</v>
      </c>
      <c r="D2492" s="137"/>
      <c r="E2492" s="138"/>
      <c r="F2492" s="138"/>
      <c r="G2492" s="676">
        <v>80690.720000000001</v>
      </c>
      <c r="H2492" s="115">
        <v>88</v>
      </c>
      <c r="I2492" s="137" t="s">
        <v>60</v>
      </c>
    </row>
    <row r="2493" spans="1:9" ht="12.75" customHeight="1" x14ac:dyDescent="0.2">
      <c r="A2493" s="130" t="s">
        <v>3234</v>
      </c>
      <c r="B2493" s="971" t="s">
        <v>757</v>
      </c>
      <c r="C2493" s="971" t="s">
        <v>758</v>
      </c>
      <c r="D2493" s="971" t="s">
        <v>8</v>
      </c>
      <c r="E2493" s="139">
        <v>4</v>
      </c>
      <c r="F2493" s="144">
        <v>350</v>
      </c>
      <c r="G2493" s="143">
        <v>1400</v>
      </c>
      <c r="H2493" s="217">
        <v>89</v>
      </c>
      <c r="I2493" s="971" t="s">
        <v>394</v>
      </c>
    </row>
    <row r="2494" spans="1:9" ht="12.75" customHeight="1" x14ac:dyDescent="0.2">
      <c r="A2494" s="130" t="s">
        <v>3235</v>
      </c>
      <c r="B2494" s="971" t="s">
        <v>759</v>
      </c>
      <c r="C2494" s="971" t="s">
        <v>588</v>
      </c>
      <c r="D2494" s="971" t="s">
        <v>7</v>
      </c>
      <c r="E2494" s="139">
        <v>1</v>
      </c>
      <c r="F2494" s="142">
        <v>1205.2</v>
      </c>
      <c r="G2494" s="143">
        <v>1205.2</v>
      </c>
      <c r="H2494" s="217">
        <v>90</v>
      </c>
      <c r="I2494" s="971" t="s">
        <v>395</v>
      </c>
    </row>
    <row r="2495" spans="1:9" ht="12.75" customHeight="1" x14ac:dyDescent="0.2">
      <c r="A2495" s="130" t="s">
        <v>3236</v>
      </c>
      <c r="B2495" s="971" t="s">
        <v>760</v>
      </c>
      <c r="C2495" s="971" t="s">
        <v>592</v>
      </c>
      <c r="D2495" s="971" t="s">
        <v>7</v>
      </c>
      <c r="E2495" s="139">
        <v>1</v>
      </c>
      <c r="F2495" s="142">
        <v>6000</v>
      </c>
      <c r="G2495" s="143">
        <v>6000</v>
      </c>
      <c r="H2495" s="217">
        <v>91</v>
      </c>
      <c r="I2495" s="971" t="s">
        <v>396</v>
      </c>
    </row>
    <row r="2496" spans="1:9" ht="12.75" customHeight="1" x14ac:dyDescent="0.2">
      <c r="A2496" s="130" t="s">
        <v>3237</v>
      </c>
      <c r="B2496" s="971" t="s">
        <v>761</v>
      </c>
      <c r="C2496" s="971" t="s">
        <v>589</v>
      </c>
      <c r="D2496" s="971" t="s">
        <v>8</v>
      </c>
      <c r="E2496" s="142">
        <v>1000</v>
      </c>
      <c r="F2496" s="139">
        <v>0.25</v>
      </c>
      <c r="G2496" s="145">
        <v>250</v>
      </c>
      <c r="H2496" s="217">
        <v>92</v>
      </c>
      <c r="I2496" s="971" t="s">
        <v>397</v>
      </c>
    </row>
    <row r="2497" spans="1:9" ht="12.75" customHeight="1" x14ac:dyDescent="0.2">
      <c r="A2497" s="130" t="s">
        <v>3238</v>
      </c>
      <c r="B2497" s="971" t="s">
        <v>762</v>
      </c>
      <c r="C2497" s="971" t="s">
        <v>11</v>
      </c>
      <c r="D2497" s="971" t="s">
        <v>7</v>
      </c>
      <c r="E2497" s="139">
        <v>1</v>
      </c>
      <c r="F2497" s="144">
        <v>350</v>
      </c>
      <c r="G2497" s="145">
        <v>350</v>
      </c>
      <c r="H2497" s="217">
        <v>93</v>
      </c>
      <c r="I2497" s="971" t="s">
        <v>398</v>
      </c>
    </row>
    <row r="2498" spans="1:9" ht="12.75" customHeight="1" x14ac:dyDescent="0.2">
      <c r="A2498" s="130" t="s">
        <v>3239</v>
      </c>
      <c r="B2498" s="971" t="s">
        <v>763</v>
      </c>
      <c r="C2498" s="971" t="s">
        <v>69</v>
      </c>
      <c r="D2498" s="971" t="s">
        <v>7</v>
      </c>
      <c r="E2498" s="139">
        <v>1</v>
      </c>
      <c r="F2498" s="142">
        <v>8000</v>
      </c>
      <c r="G2498" s="143">
        <v>8000</v>
      </c>
      <c r="H2498" s="217">
        <v>94</v>
      </c>
      <c r="I2498" s="971" t="s">
        <v>1116</v>
      </c>
    </row>
    <row r="2499" spans="1:9" ht="12.75" customHeight="1" x14ac:dyDescent="0.2">
      <c r="A2499" s="130" t="s">
        <v>3240</v>
      </c>
      <c r="B2499" s="971" t="s">
        <v>764</v>
      </c>
      <c r="C2499" s="971" t="s">
        <v>536</v>
      </c>
      <c r="D2499" s="971" t="s">
        <v>7</v>
      </c>
      <c r="E2499" s="139">
        <v>1</v>
      </c>
      <c r="F2499" s="142">
        <v>5000</v>
      </c>
      <c r="G2499" s="143">
        <v>5000</v>
      </c>
      <c r="H2499" s="217">
        <v>95</v>
      </c>
      <c r="I2499" s="971" t="s">
        <v>1117</v>
      </c>
    </row>
    <row r="2500" spans="1:9" ht="12.75" customHeight="1" x14ac:dyDescent="0.2">
      <c r="A2500" s="130" t="s">
        <v>3241</v>
      </c>
      <c r="B2500" s="971" t="s">
        <v>765</v>
      </c>
      <c r="C2500" s="971" t="s">
        <v>1065</v>
      </c>
      <c r="D2500" s="971" t="s">
        <v>10</v>
      </c>
      <c r="E2500" s="139">
        <v>3</v>
      </c>
      <c r="F2500" s="142">
        <v>2000</v>
      </c>
      <c r="G2500" s="143">
        <v>6000</v>
      </c>
      <c r="H2500" s="217">
        <v>96</v>
      </c>
      <c r="I2500" s="971" t="s">
        <v>1118</v>
      </c>
    </row>
    <row r="2501" spans="1:9" ht="12.75" customHeight="1" x14ac:dyDescent="0.2">
      <c r="A2501" s="130" t="s">
        <v>3242</v>
      </c>
      <c r="B2501" s="971" t="s">
        <v>766</v>
      </c>
      <c r="C2501" s="971" t="s">
        <v>683</v>
      </c>
      <c r="D2501" s="971" t="s">
        <v>8</v>
      </c>
      <c r="E2501" s="146">
        <v>22</v>
      </c>
      <c r="F2501" s="144">
        <v>517.39</v>
      </c>
      <c r="G2501" s="141">
        <v>11382.58</v>
      </c>
      <c r="H2501" s="217">
        <v>97</v>
      </c>
      <c r="I2501" s="971" t="s">
        <v>399</v>
      </c>
    </row>
    <row r="2502" spans="1:9" ht="12.75" customHeight="1" x14ac:dyDescent="0.2">
      <c r="A2502" s="130" t="s">
        <v>3243</v>
      </c>
      <c r="B2502" s="971" t="s">
        <v>767</v>
      </c>
      <c r="C2502" s="971" t="s">
        <v>1066</v>
      </c>
      <c r="D2502" s="971" t="s">
        <v>7</v>
      </c>
      <c r="E2502" s="139">
        <v>1</v>
      </c>
      <c r="F2502" s="140">
        <v>10000</v>
      </c>
      <c r="G2502" s="141">
        <v>10000</v>
      </c>
      <c r="H2502" s="217">
        <v>98</v>
      </c>
      <c r="I2502" s="971" t="s">
        <v>1119</v>
      </c>
    </row>
    <row r="2503" spans="1:9" ht="12.75" customHeight="1" x14ac:dyDescent="0.2">
      <c r="A2503" s="130" t="s">
        <v>3244</v>
      </c>
      <c r="B2503" s="971" t="s">
        <v>768</v>
      </c>
      <c r="C2503" s="971" t="s">
        <v>601</v>
      </c>
      <c r="D2503" s="971" t="s">
        <v>7</v>
      </c>
      <c r="E2503" s="139">
        <v>1</v>
      </c>
      <c r="F2503" s="142">
        <v>5000</v>
      </c>
      <c r="G2503" s="143">
        <v>5000</v>
      </c>
      <c r="H2503" s="217">
        <v>99</v>
      </c>
      <c r="I2503" s="971" t="s">
        <v>401</v>
      </c>
    </row>
    <row r="2504" spans="1:9" ht="12.75" customHeight="1" x14ac:dyDescent="0.2">
      <c r="A2504" s="130" t="s">
        <v>3245</v>
      </c>
      <c r="B2504" s="971" t="s">
        <v>769</v>
      </c>
      <c r="C2504" s="971" t="s">
        <v>1067</v>
      </c>
      <c r="D2504" s="971" t="s">
        <v>7</v>
      </c>
      <c r="E2504" s="139">
        <v>1</v>
      </c>
      <c r="F2504" s="140">
        <v>26102.944200000002</v>
      </c>
      <c r="G2504" s="141">
        <v>26102.94</v>
      </c>
      <c r="H2504" s="704">
        <v>100</v>
      </c>
      <c r="I2504" s="971" t="s">
        <v>1120</v>
      </c>
    </row>
    <row r="2505" spans="1:9" ht="12.75" customHeight="1" x14ac:dyDescent="0.2">
      <c r="A2505" s="130" t="s">
        <v>3246</v>
      </c>
      <c r="B2505" s="137" t="s">
        <v>105</v>
      </c>
      <c r="C2505" s="137" t="s">
        <v>770</v>
      </c>
      <c r="D2505" s="137"/>
      <c r="E2505" s="138"/>
      <c r="F2505" s="138"/>
      <c r="G2505" s="677">
        <v>1280837.94</v>
      </c>
      <c r="H2505" s="116">
        <v>101</v>
      </c>
      <c r="I2505" s="137" t="s">
        <v>402</v>
      </c>
    </row>
    <row r="2506" spans="1:9" ht="12.75" customHeight="1" x14ac:dyDescent="0.2">
      <c r="A2506" s="130" t="s">
        <v>3247</v>
      </c>
      <c r="B2506" s="971" t="s">
        <v>106</v>
      </c>
      <c r="C2506" s="971" t="s">
        <v>771</v>
      </c>
      <c r="D2506" s="971" t="s">
        <v>7</v>
      </c>
      <c r="E2506" s="139">
        <v>1</v>
      </c>
      <c r="F2506" s="683">
        <v>1280837.9354999999</v>
      </c>
      <c r="G2506" s="684">
        <v>1280837.94</v>
      </c>
      <c r="H2506" s="704">
        <v>102</v>
      </c>
      <c r="I2506" s="971" t="s">
        <v>403</v>
      </c>
    </row>
    <row r="2507" spans="1:9" ht="12.75" customHeight="1" x14ac:dyDescent="0.2">
      <c r="B2507" s="972" t="s">
        <v>62</v>
      </c>
      <c r="C2507" s="972"/>
      <c r="D2507" s="972"/>
      <c r="E2507" s="972"/>
      <c r="F2507" s="972"/>
      <c r="G2507" s="682">
        <v>3294021.45</v>
      </c>
      <c r="H2507" s="116"/>
      <c r="I2507" s="137"/>
    </row>
    <row r="2508" spans="1:9" ht="12.75" customHeight="1" x14ac:dyDescent="0.2">
      <c r="B2508" s="972" t="s">
        <v>67</v>
      </c>
      <c r="C2508" s="972"/>
      <c r="D2508" s="972"/>
      <c r="E2508" s="972"/>
      <c r="F2508" s="972"/>
      <c r="G2508" s="682">
        <v>9819757.5099999998</v>
      </c>
      <c r="H2508" s="704"/>
      <c r="I2508" s="971"/>
    </row>
    <row r="2509" spans="1:9" ht="12.75" customHeight="1" x14ac:dyDescent="0.2">
      <c r="B2509" s="648"/>
      <c r="C2509" s="648"/>
      <c r="D2509" s="648"/>
      <c r="E2509" s="649"/>
      <c r="F2509" s="649"/>
      <c r="G2509" s="650"/>
      <c r="H2509" s="116"/>
      <c r="I2509" s="137"/>
    </row>
    <row r="2510" spans="1:9" ht="12.75" customHeight="1" x14ac:dyDescent="0.2">
      <c r="B2510" s="648"/>
      <c r="C2510" s="648"/>
      <c r="D2510" s="648"/>
      <c r="E2510" s="649"/>
      <c r="F2510" s="649"/>
      <c r="G2510" s="660"/>
      <c r="H2510" s="116"/>
      <c r="I2510" s="137"/>
    </row>
    <row r="2511" spans="1:9" ht="12.75" customHeight="1" x14ac:dyDescent="0.2">
      <c r="B2511" s="651"/>
      <c r="C2511" s="651"/>
      <c r="D2511" s="651"/>
      <c r="E2511" s="659"/>
      <c r="F2511" s="659"/>
      <c r="G2511" s="654"/>
      <c r="H2511" s="704"/>
      <c r="I2511" s="971"/>
    </row>
    <row r="2512" spans="1:9" ht="12.75" customHeight="1" x14ac:dyDescent="0.2">
      <c r="B2512" s="651"/>
      <c r="C2512" s="651"/>
      <c r="D2512" s="651"/>
      <c r="E2512" s="653"/>
      <c r="F2512" s="659"/>
      <c r="G2512" s="658"/>
      <c r="H2512" s="704"/>
      <c r="I2512" s="971"/>
    </row>
    <row r="2513" spans="2:9" ht="12.75" customHeight="1" x14ac:dyDescent="0.2">
      <c r="B2513" s="651"/>
      <c r="C2513" s="651"/>
      <c r="D2513" s="651"/>
      <c r="E2513" s="652"/>
      <c r="F2513" s="655"/>
      <c r="G2513" s="656"/>
      <c r="H2513" s="704"/>
      <c r="I2513" s="971"/>
    </row>
    <row r="2514" spans="2:9" ht="12.75" customHeight="1" x14ac:dyDescent="0.2">
      <c r="B2514" s="648"/>
      <c r="C2514" s="648"/>
      <c r="D2514" s="648"/>
      <c r="E2514" s="649"/>
      <c r="F2514" s="649"/>
      <c r="G2514" s="660"/>
      <c r="H2514" s="116"/>
      <c r="I2514" s="137"/>
    </row>
    <row r="2515" spans="2:9" ht="12.75" customHeight="1" x14ac:dyDescent="0.2">
      <c r="B2515" s="651"/>
      <c r="C2515" s="651"/>
      <c r="D2515" s="651"/>
      <c r="E2515" s="657"/>
      <c r="F2515" s="652"/>
      <c r="G2515" s="656"/>
      <c r="H2515" s="704"/>
      <c r="I2515" s="971"/>
    </row>
    <row r="2516" spans="2:9" ht="12.75" customHeight="1" x14ac:dyDescent="0.2">
      <c r="B2516" s="651"/>
      <c r="C2516" s="651"/>
      <c r="D2516" s="651"/>
      <c r="E2516" s="652"/>
      <c r="F2516" s="655"/>
      <c r="G2516" s="656"/>
      <c r="H2516" s="704"/>
      <c r="I2516" s="971"/>
    </row>
    <row r="2517" spans="2:9" ht="12.75" customHeight="1" x14ac:dyDescent="0.2">
      <c r="B2517" s="648"/>
      <c r="C2517" s="648"/>
      <c r="D2517" s="648"/>
      <c r="E2517" s="649"/>
      <c r="F2517" s="649"/>
      <c r="G2517" s="650"/>
      <c r="H2517" s="116"/>
      <c r="I2517" s="137"/>
    </row>
    <row r="2518" spans="2:9" ht="12.75" customHeight="1" x14ac:dyDescent="0.2">
      <c r="B2518" s="651"/>
      <c r="C2518" s="651"/>
      <c r="D2518" s="651"/>
      <c r="E2518" s="652"/>
      <c r="F2518" s="657"/>
      <c r="G2518" s="658"/>
      <c r="H2518" s="704"/>
      <c r="I2518" s="971"/>
    </row>
    <row r="2519" spans="2:9" ht="12.75" customHeight="1" x14ac:dyDescent="0.2">
      <c r="B2519" s="651"/>
      <c r="C2519" s="651"/>
      <c r="D2519" s="651"/>
      <c r="E2519" s="659"/>
      <c r="F2519" s="652"/>
      <c r="G2519" s="654"/>
      <c r="H2519" s="704"/>
      <c r="I2519" s="971"/>
    </row>
    <row r="2520" spans="2:9" ht="12.75" customHeight="1" x14ac:dyDescent="0.2">
      <c r="B2520" s="651"/>
      <c r="C2520" s="651"/>
      <c r="D2520" s="651"/>
      <c r="E2520" s="652"/>
      <c r="F2520" s="657"/>
      <c r="G2520" s="656"/>
      <c r="H2520" s="704"/>
      <c r="I2520" s="971"/>
    </row>
    <row r="2521" spans="2:9" ht="12.75" customHeight="1" x14ac:dyDescent="0.2">
      <c r="B2521" s="651"/>
      <c r="C2521" s="651"/>
      <c r="D2521" s="651"/>
      <c r="E2521" s="652"/>
      <c r="F2521" s="655"/>
      <c r="G2521" s="656"/>
      <c r="H2521" s="704"/>
      <c r="I2521" s="971"/>
    </row>
    <row r="2522" spans="2:9" ht="12.75" customHeight="1" x14ac:dyDescent="0.2">
      <c r="B2522" s="651"/>
      <c r="C2522" s="651"/>
      <c r="D2522" s="651"/>
      <c r="E2522" s="652"/>
      <c r="F2522" s="653"/>
      <c r="G2522" s="654"/>
      <c r="H2522" s="704"/>
      <c r="I2522" s="971"/>
    </row>
    <row r="2523" spans="2:9" ht="12.75" customHeight="1" x14ac:dyDescent="0.2">
      <c r="B2523" s="651"/>
      <c r="C2523" s="651"/>
      <c r="D2523" s="651"/>
      <c r="E2523" s="652"/>
      <c r="F2523" s="657"/>
      <c r="G2523" s="658"/>
      <c r="H2523" s="704"/>
      <c r="I2523" s="971"/>
    </row>
    <row r="2524" spans="2:9" ht="12.75" customHeight="1" x14ac:dyDescent="0.2">
      <c r="B2524" s="651"/>
      <c r="C2524" s="651"/>
      <c r="D2524" s="651"/>
      <c r="E2524" s="652"/>
      <c r="F2524" s="655"/>
      <c r="G2524" s="656"/>
      <c r="H2524" s="704"/>
      <c r="I2524" s="971"/>
    </row>
    <row r="2525" spans="2:9" ht="12.75" customHeight="1" x14ac:dyDescent="0.2">
      <c r="B2525" s="651"/>
      <c r="C2525" s="651"/>
      <c r="D2525" s="651"/>
      <c r="E2525" s="652"/>
      <c r="F2525" s="655"/>
      <c r="G2525" s="656"/>
      <c r="H2525" s="704"/>
      <c r="I2525" s="971"/>
    </row>
    <row r="2526" spans="2:9" ht="12.75" customHeight="1" x14ac:dyDescent="0.2">
      <c r="B2526" s="651"/>
      <c r="C2526" s="651"/>
      <c r="D2526" s="651"/>
      <c r="E2526" s="652"/>
      <c r="F2526" s="655"/>
      <c r="G2526" s="656"/>
      <c r="H2526" s="704"/>
      <c r="I2526" s="971"/>
    </row>
    <row r="2527" spans="2:9" ht="12.75" customHeight="1" x14ac:dyDescent="0.2">
      <c r="B2527" s="651"/>
      <c r="C2527" s="651"/>
      <c r="D2527" s="651"/>
      <c r="E2527" s="652"/>
      <c r="F2527" s="657"/>
      <c r="G2527" s="658"/>
      <c r="H2527" s="704"/>
      <c r="I2527" s="971"/>
    </row>
    <row r="2528" spans="2:9" ht="12.75" customHeight="1" x14ac:dyDescent="0.2">
      <c r="B2528" s="482"/>
      <c r="C2528" s="483"/>
      <c r="D2528" s="483"/>
      <c r="E2528" s="484"/>
      <c r="F2528" s="484"/>
      <c r="G2528" s="499"/>
      <c r="H2528" s="704"/>
      <c r="I2528" s="971"/>
    </row>
    <row r="2529" spans="2:9" ht="12.75" customHeight="1" x14ac:dyDescent="0.2">
      <c r="B2529" s="486"/>
      <c r="C2529" s="487"/>
      <c r="D2529" s="487"/>
      <c r="E2529" s="489"/>
      <c r="F2529" s="488"/>
      <c r="G2529" s="490"/>
      <c r="H2529" s="704"/>
      <c r="I2529" s="971"/>
    </row>
    <row r="2530" spans="2:9" ht="12.75" customHeight="1" x14ac:dyDescent="0.2">
      <c r="B2530" s="486"/>
      <c r="C2530" s="487"/>
      <c r="D2530" s="487"/>
      <c r="E2530" s="489"/>
      <c r="F2530" s="488"/>
      <c r="G2530" s="490"/>
      <c r="H2530" s="704"/>
      <c r="I2530" s="971"/>
    </row>
    <row r="2531" spans="2:9" ht="12.75" customHeight="1" x14ac:dyDescent="0.2">
      <c r="B2531" s="486"/>
      <c r="C2531" s="487"/>
      <c r="D2531" s="487"/>
      <c r="E2531" s="488"/>
      <c r="F2531" s="489"/>
      <c r="G2531" s="490"/>
      <c r="H2531" s="704"/>
      <c r="I2531" s="971"/>
    </row>
    <row r="2532" spans="2:9" ht="12.75" customHeight="1" x14ac:dyDescent="0.2">
      <c r="B2532" s="482"/>
      <c r="C2532" s="483"/>
      <c r="D2532" s="483"/>
      <c r="E2532" s="484"/>
      <c r="F2532" s="484"/>
      <c r="G2532" s="500"/>
      <c r="H2532" s="116"/>
      <c r="I2532" s="137"/>
    </row>
    <row r="2533" spans="2:9" ht="12.75" customHeight="1" x14ac:dyDescent="0.2">
      <c r="B2533" s="486"/>
      <c r="C2533" s="487"/>
      <c r="D2533" s="487"/>
      <c r="E2533" s="489"/>
      <c r="F2533" s="488"/>
      <c r="G2533" s="490"/>
      <c r="H2533" s="704"/>
      <c r="I2533" s="971"/>
    </row>
    <row r="2534" spans="2:9" ht="12.75" customHeight="1" x14ac:dyDescent="0.2">
      <c r="B2534" s="482"/>
      <c r="C2534" s="483"/>
      <c r="D2534" s="483"/>
      <c r="E2534" s="484"/>
      <c r="F2534" s="484"/>
      <c r="G2534" s="485"/>
      <c r="H2534" s="116"/>
      <c r="I2534" s="137"/>
    </row>
    <row r="2535" spans="2:9" ht="12.75" customHeight="1" x14ac:dyDescent="0.2">
      <c r="B2535" s="486"/>
      <c r="C2535" s="487"/>
      <c r="D2535" s="487"/>
      <c r="E2535" s="489"/>
      <c r="F2535" s="488"/>
      <c r="G2535" s="490"/>
      <c r="H2535" s="704"/>
      <c r="I2535" s="971"/>
    </row>
    <row r="2536" spans="2:9" ht="12.75" customHeight="1" x14ac:dyDescent="0.2">
      <c r="B2536" s="486"/>
      <c r="C2536" s="487"/>
      <c r="D2536" s="487"/>
      <c r="E2536" s="489"/>
      <c r="F2536" s="488"/>
      <c r="G2536" s="490"/>
      <c r="H2536" s="704"/>
      <c r="I2536" s="971"/>
    </row>
    <row r="2537" spans="2:9" ht="12.75" customHeight="1" x14ac:dyDescent="0.2">
      <c r="B2537" s="486"/>
      <c r="C2537" s="487"/>
      <c r="D2537" s="487"/>
      <c r="E2537" s="493"/>
      <c r="F2537" s="488"/>
      <c r="G2537" s="494"/>
      <c r="H2537" s="704"/>
      <c r="I2537" s="971"/>
    </row>
    <row r="2538" spans="2:9" ht="12.75" customHeight="1" x14ac:dyDescent="0.2">
      <c r="B2538" s="486"/>
      <c r="C2538" s="487"/>
      <c r="D2538" s="487"/>
      <c r="E2538" s="489"/>
      <c r="F2538" s="495"/>
      <c r="G2538" s="494"/>
      <c r="H2538" s="704"/>
      <c r="I2538" s="971"/>
    </row>
    <row r="2539" spans="2:9" ht="12.75" customHeight="1" x14ac:dyDescent="0.2">
      <c r="B2539" s="486"/>
      <c r="C2539" s="487"/>
      <c r="D2539" s="487"/>
      <c r="E2539" s="489"/>
      <c r="F2539" s="495"/>
      <c r="G2539" s="492"/>
      <c r="H2539" s="704"/>
      <c r="I2539" s="971"/>
    </row>
    <row r="2540" spans="2:9" ht="12.75" customHeight="1" x14ac:dyDescent="0.2">
      <c r="B2540" s="486"/>
      <c r="C2540" s="487"/>
      <c r="D2540" s="487"/>
      <c r="E2540" s="493"/>
      <c r="F2540" s="495"/>
      <c r="G2540" s="492"/>
      <c r="H2540" s="704"/>
      <c r="I2540" s="971"/>
    </row>
    <row r="2541" spans="2:9" ht="12.75" customHeight="1" x14ac:dyDescent="0.2">
      <c r="B2541" s="486"/>
      <c r="C2541" s="487"/>
      <c r="D2541" s="487"/>
      <c r="E2541" s="489"/>
      <c r="F2541" s="488"/>
      <c r="G2541" s="494"/>
      <c r="H2541" s="704"/>
      <c r="I2541" s="971"/>
    </row>
    <row r="2542" spans="2:9" ht="12.75" customHeight="1" x14ac:dyDescent="0.2">
      <c r="B2542" s="486"/>
      <c r="C2542" s="487"/>
      <c r="D2542" s="487"/>
      <c r="E2542" s="495"/>
      <c r="F2542" s="488"/>
      <c r="G2542" s="490"/>
      <c r="H2542" s="704"/>
      <c r="I2542" s="971"/>
    </row>
    <row r="2543" spans="2:9" ht="12.75" customHeight="1" x14ac:dyDescent="0.2">
      <c r="B2543" s="486"/>
      <c r="C2543" s="487"/>
      <c r="D2543" s="487"/>
      <c r="E2543" s="488"/>
      <c r="F2543" s="498"/>
      <c r="G2543" s="496"/>
      <c r="H2543" s="704"/>
      <c r="I2543" s="971"/>
    </row>
    <row r="2544" spans="2:9" ht="12.75" customHeight="1" x14ac:dyDescent="0.2">
      <c r="B2544" s="482"/>
      <c r="C2544" s="483"/>
      <c r="D2544" s="483"/>
      <c r="E2544" s="484"/>
      <c r="F2544" s="484"/>
      <c r="G2544" s="485"/>
      <c r="H2544" s="116"/>
      <c r="I2544" s="137"/>
    </row>
    <row r="2545" spans="2:9" ht="12.75" customHeight="1" x14ac:dyDescent="0.2">
      <c r="B2545" s="482"/>
      <c r="C2545" s="483"/>
      <c r="D2545" s="483"/>
      <c r="E2545" s="484"/>
      <c r="F2545" s="484"/>
      <c r="G2545" s="497"/>
      <c r="H2545" s="116"/>
      <c r="I2545" s="137"/>
    </row>
    <row r="2546" spans="2:9" ht="12.75" customHeight="1" x14ac:dyDescent="0.2">
      <c r="B2546" s="486"/>
      <c r="C2546" s="487"/>
      <c r="D2546" s="487"/>
      <c r="E2546" s="495"/>
      <c r="F2546" s="495"/>
      <c r="G2546" s="490"/>
      <c r="H2546" s="704"/>
      <c r="I2546" s="971"/>
    </row>
    <row r="2547" spans="2:9" ht="12.75" customHeight="1" x14ac:dyDescent="0.2">
      <c r="B2547" s="486"/>
      <c r="C2547" s="487"/>
      <c r="D2547" s="487"/>
      <c r="E2547" s="495"/>
      <c r="F2547" s="495"/>
      <c r="G2547" s="494"/>
      <c r="H2547" s="704"/>
      <c r="I2547" s="971"/>
    </row>
    <row r="2548" spans="2:9" ht="12.75" customHeight="1" x14ac:dyDescent="0.2">
      <c r="B2548" s="486"/>
      <c r="C2548" s="487"/>
      <c r="D2548" s="487"/>
      <c r="E2548" s="488"/>
      <c r="F2548" s="491"/>
      <c r="G2548" s="492"/>
      <c r="H2548" s="704"/>
      <c r="I2548" s="971"/>
    </row>
    <row r="2549" spans="2:9" ht="12.75" customHeight="1" x14ac:dyDescent="0.2">
      <c r="B2549" s="482"/>
      <c r="C2549" s="483"/>
      <c r="D2549" s="483"/>
      <c r="E2549" s="484"/>
      <c r="F2549" s="484"/>
      <c r="G2549" s="497"/>
      <c r="H2549" s="116"/>
      <c r="I2549" s="137"/>
    </row>
    <row r="2550" spans="2:9" ht="12.75" customHeight="1" x14ac:dyDescent="0.2">
      <c r="B2550" s="486"/>
      <c r="C2550" s="487"/>
      <c r="D2550" s="487"/>
      <c r="E2550" s="493"/>
      <c r="F2550" s="488"/>
      <c r="G2550" s="492"/>
      <c r="H2550" s="704"/>
      <c r="I2550" s="971"/>
    </row>
    <row r="2551" spans="2:9" ht="12.75" customHeight="1" x14ac:dyDescent="0.2">
      <c r="B2551" s="486"/>
      <c r="C2551" s="487"/>
      <c r="D2551" s="487"/>
      <c r="E2551" s="488"/>
      <c r="F2551" s="491"/>
      <c r="G2551" s="492"/>
      <c r="H2551" s="704"/>
      <c r="I2551" s="971"/>
    </row>
    <row r="2552" spans="2:9" ht="12.75" customHeight="1" x14ac:dyDescent="0.2">
      <c r="B2552" s="482"/>
      <c r="C2552" s="483"/>
      <c r="D2552" s="483"/>
      <c r="E2552" s="484"/>
      <c r="F2552" s="484"/>
      <c r="G2552" s="485"/>
      <c r="H2552" s="116"/>
      <c r="I2552" s="137"/>
    </row>
    <row r="2553" spans="2:9" ht="12.75" customHeight="1" x14ac:dyDescent="0.2">
      <c r="B2553" s="486"/>
      <c r="C2553" s="487"/>
      <c r="D2553" s="487"/>
      <c r="E2553" s="495"/>
      <c r="F2553" s="488"/>
      <c r="G2553" s="490"/>
      <c r="H2553" s="704"/>
      <c r="I2553" s="971"/>
    </row>
    <row r="2554" spans="2:9" ht="12.75" customHeight="1" x14ac:dyDescent="0.2">
      <c r="B2554" s="486"/>
      <c r="C2554" s="487"/>
      <c r="D2554" s="487"/>
      <c r="E2554" s="488"/>
      <c r="F2554" s="493"/>
      <c r="G2554" s="494"/>
      <c r="H2554" s="704"/>
      <c r="I2554" s="971"/>
    </row>
    <row r="2555" spans="2:9" ht="12.75" customHeight="1" x14ac:dyDescent="0.2">
      <c r="B2555" s="486"/>
      <c r="C2555" s="487"/>
      <c r="D2555" s="487"/>
      <c r="E2555" s="488"/>
      <c r="F2555" s="491"/>
      <c r="G2555" s="492"/>
      <c r="H2555" s="704"/>
      <c r="I2555" s="971"/>
    </row>
    <row r="2556" spans="2:9" ht="12.75" customHeight="1" x14ac:dyDescent="0.2">
      <c r="B2556" s="486"/>
      <c r="C2556" s="487"/>
      <c r="D2556" s="487"/>
      <c r="E2556" s="488"/>
      <c r="F2556" s="489"/>
      <c r="G2556" s="490"/>
      <c r="H2556" s="704"/>
      <c r="I2556" s="971"/>
    </row>
    <row r="2557" spans="2:9" ht="12.75" customHeight="1" x14ac:dyDescent="0.2">
      <c r="B2557" s="486"/>
      <c r="C2557" s="487"/>
      <c r="D2557" s="487"/>
      <c r="E2557" s="488"/>
      <c r="F2557" s="493"/>
      <c r="G2557" s="494"/>
      <c r="H2557" s="704"/>
      <c r="I2557" s="971"/>
    </row>
    <row r="2558" spans="2:9" ht="12.75" customHeight="1" x14ac:dyDescent="0.2">
      <c r="B2558" s="486"/>
      <c r="C2558" s="487"/>
      <c r="D2558" s="487"/>
      <c r="E2558" s="488"/>
      <c r="F2558" s="491"/>
      <c r="G2558" s="492"/>
      <c r="H2558" s="704"/>
      <c r="I2558" s="971"/>
    </row>
    <row r="2559" spans="2:9" ht="12.75" customHeight="1" x14ac:dyDescent="0.2">
      <c r="B2559" s="486"/>
      <c r="C2559" s="487"/>
      <c r="D2559" s="487"/>
      <c r="E2559" s="488"/>
      <c r="F2559" s="491"/>
      <c r="G2559" s="492"/>
      <c r="H2559" s="704"/>
      <c r="I2559" s="971"/>
    </row>
    <row r="2560" spans="2:9" ht="12.75" customHeight="1" x14ac:dyDescent="0.2">
      <c r="B2560" s="486"/>
      <c r="C2560" s="487"/>
      <c r="D2560" s="487"/>
      <c r="E2560" s="488"/>
      <c r="F2560" s="493"/>
      <c r="G2560" s="494"/>
      <c r="H2560" s="704"/>
      <c r="I2560" s="971"/>
    </row>
    <row r="2561" spans="1:9" s="120" customFormat="1" ht="12.75" customHeight="1" x14ac:dyDescent="0.2">
      <c r="A2561" s="360"/>
      <c r="B2561" s="971"/>
      <c r="C2561" s="971"/>
      <c r="D2561" s="971"/>
      <c r="E2561" s="139"/>
      <c r="F2561" s="144"/>
      <c r="G2561" s="145"/>
      <c r="H2561" s="704"/>
      <c r="I2561" s="971"/>
    </row>
    <row r="2562" spans="1:9" s="120" customFormat="1" ht="12.75" customHeight="1" x14ac:dyDescent="0.2">
      <c r="A2562" s="360"/>
      <c r="B2562" s="971"/>
      <c r="C2562" s="971"/>
      <c r="D2562" s="971"/>
      <c r="E2562" s="139"/>
      <c r="F2562" s="142"/>
      <c r="G2562" s="143"/>
      <c r="H2562" s="704"/>
      <c r="I2562" s="971"/>
    </row>
    <row r="2563" spans="1:9" s="120" customFormat="1" ht="12.75" customHeight="1" x14ac:dyDescent="0.2">
      <c r="A2563" s="360"/>
      <c r="B2563" s="971"/>
      <c r="C2563" s="971"/>
      <c r="D2563" s="971"/>
      <c r="E2563" s="139"/>
      <c r="F2563" s="140"/>
      <c r="G2563" s="141"/>
      <c r="H2563" s="704"/>
      <c r="I2563" s="971"/>
    </row>
    <row r="2564" spans="1:9" s="120" customFormat="1" ht="12.75" customHeight="1" x14ac:dyDescent="0.2">
      <c r="A2564" s="360"/>
      <c r="B2564" s="971"/>
      <c r="C2564" s="971"/>
      <c r="D2564" s="971"/>
      <c r="E2564" s="139"/>
      <c r="F2564" s="140"/>
      <c r="G2564" s="141"/>
      <c r="H2564" s="704"/>
      <c r="I2564" s="971"/>
    </row>
    <row r="2565" spans="1:9" s="120" customFormat="1" ht="12.75" customHeight="1" x14ac:dyDescent="0.2">
      <c r="A2565" s="360"/>
      <c r="B2565" s="971"/>
      <c r="C2565" s="971"/>
      <c r="D2565" s="971"/>
      <c r="E2565" s="139"/>
      <c r="F2565" s="142"/>
      <c r="G2565" s="143"/>
      <c r="H2565" s="704"/>
      <c r="I2565" s="971"/>
    </row>
  </sheetData>
  <autoFilter ref="A1545:I1996"/>
  <mergeCells count="52">
    <mergeCell ref="AG14:AI14"/>
    <mergeCell ref="AJ14:AL14"/>
    <mergeCell ref="AP14:AR14"/>
    <mergeCell ref="P982:Y982"/>
    <mergeCell ref="Z982:AC982"/>
    <mergeCell ref="I500:P500"/>
    <mergeCell ref="N501:O501"/>
    <mergeCell ref="F982:O982"/>
    <mergeCell ref="I501:K501"/>
    <mergeCell ref="L501:M501"/>
    <mergeCell ref="O2000:V2000"/>
    <mergeCell ref="E2001:N2001"/>
    <mergeCell ref="O2001:X2001"/>
    <mergeCell ref="B2024:C2024"/>
    <mergeCell ref="Y2017:AD2017"/>
    <mergeCell ref="B2025:C2025"/>
    <mergeCell ref="Y2001:AD2001"/>
    <mergeCell ref="B2015:C2015"/>
    <mergeCell ref="E2017:N2017"/>
    <mergeCell ref="O2017:X2017"/>
    <mergeCell ref="I13:T13"/>
    <mergeCell ref="G14:H14"/>
    <mergeCell ref="AG13:AR13"/>
    <mergeCell ref="AV14:AX14"/>
    <mergeCell ref="AM14:AO14"/>
    <mergeCell ref="U13:AF13"/>
    <mergeCell ref="I14:K14"/>
    <mergeCell ref="L14:N14"/>
    <mergeCell ref="O14:Q14"/>
    <mergeCell ref="R14:T14"/>
    <mergeCell ref="U14:W14"/>
    <mergeCell ref="X14:Z14"/>
    <mergeCell ref="AS13:BD13"/>
    <mergeCell ref="AS14:AU14"/>
    <mergeCell ref="AA14:AC14"/>
    <mergeCell ref="AD14:AF14"/>
    <mergeCell ref="B2404:F2404"/>
    <mergeCell ref="B2507:F2507"/>
    <mergeCell ref="B2508:F2508"/>
    <mergeCell ref="BE13:BP13"/>
    <mergeCell ref="BQ13:CB13"/>
    <mergeCell ref="AY14:BA14"/>
    <mergeCell ref="BB14:BD14"/>
    <mergeCell ref="BE14:BG14"/>
    <mergeCell ref="BH14:BJ14"/>
    <mergeCell ref="BK14:BM14"/>
    <mergeCell ref="BN14:BP14"/>
    <mergeCell ref="BQ14:BS14"/>
    <mergeCell ref="BT14:BV14"/>
    <mergeCell ref="BW14:BY14"/>
    <mergeCell ref="BZ14:CB14"/>
    <mergeCell ref="G13:H13"/>
  </mergeCells>
  <hyperlinks>
    <hyperlink ref="C2" location="Plan3!B12" display="1CRONOGRAMA FÍSICO"/>
    <hyperlink ref="C4" location="Plan3!B495" display="3COMPARATIVO FÍSICO PREVISTO X MEDIDO"/>
    <hyperlink ref="C5" location="Plan3!B978" display="4CRONOGRAMA DE INSUMOS"/>
    <hyperlink ref="C6" location="Plan3!B1506" display="5PROGRAMAÇÃO DE COMPRA DE INSUMOS"/>
    <hyperlink ref="C7" location="Plan3!B3568" display="6HISTOGRAMA DE MÃO DE OBRA"/>
    <hyperlink ref="C9" location="Plan3!B3597" display="8ORÇAMENTO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89"/>
  <sheetViews>
    <sheetView showZeros="0" zoomScale="70" zoomScaleNormal="70" workbookViewId="0">
      <pane xSplit="6" ySplit="7" topLeftCell="G477" activePane="bottomRight" state="frozen"/>
      <selection activeCell="B486" sqref="B486"/>
      <selection pane="topRight" activeCell="B486" sqref="B486"/>
      <selection pane="bottomLeft" activeCell="B486" sqref="B486"/>
      <selection pane="bottomRight" activeCell="B486" sqref="B486"/>
    </sheetView>
  </sheetViews>
  <sheetFormatPr defaultColWidth="9.140625" defaultRowHeight="12.75" x14ac:dyDescent="0.2"/>
  <cols>
    <col min="1" max="1" width="7.85546875" style="130" customWidth="1"/>
    <col min="2" max="2" width="23" style="156" customWidth="1"/>
    <col min="3" max="3" width="65.140625" customWidth="1"/>
    <col min="4" max="4" width="21.5703125" bestFit="1" customWidth="1"/>
    <col min="5" max="5" width="16.7109375" customWidth="1"/>
    <col min="6" max="6" width="21.42578125" customWidth="1"/>
    <col min="7" max="7" width="20.140625" bestFit="1" customWidth="1"/>
    <col min="8" max="8" width="17.7109375" customWidth="1"/>
    <col min="9" max="9" width="18.42578125" customWidth="1"/>
    <col min="10" max="10" width="16.7109375" customWidth="1"/>
    <col min="11" max="11" width="19.5703125" bestFit="1" customWidth="1"/>
    <col min="12" max="12" width="13.85546875" customWidth="1"/>
    <col min="13" max="13" width="19" customWidth="1"/>
    <col min="14" max="14" width="16.28515625" customWidth="1"/>
    <col min="15" max="16" width="18.140625" bestFit="1" customWidth="1"/>
    <col min="17" max="17" width="17.5703125" bestFit="1" customWidth="1"/>
    <col min="18" max="18" width="25.5703125" customWidth="1"/>
  </cols>
  <sheetData>
    <row r="1" spans="1:18" ht="13.5" thickBot="1" x14ac:dyDescent="0.25"/>
    <row r="2" spans="1:18" ht="52.5" customHeight="1" thickBot="1" x14ac:dyDescent="0.25">
      <c r="B2" s="520"/>
      <c r="C2" s="1225" t="s">
        <v>938</v>
      </c>
      <c r="D2" s="1226"/>
      <c r="E2" s="1226"/>
      <c r="F2" s="1226"/>
      <c r="G2" s="1226"/>
      <c r="H2" s="1226"/>
      <c r="I2" s="1226"/>
      <c r="J2" s="1226"/>
      <c r="K2" s="1226"/>
      <c r="L2" s="1226"/>
      <c r="M2" s="1226"/>
      <c r="N2" s="1226"/>
      <c r="O2" s="1226"/>
      <c r="P2" s="1226"/>
      <c r="Q2" s="1226"/>
      <c r="R2" s="1227"/>
    </row>
    <row r="3" spans="1:18" x14ac:dyDescent="0.2">
      <c r="F3" s="585"/>
    </row>
    <row r="4" spans="1:18" ht="29.25" customHeight="1" x14ac:dyDescent="0.2">
      <c r="B4" s="1228" t="s">
        <v>1660</v>
      </c>
      <c r="C4" s="1228"/>
      <c r="D4" s="795" t="s">
        <v>936</v>
      </c>
      <c r="E4" s="521" t="s">
        <v>937</v>
      </c>
      <c r="F4" s="522">
        <v>44104</v>
      </c>
      <c r="G4" s="1229" t="s">
        <v>939</v>
      </c>
      <c r="H4" s="1230"/>
      <c r="I4" s="1230"/>
      <c r="J4" s="1230"/>
      <c r="K4" s="1230"/>
      <c r="L4" s="1230"/>
      <c r="M4" s="1230"/>
      <c r="N4" s="1230"/>
      <c r="O4" s="1230"/>
      <c r="P4" s="713">
        <v>8.1470099999999999</v>
      </c>
      <c r="Q4" s="713"/>
      <c r="R4" s="713"/>
    </row>
    <row r="5" spans="1:18" ht="16.5" customHeight="1" x14ac:dyDescent="0.2">
      <c r="B5" s="259"/>
      <c r="C5" s="130"/>
      <c r="E5" s="585"/>
    </row>
    <row r="6" spans="1:18" ht="17.25" customHeight="1" x14ac:dyDescent="0.2">
      <c r="B6" s="1234" t="s">
        <v>70</v>
      </c>
      <c r="C6" s="1234" t="s">
        <v>39</v>
      </c>
      <c r="D6" s="1234" t="s">
        <v>332</v>
      </c>
      <c r="E6" s="1231" t="s">
        <v>934</v>
      </c>
      <c r="F6" s="1231"/>
      <c r="G6" s="1232" t="s">
        <v>935</v>
      </c>
      <c r="H6" s="1232"/>
      <c r="I6" s="1232"/>
      <c r="J6" s="1232"/>
      <c r="K6" s="1232"/>
      <c r="L6" s="1233" t="s">
        <v>307</v>
      </c>
      <c r="M6" s="1233"/>
      <c r="N6" s="1222" t="s">
        <v>308</v>
      </c>
      <c r="O6" s="1222"/>
      <c r="P6" s="1223" t="s">
        <v>327</v>
      </c>
      <c r="Q6" s="1224" t="s">
        <v>331</v>
      </c>
      <c r="R6" s="1224"/>
    </row>
    <row r="7" spans="1:18" ht="45.75" customHeight="1" x14ac:dyDescent="0.2">
      <c r="B7" s="1234"/>
      <c r="C7" s="1234"/>
      <c r="D7" s="1234"/>
      <c r="E7" s="1231"/>
      <c r="F7" s="1231"/>
      <c r="G7" s="513" t="s">
        <v>926</v>
      </c>
      <c r="H7" s="513" t="s">
        <v>927</v>
      </c>
      <c r="I7" s="514" t="s">
        <v>317</v>
      </c>
      <c r="J7" s="514" t="s">
        <v>326</v>
      </c>
      <c r="K7" s="515" t="s">
        <v>316</v>
      </c>
      <c r="L7" s="516" t="s">
        <v>309</v>
      </c>
      <c r="M7" s="516" t="s">
        <v>324</v>
      </c>
      <c r="N7" s="516" t="s">
        <v>309</v>
      </c>
      <c r="O7" s="516" t="s">
        <v>324</v>
      </c>
      <c r="P7" s="1223"/>
      <c r="Q7" s="517" t="s">
        <v>329</v>
      </c>
      <c r="R7" s="517" t="s">
        <v>330</v>
      </c>
    </row>
    <row r="8" spans="1:18" s="155" customFormat="1" ht="21.95" customHeight="1" x14ac:dyDescent="0.2">
      <c r="A8" s="388" t="s">
        <v>75</v>
      </c>
      <c r="B8" s="161" t="s">
        <v>75</v>
      </c>
      <c r="C8" s="161" t="s">
        <v>772</v>
      </c>
      <c r="D8" s="163">
        <v>292608.86994262337</v>
      </c>
      <c r="E8" s="524">
        <v>0.99553678547653635</v>
      </c>
      <c r="F8" s="519">
        <v>291302.89378460118</v>
      </c>
      <c r="G8" s="519">
        <v>131193.44</v>
      </c>
      <c r="H8" s="856">
        <v>0</v>
      </c>
      <c r="I8" s="856">
        <v>179605.26</v>
      </c>
      <c r="J8" s="856">
        <v>2306.29</v>
      </c>
      <c r="K8" s="856">
        <v>308492.40999999997</v>
      </c>
      <c r="L8" s="532">
        <v>1.059009081551072</v>
      </c>
      <c r="M8" s="163">
        <v>17189.516215398791</v>
      </c>
      <c r="N8" s="532">
        <v>1.0594712471835597</v>
      </c>
      <c r="O8" s="163">
        <v>17324.728489798785</v>
      </c>
      <c r="P8" s="163">
        <v>-135.21227439999348</v>
      </c>
      <c r="Q8" s="532">
        <v>1.0588773964561746</v>
      </c>
      <c r="R8" s="163">
        <v>309836.91838482843</v>
      </c>
    </row>
    <row r="9" spans="1:18" s="177" customFormat="1" ht="21.95" customHeight="1" x14ac:dyDescent="0.2">
      <c r="A9" s="388" t="s">
        <v>75</v>
      </c>
      <c r="B9" s="868" t="s">
        <v>76</v>
      </c>
      <c r="C9" s="868" t="s">
        <v>566</v>
      </c>
      <c r="D9" s="361">
        <v>52002.53</v>
      </c>
      <c r="E9" s="362">
        <v>1</v>
      </c>
      <c r="F9" s="363">
        <v>52002.53</v>
      </c>
      <c r="G9" s="693">
        <v>30940</v>
      </c>
      <c r="H9" s="693">
        <v>0</v>
      </c>
      <c r="I9" s="693">
        <v>21310.030000000002</v>
      </c>
      <c r="J9" s="693">
        <v>0</v>
      </c>
      <c r="K9" s="694">
        <v>52250.03</v>
      </c>
      <c r="L9" s="695">
        <v>1.004759383822287</v>
      </c>
      <c r="M9" s="696">
        <v>247.5</v>
      </c>
      <c r="N9" s="695">
        <v>1.004759383822287</v>
      </c>
      <c r="O9" s="696">
        <v>247.5</v>
      </c>
      <c r="P9" s="696">
        <v>0</v>
      </c>
      <c r="Q9" s="695">
        <v>1.004759383822287</v>
      </c>
      <c r="R9" s="698">
        <v>52250.029999999992</v>
      </c>
    </row>
    <row r="10" spans="1:18" s="130" customFormat="1" ht="21.95" customHeight="1" x14ac:dyDescent="0.2">
      <c r="A10" s="388" t="s">
        <v>75</v>
      </c>
      <c r="B10" s="868" t="s">
        <v>77</v>
      </c>
      <c r="C10" s="868" t="s">
        <v>587</v>
      </c>
      <c r="D10" s="361">
        <v>17921.78</v>
      </c>
      <c r="E10" s="362">
        <v>1</v>
      </c>
      <c r="F10" s="363">
        <v>17921.78</v>
      </c>
      <c r="G10" s="693">
        <v>29955.64</v>
      </c>
      <c r="H10" s="693">
        <v>0</v>
      </c>
      <c r="I10" s="693">
        <v>0</v>
      </c>
      <c r="J10" s="693">
        <v>0</v>
      </c>
      <c r="K10" s="694">
        <v>29955.64</v>
      </c>
      <c r="L10" s="695">
        <v>1.6714656691467031</v>
      </c>
      <c r="M10" s="696">
        <v>12033.86</v>
      </c>
      <c r="N10" s="695">
        <v>1.6714656691467031</v>
      </c>
      <c r="O10" s="696">
        <v>12033.86</v>
      </c>
      <c r="P10" s="696">
        <v>0</v>
      </c>
      <c r="Q10" s="695">
        <v>1.6714656691467031</v>
      </c>
      <c r="R10" s="698">
        <v>29955.64</v>
      </c>
    </row>
    <row r="11" spans="1:18" s="130" customFormat="1" ht="21.95" customHeight="1" x14ac:dyDescent="0.2">
      <c r="A11" s="388" t="s">
        <v>75</v>
      </c>
      <c r="B11" s="868" t="s">
        <v>78</v>
      </c>
      <c r="C11" s="868" t="s">
        <v>965</v>
      </c>
      <c r="D11" s="361">
        <v>10000</v>
      </c>
      <c r="E11" s="362">
        <v>1</v>
      </c>
      <c r="F11" s="363">
        <v>10000</v>
      </c>
      <c r="G11" s="693">
        <v>9395</v>
      </c>
      <c r="H11" s="693">
        <v>0</v>
      </c>
      <c r="I11" s="693">
        <v>0</v>
      </c>
      <c r="J11" s="693">
        <v>810</v>
      </c>
      <c r="K11" s="694">
        <v>8585</v>
      </c>
      <c r="L11" s="695">
        <v>0.85850000000000004</v>
      </c>
      <c r="M11" s="696">
        <v>-1415</v>
      </c>
      <c r="N11" s="695">
        <v>0.9395</v>
      </c>
      <c r="O11" s="696">
        <v>-605</v>
      </c>
      <c r="P11" s="696">
        <v>-810</v>
      </c>
      <c r="Q11" s="695">
        <v>0.85850000000000004</v>
      </c>
      <c r="R11" s="698">
        <v>8585</v>
      </c>
    </row>
    <row r="12" spans="1:18" s="130" customFormat="1" ht="21.95" customHeight="1" x14ac:dyDescent="0.2">
      <c r="A12" s="388" t="s">
        <v>75</v>
      </c>
      <c r="B12" s="868" t="s">
        <v>79</v>
      </c>
      <c r="C12" s="868" t="s">
        <v>585</v>
      </c>
      <c r="D12" s="361">
        <v>59021.08</v>
      </c>
      <c r="E12" s="362">
        <v>1</v>
      </c>
      <c r="F12" s="363">
        <v>59021.08</v>
      </c>
      <c r="G12" s="693">
        <v>2739.46</v>
      </c>
      <c r="H12" s="693">
        <v>0</v>
      </c>
      <c r="I12" s="693">
        <v>56281.62</v>
      </c>
      <c r="J12" s="693">
        <v>0</v>
      </c>
      <c r="K12" s="694">
        <v>59021.08</v>
      </c>
      <c r="L12" s="695">
        <v>1</v>
      </c>
      <c r="M12" s="696">
        <v>0</v>
      </c>
      <c r="N12" s="695">
        <v>1</v>
      </c>
      <c r="O12" s="696">
        <v>0</v>
      </c>
      <c r="P12" s="696">
        <v>0</v>
      </c>
      <c r="Q12" s="695">
        <v>1</v>
      </c>
      <c r="R12" s="698">
        <v>59021.08</v>
      </c>
    </row>
    <row r="13" spans="1:18" s="130" customFormat="1" ht="21.95" customHeight="1" x14ac:dyDescent="0.2">
      <c r="A13" s="388" t="s">
        <v>75</v>
      </c>
      <c r="B13" s="868" t="s">
        <v>80</v>
      </c>
      <c r="C13" s="868" t="s">
        <v>1661</v>
      </c>
      <c r="D13" s="361">
        <v>51023.199999999997</v>
      </c>
      <c r="E13" s="362">
        <v>1</v>
      </c>
      <c r="F13" s="363">
        <v>51023.199999999997</v>
      </c>
      <c r="G13" s="693">
        <v>7300.1399999999994</v>
      </c>
      <c r="H13" s="693">
        <v>0</v>
      </c>
      <c r="I13" s="693">
        <v>43723.06</v>
      </c>
      <c r="J13" s="693">
        <v>0</v>
      </c>
      <c r="K13" s="694">
        <v>51023.199999999997</v>
      </c>
      <c r="L13" s="695">
        <v>1</v>
      </c>
      <c r="M13" s="696">
        <v>0</v>
      </c>
      <c r="N13" s="695">
        <v>1</v>
      </c>
      <c r="O13" s="696">
        <v>0</v>
      </c>
      <c r="P13" s="696">
        <v>0</v>
      </c>
      <c r="Q13" s="695">
        <v>1</v>
      </c>
      <c r="R13" s="698">
        <v>51023.199999999997</v>
      </c>
    </row>
    <row r="14" spans="1:18" s="177" customFormat="1" ht="21.95" customHeight="1" x14ac:dyDescent="0.2">
      <c r="A14" s="388" t="s">
        <v>75</v>
      </c>
      <c r="B14" s="868" t="s">
        <v>81</v>
      </c>
      <c r="C14" s="868" t="s">
        <v>644</v>
      </c>
      <c r="D14" s="361">
        <v>1349.7299426233542</v>
      </c>
      <c r="E14" s="362">
        <v>0</v>
      </c>
      <c r="F14" s="363">
        <v>0</v>
      </c>
      <c r="G14" s="693">
        <v>0</v>
      </c>
      <c r="H14" s="693">
        <v>0</v>
      </c>
      <c r="I14" s="693">
        <v>0</v>
      </c>
      <c r="J14" s="693">
        <v>0</v>
      </c>
      <c r="K14" s="694">
        <v>0</v>
      </c>
      <c r="L14" s="695">
        <v>0</v>
      </c>
      <c r="M14" s="696">
        <v>0</v>
      </c>
      <c r="N14" s="695">
        <v>0</v>
      </c>
      <c r="O14" s="696">
        <v>0</v>
      </c>
      <c r="P14" s="696">
        <v>0</v>
      </c>
      <c r="Q14" s="695">
        <v>1</v>
      </c>
      <c r="R14" s="698">
        <v>1349.7299426233542</v>
      </c>
    </row>
    <row r="15" spans="1:18" s="130" customFormat="1" ht="21.95" customHeight="1" x14ac:dyDescent="0.2">
      <c r="A15" s="388" t="s">
        <v>75</v>
      </c>
      <c r="B15" s="868" t="s">
        <v>156</v>
      </c>
      <c r="C15" s="868" t="s">
        <v>1662</v>
      </c>
      <c r="D15" s="361">
        <v>22000</v>
      </c>
      <c r="E15" s="362">
        <v>1</v>
      </c>
      <c r="F15" s="363">
        <v>22000</v>
      </c>
      <c r="G15" s="693">
        <v>22400</v>
      </c>
      <c r="H15" s="693">
        <v>0</v>
      </c>
      <c r="I15" s="693">
        <v>0</v>
      </c>
      <c r="J15" s="693">
        <v>0</v>
      </c>
      <c r="K15" s="694">
        <v>22400</v>
      </c>
      <c r="L15" s="695">
        <v>1.0181818181818181</v>
      </c>
      <c r="M15" s="696">
        <v>400</v>
      </c>
      <c r="N15" s="695">
        <v>1.0181818181818181</v>
      </c>
      <c r="O15" s="696">
        <v>400</v>
      </c>
      <c r="P15" s="696">
        <v>0</v>
      </c>
      <c r="Q15" s="695">
        <v>1.0181818181818181</v>
      </c>
      <c r="R15" s="698">
        <v>22399.999999999996</v>
      </c>
    </row>
    <row r="16" spans="1:18" s="130" customFormat="1" ht="21.95" customHeight="1" x14ac:dyDescent="0.2">
      <c r="A16" s="388" t="s">
        <v>75</v>
      </c>
      <c r="B16" s="868" t="s">
        <v>267</v>
      </c>
      <c r="C16" s="868" t="s">
        <v>1663</v>
      </c>
      <c r="D16" s="361">
        <v>22500</v>
      </c>
      <c r="E16" s="362">
        <v>1</v>
      </c>
      <c r="F16" s="363">
        <v>22500</v>
      </c>
      <c r="G16" s="693">
        <v>26983.25</v>
      </c>
      <c r="H16" s="693">
        <v>0</v>
      </c>
      <c r="I16" s="693">
        <v>0</v>
      </c>
      <c r="J16" s="693">
        <v>0</v>
      </c>
      <c r="K16" s="694">
        <v>26983.25</v>
      </c>
      <c r="L16" s="695">
        <v>1.1992555555555555</v>
      </c>
      <c r="M16" s="696">
        <v>4483.25</v>
      </c>
      <c r="N16" s="695">
        <v>1.1992555555555555</v>
      </c>
      <c r="O16" s="696">
        <v>4483.25</v>
      </c>
      <c r="P16" s="696">
        <v>0</v>
      </c>
      <c r="Q16" s="695">
        <v>1.1992555555555555</v>
      </c>
      <c r="R16" s="698">
        <v>26983.25</v>
      </c>
    </row>
    <row r="17" spans="1:18" s="155" customFormat="1" ht="21.95" customHeight="1" x14ac:dyDescent="0.2">
      <c r="A17" s="388" t="s">
        <v>75</v>
      </c>
      <c r="B17" s="868" t="s">
        <v>268</v>
      </c>
      <c r="C17" s="868" t="s">
        <v>967</v>
      </c>
      <c r="D17" s="361">
        <v>50990.55</v>
      </c>
      <c r="E17" s="362">
        <v>1</v>
      </c>
      <c r="F17" s="363">
        <v>50990.55</v>
      </c>
      <c r="G17" s="693">
        <v>0</v>
      </c>
      <c r="H17" s="693">
        <v>0</v>
      </c>
      <c r="I17" s="693">
        <v>50990.55</v>
      </c>
      <c r="J17" s="693">
        <v>0</v>
      </c>
      <c r="K17" s="694">
        <v>50990.55</v>
      </c>
      <c r="L17" s="695">
        <v>1</v>
      </c>
      <c r="M17" s="696">
        <v>0</v>
      </c>
      <c r="N17" s="695">
        <v>1</v>
      </c>
      <c r="O17" s="696">
        <v>0</v>
      </c>
      <c r="P17" s="696">
        <v>0</v>
      </c>
      <c r="Q17" s="695">
        <v>1</v>
      </c>
      <c r="R17" s="698">
        <v>50990.55</v>
      </c>
    </row>
    <row r="18" spans="1:18" s="177" customFormat="1" ht="21.95" customHeight="1" x14ac:dyDescent="0.2">
      <c r="A18" s="388" t="s">
        <v>75</v>
      </c>
      <c r="B18" s="868" t="s">
        <v>966</v>
      </c>
      <c r="C18" s="868" t="s">
        <v>969</v>
      </c>
      <c r="D18" s="361">
        <v>3000</v>
      </c>
      <c r="E18" s="699">
        <v>1</v>
      </c>
      <c r="F18" s="697">
        <v>3000</v>
      </c>
      <c r="G18" s="693">
        <v>0</v>
      </c>
      <c r="H18" s="693">
        <v>0</v>
      </c>
      <c r="I18" s="693">
        <v>5100</v>
      </c>
      <c r="J18" s="693">
        <v>0</v>
      </c>
      <c r="K18" s="694">
        <v>5100</v>
      </c>
      <c r="L18" s="695">
        <v>1.7</v>
      </c>
      <c r="M18" s="696">
        <v>2100</v>
      </c>
      <c r="N18" s="695">
        <v>1.7</v>
      </c>
      <c r="O18" s="696">
        <v>2100</v>
      </c>
      <c r="P18" s="696">
        <v>0</v>
      </c>
      <c r="Q18" s="695">
        <v>1.7</v>
      </c>
      <c r="R18" s="698">
        <v>5100</v>
      </c>
    </row>
    <row r="19" spans="1:18" s="130" customFormat="1" ht="21.95" customHeight="1" x14ac:dyDescent="0.2">
      <c r="A19" s="388" t="s">
        <v>75</v>
      </c>
      <c r="B19" s="868" t="s">
        <v>968</v>
      </c>
      <c r="C19" s="868" t="s">
        <v>1664</v>
      </c>
      <c r="D19" s="361">
        <v>2800</v>
      </c>
      <c r="E19" s="362">
        <v>1</v>
      </c>
      <c r="F19" s="363">
        <v>2800</v>
      </c>
      <c r="G19" s="693">
        <v>1479.95</v>
      </c>
      <c r="H19" s="693">
        <v>0</v>
      </c>
      <c r="I19" s="693">
        <v>2200</v>
      </c>
      <c r="J19" s="693">
        <v>1496.2900000000002</v>
      </c>
      <c r="K19" s="694">
        <v>2183.66</v>
      </c>
      <c r="L19" s="695">
        <v>0.77987857142857142</v>
      </c>
      <c r="M19" s="696">
        <v>-616.34000000000015</v>
      </c>
      <c r="N19" s="695">
        <v>0.54237857142857127</v>
      </c>
      <c r="O19" s="696">
        <v>-1281.3400000000004</v>
      </c>
      <c r="P19" s="696">
        <v>665.00000000000023</v>
      </c>
      <c r="Q19" s="695">
        <v>0.77987857142857142</v>
      </c>
      <c r="R19" s="698">
        <v>2183.66</v>
      </c>
    </row>
    <row r="20" spans="1:18" s="130" customFormat="1" ht="21.95" customHeight="1" x14ac:dyDescent="0.2">
      <c r="A20" s="388" t="s">
        <v>82</v>
      </c>
      <c r="B20" s="161" t="s">
        <v>82</v>
      </c>
      <c r="C20" s="161" t="s">
        <v>773</v>
      </c>
      <c r="D20" s="163">
        <v>55821.980103001602</v>
      </c>
      <c r="E20" s="524">
        <v>1</v>
      </c>
      <c r="F20" s="856">
        <v>55821.980103001602</v>
      </c>
      <c r="G20" s="856">
        <v>36454.18</v>
      </c>
      <c r="H20" s="856">
        <v>0</v>
      </c>
      <c r="I20" s="856">
        <v>5590</v>
      </c>
      <c r="J20" s="856">
        <v>0</v>
      </c>
      <c r="K20" s="856">
        <v>42044.18</v>
      </c>
      <c r="L20" s="532">
        <v>0.75318324291651639</v>
      </c>
      <c r="M20" s="163">
        <v>-13777.800103001602</v>
      </c>
      <c r="N20" s="532">
        <v>0.74858827871913913</v>
      </c>
      <c r="O20" s="163">
        <v>-14034.300103001602</v>
      </c>
      <c r="P20" s="163">
        <v>256.5</v>
      </c>
      <c r="Q20" s="532">
        <v>0.75318324291651639</v>
      </c>
      <c r="R20" s="163">
        <v>42044.18</v>
      </c>
    </row>
    <row r="21" spans="1:18" s="130" customFormat="1" ht="21.95" customHeight="1" x14ac:dyDescent="0.2">
      <c r="A21" s="388" t="s">
        <v>82</v>
      </c>
      <c r="B21" s="868" t="s">
        <v>83</v>
      </c>
      <c r="C21" s="868" t="s">
        <v>569</v>
      </c>
      <c r="D21" s="361">
        <v>25871.84</v>
      </c>
      <c r="E21" s="362">
        <v>1</v>
      </c>
      <c r="F21" s="363">
        <v>25871.84</v>
      </c>
      <c r="G21" s="693">
        <v>25871.84</v>
      </c>
      <c r="H21" s="693">
        <v>0</v>
      </c>
      <c r="I21" s="693">
        <v>0</v>
      </c>
      <c r="J21" s="693">
        <v>0</v>
      </c>
      <c r="K21" s="694">
        <v>25871.84</v>
      </c>
      <c r="L21" s="695">
        <v>1</v>
      </c>
      <c r="M21" s="696">
        <v>0</v>
      </c>
      <c r="N21" s="695">
        <v>1</v>
      </c>
      <c r="O21" s="696">
        <v>0</v>
      </c>
      <c r="P21" s="696">
        <v>0</v>
      </c>
      <c r="Q21" s="695">
        <v>1</v>
      </c>
      <c r="R21" s="698">
        <v>25871.84</v>
      </c>
    </row>
    <row r="22" spans="1:18" s="130" customFormat="1" ht="21.95" customHeight="1" x14ac:dyDescent="0.2">
      <c r="A22" s="388" t="s">
        <v>82</v>
      </c>
      <c r="B22" s="868" t="s">
        <v>84</v>
      </c>
      <c r="C22" s="868" t="s">
        <v>774</v>
      </c>
      <c r="D22" s="361">
        <v>1000</v>
      </c>
      <c r="E22" s="362">
        <v>1</v>
      </c>
      <c r="F22" s="363">
        <v>1000</v>
      </c>
      <c r="G22" s="693">
        <v>0</v>
      </c>
      <c r="H22" s="693">
        <v>0</v>
      </c>
      <c r="I22" s="693">
        <v>0</v>
      </c>
      <c r="J22" s="693">
        <v>0</v>
      </c>
      <c r="K22" s="694">
        <v>0</v>
      </c>
      <c r="L22" s="695">
        <v>0</v>
      </c>
      <c r="M22" s="696">
        <v>-1000</v>
      </c>
      <c r="N22" s="695">
        <v>0</v>
      </c>
      <c r="O22" s="696">
        <v>-1000</v>
      </c>
      <c r="P22" s="696">
        <v>0</v>
      </c>
      <c r="Q22" s="695">
        <v>0</v>
      </c>
      <c r="R22" s="698">
        <v>0</v>
      </c>
    </row>
    <row r="23" spans="1:18" s="130" customFormat="1" ht="21.95" customHeight="1" x14ac:dyDescent="0.2">
      <c r="A23" s="388" t="s">
        <v>82</v>
      </c>
      <c r="B23" s="868" t="s">
        <v>85</v>
      </c>
      <c r="C23" s="868" t="s">
        <v>613</v>
      </c>
      <c r="D23" s="361">
        <v>6160</v>
      </c>
      <c r="E23" s="362">
        <v>1</v>
      </c>
      <c r="F23" s="363">
        <v>6160</v>
      </c>
      <c r="G23" s="693">
        <v>0</v>
      </c>
      <c r="H23" s="693">
        <v>0</v>
      </c>
      <c r="I23" s="693">
        <v>900</v>
      </c>
      <c r="J23" s="693">
        <v>0</v>
      </c>
      <c r="K23" s="694">
        <v>900</v>
      </c>
      <c r="L23" s="695">
        <v>0.1461038961038961</v>
      </c>
      <c r="M23" s="696">
        <v>-5260</v>
      </c>
      <c r="N23" s="695">
        <v>0.1461038961038961</v>
      </c>
      <c r="O23" s="696">
        <v>-5260</v>
      </c>
      <c r="P23" s="696">
        <v>0</v>
      </c>
      <c r="Q23" s="695">
        <v>0.1461038961038961</v>
      </c>
      <c r="R23" s="698">
        <v>900</v>
      </c>
    </row>
    <row r="24" spans="1:18" s="130" customFormat="1" ht="21.95" customHeight="1" x14ac:dyDescent="0.2">
      <c r="A24" s="388" t="s">
        <v>82</v>
      </c>
      <c r="B24" s="868" t="s">
        <v>161</v>
      </c>
      <c r="C24" s="868" t="s">
        <v>607</v>
      </c>
      <c r="D24" s="361">
        <v>6790.1401030016077</v>
      </c>
      <c r="E24" s="699">
        <v>1</v>
      </c>
      <c r="F24" s="697">
        <v>6790.1401030016077</v>
      </c>
      <c r="G24" s="693">
        <v>8682.34</v>
      </c>
      <c r="H24" s="693">
        <v>0</v>
      </c>
      <c r="I24" s="693">
        <v>0</v>
      </c>
      <c r="J24" s="693">
        <v>0</v>
      </c>
      <c r="K24" s="694">
        <v>8682.34</v>
      </c>
      <c r="L24" s="695">
        <v>1.278668756210485</v>
      </c>
      <c r="M24" s="696">
        <v>1892.1998969983924</v>
      </c>
      <c r="N24" s="695">
        <v>1.2408933942725755</v>
      </c>
      <c r="O24" s="696">
        <v>1635.6998969983924</v>
      </c>
      <c r="P24" s="696">
        <v>256.5</v>
      </c>
      <c r="Q24" s="695">
        <v>1.278668756210485</v>
      </c>
      <c r="R24" s="698">
        <v>8682.34</v>
      </c>
    </row>
    <row r="25" spans="1:18" s="130" customFormat="1" ht="21.95" customHeight="1" x14ac:dyDescent="0.2">
      <c r="A25" s="388" t="s">
        <v>82</v>
      </c>
      <c r="B25" s="868" t="s">
        <v>162</v>
      </c>
      <c r="C25" s="868" t="s">
        <v>594</v>
      </c>
      <c r="D25" s="361">
        <v>3000</v>
      </c>
      <c r="E25" s="362">
        <v>1</v>
      </c>
      <c r="F25" s="363">
        <v>3000</v>
      </c>
      <c r="G25" s="693">
        <v>1900</v>
      </c>
      <c r="H25" s="693">
        <v>0</v>
      </c>
      <c r="I25" s="693">
        <v>0</v>
      </c>
      <c r="J25" s="693">
        <v>0</v>
      </c>
      <c r="K25" s="694">
        <v>1900</v>
      </c>
      <c r="L25" s="695">
        <v>0.6333333333333333</v>
      </c>
      <c r="M25" s="696">
        <v>-1100</v>
      </c>
      <c r="N25" s="695">
        <v>0.6333333333333333</v>
      </c>
      <c r="O25" s="696">
        <v>-1100</v>
      </c>
      <c r="P25" s="696">
        <v>0</v>
      </c>
      <c r="Q25" s="695">
        <v>0.6333333333333333</v>
      </c>
      <c r="R25" s="698">
        <v>1900</v>
      </c>
    </row>
    <row r="26" spans="1:18" s="130" customFormat="1" ht="21.95" customHeight="1" x14ac:dyDescent="0.2">
      <c r="A26" s="388" t="s">
        <v>82</v>
      </c>
      <c r="B26" s="868" t="s">
        <v>687</v>
      </c>
      <c r="C26" s="868" t="s">
        <v>1665</v>
      </c>
      <c r="D26" s="857">
        <v>10000</v>
      </c>
      <c r="E26" s="699">
        <v>1</v>
      </c>
      <c r="F26" s="697">
        <v>10000</v>
      </c>
      <c r="G26" s="693">
        <v>0</v>
      </c>
      <c r="H26" s="693">
        <v>0</v>
      </c>
      <c r="I26" s="693">
        <v>1690</v>
      </c>
      <c r="J26" s="693">
        <v>0</v>
      </c>
      <c r="K26" s="694">
        <v>1690</v>
      </c>
      <c r="L26" s="695">
        <v>0.16900000000000001</v>
      </c>
      <c r="M26" s="696">
        <v>-8310</v>
      </c>
      <c r="N26" s="695">
        <v>0.16900000000000001</v>
      </c>
      <c r="O26" s="696">
        <v>-8310</v>
      </c>
      <c r="P26" s="696">
        <v>0</v>
      </c>
      <c r="Q26" s="695">
        <v>0.16900000000000001</v>
      </c>
      <c r="R26" s="698">
        <v>1690</v>
      </c>
    </row>
    <row r="27" spans="1:18" s="130" customFormat="1" ht="21.95" customHeight="1" x14ac:dyDescent="0.2">
      <c r="A27" s="388" t="s">
        <v>82</v>
      </c>
      <c r="B27" s="868" t="s">
        <v>688</v>
      </c>
      <c r="C27" s="868" t="s">
        <v>1666</v>
      </c>
      <c r="D27" s="361">
        <v>3000</v>
      </c>
      <c r="E27" s="362">
        <v>1</v>
      </c>
      <c r="F27" s="363">
        <v>3000</v>
      </c>
      <c r="G27" s="693">
        <v>0</v>
      </c>
      <c r="H27" s="693">
        <v>0</v>
      </c>
      <c r="I27" s="693">
        <v>3000</v>
      </c>
      <c r="J27" s="693">
        <v>0</v>
      </c>
      <c r="K27" s="694">
        <v>3000</v>
      </c>
      <c r="L27" s="695">
        <v>1</v>
      </c>
      <c r="M27" s="696">
        <v>0</v>
      </c>
      <c r="N27" s="695">
        <v>1</v>
      </c>
      <c r="O27" s="696">
        <v>0</v>
      </c>
      <c r="P27" s="696">
        <v>0</v>
      </c>
      <c r="Q27" s="695">
        <v>1</v>
      </c>
      <c r="R27" s="698">
        <v>3000</v>
      </c>
    </row>
    <row r="28" spans="1:18" s="177" customFormat="1" ht="21.95" customHeight="1" x14ac:dyDescent="0.2">
      <c r="A28" s="388" t="s">
        <v>86</v>
      </c>
      <c r="B28" s="161" t="s">
        <v>86</v>
      </c>
      <c r="C28" s="161" t="s">
        <v>775</v>
      </c>
      <c r="D28" s="163">
        <v>65086.797763010632</v>
      </c>
      <c r="E28" s="524">
        <v>0.99999999999999989</v>
      </c>
      <c r="F28" s="858">
        <v>65086.797763010625</v>
      </c>
      <c r="G28" s="856">
        <v>47246.99</v>
      </c>
      <c r="H28" s="856">
        <v>0</v>
      </c>
      <c r="I28" s="856">
        <v>0</v>
      </c>
      <c r="J28" s="856">
        <v>1670.8400000000001</v>
      </c>
      <c r="K28" s="856">
        <v>45576.15</v>
      </c>
      <c r="L28" s="532">
        <v>0.70023647754109219</v>
      </c>
      <c r="M28" s="163">
        <v>-19510.647763010624</v>
      </c>
      <c r="N28" s="532">
        <v>0.69922244701157821</v>
      </c>
      <c r="O28" s="163">
        <v>-19576.647763010624</v>
      </c>
      <c r="P28" s="163">
        <v>66</v>
      </c>
      <c r="Q28" s="532">
        <v>0.70023647754109219</v>
      </c>
      <c r="R28" s="163">
        <v>45576.15</v>
      </c>
    </row>
    <row r="29" spans="1:18" s="130" customFormat="1" ht="21.95" customHeight="1" x14ac:dyDescent="0.2">
      <c r="A29" s="388" t="s">
        <v>86</v>
      </c>
      <c r="B29" s="868" t="s">
        <v>87</v>
      </c>
      <c r="C29" s="868" t="s">
        <v>596</v>
      </c>
      <c r="D29" s="361">
        <v>2500</v>
      </c>
      <c r="E29" s="362">
        <v>1</v>
      </c>
      <c r="F29" s="363">
        <v>2500</v>
      </c>
      <c r="G29" s="693">
        <v>965.9899999999999</v>
      </c>
      <c r="H29" s="693">
        <v>0</v>
      </c>
      <c r="I29" s="693">
        <v>0</v>
      </c>
      <c r="J29" s="693">
        <v>0</v>
      </c>
      <c r="K29" s="694">
        <v>965.9899999999999</v>
      </c>
      <c r="L29" s="695">
        <v>0.38639599999999996</v>
      </c>
      <c r="M29" s="696">
        <v>-1534.0100000000002</v>
      </c>
      <c r="N29" s="695">
        <v>0.38639599999999996</v>
      </c>
      <c r="O29" s="696">
        <v>-1534.0100000000002</v>
      </c>
      <c r="P29" s="696">
        <v>0</v>
      </c>
      <c r="Q29" s="695">
        <v>0.38639599999999996</v>
      </c>
      <c r="R29" s="698">
        <v>965.9899999999999</v>
      </c>
    </row>
    <row r="30" spans="1:18" s="155" customFormat="1" ht="21.95" customHeight="1" x14ac:dyDescent="0.2">
      <c r="A30" s="388" t="s">
        <v>86</v>
      </c>
      <c r="B30" s="868" t="s">
        <v>88</v>
      </c>
      <c r="C30" s="868" t="s">
        <v>586</v>
      </c>
      <c r="D30" s="361">
        <v>3000</v>
      </c>
      <c r="E30" s="362">
        <v>1</v>
      </c>
      <c r="F30" s="363">
        <v>3000</v>
      </c>
      <c r="G30" s="693">
        <v>2867.0299999999997</v>
      </c>
      <c r="H30" s="693">
        <v>0</v>
      </c>
      <c r="I30" s="693">
        <v>0</v>
      </c>
      <c r="J30" s="693">
        <v>269.81</v>
      </c>
      <c r="K30" s="694">
        <v>2597.2199999999998</v>
      </c>
      <c r="L30" s="695">
        <v>0.86573999999999995</v>
      </c>
      <c r="M30" s="696">
        <v>-402.7800000000002</v>
      </c>
      <c r="N30" s="695">
        <v>0.86573999999999995</v>
      </c>
      <c r="O30" s="696">
        <v>-402.7800000000002</v>
      </c>
      <c r="P30" s="696">
        <v>0</v>
      </c>
      <c r="Q30" s="695">
        <v>0.86573999999999995</v>
      </c>
      <c r="R30" s="698">
        <v>2597.2199999999998</v>
      </c>
    </row>
    <row r="31" spans="1:18" s="130" customFormat="1" ht="21.95" customHeight="1" x14ac:dyDescent="0.2">
      <c r="A31" s="388" t="s">
        <v>86</v>
      </c>
      <c r="B31" s="868" t="s">
        <v>89</v>
      </c>
      <c r="C31" s="868" t="s">
        <v>602</v>
      </c>
      <c r="D31" s="361">
        <v>800</v>
      </c>
      <c r="E31" s="362">
        <v>1</v>
      </c>
      <c r="F31" s="363">
        <v>800</v>
      </c>
      <c r="G31" s="693">
        <v>0</v>
      </c>
      <c r="H31" s="693">
        <v>0</v>
      </c>
      <c r="I31" s="693">
        <v>0</v>
      </c>
      <c r="J31" s="693">
        <v>0</v>
      </c>
      <c r="K31" s="694">
        <v>0</v>
      </c>
      <c r="L31" s="695">
        <v>0</v>
      </c>
      <c r="M31" s="696">
        <v>-800</v>
      </c>
      <c r="N31" s="695">
        <v>0</v>
      </c>
      <c r="O31" s="696">
        <v>-800</v>
      </c>
      <c r="P31" s="696">
        <v>0</v>
      </c>
      <c r="Q31" s="695">
        <v>0</v>
      </c>
      <c r="R31" s="698">
        <v>0</v>
      </c>
    </row>
    <row r="32" spans="1:18" s="130" customFormat="1" ht="21.95" customHeight="1" x14ac:dyDescent="0.2">
      <c r="A32" s="388" t="s">
        <v>86</v>
      </c>
      <c r="B32" s="868" t="s">
        <v>1667</v>
      </c>
      <c r="C32" s="868" t="s">
        <v>970</v>
      </c>
      <c r="D32" s="361">
        <v>13129.920448163182</v>
      </c>
      <c r="E32" s="362">
        <v>1</v>
      </c>
      <c r="F32" s="363">
        <v>13129.920448163182</v>
      </c>
      <c r="G32" s="693">
        <v>13790.650000000001</v>
      </c>
      <c r="H32" s="693">
        <v>0</v>
      </c>
      <c r="I32" s="693">
        <v>0</v>
      </c>
      <c r="J32" s="693">
        <v>0</v>
      </c>
      <c r="K32" s="694">
        <v>13790.650000000001</v>
      </c>
      <c r="L32" s="695">
        <v>1.0503224337455337</v>
      </c>
      <c r="M32" s="696">
        <v>660.72955183681916</v>
      </c>
      <c r="N32" s="695">
        <v>1.0503224337455337</v>
      </c>
      <c r="O32" s="696">
        <v>660.72955183681916</v>
      </c>
      <c r="P32" s="696">
        <v>0</v>
      </c>
      <c r="Q32" s="695">
        <v>1.0503224337455337</v>
      </c>
      <c r="R32" s="698">
        <v>13790.650000000001</v>
      </c>
    </row>
    <row r="33" spans="1:18" s="130" customFormat="1" ht="21.95" customHeight="1" x14ac:dyDescent="0.2">
      <c r="A33" s="388" t="s">
        <v>86</v>
      </c>
      <c r="B33" s="868" t="s">
        <v>1668</v>
      </c>
      <c r="C33" s="868" t="s">
        <v>1669</v>
      </c>
      <c r="D33" s="361">
        <v>2014.0271263196016</v>
      </c>
      <c r="E33" s="362">
        <v>1</v>
      </c>
      <c r="F33" s="363">
        <v>2014.0271263196016</v>
      </c>
      <c r="G33" s="693">
        <v>3686.01</v>
      </c>
      <c r="H33" s="693">
        <v>0</v>
      </c>
      <c r="I33" s="693">
        <v>0</v>
      </c>
      <c r="J33" s="693">
        <v>0</v>
      </c>
      <c r="K33" s="694">
        <v>3686.01</v>
      </c>
      <c r="L33" s="695">
        <v>1.8301689941663055</v>
      </c>
      <c r="M33" s="696">
        <v>1671.9828736803986</v>
      </c>
      <c r="N33" s="695">
        <v>1.8301689941663055</v>
      </c>
      <c r="O33" s="696">
        <v>1671.9828736803986</v>
      </c>
      <c r="P33" s="696">
        <v>0</v>
      </c>
      <c r="Q33" s="695">
        <v>1.8301689941663055</v>
      </c>
      <c r="R33" s="698">
        <v>3686.01</v>
      </c>
    </row>
    <row r="34" spans="1:18" s="130" customFormat="1" ht="21.95" customHeight="1" x14ac:dyDescent="0.2">
      <c r="A34" s="388" t="s">
        <v>86</v>
      </c>
      <c r="B34" s="872" t="s">
        <v>776</v>
      </c>
      <c r="C34" s="872" t="s">
        <v>779</v>
      </c>
      <c r="D34" s="361">
        <v>0</v>
      </c>
      <c r="E34" s="362">
        <v>0</v>
      </c>
      <c r="F34" s="363">
        <v>0</v>
      </c>
      <c r="G34" s="693">
        <v>0</v>
      </c>
      <c r="H34" s="693">
        <v>0</v>
      </c>
      <c r="I34" s="693">
        <v>0</v>
      </c>
      <c r="J34" s="693">
        <v>0</v>
      </c>
      <c r="K34" s="694">
        <v>0</v>
      </c>
      <c r="L34" s="695">
        <v>0</v>
      </c>
      <c r="M34" s="696">
        <v>0</v>
      </c>
      <c r="N34" s="695">
        <v>0</v>
      </c>
      <c r="O34" s="696">
        <v>0</v>
      </c>
      <c r="P34" s="696">
        <v>0</v>
      </c>
      <c r="Q34" s="695">
        <v>0</v>
      </c>
      <c r="R34" s="698">
        <v>0</v>
      </c>
    </row>
    <row r="35" spans="1:18" s="130" customFormat="1" ht="21.95" customHeight="1" x14ac:dyDescent="0.2">
      <c r="A35" s="388" t="s">
        <v>86</v>
      </c>
      <c r="B35" s="868" t="s">
        <v>777</v>
      </c>
      <c r="C35" s="868" t="s">
        <v>1670</v>
      </c>
      <c r="D35" s="361">
        <v>7631.3491842907433</v>
      </c>
      <c r="E35" s="362">
        <v>1</v>
      </c>
      <c r="F35" s="363">
        <v>7631.3491842907433</v>
      </c>
      <c r="G35" s="693">
        <v>1880.56</v>
      </c>
      <c r="H35" s="693">
        <v>0</v>
      </c>
      <c r="I35" s="693">
        <v>0</v>
      </c>
      <c r="J35" s="693">
        <v>438.81000000000006</v>
      </c>
      <c r="K35" s="694">
        <v>1441.75</v>
      </c>
      <c r="L35" s="695">
        <v>0.18892465345025306</v>
      </c>
      <c r="M35" s="696">
        <v>-6189.5991842907433</v>
      </c>
      <c r="N35" s="695">
        <v>0.18892465345025306</v>
      </c>
      <c r="O35" s="696">
        <v>-6189.5991842907433</v>
      </c>
      <c r="P35" s="696">
        <v>0</v>
      </c>
      <c r="Q35" s="695">
        <v>0.18892465345025306</v>
      </c>
      <c r="R35" s="698">
        <v>1441.75</v>
      </c>
    </row>
    <row r="36" spans="1:18" s="130" customFormat="1" ht="21.95" customHeight="1" x14ac:dyDescent="0.2">
      <c r="A36" s="388" t="s">
        <v>86</v>
      </c>
      <c r="B36" s="868" t="s">
        <v>971</v>
      </c>
      <c r="C36" s="868" t="s">
        <v>1671</v>
      </c>
      <c r="D36" s="361">
        <v>2815.3564170225918</v>
      </c>
      <c r="E36" s="362">
        <v>1</v>
      </c>
      <c r="F36" s="363">
        <v>2815.3564170225918</v>
      </c>
      <c r="G36" s="693">
        <v>530.21</v>
      </c>
      <c r="H36" s="693">
        <v>0</v>
      </c>
      <c r="I36" s="693">
        <v>0</v>
      </c>
      <c r="J36" s="693">
        <v>30.52</v>
      </c>
      <c r="K36" s="694">
        <v>499.69000000000005</v>
      </c>
      <c r="L36" s="695">
        <v>0.17748729680501774</v>
      </c>
      <c r="M36" s="696">
        <v>-2315.6664170225918</v>
      </c>
      <c r="N36" s="695">
        <v>0.17748729680501774</v>
      </c>
      <c r="O36" s="696">
        <v>-2315.6664170225918</v>
      </c>
      <c r="P36" s="696">
        <v>0</v>
      </c>
      <c r="Q36" s="695">
        <v>0.17748729680501774</v>
      </c>
      <c r="R36" s="698">
        <v>499.69000000000005</v>
      </c>
    </row>
    <row r="37" spans="1:18" s="155" customFormat="1" ht="21.95" customHeight="1" x14ac:dyDescent="0.2">
      <c r="A37" s="388" t="s">
        <v>86</v>
      </c>
      <c r="B37" s="868" t="s">
        <v>972</v>
      </c>
      <c r="C37" s="868" t="s">
        <v>1672</v>
      </c>
      <c r="D37" s="361">
        <v>3546.7646789797882</v>
      </c>
      <c r="E37" s="362">
        <v>1</v>
      </c>
      <c r="F37" s="363">
        <v>3546.7646789797882</v>
      </c>
      <c r="G37" s="693">
        <v>3285.14</v>
      </c>
      <c r="H37" s="693">
        <v>0</v>
      </c>
      <c r="I37" s="693">
        <v>0</v>
      </c>
      <c r="J37" s="693">
        <v>0</v>
      </c>
      <c r="K37" s="694">
        <v>3285.14</v>
      </c>
      <c r="L37" s="695">
        <v>0.92623568162547409</v>
      </c>
      <c r="M37" s="696">
        <v>-261.62467897978831</v>
      </c>
      <c r="N37" s="695">
        <v>0.92623568162547409</v>
      </c>
      <c r="O37" s="696">
        <v>-261.62467897978831</v>
      </c>
      <c r="P37" s="696">
        <v>0</v>
      </c>
      <c r="Q37" s="695">
        <v>0.92623568162547409</v>
      </c>
      <c r="R37" s="698">
        <v>3285.14</v>
      </c>
    </row>
    <row r="38" spans="1:18" s="130" customFormat="1" ht="21.95" customHeight="1" x14ac:dyDescent="0.2">
      <c r="A38" s="388" t="s">
        <v>86</v>
      </c>
      <c r="B38" s="868" t="s">
        <v>1673</v>
      </c>
      <c r="C38" s="868" t="s">
        <v>1674</v>
      </c>
      <c r="D38" s="361">
        <v>3921.6829721765325</v>
      </c>
      <c r="E38" s="362">
        <v>1</v>
      </c>
      <c r="F38" s="363">
        <v>3921.6829721765325</v>
      </c>
      <c r="G38" s="693">
        <v>1282.96</v>
      </c>
      <c r="H38" s="693">
        <v>0</v>
      </c>
      <c r="I38" s="693">
        <v>0</v>
      </c>
      <c r="J38" s="693">
        <v>250</v>
      </c>
      <c r="K38" s="694">
        <v>1032.96</v>
      </c>
      <c r="L38" s="695">
        <v>0.26339711989179676</v>
      </c>
      <c r="M38" s="696">
        <v>-2888.7229721765325</v>
      </c>
      <c r="N38" s="695">
        <v>0.26339711989179676</v>
      </c>
      <c r="O38" s="696">
        <v>-2888.7229721765325</v>
      </c>
      <c r="P38" s="696">
        <v>0</v>
      </c>
      <c r="Q38" s="695">
        <v>0.26339711989179676</v>
      </c>
      <c r="R38" s="698">
        <v>1032.96</v>
      </c>
    </row>
    <row r="39" spans="1:18" s="130" customFormat="1" ht="21.95" customHeight="1" x14ac:dyDescent="0.2">
      <c r="A39" s="388" t="s">
        <v>86</v>
      </c>
      <c r="B39" s="868" t="s">
        <v>1675</v>
      </c>
      <c r="C39" s="868" t="s">
        <v>1676</v>
      </c>
      <c r="D39" s="361">
        <v>8621.4619920390887</v>
      </c>
      <c r="E39" s="362">
        <v>1</v>
      </c>
      <c r="F39" s="363">
        <v>8621.4619920390887</v>
      </c>
      <c r="G39" s="693">
        <v>3415.6</v>
      </c>
      <c r="H39" s="693">
        <v>0</v>
      </c>
      <c r="I39" s="693">
        <v>0</v>
      </c>
      <c r="J39" s="693">
        <v>560.70000000000005</v>
      </c>
      <c r="K39" s="694">
        <v>2854.8999999999996</v>
      </c>
      <c r="L39" s="695">
        <v>0.33113873292443508</v>
      </c>
      <c r="M39" s="696">
        <v>-5766.5619920390891</v>
      </c>
      <c r="N39" s="695">
        <v>0.33113873292443508</v>
      </c>
      <c r="O39" s="696">
        <v>-5766.5619920390891</v>
      </c>
      <c r="P39" s="696">
        <v>0</v>
      </c>
      <c r="Q39" s="695">
        <v>0.33113873292443508</v>
      </c>
      <c r="R39" s="698">
        <v>2854.8999999999996</v>
      </c>
    </row>
    <row r="40" spans="1:18" s="130" customFormat="1" ht="21.95" customHeight="1" x14ac:dyDescent="0.2">
      <c r="A40" s="388" t="s">
        <v>86</v>
      </c>
      <c r="B40" s="868" t="s">
        <v>1677</v>
      </c>
      <c r="C40" s="868" t="s">
        <v>1678</v>
      </c>
      <c r="D40" s="361">
        <v>1556.889984716782</v>
      </c>
      <c r="E40" s="362">
        <v>1</v>
      </c>
      <c r="F40" s="363">
        <v>1556.889984716782</v>
      </c>
      <c r="G40" s="693">
        <v>124.77</v>
      </c>
      <c r="H40" s="693">
        <v>0</v>
      </c>
      <c r="I40" s="693">
        <v>0</v>
      </c>
      <c r="J40" s="693">
        <v>0</v>
      </c>
      <c r="K40" s="694">
        <v>124.77</v>
      </c>
      <c r="L40" s="695">
        <v>8.0140537369245937E-2</v>
      </c>
      <c r="M40" s="696">
        <v>-1432.119984716782</v>
      </c>
      <c r="N40" s="695">
        <v>8.0140537369245937E-2</v>
      </c>
      <c r="O40" s="696">
        <v>-1432.119984716782</v>
      </c>
      <c r="P40" s="696">
        <v>0</v>
      </c>
      <c r="Q40" s="695">
        <v>8.0140537369245937E-2</v>
      </c>
      <c r="R40" s="698">
        <v>124.77000000000001</v>
      </c>
    </row>
    <row r="41" spans="1:18" s="130" customFormat="1" ht="21.95" customHeight="1" x14ac:dyDescent="0.2">
      <c r="A41" s="388" t="s">
        <v>86</v>
      </c>
      <c r="B41" s="868" t="s">
        <v>1679</v>
      </c>
      <c r="C41" s="868" t="s">
        <v>583</v>
      </c>
      <c r="D41" s="361">
        <v>2183.6249593023076</v>
      </c>
      <c r="E41" s="362">
        <v>1</v>
      </c>
      <c r="F41" s="363">
        <v>2183.6249593023076</v>
      </c>
      <c r="G41" s="693">
        <v>9385.7699999999986</v>
      </c>
      <c r="H41" s="693">
        <v>0</v>
      </c>
      <c r="I41" s="693">
        <v>0</v>
      </c>
      <c r="J41" s="693">
        <v>0</v>
      </c>
      <c r="K41" s="694">
        <v>9385.7699999999986</v>
      </c>
      <c r="L41" s="695">
        <v>4.2982518403704528</v>
      </c>
      <c r="M41" s="696">
        <v>7202.145040697691</v>
      </c>
      <c r="N41" s="695">
        <v>4.2680268698603667</v>
      </c>
      <c r="O41" s="696">
        <v>7136.145040697691</v>
      </c>
      <c r="P41" s="696">
        <v>66</v>
      </c>
      <c r="Q41" s="695">
        <v>4.2982518403704528</v>
      </c>
      <c r="R41" s="698">
        <v>9385.7699999999986</v>
      </c>
    </row>
    <row r="42" spans="1:18" s="130" customFormat="1" ht="21.95" customHeight="1" x14ac:dyDescent="0.2">
      <c r="A42" s="388" t="s">
        <v>86</v>
      </c>
      <c r="B42" s="872" t="s">
        <v>778</v>
      </c>
      <c r="C42" s="872" t="s">
        <v>117</v>
      </c>
      <c r="D42" s="361">
        <v>0</v>
      </c>
      <c r="E42" s="362">
        <v>0</v>
      </c>
      <c r="F42" s="363">
        <v>0</v>
      </c>
      <c r="G42" s="693">
        <v>0</v>
      </c>
      <c r="H42" s="693">
        <v>0</v>
      </c>
      <c r="I42" s="693">
        <v>0</v>
      </c>
      <c r="J42" s="693">
        <v>0</v>
      </c>
      <c r="K42" s="694">
        <v>0</v>
      </c>
      <c r="L42" s="695">
        <v>0</v>
      </c>
      <c r="M42" s="696">
        <v>0</v>
      </c>
      <c r="N42" s="695">
        <v>0</v>
      </c>
      <c r="O42" s="696">
        <v>0</v>
      </c>
      <c r="P42" s="696">
        <v>0</v>
      </c>
      <c r="Q42" s="695">
        <v>0</v>
      </c>
      <c r="R42" s="698">
        <v>0</v>
      </c>
    </row>
    <row r="43" spans="1:18" s="130" customFormat="1" ht="21.95" customHeight="1" x14ac:dyDescent="0.2">
      <c r="A43" s="388" t="s">
        <v>86</v>
      </c>
      <c r="B43" s="868" t="s">
        <v>780</v>
      </c>
      <c r="C43" s="868" t="s">
        <v>590</v>
      </c>
      <c r="D43" s="361">
        <v>600</v>
      </c>
      <c r="E43" s="699">
        <v>1</v>
      </c>
      <c r="F43" s="697">
        <v>600</v>
      </c>
      <c r="G43" s="693">
        <v>220</v>
      </c>
      <c r="H43" s="693">
        <v>0</v>
      </c>
      <c r="I43" s="693">
        <v>0</v>
      </c>
      <c r="J43" s="693">
        <v>0</v>
      </c>
      <c r="K43" s="694">
        <v>220</v>
      </c>
      <c r="L43" s="695">
        <v>0.36666666666666664</v>
      </c>
      <c r="M43" s="696">
        <v>-380</v>
      </c>
      <c r="N43" s="695">
        <v>0.36666666666666664</v>
      </c>
      <c r="O43" s="696">
        <v>-380</v>
      </c>
      <c r="P43" s="696">
        <v>0</v>
      </c>
      <c r="Q43" s="695">
        <v>0.36666666666666664</v>
      </c>
      <c r="R43" s="698">
        <v>219.99999999999997</v>
      </c>
    </row>
    <row r="44" spans="1:18" s="130" customFormat="1" ht="21.95" customHeight="1" x14ac:dyDescent="0.2">
      <c r="A44" s="388" t="s">
        <v>86</v>
      </c>
      <c r="B44" s="868" t="s">
        <v>781</v>
      </c>
      <c r="C44" s="868" t="s">
        <v>609</v>
      </c>
      <c r="D44" s="361">
        <v>6966.8</v>
      </c>
      <c r="E44" s="362">
        <v>1</v>
      </c>
      <c r="F44" s="363">
        <v>6966.8</v>
      </c>
      <c r="G44" s="693">
        <v>0</v>
      </c>
      <c r="H44" s="693">
        <v>0</v>
      </c>
      <c r="I44" s="693">
        <v>0</v>
      </c>
      <c r="J44" s="693">
        <v>0</v>
      </c>
      <c r="K44" s="694">
        <v>0</v>
      </c>
      <c r="L44" s="695">
        <v>0</v>
      </c>
      <c r="M44" s="696">
        <v>-6966.8</v>
      </c>
      <c r="N44" s="695">
        <v>0</v>
      </c>
      <c r="O44" s="696">
        <v>-6966.8</v>
      </c>
      <c r="P44" s="696">
        <v>0</v>
      </c>
      <c r="Q44" s="695">
        <v>0</v>
      </c>
      <c r="R44" s="698">
        <v>0</v>
      </c>
    </row>
    <row r="45" spans="1:18" s="155" customFormat="1" ht="21.95" customHeight="1" x14ac:dyDescent="0.2">
      <c r="A45" s="388" t="s">
        <v>86</v>
      </c>
      <c r="B45" s="868" t="s">
        <v>782</v>
      </c>
      <c r="C45" s="868" t="s">
        <v>610</v>
      </c>
      <c r="D45" s="361">
        <v>3747.09</v>
      </c>
      <c r="E45" s="362">
        <v>1</v>
      </c>
      <c r="F45" s="363">
        <v>3747.09</v>
      </c>
      <c r="G45" s="693">
        <v>5014.3</v>
      </c>
      <c r="H45" s="693">
        <v>0</v>
      </c>
      <c r="I45" s="693">
        <v>0</v>
      </c>
      <c r="J45" s="693">
        <v>121</v>
      </c>
      <c r="K45" s="694">
        <v>4893.3</v>
      </c>
      <c r="L45" s="695">
        <v>1.3058933732576479</v>
      </c>
      <c r="M45" s="696">
        <v>1146.21</v>
      </c>
      <c r="N45" s="695">
        <v>1.3058933732576479</v>
      </c>
      <c r="O45" s="696">
        <v>1146.21</v>
      </c>
      <c r="P45" s="696">
        <v>0</v>
      </c>
      <c r="Q45" s="695">
        <v>1.3058933732576479</v>
      </c>
      <c r="R45" s="698">
        <v>4893.3</v>
      </c>
    </row>
    <row r="46" spans="1:18" s="177" customFormat="1" ht="21.95" customHeight="1" x14ac:dyDescent="0.2">
      <c r="A46" s="388" t="s">
        <v>86</v>
      </c>
      <c r="B46" s="868" t="s">
        <v>783</v>
      </c>
      <c r="C46" s="868" t="s">
        <v>611</v>
      </c>
      <c r="D46" s="361">
        <v>2051.83</v>
      </c>
      <c r="E46" s="699">
        <v>1</v>
      </c>
      <c r="F46" s="697">
        <v>2051.83</v>
      </c>
      <c r="G46" s="693">
        <v>798</v>
      </c>
      <c r="H46" s="693">
        <v>0</v>
      </c>
      <c r="I46" s="693">
        <v>0</v>
      </c>
      <c r="J46" s="693">
        <v>0</v>
      </c>
      <c r="K46" s="694">
        <v>798</v>
      </c>
      <c r="L46" s="695">
        <v>0.38892110944863856</v>
      </c>
      <c r="M46" s="696">
        <v>-1253.83</v>
      </c>
      <c r="N46" s="695">
        <v>0.38892110944863856</v>
      </c>
      <c r="O46" s="696">
        <v>-1253.83</v>
      </c>
      <c r="P46" s="696">
        <v>0</v>
      </c>
      <c r="Q46" s="695">
        <v>0.38892110944863856</v>
      </c>
      <c r="R46" s="698">
        <v>798</v>
      </c>
    </row>
    <row r="47" spans="1:18" s="130" customFormat="1" ht="21.95" customHeight="1" x14ac:dyDescent="0.2">
      <c r="A47" s="388" t="s">
        <v>91</v>
      </c>
      <c r="B47" s="161" t="s">
        <v>91</v>
      </c>
      <c r="C47" s="161" t="s">
        <v>784</v>
      </c>
      <c r="D47" s="163">
        <v>143143.61208291791</v>
      </c>
      <c r="E47" s="524">
        <v>1</v>
      </c>
      <c r="F47" s="858">
        <v>143143.61208291791</v>
      </c>
      <c r="G47" s="856">
        <v>127208.09999999999</v>
      </c>
      <c r="H47" s="856">
        <v>1502.99</v>
      </c>
      <c r="I47" s="856">
        <v>2781.66</v>
      </c>
      <c r="J47" s="856">
        <v>0</v>
      </c>
      <c r="K47" s="856">
        <v>131492.75</v>
      </c>
      <c r="L47" s="532">
        <v>0.91860718118410345</v>
      </c>
      <c r="M47" s="163">
        <v>-11650.862082917913</v>
      </c>
      <c r="N47" s="532">
        <v>0.92028381904804801</v>
      </c>
      <c r="O47" s="163">
        <v>-11410.862082917913</v>
      </c>
      <c r="P47" s="163">
        <v>-240</v>
      </c>
      <c r="Q47" s="532">
        <v>0.91860718118410345</v>
      </c>
      <c r="R47" s="163">
        <v>131492.75</v>
      </c>
    </row>
    <row r="48" spans="1:18" s="130" customFormat="1" ht="21.95" customHeight="1" x14ac:dyDescent="0.2">
      <c r="A48" s="388" t="s">
        <v>91</v>
      </c>
      <c r="B48" s="868" t="s">
        <v>92</v>
      </c>
      <c r="C48" s="868" t="s">
        <v>584</v>
      </c>
      <c r="D48" s="361">
        <v>83999.882082917902</v>
      </c>
      <c r="E48" s="362">
        <v>1</v>
      </c>
      <c r="F48" s="363">
        <v>83999.882082917902</v>
      </c>
      <c r="G48" s="693">
        <v>63863.159999999996</v>
      </c>
      <c r="H48" s="693">
        <v>1502.99</v>
      </c>
      <c r="I48" s="693">
        <v>0</v>
      </c>
      <c r="J48" s="693">
        <v>0</v>
      </c>
      <c r="K48" s="694">
        <v>65366.149999999994</v>
      </c>
      <c r="L48" s="695">
        <v>0.77816954475573918</v>
      </c>
      <c r="M48" s="696">
        <v>-18633.732082917908</v>
      </c>
      <c r="N48" s="695">
        <v>0.78102669162367278</v>
      </c>
      <c r="O48" s="696">
        <v>-18393.732082917908</v>
      </c>
      <c r="P48" s="696">
        <v>-240</v>
      </c>
      <c r="Q48" s="695">
        <v>0.77816954475573918</v>
      </c>
      <c r="R48" s="698">
        <v>65366.149999999994</v>
      </c>
    </row>
    <row r="49" spans="1:18" s="130" customFormat="1" ht="21.95" customHeight="1" x14ac:dyDescent="0.2">
      <c r="A49" s="388" t="s">
        <v>91</v>
      </c>
      <c r="B49" s="868" t="s">
        <v>93</v>
      </c>
      <c r="C49" s="868" t="s">
        <v>785</v>
      </c>
      <c r="D49" s="361">
        <v>59143.73</v>
      </c>
      <c r="E49" s="362">
        <v>1</v>
      </c>
      <c r="F49" s="363">
        <v>59143.73</v>
      </c>
      <c r="G49" s="693">
        <v>63344.939999999995</v>
      </c>
      <c r="H49" s="693">
        <v>0</v>
      </c>
      <c r="I49" s="693">
        <v>2781.66</v>
      </c>
      <c r="J49" s="693">
        <v>0</v>
      </c>
      <c r="K49" s="694">
        <v>66126.599999999991</v>
      </c>
      <c r="L49" s="695">
        <v>1.1180661077683127</v>
      </c>
      <c r="M49" s="696">
        <v>6982.8699999999881</v>
      </c>
      <c r="N49" s="695">
        <v>1.1180661077683127</v>
      </c>
      <c r="O49" s="696">
        <v>6982.8699999999881</v>
      </c>
      <c r="P49" s="696">
        <v>0</v>
      </c>
      <c r="Q49" s="695">
        <v>1.1180661077683127</v>
      </c>
      <c r="R49" s="698">
        <v>66126.599999999991</v>
      </c>
    </row>
    <row r="50" spans="1:18" s="130" customFormat="1" ht="21.95" customHeight="1" x14ac:dyDescent="0.2">
      <c r="A50" s="388" t="s">
        <v>95</v>
      </c>
      <c r="B50" s="161" t="s">
        <v>95</v>
      </c>
      <c r="C50" s="161" t="s">
        <v>786</v>
      </c>
      <c r="D50" s="163">
        <v>531854.80738066311</v>
      </c>
      <c r="E50" s="524">
        <v>1</v>
      </c>
      <c r="F50" s="858">
        <v>531854.80738066311</v>
      </c>
      <c r="G50" s="856">
        <v>507332.46000000008</v>
      </c>
      <c r="H50" s="856">
        <v>10497.58</v>
      </c>
      <c r="I50" s="856">
        <v>69.56</v>
      </c>
      <c r="J50" s="856">
        <v>3604.6299999999997</v>
      </c>
      <c r="K50" s="856">
        <v>514294.97000000003</v>
      </c>
      <c r="L50" s="532">
        <v>0.96698377614156827</v>
      </c>
      <c r="M50" s="163">
        <v>-17559.837380663084</v>
      </c>
      <c r="N50" s="532">
        <v>0.96690655581859652</v>
      </c>
      <c r="O50" s="163">
        <v>-17600.907380663091</v>
      </c>
      <c r="P50" s="163">
        <v>41.070000000006985</v>
      </c>
      <c r="Q50" s="532">
        <v>0.96698377614156827</v>
      </c>
      <c r="R50" s="163">
        <v>514294.97000000003</v>
      </c>
    </row>
    <row r="51" spans="1:18" s="130" customFormat="1" ht="21.95" customHeight="1" x14ac:dyDescent="0.2">
      <c r="A51" s="388" t="s">
        <v>95</v>
      </c>
      <c r="B51" s="872" t="s">
        <v>96</v>
      </c>
      <c r="C51" s="872" t="s">
        <v>787</v>
      </c>
      <c r="D51" s="361">
        <v>0</v>
      </c>
      <c r="E51" s="362">
        <v>0</v>
      </c>
      <c r="F51" s="363">
        <v>0</v>
      </c>
      <c r="G51" s="693">
        <v>0</v>
      </c>
      <c r="H51" s="693">
        <v>0</v>
      </c>
      <c r="I51" s="693">
        <v>0</v>
      </c>
      <c r="J51" s="693">
        <v>0</v>
      </c>
      <c r="K51" s="694">
        <v>0</v>
      </c>
      <c r="L51" s="695">
        <v>0</v>
      </c>
      <c r="M51" s="696">
        <v>0</v>
      </c>
      <c r="N51" s="695">
        <v>0</v>
      </c>
      <c r="O51" s="696">
        <v>0</v>
      </c>
      <c r="P51" s="696">
        <v>0</v>
      </c>
      <c r="Q51" s="695">
        <v>0</v>
      </c>
      <c r="R51" s="698">
        <v>0</v>
      </c>
    </row>
    <row r="52" spans="1:18" s="177" customFormat="1" ht="21.95" customHeight="1" x14ac:dyDescent="0.2">
      <c r="A52" s="388" t="s">
        <v>95</v>
      </c>
      <c r="B52" s="868" t="s">
        <v>97</v>
      </c>
      <c r="C52" s="868" t="s">
        <v>600</v>
      </c>
      <c r="D52" s="361">
        <v>15037.54536948398</v>
      </c>
      <c r="E52" s="362">
        <v>1</v>
      </c>
      <c r="F52" s="363">
        <v>15037.54536948398</v>
      </c>
      <c r="G52" s="693">
        <v>20188.23</v>
      </c>
      <c r="H52" s="693">
        <v>1214.1299999999999</v>
      </c>
      <c r="I52" s="693">
        <v>0</v>
      </c>
      <c r="J52" s="693">
        <v>0</v>
      </c>
      <c r="K52" s="694">
        <v>21402.36</v>
      </c>
      <c r="L52" s="695">
        <v>1.4232615413039602</v>
      </c>
      <c r="M52" s="696">
        <v>6364.8146305160208</v>
      </c>
      <c r="N52" s="695">
        <v>1.4232615413039602</v>
      </c>
      <c r="O52" s="696">
        <v>6364.8146305160208</v>
      </c>
      <c r="P52" s="696">
        <v>0</v>
      </c>
      <c r="Q52" s="695">
        <v>1.4232615413039602</v>
      </c>
      <c r="R52" s="698">
        <v>21402.36</v>
      </c>
    </row>
    <row r="53" spans="1:18" s="130" customFormat="1" ht="21.95" customHeight="1" x14ac:dyDescent="0.2">
      <c r="A53" s="388" t="s">
        <v>95</v>
      </c>
      <c r="B53" s="868" t="s">
        <v>98</v>
      </c>
      <c r="C53" s="868" t="s">
        <v>616</v>
      </c>
      <c r="D53" s="361">
        <v>599.30262233449548</v>
      </c>
      <c r="E53" s="362">
        <v>1</v>
      </c>
      <c r="F53" s="363">
        <v>599.30262233449548</v>
      </c>
      <c r="G53" s="693">
        <v>316.66000000000003</v>
      </c>
      <c r="H53" s="693">
        <v>0</v>
      </c>
      <c r="I53" s="693">
        <v>0</v>
      </c>
      <c r="J53" s="693">
        <v>0</v>
      </c>
      <c r="K53" s="694">
        <v>316.66000000000003</v>
      </c>
      <c r="L53" s="695">
        <v>0.52838080161654799</v>
      </c>
      <c r="M53" s="696">
        <v>-282.64262233449546</v>
      </c>
      <c r="N53" s="695">
        <v>0.52838080161654799</v>
      </c>
      <c r="O53" s="696">
        <v>-282.64262233449546</v>
      </c>
      <c r="P53" s="696">
        <v>0</v>
      </c>
      <c r="Q53" s="695">
        <v>0.52838080161654799</v>
      </c>
      <c r="R53" s="698">
        <v>316.66000000000003</v>
      </c>
    </row>
    <row r="54" spans="1:18" s="177" customFormat="1" ht="21.95" customHeight="1" x14ac:dyDescent="0.2">
      <c r="A54" s="388" t="s">
        <v>95</v>
      </c>
      <c r="B54" s="868" t="s">
        <v>99</v>
      </c>
      <c r="C54" s="868" t="s">
        <v>582</v>
      </c>
      <c r="D54" s="361">
        <v>2029.8409391775838</v>
      </c>
      <c r="E54" s="362">
        <v>1</v>
      </c>
      <c r="F54" s="363">
        <v>2029.8409391775838</v>
      </c>
      <c r="G54" s="693">
        <v>1084.27</v>
      </c>
      <c r="H54" s="693">
        <v>0</v>
      </c>
      <c r="I54" s="693">
        <v>0</v>
      </c>
      <c r="J54" s="693">
        <v>0</v>
      </c>
      <c r="K54" s="694">
        <v>1084.27</v>
      </c>
      <c r="L54" s="695">
        <v>0.53416500725387184</v>
      </c>
      <c r="M54" s="696">
        <v>-945.5709391775838</v>
      </c>
      <c r="N54" s="695">
        <v>0.53416500725387184</v>
      </c>
      <c r="O54" s="696">
        <v>-945.5709391775838</v>
      </c>
      <c r="P54" s="696">
        <v>0</v>
      </c>
      <c r="Q54" s="695">
        <v>0.53416500725387184</v>
      </c>
      <c r="R54" s="698">
        <v>1084.27</v>
      </c>
    </row>
    <row r="55" spans="1:18" s="130" customFormat="1" ht="21.95" customHeight="1" x14ac:dyDescent="0.2">
      <c r="A55" s="388" t="s">
        <v>95</v>
      </c>
      <c r="B55" s="868" t="s">
        <v>100</v>
      </c>
      <c r="C55" s="868" t="s">
        <v>614</v>
      </c>
      <c r="D55" s="361">
        <v>20157.70866547912</v>
      </c>
      <c r="E55" s="362">
        <v>1</v>
      </c>
      <c r="F55" s="363">
        <v>20157.70866547912</v>
      </c>
      <c r="G55" s="693">
        <v>1039.8899999999999</v>
      </c>
      <c r="H55" s="693">
        <v>0</v>
      </c>
      <c r="I55" s="693">
        <v>0</v>
      </c>
      <c r="J55" s="693">
        <v>0</v>
      </c>
      <c r="K55" s="694">
        <v>1039.8899999999999</v>
      </c>
      <c r="L55" s="695">
        <v>5.1587708566343801E-2</v>
      </c>
      <c r="M55" s="696">
        <v>-19117.818665479121</v>
      </c>
      <c r="N55" s="695">
        <v>5.1587708566343801E-2</v>
      </c>
      <c r="O55" s="696">
        <v>-19117.818665479121</v>
      </c>
      <c r="P55" s="696">
        <v>0</v>
      </c>
      <c r="Q55" s="695">
        <v>5.1587708566343801E-2</v>
      </c>
      <c r="R55" s="698">
        <v>1039.8899999999999</v>
      </c>
    </row>
    <row r="56" spans="1:18" s="130" customFormat="1" ht="21.95" customHeight="1" x14ac:dyDescent="0.2">
      <c r="A56" s="388" t="s">
        <v>95</v>
      </c>
      <c r="B56" s="868" t="s">
        <v>102</v>
      </c>
      <c r="C56" s="868" t="s">
        <v>973</v>
      </c>
      <c r="D56" s="361">
        <v>40088.78609794339</v>
      </c>
      <c r="E56" s="362">
        <v>1</v>
      </c>
      <c r="F56" s="363">
        <v>40088.78609794339</v>
      </c>
      <c r="G56" s="693">
        <v>19169</v>
      </c>
      <c r="H56" s="693">
        <v>4348.6400000000003</v>
      </c>
      <c r="I56" s="693">
        <v>0</v>
      </c>
      <c r="J56" s="693">
        <v>75.150000000000006</v>
      </c>
      <c r="K56" s="694">
        <v>23442.489999999998</v>
      </c>
      <c r="L56" s="695">
        <v>0.58476427654172924</v>
      </c>
      <c r="M56" s="696">
        <v>-16646.296097943392</v>
      </c>
      <c r="N56" s="695">
        <v>0.58382710673298988</v>
      </c>
      <c r="O56" s="696">
        <v>-16683.866097943392</v>
      </c>
      <c r="P56" s="696">
        <v>37.569999999999709</v>
      </c>
      <c r="Q56" s="695">
        <v>0.58476427654172924</v>
      </c>
      <c r="R56" s="698">
        <v>23442.489999999998</v>
      </c>
    </row>
    <row r="57" spans="1:18" s="155" customFormat="1" ht="21.95" customHeight="1" x14ac:dyDescent="0.2">
      <c r="A57" s="388" t="s">
        <v>95</v>
      </c>
      <c r="B57" s="868" t="s">
        <v>788</v>
      </c>
      <c r="C57" s="868" t="s">
        <v>1680</v>
      </c>
      <c r="D57" s="361">
        <v>31033.218445891882</v>
      </c>
      <c r="E57" s="362">
        <v>1</v>
      </c>
      <c r="F57" s="363">
        <v>31033.218445891882</v>
      </c>
      <c r="G57" s="693">
        <v>56553.96</v>
      </c>
      <c r="H57" s="693">
        <v>0</v>
      </c>
      <c r="I57" s="693">
        <v>0</v>
      </c>
      <c r="J57" s="693">
        <v>160.51</v>
      </c>
      <c r="K57" s="694">
        <v>56393.45</v>
      </c>
      <c r="L57" s="695">
        <v>1.8171963084758698</v>
      </c>
      <c r="M57" s="696">
        <v>25360.231554108115</v>
      </c>
      <c r="N57" s="695">
        <v>1.8170835261034548</v>
      </c>
      <c r="O57" s="696">
        <v>25356.731554108115</v>
      </c>
      <c r="P57" s="696">
        <v>3.5</v>
      </c>
      <c r="Q57" s="695">
        <v>1.8171963084758698</v>
      </c>
      <c r="R57" s="698">
        <v>56393.45</v>
      </c>
    </row>
    <row r="58" spans="1:18" s="130" customFormat="1" ht="21.95" customHeight="1" x14ac:dyDescent="0.2">
      <c r="A58" s="388" t="s">
        <v>95</v>
      </c>
      <c r="B58" s="868" t="s">
        <v>789</v>
      </c>
      <c r="C58" s="868" t="s">
        <v>625</v>
      </c>
      <c r="D58" s="361">
        <v>1311.4950188666305</v>
      </c>
      <c r="E58" s="362">
        <v>1</v>
      </c>
      <c r="F58" s="363">
        <v>1311.4950188666305</v>
      </c>
      <c r="G58" s="693">
        <v>0</v>
      </c>
      <c r="H58" s="693">
        <v>0</v>
      </c>
      <c r="I58" s="693">
        <v>0</v>
      </c>
      <c r="J58" s="693">
        <v>0</v>
      </c>
      <c r="K58" s="694">
        <v>0</v>
      </c>
      <c r="L58" s="695">
        <v>0</v>
      </c>
      <c r="M58" s="696">
        <v>-1311.4950188666305</v>
      </c>
      <c r="N58" s="695">
        <v>0</v>
      </c>
      <c r="O58" s="696">
        <v>-1311.4950188666305</v>
      </c>
      <c r="P58" s="696">
        <v>0</v>
      </c>
      <c r="Q58" s="695">
        <v>0</v>
      </c>
      <c r="R58" s="698">
        <v>0</v>
      </c>
    </row>
    <row r="59" spans="1:18" s="130" customFormat="1" ht="21.95" customHeight="1" x14ac:dyDescent="0.2">
      <c r="A59" s="388" t="s">
        <v>95</v>
      </c>
      <c r="B59" s="868" t="s">
        <v>790</v>
      </c>
      <c r="C59" s="868" t="s">
        <v>606</v>
      </c>
      <c r="D59" s="361">
        <v>9235.9425164010008</v>
      </c>
      <c r="E59" s="362">
        <v>1</v>
      </c>
      <c r="F59" s="363">
        <v>9235.9425164010008</v>
      </c>
      <c r="G59" s="693">
        <v>1408.72</v>
      </c>
      <c r="H59" s="693">
        <v>0</v>
      </c>
      <c r="I59" s="693">
        <v>0</v>
      </c>
      <c r="J59" s="693">
        <v>0</v>
      </c>
      <c r="K59" s="694">
        <v>1408.72</v>
      </c>
      <c r="L59" s="695">
        <v>0.1525258518552301</v>
      </c>
      <c r="M59" s="696">
        <v>-7827.2225164010006</v>
      </c>
      <c r="N59" s="695">
        <v>0.1525258518552301</v>
      </c>
      <c r="O59" s="696">
        <v>-7827.2225164010006</v>
      </c>
      <c r="P59" s="696">
        <v>0</v>
      </c>
      <c r="Q59" s="695">
        <v>0.1525258518552301</v>
      </c>
      <c r="R59" s="698">
        <v>1408.7200000000003</v>
      </c>
    </row>
    <row r="60" spans="1:18" s="155" customFormat="1" ht="21.95" customHeight="1" x14ac:dyDescent="0.2">
      <c r="A60" s="388" t="s">
        <v>95</v>
      </c>
      <c r="B60" s="872" t="s">
        <v>103</v>
      </c>
      <c r="C60" s="872" t="s">
        <v>975</v>
      </c>
      <c r="D60" s="361">
        <v>0</v>
      </c>
      <c r="E60" s="362">
        <v>0</v>
      </c>
      <c r="F60" s="363">
        <v>0</v>
      </c>
      <c r="G60" s="693">
        <v>0</v>
      </c>
      <c r="H60" s="693">
        <v>0</v>
      </c>
      <c r="I60" s="693">
        <v>0</v>
      </c>
      <c r="J60" s="693">
        <v>0</v>
      </c>
      <c r="K60" s="694">
        <v>0</v>
      </c>
      <c r="L60" s="695">
        <v>0</v>
      </c>
      <c r="M60" s="696">
        <v>0</v>
      </c>
      <c r="N60" s="695">
        <v>0</v>
      </c>
      <c r="O60" s="696">
        <v>0</v>
      </c>
      <c r="P60" s="696">
        <v>0</v>
      </c>
      <c r="Q60" s="695">
        <v>0</v>
      </c>
      <c r="R60" s="698">
        <v>0</v>
      </c>
    </row>
    <row r="61" spans="1:18" s="130" customFormat="1" ht="21.95" customHeight="1" x14ac:dyDescent="0.2">
      <c r="A61" s="388" t="s">
        <v>95</v>
      </c>
      <c r="B61" s="868" t="s">
        <v>104</v>
      </c>
      <c r="C61" s="868" t="s">
        <v>978</v>
      </c>
      <c r="D61" s="361">
        <v>4850.2339932589211</v>
      </c>
      <c r="E61" s="362">
        <v>1</v>
      </c>
      <c r="F61" s="363">
        <v>4850.2339932589211</v>
      </c>
      <c r="G61" s="693">
        <v>9186.119999999999</v>
      </c>
      <c r="H61" s="693">
        <v>483.48</v>
      </c>
      <c r="I61" s="693">
        <v>69.56</v>
      </c>
      <c r="J61" s="693">
        <v>0</v>
      </c>
      <c r="K61" s="694">
        <v>9739.159999999998</v>
      </c>
      <c r="L61" s="695">
        <v>2.0079773498631059</v>
      </c>
      <c r="M61" s="696">
        <v>4888.9260067410769</v>
      </c>
      <c r="N61" s="695">
        <v>2.0079773498631059</v>
      </c>
      <c r="O61" s="696">
        <v>4888.9260067410769</v>
      </c>
      <c r="P61" s="696">
        <v>0</v>
      </c>
      <c r="Q61" s="695">
        <v>2.0079773498631059</v>
      </c>
      <c r="R61" s="698">
        <v>9739.159999999998</v>
      </c>
    </row>
    <row r="62" spans="1:18" s="155" customFormat="1" ht="21.95" customHeight="1" x14ac:dyDescent="0.2">
      <c r="A62" s="388" t="s">
        <v>95</v>
      </c>
      <c r="B62" s="868" t="s">
        <v>792</v>
      </c>
      <c r="C62" s="868" t="s">
        <v>982</v>
      </c>
      <c r="D62" s="361">
        <v>1611.8444438962301</v>
      </c>
      <c r="E62" s="362">
        <v>1</v>
      </c>
      <c r="F62" s="363">
        <v>1611.8444438962301</v>
      </c>
      <c r="G62" s="693">
        <v>3057.86</v>
      </c>
      <c r="H62" s="693">
        <v>160.94</v>
      </c>
      <c r="I62" s="693">
        <v>0</v>
      </c>
      <c r="J62" s="693">
        <v>0</v>
      </c>
      <c r="K62" s="694">
        <v>3218.8</v>
      </c>
      <c r="L62" s="695">
        <v>1.996966898505018</v>
      </c>
      <c r="M62" s="696">
        <v>1606.95555610377</v>
      </c>
      <c r="N62" s="695">
        <v>1.996966898505018</v>
      </c>
      <c r="O62" s="696">
        <v>1606.95555610377</v>
      </c>
      <c r="P62" s="696">
        <v>0</v>
      </c>
      <c r="Q62" s="695">
        <v>1.996966898505018</v>
      </c>
      <c r="R62" s="698">
        <v>3218.8</v>
      </c>
    </row>
    <row r="63" spans="1:18" s="177" customFormat="1" ht="21.95" customHeight="1" x14ac:dyDescent="0.2">
      <c r="A63" s="388" t="s">
        <v>95</v>
      </c>
      <c r="B63" s="868" t="s">
        <v>793</v>
      </c>
      <c r="C63" s="868" t="s">
        <v>973</v>
      </c>
      <c r="D63" s="361">
        <v>6552.2906384690468</v>
      </c>
      <c r="E63" s="362">
        <v>1</v>
      </c>
      <c r="F63" s="363">
        <v>6552.2906384690468</v>
      </c>
      <c r="G63" s="693">
        <v>3571.1099999999997</v>
      </c>
      <c r="H63" s="693">
        <v>685.22</v>
      </c>
      <c r="I63" s="693">
        <v>0</v>
      </c>
      <c r="J63" s="693">
        <v>0</v>
      </c>
      <c r="K63" s="694">
        <v>4256.33</v>
      </c>
      <c r="L63" s="695">
        <v>0.64959420069230911</v>
      </c>
      <c r="M63" s="696">
        <v>-2295.9606384690469</v>
      </c>
      <c r="N63" s="695">
        <v>0.64959420069230911</v>
      </c>
      <c r="O63" s="696">
        <v>-2295.9606384690469</v>
      </c>
      <c r="P63" s="696">
        <v>0</v>
      </c>
      <c r="Q63" s="695">
        <v>0.64959420069230911</v>
      </c>
      <c r="R63" s="698">
        <v>4256.33</v>
      </c>
    </row>
    <row r="64" spans="1:18" s="177" customFormat="1" ht="21.95" customHeight="1" x14ac:dyDescent="0.2">
      <c r="A64" s="388" t="s">
        <v>95</v>
      </c>
      <c r="B64" s="868" t="s">
        <v>794</v>
      </c>
      <c r="C64" s="868" t="s">
        <v>1681</v>
      </c>
      <c r="D64" s="361">
        <v>13818.893656142785</v>
      </c>
      <c r="E64" s="362">
        <v>1</v>
      </c>
      <c r="F64" s="363">
        <v>13818.893656142785</v>
      </c>
      <c r="G64" s="693">
        <v>283.52999999999997</v>
      </c>
      <c r="H64" s="693">
        <v>0</v>
      </c>
      <c r="I64" s="693">
        <v>0</v>
      </c>
      <c r="J64" s="693">
        <v>0</v>
      </c>
      <c r="K64" s="694">
        <v>283.52999999999997</v>
      </c>
      <c r="L64" s="695">
        <v>2.0517561467300605E-2</v>
      </c>
      <c r="M64" s="696">
        <v>-13535.363656142785</v>
      </c>
      <c r="N64" s="695">
        <v>2.0517561467300605E-2</v>
      </c>
      <c r="O64" s="696">
        <v>-13535.363656142785</v>
      </c>
      <c r="P64" s="696">
        <v>0</v>
      </c>
      <c r="Q64" s="695">
        <v>2.0517561467300605E-2</v>
      </c>
      <c r="R64" s="698">
        <v>283.52999999999997</v>
      </c>
    </row>
    <row r="65" spans="1:18" s="130" customFormat="1" ht="21.95" customHeight="1" x14ac:dyDescent="0.2">
      <c r="A65" s="388" t="s">
        <v>95</v>
      </c>
      <c r="B65" s="868" t="s">
        <v>795</v>
      </c>
      <c r="C65" s="868" t="s">
        <v>1682</v>
      </c>
      <c r="D65" s="361">
        <v>893.18721684880779</v>
      </c>
      <c r="E65" s="362">
        <v>1</v>
      </c>
      <c r="F65" s="363">
        <v>893.18721684880779</v>
      </c>
      <c r="G65" s="693">
        <v>0</v>
      </c>
      <c r="H65" s="693">
        <v>0</v>
      </c>
      <c r="I65" s="693">
        <v>0</v>
      </c>
      <c r="J65" s="693">
        <v>0</v>
      </c>
      <c r="K65" s="694">
        <v>0</v>
      </c>
      <c r="L65" s="695">
        <v>0</v>
      </c>
      <c r="M65" s="696">
        <v>-893.18721684880779</v>
      </c>
      <c r="N65" s="695">
        <v>0</v>
      </c>
      <c r="O65" s="696">
        <v>-893.18721684880779</v>
      </c>
      <c r="P65" s="696">
        <v>0</v>
      </c>
      <c r="Q65" s="695">
        <v>0</v>
      </c>
      <c r="R65" s="698">
        <v>0</v>
      </c>
    </row>
    <row r="66" spans="1:18" s="130" customFormat="1" ht="21.95" customHeight="1" x14ac:dyDescent="0.2">
      <c r="A66" s="388" t="s">
        <v>95</v>
      </c>
      <c r="B66" s="868" t="s">
        <v>796</v>
      </c>
      <c r="C66" s="868" t="s">
        <v>606</v>
      </c>
      <c r="D66" s="361">
        <v>3877.3444994091315</v>
      </c>
      <c r="E66" s="699">
        <v>1</v>
      </c>
      <c r="F66" s="697">
        <v>3877.3444994091315</v>
      </c>
      <c r="G66" s="693">
        <v>3440.4699999999993</v>
      </c>
      <c r="H66" s="693">
        <v>0</v>
      </c>
      <c r="I66" s="693">
        <v>0</v>
      </c>
      <c r="J66" s="693">
        <v>0</v>
      </c>
      <c r="K66" s="694">
        <v>3440.4699999999993</v>
      </c>
      <c r="L66" s="695">
        <v>0.88732636486757688</v>
      </c>
      <c r="M66" s="696">
        <v>-436.87449940913211</v>
      </c>
      <c r="N66" s="695">
        <v>0.88732636486757688</v>
      </c>
      <c r="O66" s="696">
        <v>-436.87449940913211</v>
      </c>
      <c r="P66" s="696">
        <v>0</v>
      </c>
      <c r="Q66" s="695">
        <v>0.88732636486757688</v>
      </c>
      <c r="R66" s="698">
        <v>3440.4699999999993</v>
      </c>
    </row>
    <row r="67" spans="1:18" s="130" customFormat="1" ht="21.95" customHeight="1" x14ac:dyDescent="0.2">
      <c r="A67" s="388" t="s">
        <v>95</v>
      </c>
      <c r="B67" s="872" t="s">
        <v>974</v>
      </c>
      <c r="C67" s="872" t="s">
        <v>791</v>
      </c>
      <c r="D67" s="361">
        <v>0</v>
      </c>
      <c r="E67" s="362">
        <v>0</v>
      </c>
      <c r="F67" s="363">
        <v>0</v>
      </c>
      <c r="G67" s="693">
        <v>0</v>
      </c>
      <c r="H67" s="693">
        <v>0</v>
      </c>
      <c r="I67" s="693">
        <v>0</v>
      </c>
      <c r="J67" s="693">
        <v>0</v>
      </c>
      <c r="K67" s="694">
        <v>0</v>
      </c>
      <c r="L67" s="695">
        <v>0</v>
      </c>
      <c r="M67" s="696">
        <v>0</v>
      </c>
      <c r="N67" s="695">
        <v>0</v>
      </c>
      <c r="O67" s="696">
        <v>0</v>
      </c>
      <c r="P67" s="696">
        <v>0</v>
      </c>
      <c r="Q67" s="695">
        <v>0</v>
      </c>
      <c r="R67" s="698">
        <v>0</v>
      </c>
    </row>
    <row r="68" spans="1:18" s="130" customFormat="1" ht="21.95" customHeight="1" x14ac:dyDescent="0.2">
      <c r="A68" s="388" t="s">
        <v>95</v>
      </c>
      <c r="B68" s="868" t="s">
        <v>976</v>
      </c>
      <c r="C68" s="868" t="s">
        <v>612</v>
      </c>
      <c r="D68" s="361">
        <v>21000</v>
      </c>
      <c r="E68" s="362">
        <v>1</v>
      </c>
      <c r="F68" s="363">
        <v>21000</v>
      </c>
      <c r="G68" s="693">
        <v>0</v>
      </c>
      <c r="H68" s="693">
        <v>0</v>
      </c>
      <c r="I68" s="693">
        <v>0</v>
      </c>
      <c r="J68" s="693">
        <v>0</v>
      </c>
      <c r="K68" s="694">
        <v>0</v>
      </c>
      <c r="L68" s="695">
        <v>0</v>
      </c>
      <c r="M68" s="696">
        <v>-21000</v>
      </c>
      <c r="N68" s="695">
        <v>0</v>
      </c>
      <c r="O68" s="696">
        <v>-21000</v>
      </c>
      <c r="P68" s="696">
        <v>0</v>
      </c>
      <c r="Q68" s="695">
        <v>0</v>
      </c>
      <c r="R68" s="698">
        <v>0</v>
      </c>
    </row>
    <row r="69" spans="1:18" s="130" customFormat="1" ht="21.95" customHeight="1" x14ac:dyDescent="0.2">
      <c r="A69" s="388" t="s">
        <v>95</v>
      </c>
      <c r="B69" s="868" t="s">
        <v>977</v>
      </c>
      <c r="C69" s="868" t="s">
        <v>1683</v>
      </c>
      <c r="D69" s="361">
        <v>83720</v>
      </c>
      <c r="E69" s="362">
        <v>1</v>
      </c>
      <c r="F69" s="363">
        <v>83720</v>
      </c>
      <c r="G69" s="693">
        <v>161190</v>
      </c>
      <c r="H69" s="693">
        <v>0</v>
      </c>
      <c r="I69" s="693">
        <v>0</v>
      </c>
      <c r="J69" s="693">
        <v>0</v>
      </c>
      <c r="K69" s="694">
        <v>161190</v>
      </c>
      <c r="L69" s="695">
        <v>1.925346392737697</v>
      </c>
      <c r="M69" s="696">
        <v>77470</v>
      </c>
      <c r="N69" s="695">
        <v>1.925346392737697</v>
      </c>
      <c r="O69" s="696">
        <v>77470</v>
      </c>
      <c r="P69" s="696">
        <v>0</v>
      </c>
      <c r="Q69" s="695">
        <v>1.925346392737697</v>
      </c>
      <c r="R69" s="698">
        <v>161190</v>
      </c>
    </row>
    <row r="70" spans="1:18" s="130" customFormat="1" ht="21.95" customHeight="1" x14ac:dyDescent="0.2">
      <c r="A70" s="388" t="s">
        <v>95</v>
      </c>
      <c r="B70" s="868" t="s">
        <v>979</v>
      </c>
      <c r="C70" s="868" t="s">
        <v>1684</v>
      </c>
      <c r="D70" s="361">
        <v>51750</v>
      </c>
      <c r="E70" s="362">
        <v>1</v>
      </c>
      <c r="F70" s="363">
        <v>51750</v>
      </c>
      <c r="G70" s="693">
        <v>0</v>
      </c>
      <c r="H70" s="693">
        <v>0</v>
      </c>
      <c r="I70" s="693">
        <v>0</v>
      </c>
      <c r="J70" s="693">
        <v>0</v>
      </c>
      <c r="K70" s="694">
        <v>0</v>
      </c>
      <c r="L70" s="695">
        <v>0</v>
      </c>
      <c r="M70" s="696">
        <v>-51750</v>
      </c>
      <c r="N70" s="695">
        <v>0</v>
      </c>
      <c r="O70" s="696">
        <v>-51750</v>
      </c>
      <c r="P70" s="696">
        <v>0</v>
      </c>
      <c r="Q70" s="695">
        <v>0</v>
      </c>
      <c r="R70" s="698">
        <v>0</v>
      </c>
    </row>
    <row r="71" spans="1:18" s="177" customFormat="1" ht="21.95" customHeight="1" x14ac:dyDescent="0.2">
      <c r="A71" s="388" t="s">
        <v>95</v>
      </c>
      <c r="B71" s="939" t="s">
        <v>980</v>
      </c>
      <c r="C71" s="939" t="s">
        <v>973</v>
      </c>
      <c r="D71" s="940">
        <v>22261.47</v>
      </c>
      <c r="E71" s="889">
        <v>1</v>
      </c>
      <c r="F71" s="945">
        <v>22261.47</v>
      </c>
      <c r="G71" s="941">
        <v>38586.46</v>
      </c>
      <c r="H71" s="941">
        <v>2100.7800000000002</v>
      </c>
      <c r="I71" s="941">
        <v>0</v>
      </c>
      <c r="J71" s="941">
        <v>0</v>
      </c>
      <c r="K71" s="942">
        <v>40687.24</v>
      </c>
      <c r="L71" s="943">
        <v>1.8276978115102012</v>
      </c>
      <c r="M71" s="944">
        <v>18425.769999999997</v>
      </c>
      <c r="N71" s="943">
        <v>1.8276978115102012</v>
      </c>
      <c r="O71" s="944">
        <v>18425.769999999997</v>
      </c>
      <c r="P71" s="944">
        <v>0</v>
      </c>
      <c r="Q71" s="695">
        <v>1.8276978115102012</v>
      </c>
      <c r="R71" s="698">
        <v>40687.24</v>
      </c>
    </row>
    <row r="72" spans="1:18" s="130" customFormat="1" ht="21.95" customHeight="1" x14ac:dyDescent="0.2">
      <c r="A72" s="388" t="s">
        <v>95</v>
      </c>
      <c r="B72" s="868" t="s">
        <v>981</v>
      </c>
      <c r="C72" s="868" t="s">
        <v>1685</v>
      </c>
      <c r="D72" s="361">
        <v>106323.44</v>
      </c>
      <c r="E72" s="362">
        <v>1</v>
      </c>
      <c r="F72" s="363">
        <v>106323.44</v>
      </c>
      <c r="G72" s="693">
        <v>73021.710000000006</v>
      </c>
      <c r="H72" s="693">
        <v>0</v>
      </c>
      <c r="I72" s="693">
        <v>0</v>
      </c>
      <c r="J72" s="693">
        <v>0</v>
      </c>
      <c r="K72" s="694">
        <v>73021.710000000006</v>
      </c>
      <c r="L72" s="695">
        <v>0.68678844476815282</v>
      </c>
      <c r="M72" s="696">
        <v>-33301.729999999996</v>
      </c>
      <c r="N72" s="695">
        <v>0.68678844476815282</v>
      </c>
      <c r="O72" s="696">
        <v>-33301.729999999996</v>
      </c>
      <c r="P72" s="696">
        <v>0</v>
      </c>
      <c r="Q72" s="695">
        <v>0.68678844476815282</v>
      </c>
      <c r="R72" s="698">
        <v>73021.710000000006</v>
      </c>
    </row>
    <row r="73" spans="1:18" s="130" customFormat="1" ht="21.95" customHeight="1" x14ac:dyDescent="0.2">
      <c r="A73" s="388" t="s">
        <v>95</v>
      </c>
      <c r="B73" s="868" t="s">
        <v>983</v>
      </c>
      <c r="C73" s="868" t="s">
        <v>1686</v>
      </c>
      <c r="D73" s="361">
        <v>1664.01</v>
      </c>
      <c r="E73" s="362">
        <v>1</v>
      </c>
      <c r="F73" s="363">
        <v>1664.01</v>
      </c>
      <c r="G73" s="693">
        <v>812.8599999999999</v>
      </c>
      <c r="H73" s="693">
        <v>67.569999999999993</v>
      </c>
      <c r="I73" s="693">
        <v>0</v>
      </c>
      <c r="J73" s="693">
        <v>0</v>
      </c>
      <c r="K73" s="694">
        <v>880.42999999999984</v>
      </c>
      <c r="L73" s="695">
        <v>0.52910138761185321</v>
      </c>
      <c r="M73" s="696">
        <v>-783.58000000000015</v>
      </c>
      <c r="N73" s="695">
        <v>0.52910138761185321</v>
      </c>
      <c r="O73" s="696">
        <v>-783.58</v>
      </c>
      <c r="P73" s="696">
        <v>0</v>
      </c>
      <c r="Q73" s="695">
        <v>0.52910138761185321</v>
      </c>
      <c r="R73" s="698">
        <v>880.42999999999984</v>
      </c>
    </row>
    <row r="74" spans="1:18" s="130" customFormat="1" ht="21.95" customHeight="1" x14ac:dyDescent="0.2">
      <c r="A74" s="388" t="s">
        <v>95</v>
      </c>
      <c r="B74" s="868" t="s">
        <v>1687</v>
      </c>
      <c r="C74" s="868" t="s">
        <v>606</v>
      </c>
      <c r="D74" s="361">
        <v>10649.73</v>
      </c>
      <c r="E74" s="362">
        <v>1</v>
      </c>
      <c r="F74" s="363">
        <v>10649.73</v>
      </c>
      <c r="G74" s="693">
        <v>78</v>
      </c>
      <c r="H74" s="693">
        <v>0</v>
      </c>
      <c r="I74" s="693">
        <v>0</v>
      </c>
      <c r="J74" s="693">
        <v>0</v>
      </c>
      <c r="K74" s="694">
        <v>78</v>
      </c>
      <c r="L74" s="695">
        <v>7.3241293441242174E-3</v>
      </c>
      <c r="M74" s="696">
        <v>-10571.73</v>
      </c>
      <c r="N74" s="695">
        <v>7.3241293441242174E-3</v>
      </c>
      <c r="O74" s="696">
        <v>-10571.73</v>
      </c>
      <c r="P74" s="696">
        <v>0</v>
      </c>
      <c r="Q74" s="695">
        <v>7.3241293441242174E-3</v>
      </c>
      <c r="R74" s="698">
        <v>78</v>
      </c>
    </row>
    <row r="75" spans="1:18" s="177" customFormat="1" ht="21.95" customHeight="1" x14ac:dyDescent="0.2">
      <c r="A75" s="388" t="s">
        <v>95</v>
      </c>
      <c r="B75" s="868" t="s">
        <v>1688</v>
      </c>
      <c r="C75" s="868" t="s">
        <v>567</v>
      </c>
      <c r="D75" s="361">
        <v>3096</v>
      </c>
      <c r="E75" s="362">
        <v>1</v>
      </c>
      <c r="F75" s="363">
        <v>3096</v>
      </c>
      <c r="G75" s="693">
        <v>0</v>
      </c>
      <c r="H75" s="693">
        <v>0</v>
      </c>
      <c r="I75" s="693">
        <v>0</v>
      </c>
      <c r="J75" s="693">
        <v>0</v>
      </c>
      <c r="K75" s="694">
        <v>0</v>
      </c>
      <c r="L75" s="695">
        <v>0</v>
      </c>
      <c r="M75" s="696">
        <v>-3096</v>
      </c>
      <c r="N75" s="695">
        <v>0</v>
      </c>
      <c r="O75" s="696">
        <v>-3096</v>
      </c>
      <c r="P75" s="696">
        <v>0</v>
      </c>
      <c r="Q75" s="695">
        <v>0</v>
      </c>
      <c r="R75" s="698">
        <v>0</v>
      </c>
    </row>
    <row r="76" spans="1:18" s="130" customFormat="1" ht="21.95" customHeight="1" x14ac:dyDescent="0.2">
      <c r="A76" s="388" t="s">
        <v>95</v>
      </c>
      <c r="B76" s="872" t="s">
        <v>984</v>
      </c>
      <c r="C76" s="872" t="s">
        <v>985</v>
      </c>
      <c r="D76" s="361">
        <v>0</v>
      </c>
      <c r="E76" s="362">
        <v>0</v>
      </c>
      <c r="F76" s="363">
        <v>0</v>
      </c>
      <c r="G76" s="693">
        <v>0</v>
      </c>
      <c r="H76" s="693">
        <v>0</v>
      </c>
      <c r="I76" s="693">
        <v>0</v>
      </c>
      <c r="J76" s="693">
        <v>0</v>
      </c>
      <c r="K76" s="694">
        <v>0</v>
      </c>
      <c r="L76" s="695">
        <v>0</v>
      </c>
      <c r="M76" s="696">
        <v>0</v>
      </c>
      <c r="N76" s="695">
        <v>0</v>
      </c>
      <c r="O76" s="696">
        <v>0</v>
      </c>
      <c r="P76" s="696">
        <v>0</v>
      </c>
      <c r="Q76" s="695">
        <v>0</v>
      </c>
      <c r="R76" s="698">
        <v>0</v>
      </c>
    </row>
    <row r="77" spans="1:18" s="177" customFormat="1" ht="21.95" customHeight="1" x14ac:dyDescent="0.2">
      <c r="A77" s="388" t="s">
        <v>95</v>
      </c>
      <c r="B77" s="872" t="s">
        <v>986</v>
      </c>
      <c r="C77" s="872" t="s">
        <v>987</v>
      </c>
      <c r="D77" s="361">
        <v>0</v>
      </c>
      <c r="E77" s="362">
        <v>0</v>
      </c>
      <c r="F77" s="363">
        <v>0</v>
      </c>
      <c r="G77" s="693">
        <v>0</v>
      </c>
      <c r="H77" s="693">
        <v>0</v>
      </c>
      <c r="I77" s="693">
        <v>0</v>
      </c>
      <c r="J77" s="693">
        <v>0</v>
      </c>
      <c r="K77" s="694">
        <v>0</v>
      </c>
      <c r="L77" s="695">
        <v>0</v>
      </c>
      <c r="M77" s="696">
        <v>0</v>
      </c>
      <c r="N77" s="695">
        <v>0</v>
      </c>
      <c r="O77" s="696">
        <v>0</v>
      </c>
      <c r="P77" s="696">
        <v>0</v>
      </c>
      <c r="Q77" s="695">
        <v>0</v>
      </c>
      <c r="R77" s="698">
        <v>0</v>
      </c>
    </row>
    <row r="78" spans="1:18" s="130" customFormat="1" ht="21.95" customHeight="1" x14ac:dyDescent="0.2">
      <c r="A78" s="388" t="s">
        <v>95</v>
      </c>
      <c r="B78" s="868" t="s">
        <v>988</v>
      </c>
      <c r="C78" s="868" t="s">
        <v>989</v>
      </c>
      <c r="D78" s="361">
        <v>14482.557862933478</v>
      </c>
      <c r="E78" s="362">
        <v>1</v>
      </c>
      <c r="F78" s="363">
        <v>14482.557862933478</v>
      </c>
      <c r="G78" s="693">
        <v>36669.48000000001</v>
      </c>
      <c r="H78" s="693">
        <v>1436.82</v>
      </c>
      <c r="I78" s="693">
        <v>0</v>
      </c>
      <c r="J78" s="693">
        <v>0</v>
      </c>
      <c r="K78" s="694">
        <v>38106.30000000001</v>
      </c>
      <c r="L78" s="695">
        <v>2.6311857588036238</v>
      </c>
      <c r="M78" s="696">
        <v>23623.742137066532</v>
      </c>
      <c r="N78" s="695">
        <v>2.6311857588036234</v>
      </c>
      <c r="O78" s="696">
        <v>23623.742137066525</v>
      </c>
      <c r="P78" s="696">
        <v>0</v>
      </c>
      <c r="Q78" s="695">
        <v>2.6311857588036238</v>
      </c>
      <c r="R78" s="698">
        <v>38106.30000000001</v>
      </c>
    </row>
    <row r="79" spans="1:18" s="177" customFormat="1" ht="21.95" customHeight="1" x14ac:dyDescent="0.2">
      <c r="A79" s="388" t="s">
        <v>95</v>
      </c>
      <c r="B79" s="868" t="s">
        <v>990</v>
      </c>
      <c r="C79" s="868" t="s">
        <v>1689</v>
      </c>
      <c r="D79" s="361">
        <v>10498.832673852787</v>
      </c>
      <c r="E79" s="362">
        <v>1</v>
      </c>
      <c r="F79" s="363">
        <v>10498.832673852787</v>
      </c>
      <c r="G79" s="693">
        <v>32985.949999999997</v>
      </c>
      <c r="H79" s="693">
        <v>0</v>
      </c>
      <c r="I79" s="693">
        <v>0</v>
      </c>
      <c r="J79" s="693">
        <v>0</v>
      </c>
      <c r="K79" s="694">
        <v>32985.949999999997</v>
      </c>
      <c r="L79" s="695">
        <v>3.1418683414348623</v>
      </c>
      <c r="M79" s="696">
        <v>22487.11732614721</v>
      </c>
      <c r="N79" s="695">
        <v>3.1418683414348623</v>
      </c>
      <c r="O79" s="696">
        <v>22487.11732614721</v>
      </c>
      <c r="P79" s="696">
        <v>0</v>
      </c>
      <c r="Q79" s="695">
        <v>3.1418683414348623</v>
      </c>
      <c r="R79" s="698">
        <v>32985.949999999997</v>
      </c>
    </row>
    <row r="80" spans="1:18" s="130" customFormat="1" ht="21.95" customHeight="1" x14ac:dyDescent="0.2">
      <c r="A80" s="388" t="s">
        <v>95</v>
      </c>
      <c r="B80" s="868" t="s">
        <v>991</v>
      </c>
      <c r="C80" s="868" t="s">
        <v>973</v>
      </c>
      <c r="D80" s="361">
        <v>16737.873653456019</v>
      </c>
      <c r="E80" s="362">
        <v>1</v>
      </c>
      <c r="F80" s="363">
        <v>16737.873653456019</v>
      </c>
      <c r="G80" s="693">
        <v>26768.240000000002</v>
      </c>
      <c r="H80" s="693">
        <v>0</v>
      </c>
      <c r="I80" s="693">
        <v>0</v>
      </c>
      <c r="J80" s="693">
        <v>3368.97</v>
      </c>
      <c r="K80" s="694">
        <v>23399.27</v>
      </c>
      <c r="L80" s="695">
        <v>1.3979834287474469</v>
      </c>
      <c r="M80" s="696">
        <v>6661.3963465439811</v>
      </c>
      <c r="N80" s="695">
        <v>1.3979834287474469</v>
      </c>
      <c r="O80" s="696">
        <v>6661.3963465439811</v>
      </c>
      <c r="P80" s="696">
        <v>0</v>
      </c>
      <c r="Q80" s="695">
        <v>1.3979834287474469</v>
      </c>
      <c r="R80" s="698">
        <v>23399.27</v>
      </c>
    </row>
    <row r="81" spans="1:18" s="130" customFormat="1" ht="21.95" customHeight="1" x14ac:dyDescent="0.2">
      <c r="A81" s="388" t="s">
        <v>95</v>
      </c>
      <c r="B81" s="868" t="s">
        <v>992</v>
      </c>
      <c r="C81" s="868" t="s">
        <v>615</v>
      </c>
      <c r="D81" s="361">
        <v>29765.188156282478</v>
      </c>
      <c r="E81" s="362">
        <v>1</v>
      </c>
      <c r="F81" s="363">
        <v>29765.188156282478</v>
      </c>
      <c r="G81" s="693">
        <v>17919.939999999995</v>
      </c>
      <c r="H81" s="693">
        <v>0</v>
      </c>
      <c r="I81" s="693">
        <v>0</v>
      </c>
      <c r="J81" s="693">
        <v>0</v>
      </c>
      <c r="K81" s="694">
        <v>17919.939999999995</v>
      </c>
      <c r="L81" s="695">
        <v>0.60204356531902758</v>
      </c>
      <c r="M81" s="696">
        <v>-11845.248156282483</v>
      </c>
      <c r="N81" s="695">
        <v>0.60204356531902758</v>
      </c>
      <c r="O81" s="696">
        <v>-11845.248156282483</v>
      </c>
      <c r="P81" s="696">
        <v>0</v>
      </c>
      <c r="Q81" s="695">
        <v>0.60204356531902758</v>
      </c>
      <c r="R81" s="698">
        <v>17919.939999999995</v>
      </c>
    </row>
    <row r="82" spans="1:18" s="177" customFormat="1" ht="21.95" customHeight="1" x14ac:dyDescent="0.2">
      <c r="A82" s="388" t="s">
        <v>95</v>
      </c>
      <c r="B82" s="868" t="s">
        <v>993</v>
      </c>
      <c r="C82" s="868" t="s">
        <v>625</v>
      </c>
      <c r="D82" s="361">
        <v>700.20651689490523</v>
      </c>
      <c r="E82" s="362">
        <v>1</v>
      </c>
      <c r="F82" s="363">
        <v>700.20651689490523</v>
      </c>
      <c r="G82" s="693">
        <v>0</v>
      </c>
      <c r="H82" s="693">
        <v>0</v>
      </c>
      <c r="I82" s="693">
        <v>0</v>
      </c>
      <c r="J82" s="693">
        <v>0</v>
      </c>
      <c r="K82" s="694">
        <v>0</v>
      </c>
      <c r="L82" s="695">
        <v>0</v>
      </c>
      <c r="M82" s="696">
        <v>-700.20651689490523</v>
      </c>
      <c r="N82" s="695">
        <v>0</v>
      </c>
      <c r="O82" s="696">
        <v>-700.20651689490523</v>
      </c>
      <c r="P82" s="696">
        <v>0</v>
      </c>
      <c r="Q82" s="695">
        <v>0</v>
      </c>
      <c r="R82" s="698">
        <v>0</v>
      </c>
    </row>
    <row r="83" spans="1:18" s="130" customFormat="1" ht="21.95" customHeight="1" x14ac:dyDescent="0.2">
      <c r="A83" s="388" t="s">
        <v>95</v>
      </c>
      <c r="B83" s="868" t="s">
        <v>994</v>
      </c>
      <c r="C83" s="868" t="s">
        <v>606</v>
      </c>
      <c r="D83" s="361">
        <v>8107.8643936404569</v>
      </c>
      <c r="E83" s="362">
        <v>1</v>
      </c>
      <c r="F83" s="363">
        <v>8107.8643936404569</v>
      </c>
      <c r="G83" s="693">
        <v>0</v>
      </c>
      <c r="H83" s="693">
        <v>0</v>
      </c>
      <c r="I83" s="693">
        <v>0</v>
      </c>
      <c r="J83" s="693">
        <v>0</v>
      </c>
      <c r="K83" s="694">
        <v>0</v>
      </c>
      <c r="L83" s="695">
        <v>0</v>
      </c>
      <c r="M83" s="696">
        <v>-8107.8643936404569</v>
      </c>
      <c r="N83" s="695">
        <v>0</v>
      </c>
      <c r="O83" s="696">
        <v>-8107.8643936404569</v>
      </c>
      <c r="P83" s="696">
        <v>0</v>
      </c>
      <c r="Q83" s="695">
        <v>0</v>
      </c>
      <c r="R83" s="698">
        <v>0</v>
      </c>
    </row>
    <row r="84" spans="1:18" s="130" customFormat="1" ht="21.95" customHeight="1" x14ac:dyDescent="0.2">
      <c r="A84" s="388" t="s">
        <v>105</v>
      </c>
      <c r="B84" s="161" t="s">
        <v>105</v>
      </c>
      <c r="C84" s="161" t="s">
        <v>797</v>
      </c>
      <c r="D84" s="163">
        <v>1072268.5623638765</v>
      </c>
      <c r="E84" s="524">
        <v>1</v>
      </c>
      <c r="F84" s="858">
        <v>1072268.5623638765</v>
      </c>
      <c r="G84" s="856">
        <v>1107049.51</v>
      </c>
      <c r="H84" s="856">
        <v>9116.4599999999991</v>
      </c>
      <c r="I84" s="856">
        <v>0</v>
      </c>
      <c r="J84" s="856">
        <v>4392.66</v>
      </c>
      <c r="K84" s="856">
        <v>1111773.31</v>
      </c>
      <c r="L84" s="532">
        <v>1.0368422138097877</v>
      </c>
      <c r="M84" s="163">
        <v>39504.74763612356</v>
      </c>
      <c r="N84" s="532">
        <v>1.0349655850708419</v>
      </c>
      <c r="O84" s="163">
        <v>37492.49763612356</v>
      </c>
      <c r="P84" s="163">
        <v>2012.25</v>
      </c>
      <c r="Q84" s="532">
        <v>1.0368422138097877</v>
      </c>
      <c r="R84" s="163">
        <v>1111773.31</v>
      </c>
    </row>
    <row r="85" spans="1:18" s="130" customFormat="1" ht="21.95" customHeight="1" x14ac:dyDescent="0.2">
      <c r="A85" s="388" t="s">
        <v>105</v>
      </c>
      <c r="B85" s="868" t="s">
        <v>106</v>
      </c>
      <c r="C85" s="868" t="s">
        <v>620</v>
      </c>
      <c r="D85" s="361">
        <v>425585.36884906632</v>
      </c>
      <c r="E85" s="362">
        <v>1</v>
      </c>
      <c r="F85" s="363">
        <v>425585.36884906632</v>
      </c>
      <c r="G85" s="693">
        <v>421752.07000000007</v>
      </c>
      <c r="H85" s="693">
        <v>0</v>
      </c>
      <c r="I85" s="693">
        <v>0</v>
      </c>
      <c r="J85" s="693">
        <v>791.69</v>
      </c>
      <c r="K85" s="694">
        <v>420960.38000000006</v>
      </c>
      <c r="L85" s="695">
        <v>0.98913264132746415</v>
      </c>
      <c r="M85" s="696">
        <v>-4624.9888490662561</v>
      </c>
      <c r="N85" s="695">
        <v>0.98913264132746415</v>
      </c>
      <c r="O85" s="696">
        <v>-4624.9888490662561</v>
      </c>
      <c r="P85" s="696">
        <v>0</v>
      </c>
      <c r="Q85" s="695">
        <v>0.98913264132746415</v>
      </c>
      <c r="R85" s="698">
        <v>420960.38000000006</v>
      </c>
    </row>
    <row r="86" spans="1:18" s="130" customFormat="1" ht="21.95" customHeight="1" x14ac:dyDescent="0.2">
      <c r="A86" s="388" t="s">
        <v>105</v>
      </c>
      <c r="B86" s="868" t="s">
        <v>107</v>
      </c>
      <c r="C86" s="868" t="s">
        <v>973</v>
      </c>
      <c r="D86" s="857">
        <v>401167.13194695604</v>
      </c>
      <c r="E86" s="699">
        <v>1</v>
      </c>
      <c r="F86" s="697">
        <v>401167.13194695604</v>
      </c>
      <c r="G86" s="693">
        <v>422324.06999999995</v>
      </c>
      <c r="H86" s="693">
        <v>9116.4599999999991</v>
      </c>
      <c r="I86" s="693">
        <v>0</v>
      </c>
      <c r="J86" s="693">
        <v>3600.97</v>
      </c>
      <c r="K86" s="694">
        <v>427839.56</v>
      </c>
      <c r="L86" s="695">
        <v>1.0664870721676438</v>
      </c>
      <c r="M86" s="696">
        <v>26672.428053043957</v>
      </c>
      <c r="N86" s="695">
        <v>1.0653796783543872</v>
      </c>
      <c r="O86" s="696">
        <v>26228.178053043957</v>
      </c>
      <c r="P86" s="696">
        <v>444.25</v>
      </c>
      <c r="Q86" s="695">
        <v>1.0664870721676438</v>
      </c>
      <c r="R86" s="698">
        <v>427839.56</v>
      </c>
    </row>
    <row r="87" spans="1:18" s="130" customFormat="1" ht="21.95" customHeight="1" x14ac:dyDescent="0.2">
      <c r="A87" s="388" t="s">
        <v>105</v>
      </c>
      <c r="B87" s="868" t="s">
        <v>798</v>
      </c>
      <c r="C87" s="868" t="s">
        <v>1690</v>
      </c>
      <c r="D87" s="361">
        <v>169441.23043112349</v>
      </c>
      <c r="E87" s="362">
        <v>1</v>
      </c>
      <c r="F87" s="363">
        <v>169441.23043112349</v>
      </c>
      <c r="G87" s="693">
        <v>186835.27999999994</v>
      </c>
      <c r="H87" s="693">
        <v>0</v>
      </c>
      <c r="I87" s="693">
        <v>0</v>
      </c>
      <c r="J87" s="693">
        <v>0</v>
      </c>
      <c r="K87" s="694">
        <v>186835.27999999994</v>
      </c>
      <c r="L87" s="695">
        <v>1.1026553544531004</v>
      </c>
      <c r="M87" s="696">
        <v>17394.049568876449</v>
      </c>
      <c r="N87" s="695">
        <v>1.1026553544531004</v>
      </c>
      <c r="O87" s="696">
        <v>17394.049568876449</v>
      </c>
      <c r="P87" s="696">
        <v>0</v>
      </c>
      <c r="Q87" s="695">
        <v>1.1026553544531004</v>
      </c>
      <c r="R87" s="698">
        <v>186835.27999999994</v>
      </c>
    </row>
    <row r="88" spans="1:18" s="130" customFormat="1" ht="21.95" customHeight="1" x14ac:dyDescent="0.2">
      <c r="A88" s="388" t="s">
        <v>105</v>
      </c>
      <c r="B88" s="868" t="s">
        <v>799</v>
      </c>
      <c r="C88" s="868" t="s">
        <v>1691</v>
      </c>
      <c r="D88" s="361">
        <v>60604.19543810239</v>
      </c>
      <c r="E88" s="362">
        <v>1</v>
      </c>
      <c r="F88" s="363">
        <v>60604.19543810239</v>
      </c>
      <c r="G88" s="693">
        <v>60986.090000000004</v>
      </c>
      <c r="H88" s="693">
        <v>0</v>
      </c>
      <c r="I88" s="693">
        <v>0</v>
      </c>
      <c r="J88" s="693">
        <v>0</v>
      </c>
      <c r="K88" s="694">
        <v>60986.090000000004</v>
      </c>
      <c r="L88" s="695">
        <v>1.0063014542002733</v>
      </c>
      <c r="M88" s="696">
        <v>381.89456189761404</v>
      </c>
      <c r="N88" s="695">
        <v>0.98042865795794942</v>
      </c>
      <c r="O88" s="696">
        <v>-1186.105438102386</v>
      </c>
      <c r="P88" s="696">
        <v>1568</v>
      </c>
      <c r="Q88" s="695">
        <v>1.0063014542002733</v>
      </c>
      <c r="R88" s="698">
        <v>60986.090000000004</v>
      </c>
    </row>
    <row r="89" spans="1:18" s="130" customFormat="1" ht="21.95" customHeight="1" x14ac:dyDescent="0.2">
      <c r="A89" s="388" t="s">
        <v>105</v>
      </c>
      <c r="B89" s="868" t="s">
        <v>1692</v>
      </c>
      <c r="C89" s="868" t="s">
        <v>619</v>
      </c>
      <c r="D89" s="361">
        <v>15470.635698628206</v>
      </c>
      <c r="E89" s="699">
        <v>1</v>
      </c>
      <c r="F89" s="697">
        <v>15470.635698628206</v>
      </c>
      <c r="G89" s="693">
        <v>15151.999999999998</v>
      </c>
      <c r="H89" s="693">
        <v>0</v>
      </c>
      <c r="I89" s="693">
        <v>0</v>
      </c>
      <c r="J89" s="693">
        <v>0</v>
      </c>
      <c r="K89" s="694">
        <v>15151.999999999998</v>
      </c>
      <c r="L89" s="695">
        <v>0.97940383932274599</v>
      </c>
      <c r="M89" s="696">
        <v>-318.63569862820805</v>
      </c>
      <c r="N89" s="695">
        <v>0.97940383932274599</v>
      </c>
      <c r="O89" s="696">
        <v>-318.63569862820805</v>
      </c>
      <c r="P89" s="696">
        <v>0</v>
      </c>
      <c r="Q89" s="695">
        <v>0.97940383932274599</v>
      </c>
      <c r="R89" s="698">
        <v>15151.999999999998</v>
      </c>
    </row>
    <row r="90" spans="1:18" s="130" customFormat="1" ht="21.95" customHeight="1" x14ac:dyDescent="0.2">
      <c r="A90" s="388" t="s">
        <v>108</v>
      </c>
      <c r="B90" s="161" t="s">
        <v>108</v>
      </c>
      <c r="C90" s="161" t="s">
        <v>800</v>
      </c>
      <c r="D90" s="163">
        <v>257506.07790717791</v>
      </c>
      <c r="E90" s="524">
        <v>0.7943345886020291</v>
      </c>
      <c r="F90" s="858">
        <v>204545.98445692021</v>
      </c>
      <c r="G90" s="856">
        <v>117756.2</v>
      </c>
      <c r="H90" s="856">
        <v>0</v>
      </c>
      <c r="I90" s="856">
        <v>74628.397999999986</v>
      </c>
      <c r="J90" s="856">
        <v>8699.01</v>
      </c>
      <c r="K90" s="856">
        <v>183685.58799999996</v>
      </c>
      <c r="L90" s="532">
        <v>0.89801610375141006</v>
      </c>
      <c r="M90" s="163">
        <v>-20860.396456920251</v>
      </c>
      <c r="N90" s="532">
        <v>0.86617528735590477</v>
      </c>
      <c r="O90" s="163">
        <v>-27281.388795655308</v>
      </c>
      <c r="P90" s="163">
        <v>6420.9923387350573</v>
      </c>
      <c r="Q90" s="532">
        <v>0.90850338374037709</v>
      </c>
      <c r="R90" s="163">
        <v>233945.14311238431</v>
      </c>
    </row>
    <row r="91" spans="1:18" s="155" customFormat="1" ht="21.95" customHeight="1" x14ac:dyDescent="0.2">
      <c r="A91" s="388" t="s">
        <v>108</v>
      </c>
      <c r="B91" s="872" t="s">
        <v>801</v>
      </c>
      <c r="C91" s="872" t="s">
        <v>802</v>
      </c>
      <c r="D91" s="857">
        <v>0</v>
      </c>
      <c r="E91" s="699">
        <v>0</v>
      </c>
      <c r="F91" s="697">
        <v>0</v>
      </c>
      <c r="G91" s="693">
        <v>0</v>
      </c>
      <c r="H91" s="693">
        <v>0</v>
      </c>
      <c r="I91" s="693">
        <v>0</v>
      </c>
      <c r="J91" s="693">
        <v>0</v>
      </c>
      <c r="K91" s="694">
        <v>0</v>
      </c>
      <c r="L91" s="695">
        <v>0</v>
      </c>
      <c r="M91" s="696">
        <v>0</v>
      </c>
      <c r="N91" s="695">
        <v>0</v>
      </c>
      <c r="O91" s="696">
        <v>0</v>
      </c>
      <c r="P91" s="696">
        <v>0</v>
      </c>
      <c r="Q91" s="695">
        <v>0</v>
      </c>
      <c r="R91" s="698">
        <v>0</v>
      </c>
    </row>
    <row r="92" spans="1:18" s="177" customFormat="1" ht="21.95" customHeight="1" x14ac:dyDescent="0.2">
      <c r="A92" s="388" t="s">
        <v>108</v>
      </c>
      <c r="B92" s="868" t="s">
        <v>803</v>
      </c>
      <c r="C92" s="868" t="s">
        <v>995</v>
      </c>
      <c r="D92" s="361">
        <v>1143.9396340498567</v>
      </c>
      <c r="E92" s="362">
        <v>1</v>
      </c>
      <c r="F92" s="363">
        <v>1143.9396340498567</v>
      </c>
      <c r="G92" s="693">
        <v>40973.799999999996</v>
      </c>
      <c r="H92" s="693">
        <v>0</v>
      </c>
      <c r="I92" s="693">
        <v>0</v>
      </c>
      <c r="J92" s="693">
        <v>1277.47</v>
      </c>
      <c r="K92" s="694">
        <v>39696.329999999994</v>
      </c>
      <c r="L92" s="695">
        <v>34.701420265914045</v>
      </c>
      <c r="M92" s="696">
        <v>38552.390365950137</v>
      </c>
      <c r="N92" s="695">
        <v>34.551919370141654</v>
      </c>
      <c r="O92" s="696">
        <v>38381.370365950141</v>
      </c>
      <c r="P92" s="696">
        <v>171.0199999999968</v>
      </c>
      <c r="Q92" s="695">
        <v>34.701420265914045</v>
      </c>
      <c r="R92" s="698">
        <v>39696.329999999994</v>
      </c>
    </row>
    <row r="93" spans="1:18" s="130" customFormat="1" ht="21.95" customHeight="1" x14ac:dyDescent="0.2">
      <c r="A93" s="388" t="s">
        <v>108</v>
      </c>
      <c r="B93" s="868" t="s">
        <v>804</v>
      </c>
      <c r="C93" s="868" t="s">
        <v>996</v>
      </c>
      <c r="D93" s="361">
        <v>76545.254764119571</v>
      </c>
      <c r="E93" s="362">
        <v>0.99860000000000004</v>
      </c>
      <c r="F93" s="363">
        <v>76438.0914074498</v>
      </c>
      <c r="G93" s="693">
        <v>53016.189999999988</v>
      </c>
      <c r="H93" s="693">
        <v>0</v>
      </c>
      <c r="I93" s="693">
        <v>0</v>
      </c>
      <c r="J93" s="693">
        <v>4876.08</v>
      </c>
      <c r="K93" s="694">
        <v>48140.109999999986</v>
      </c>
      <c r="L93" s="695">
        <v>0.62979215092369722</v>
      </c>
      <c r="M93" s="696">
        <v>-28297.981407449814</v>
      </c>
      <c r="N93" s="695">
        <v>0.6293881084012749</v>
      </c>
      <c r="O93" s="696">
        <v>-28241.848663885023</v>
      </c>
      <c r="P93" s="696">
        <v>-56.132743564790871</v>
      </c>
      <c r="Q93" s="695">
        <v>0.63005129641805058</v>
      </c>
      <c r="R93" s="698">
        <v>48227.436998783494</v>
      </c>
    </row>
    <row r="94" spans="1:18" s="130" customFormat="1" ht="21.95" customHeight="1" x14ac:dyDescent="0.2">
      <c r="A94" s="388" t="s">
        <v>108</v>
      </c>
      <c r="B94" s="868" t="s">
        <v>805</v>
      </c>
      <c r="C94" s="868" t="s">
        <v>997</v>
      </c>
      <c r="D94" s="361">
        <v>23970.871841652843</v>
      </c>
      <c r="E94" s="362">
        <v>1</v>
      </c>
      <c r="F94" s="363">
        <v>23970.871841652843</v>
      </c>
      <c r="G94" s="693">
        <v>22333.02</v>
      </c>
      <c r="H94" s="693">
        <v>0</v>
      </c>
      <c r="I94" s="693">
        <v>0</v>
      </c>
      <c r="J94" s="693">
        <v>1297.1400000000001</v>
      </c>
      <c r="K94" s="694">
        <v>21035.88</v>
      </c>
      <c r="L94" s="695">
        <v>0.87756007119637303</v>
      </c>
      <c r="M94" s="696">
        <v>-2934.9918416528417</v>
      </c>
      <c r="N94" s="695">
        <v>0.86566062916171338</v>
      </c>
      <c r="O94" s="696">
        <v>-3220.2318416528433</v>
      </c>
      <c r="P94" s="696">
        <v>285.2400000000016</v>
      </c>
      <c r="Q94" s="695">
        <v>0.87756007119637303</v>
      </c>
      <c r="R94" s="698">
        <v>21035.88</v>
      </c>
    </row>
    <row r="95" spans="1:18" s="177" customFormat="1" ht="21.95" customHeight="1" x14ac:dyDescent="0.2">
      <c r="A95" s="388" t="s">
        <v>108</v>
      </c>
      <c r="B95" s="868" t="s">
        <v>806</v>
      </c>
      <c r="C95" s="868" t="s">
        <v>631</v>
      </c>
      <c r="D95" s="361">
        <v>65685.413870029821</v>
      </c>
      <c r="E95" s="362">
        <v>0.99890000000000001</v>
      </c>
      <c r="F95" s="363">
        <v>65613.159914772783</v>
      </c>
      <c r="G95" s="693">
        <v>0</v>
      </c>
      <c r="H95" s="693">
        <v>0</v>
      </c>
      <c r="I95" s="693">
        <v>68672.217999999993</v>
      </c>
      <c r="J95" s="693">
        <v>0</v>
      </c>
      <c r="K95" s="694">
        <v>68672.217999999993</v>
      </c>
      <c r="L95" s="695">
        <v>1.0466226301126287</v>
      </c>
      <c r="M95" s="696">
        <v>3059.0580852272105</v>
      </c>
      <c r="N95" s="695">
        <v>0.9541573672885294</v>
      </c>
      <c r="O95" s="696">
        <v>-3001.0285642721501</v>
      </c>
      <c r="P95" s="696">
        <v>6060.0866494993606</v>
      </c>
      <c r="Q95" s="695">
        <v>1.0465969876660666</v>
      </c>
      <c r="R95" s="698">
        <v>68746.156289972074</v>
      </c>
    </row>
    <row r="96" spans="1:18" s="130" customFormat="1" ht="21.95" customHeight="1" x14ac:dyDescent="0.2">
      <c r="A96" s="388" t="s">
        <v>108</v>
      </c>
      <c r="B96" s="872" t="s">
        <v>807</v>
      </c>
      <c r="C96" s="872" t="s">
        <v>808</v>
      </c>
      <c r="D96" s="361">
        <v>0</v>
      </c>
      <c r="E96" s="362">
        <v>0</v>
      </c>
      <c r="F96" s="363">
        <v>0</v>
      </c>
      <c r="G96" s="693">
        <v>0</v>
      </c>
      <c r="H96" s="693">
        <v>0</v>
      </c>
      <c r="I96" s="693">
        <v>0</v>
      </c>
      <c r="J96" s="693">
        <v>0</v>
      </c>
      <c r="K96" s="694">
        <v>0</v>
      </c>
      <c r="L96" s="695">
        <v>0</v>
      </c>
      <c r="M96" s="696">
        <v>0</v>
      </c>
      <c r="N96" s="695">
        <v>0</v>
      </c>
      <c r="O96" s="696">
        <v>0</v>
      </c>
      <c r="P96" s="696">
        <v>0</v>
      </c>
      <c r="Q96" s="695">
        <v>0</v>
      </c>
      <c r="R96" s="698">
        <v>0</v>
      </c>
    </row>
    <row r="97" spans="1:18" s="130" customFormat="1" ht="21.95" customHeight="1" x14ac:dyDescent="0.2">
      <c r="A97" s="388" t="s">
        <v>108</v>
      </c>
      <c r="B97" s="868" t="s">
        <v>809</v>
      </c>
      <c r="C97" s="868" t="s">
        <v>635</v>
      </c>
      <c r="D97" s="361">
        <v>13731.010114005016</v>
      </c>
      <c r="E97" s="699">
        <v>0.92890000000000006</v>
      </c>
      <c r="F97" s="697">
        <v>12754.735294899259</v>
      </c>
      <c r="G97" s="693">
        <v>853.69</v>
      </c>
      <c r="H97" s="693">
        <v>0</v>
      </c>
      <c r="I97" s="693">
        <v>0</v>
      </c>
      <c r="J97" s="693">
        <v>708.31999999999994</v>
      </c>
      <c r="K97" s="694">
        <v>145.37000000000012</v>
      </c>
      <c r="L97" s="695">
        <v>1.1397335706224728E-2</v>
      </c>
      <c r="M97" s="696">
        <v>-12609.365294899259</v>
      </c>
      <c r="N97" s="695">
        <v>1.1439237142584378E-2</v>
      </c>
      <c r="O97" s="696">
        <v>-12615.360479302277</v>
      </c>
      <c r="P97" s="696">
        <v>5.9951844030183565</v>
      </c>
      <c r="Q97" s="695">
        <v>4.6542160421868414E-2</v>
      </c>
      <c r="R97" s="698">
        <v>639.07087548031916</v>
      </c>
    </row>
    <row r="98" spans="1:18" s="130" customFormat="1" ht="21.95" customHeight="1" x14ac:dyDescent="0.2">
      <c r="A98" s="388" t="s">
        <v>108</v>
      </c>
      <c r="B98" s="872" t="s">
        <v>810</v>
      </c>
      <c r="C98" s="872" t="s">
        <v>811</v>
      </c>
      <c r="D98" s="361">
        <v>0</v>
      </c>
      <c r="E98" s="362">
        <v>0</v>
      </c>
      <c r="F98" s="363">
        <v>0</v>
      </c>
      <c r="G98" s="693">
        <v>0</v>
      </c>
      <c r="H98" s="693">
        <v>0</v>
      </c>
      <c r="I98" s="693">
        <v>0</v>
      </c>
      <c r="J98" s="693">
        <v>0</v>
      </c>
      <c r="K98" s="694">
        <v>0</v>
      </c>
      <c r="L98" s="695">
        <v>0</v>
      </c>
      <c r="M98" s="696">
        <v>0</v>
      </c>
      <c r="N98" s="695">
        <v>0</v>
      </c>
      <c r="O98" s="696">
        <v>0</v>
      </c>
      <c r="P98" s="696">
        <v>0</v>
      </c>
      <c r="Q98" s="695">
        <v>0</v>
      </c>
      <c r="R98" s="698">
        <v>0</v>
      </c>
    </row>
    <row r="99" spans="1:18" s="177" customFormat="1" ht="21.95" customHeight="1" x14ac:dyDescent="0.2">
      <c r="A99" s="388" t="s">
        <v>108</v>
      </c>
      <c r="B99" s="868" t="s">
        <v>812</v>
      </c>
      <c r="C99" s="868" t="s">
        <v>109</v>
      </c>
      <c r="D99" s="361">
        <v>3639.4188395558735</v>
      </c>
      <c r="E99" s="362">
        <v>0.99909999999999999</v>
      </c>
      <c r="F99" s="363">
        <v>3636.1433626002731</v>
      </c>
      <c r="G99" s="693">
        <v>579.5</v>
      </c>
      <c r="H99" s="693">
        <v>0</v>
      </c>
      <c r="I99" s="693">
        <v>3772.18</v>
      </c>
      <c r="J99" s="693">
        <v>540</v>
      </c>
      <c r="K99" s="694">
        <v>3811.6800000000003</v>
      </c>
      <c r="L99" s="695">
        <v>1.0482754995870673</v>
      </c>
      <c r="M99" s="696">
        <v>175.53663739972717</v>
      </c>
      <c r="N99" s="695">
        <v>1.048268628009585</v>
      </c>
      <c r="O99" s="696">
        <v>175.51280186732129</v>
      </c>
      <c r="P99" s="696">
        <v>2.3835532405882986E-2</v>
      </c>
      <c r="Q99" s="695">
        <v>1.0482537756122532</v>
      </c>
      <c r="R99" s="698">
        <v>3815.0345395988097</v>
      </c>
    </row>
    <row r="100" spans="1:18" s="130" customFormat="1" ht="21.95" customHeight="1" x14ac:dyDescent="0.2">
      <c r="A100" s="388" t="s">
        <v>108</v>
      </c>
      <c r="B100" s="868" t="s">
        <v>813</v>
      </c>
      <c r="C100" s="868" t="s">
        <v>1693</v>
      </c>
      <c r="D100" s="361">
        <v>6642.1168022926622</v>
      </c>
      <c r="E100" s="362">
        <v>0.99909999999999999</v>
      </c>
      <c r="F100" s="363">
        <v>6636.1388971705992</v>
      </c>
      <c r="G100" s="693">
        <v>0</v>
      </c>
      <c r="H100" s="693">
        <v>0</v>
      </c>
      <c r="I100" s="693">
        <v>0</v>
      </c>
      <c r="J100" s="693">
        <v>0</v>
      </c>
      <c r="K100" s="694">
        <v>0</v>
      </c>
      <c r="L100" s="695">
        <v>0</v>
      </c>
      <c r="M100" s="696">
        <v>-6636.1388971705992</v>
      </c>
      <c r="N100" s="695">
        <v>0</v>
      </c>
      <c r="O100" s="696">
        <v>-6636.1823981792113</v>
      </c>
      <c r="P100" s="696">
        <v>4.3501008612111036E-2</v>
      </c>
      <c r="Q100" s="695">
        <v>4.4999999999995044E-4</v>
      </c>
      <c r="R100" s="698">
        <v>2.9889525610313687</v>
      </c>
    </row>
    <row r="101" spans="1:18" s="130" customFormat="1" ht="21.95" customHeight="1" x14ac:dyDescent="0.2">
      <c r="A101" s="388" t="s">
        <v>108</v>
      </c>
      <c r="B101" s="868" t="s">
        <v>814</v>
      </c>
      <c r="C101" s="868" t="s">
        <v>633</v>
      </c>
      <c r="D101" s="361">
        <v>12993.688219856693</v>
      </c>
      <c r="E101" s="362">
        <v>1</v>
      </c>
      <c r="F101" s="363">
        <v>12993.688219856693</v>
      </c>
      <c r="G101" s="693">
        <v>0</v>
      </c>
      <c r="H101" s="693">
        <v>0</v>
      </c>
      <c r="I101" s="693">
        <v>2184</v>
      </c>
      <c r="J101" s="693">
        <v>0</v>
      </c>
      <c r="K101" s="694">
        <v>2184</v>
      </c>
      <c r="L101" s="695">
        <v>0.16808160724238827</v>
      </c>
      <c r="M101" s="696">
        <v>-10809.688219856693</v>
      </c>
      <c r="N101" s="695">
        <v>0.14776405032297871</v>
      </c>
      <c r="O101" s="696">
        <v>-11073.688219856693</v>
      </c>
      <c r="P101" s="696">
        <v>264</v>
      </c>
      <c r="Q101" s="695">
        <v>0.16808160724238827</v>
      </c>
      <c r="R101" s="698">
        <v>2184</v>
      </c>
    </row>
    <row r="102" spans="1:18" s="130" customFormat="1" ht="21.95" customHeight="1" x14ac:dyDescent="0.2">
      <c r="A102" s="388" t="s">
        <v>108</v>
      </c>
      <c r="B102" s="872" t="s">
        <v>1694</v>
      </c>
      <c r="C102" s="872" t="s">
        <v>1695</v>
      </c>
      <c r="D102" s="361">
        <v>0</v>
      </c>
      <c r="E102" s="362">
        <v>0</v>
      </c>
      <c r="F102" s="363">
        <v>0</v>
      </c>
      <c r="G102" s="693">
        <v>0</v>
      </c>
      <c r="H102" s="693">
        <v>0</v>
      </c>
      <c r="I102" s="693">
        <v>0</v>
      </c>
      <c r="J102" s="693">
        <v>0</v>
      </c>
      <c r="K102" s="694">
        <v>0</v>
      </c>
      <c r="L102" s="695">
        <v>0</v>
      </c>
      <c r="M102" s="696">
        <v>0</v>
      </c>
      <c r="N102" s="695">
        <v>0</v>
      </c>
      <c r="O102" s="696">
        <v>0</v>
      </c>
      <c r="P102" s="696">
        <v>0</v>
      </c>
      <c r="Q102" s="695">
        <v>0</v>
      </c>
      <c r="R102" s="698">
        <v>0</v>
      </c>
    </row>
    <row r="103" spans="1:18" s="155" customFormat="1" ht="21.95" customHeight="1" x14ac:dyDescent="0.2">
      <c r="A103" s="388" t="s">
        <v>108</v>
      </c>
      <c r="B103" s="868" t="s">
        <v>1696</v>
      </c>
      <c r="C103" s="868" t="s">
        <v>1697</v>
      </c>
      <c r="D103" s="361">
        <v>2790.8765987249431</v>
      </c>
      <c r="E103" s="362">
        <v>0</v>
      </c>
      <c r="F103" s="363">
        <v>0</v>
      </c>
      <c r="G103" s="693">
        <v>0</v>
      </c>
      <c r="H103" s="693">
        <v>0</v>
      </c>
      <c r="I103" s="693">
        <v>0</v>
      </c>
      <c r="J103" s="693">
        <v>0</v>
      </c>
      <c r="K103" s="694">
        <v>0</v>
      </c>
      <c r="L103" s="695">
        <v>0</v>
      </c>
      <c r="M103" s="696">
        <v>0</v>
      </c>
      <c r="N103" s="695">
        <v>0</v>
      </c>
      <c r="O103" s="696">
        <v>0</v>
      </c>
      <c r="P103" s="696">
        <v>0</v>
      </c>
      <c r="Q103" s="695">
        <v>1</v>
      </c>
      <c r="R103" s="698">
        <v>2790.8765987249431</v>
      </c>
    </row>
    <row r="104" spans="1:18" s="177" customFormat="1" ht="21.95" customHeight="1" x14ac:dyDescent="0.2">
      <c r="A104" s="388" t="s">
        <v>108</v>
      </c>
      <c r="B104" s="868" t="s">
        <v>1698</v>
      </c>
      <c r="C104" s="868" t="s">
        <v>1699</v>
      </c>
      <c r="D104" s="361">
        <v>10388.262895253956</v>
      </c>
      <c r="E104" s="362">
        <v>5.9699999999999996E-2</v>
      </c>
      <c r="F104" s="363">
        <v>620.17929484666115</v>
      </c>
      <c r="G104" s="693">
        <v>0</v>
      </c>
      <c r="H104" s="693">
        <v>0</v>
      </c>
      <c r="I104" s="693">
        <v>0</v>
      </c>
      <c r="J104" s="693">
        <v>0</v>
      </c>
      <c r="K104" s="694">
        <v>0</v>
      </c>
      <c r="L104" s="695">
        <v>0</v>
      </c>
      <c r="M104" s="696">
        <v>-620.17929484666115</v>
      </c>
      <c r="N104" s="695">
        <v>0</v>
      </c>
      <c r="O104" s="696">
        <v>0</v>
      </c>
      <c r="P104" s="696">
        <v>-620.17929484666115</v>
      </c>
      <c r="Q104" s="695">
        <v>1</v>
      </c>
      <c r="R104" s="698">
        <v>10388.262895253956</v>
      </c>
    </row>
    <row r="105" spans="1:18" s="130" customFormat="1" ht="21.95" customHeight="1" x14ac:dyDescent="0.2">
      <c r="A105" s="388" t="s">
        <v>108</v>
      </c>
      <c r="B105" s="868" t="s">
        <v>1700</v>
      </c>
      <c r="C105" s="868" t="s">
        <v>962</v>
      </c>
      <c r="D105" s="361">
        <v>31686.124434403682</v>
      </c>
      <c r="E105" s="362">
        <v>0</v>
      </c>
      <c r="F105" s="363">
        <v>0</v>
      </c>
      <c r="G105" s="693">
        <v>0</v>
      </c>
      <c r="H105" s="693">
        <v>0</v>
      </c>
      <c r="I105" s="693">
        <v>0</v>
      </c>
      <c r="J105" s="693">
        <v>0</v>
      </c>
      <c r="K105" s="694">
        <v>0</v>
      </c>
      <c r="L105" s="695">
        <v>0</v>
      </c>
      <c r="M105" s="696">
        <v>0</v>
      </c>
      <c r="N105" s="695">
        <v>0</v>
      </c>
      <c r="O105" s="696">
        <v>0</v>
      </c>
      <c r="P105" s="696">
        <v>0</v>
      </c>
      <c r="Q105" s="695">
        <v>1</v>
      </c>
      <c r="R105" s="698">
        <v>31686.124434403682</v>
      </c>
    </row>
    <row r="106" spans="1:18" s="130" customFormat="1" ht="21.95" customHeight="1" x14ac:dyDescent="0.2">
      <c r="A106" s="388" t="s">
        <v>108</v>
      </c>
      <c r="B106" s="868" t="s">
        <v>1701</v>
      </c>
      <c r="C106" s="868" t="s">
        <v>1702</v>
      </c>
      <c r="D106" s="361">
        <v>8241.5929715746952</v>
      </c>
      <c r="E106" s="362">
        <v>0</v>
      </c>
      <c r="F106" s="363">
        <v>0</v>
      </c>
      <c r="G106" s="693">
        <v>0</v>
      </c>
      <c r="H106" s="693">
        <v>0</v>
      </c>
      <c r="I106" s="693">
        <v>0</v>
      </c>
      <c r="J106" s="693">
        <v>0</v>
      </c>
      <c r="K106" s="694">
        <v>0</v>
      </c>
      <c r="L106" s="695">
        <v>0</v>
      </c>
      <c r="M106" s="696">
        <v>0</v>
      </c>
      <c r="N106" s="695">
        <v>0</v>
      </c>
      <c r="O106" s="696">
        <v>0</v>
      </c>
      <c r="P106" s="696">
        <v>0</v>
      </c>
      <c r="Q106" s="695">
        <v>1</v>
      </c>
      <c r="R106" s="698">
        <v>8241.5929715746952</v>
      </c>
    </row>
    <row r="107" spans="1:18" s="130" customFormat="1" ht="21.95" customHeight="1" x14ac:dyDescent="0.2">
      <c r="A107" s="388" t="s">
        <v>108</v>
      </c>
      <c r="B107" s="868" t="s">
        <v>1703</v>
      </c>
      <c r="C107" s="868" t="s">
        <v>1704</v>
      </c>
      <c r="D107" s="857">
        <v>47.506921658295703</v>
      </c>
      <c r="E107" s="699">
        <v>0</v>
      </c>
      <c r="F107" s="697">
        <v>0</v>
      </c>
      <c r="G107" s="693">
        <v>0</v>
      </c>
      <c r="H107" s="693">
        <v>0</v>
      </c>
      <c r="I107" s="693">
        <v>0</v>
      </c>
      <c r="J107" s="693">
        <v>0</v>
      </c>
      <c r="K107" s="694">
        <v>0</v>
      </c>
      <c r="L107" s="695">
        <v>0</v>
      </c>
      <c r="M107" s="696">
        <v>0</v>
      </c>
      <c r="N107" s="695">
        <v>0</v>
      </c>
      <c r="O107" s="696">
        <v>0</v>
      </c>
      <c r="P107" s="696">
        <v>0</v>
      </c>
      <c r="Q107" s="695">
        <v>1</v>
      </c>
      <c r="R107" s="698">
        <v>47.506921658295703</v>
      </c>
    </row>
    <row r="108" spans="1:18" s="177" customFormat="1" ht="21.95" customHeight="1" x14ac:dyDescent="0.2">
      <c r="A108" s="388" t="s">
        <v>110</v>
      </c>
      <c r="B108" s="161" t="s">
        <v>110</v>
      </c>
      <c r="C108" s="161" t="s">
        <v>815</v>
      </c>
      <c r="D108" s="163">
        <v>86343.267547345487</v>
      </c>
      <c r="E108" s="524">
        <v>0.3147717407958634</v>
      </c>
      <c r="F108" s="858">
        <v>27178.420631880919</v>
      </c>
      <c r="G108" s="856">
        <v>35864.519999999997</v>
      </c>
      <c r="H108" s="856">
        <v>16132.88</v>
      </c>
      <c r="I108" s="856">
        <v>3636.9179999999992</v>
      </c>
      <c r="J108" s="856">
        <v>32393.276000000002</v>
      </c>
      <c r="K108" s="856">
        <v>23241.042000000001</v>
      </c>
      <c r="L108" s="532">
        <v>0.85512849752342557</v>
      </c>
      <c r="M108" s="163">
        <v>-3937.378631880918</v>
      </c>
      <c r="N108" s="532">
        <v>0.40353449824887122</v>
      </c>
      <c r="O108" s="163">
        <v>-6750.4810460155186</v>
      </c>
      <c r="P108" s="163">
        <v>2813.1024141346006</v>
      </c>
      <c r="Q108" s="532">
        <v>0.90476352124858095</v>
      </c>
      <c r="R108" s="163">
        <v>78120.238782244633</v>
      </c>
    </row>
    <row r="109" spans="1:18" s="130" customFormat="1" ht="21.95" customHeight="1" x14ac:dyDescent="0.2">
      <c r="A109" s="388" t="s">
        <v>110</v>
      </c>
      <c r="B109" s="868" t="s">
        <v>816</v>
      </c>
      <c r="C109" s="868" t="s">
        <v>648</v>
      </c>
      <c r="D109" s="361">
        <v>44198.94879198532</v>
      </c>
      <c r="E109" s="362">
        <v>0.40329999999999999</v>
      </c>
      <c r="F109" s="363">
        <v>17825.436047807678</v>
      </c>
      <c r="G109" s="693">
        <v>12028.8</v>
      </c>
      <c r="H109" s="693">
        <v>980.08</v>
      </c>
      <c r="I109" s="693">
        <v>1846.3499999999995</v>
      </c>
      <c r="J109" s="693">
        <v>4707.7360000000008</v>
      </c>
      <c r="K109" s="694">
        <v>10147.493999999999</v>
      </c>
      <c r="L109" s="695">
        <v>0.56927044997858678</v>
      </c>
      <c r="M109" s="696">
        <v>-7677.942047807679</v>
      </c>
      <c r="N109" s="695">
        <v>0.29141427093883243</v>
      </c>
      <c r="O109" s="696">
        <v>-1337.1773068189877</v>
      </c>
      <c r="P109" s="696">
        <v>-6340.7647409886913</v>
      </c>
      <c r="Q109" s="695">
        <v>0.69777861122747531</v>
      </c>
      <c r="R109" s="698">
        <v>30841.081105785815</v>
      </c>
    </row>
    <row r="110" spans="1:18" s="130" customFormat="1" ht="21.95" customHeight="1" x14ac:dyDescent="0.2">
      <c r="A110" s="388" t="s">
        <v>110</v>
      </c>
      <c r="B110" s="868" t="s">
        <v>817</v>
      </c>
      <c r="C110" s="868" t="s">
        <v>1705</v>
      </c>
      <c r="D110" s="361">
        <v>1150.9058264141902</v>
      </c>
      <c r="E110" s="362">
        <v>0</v>
      </c>
      <c r="F110" s="363">
        <v>0</v>
      </c>
      <c r="G110" s="693">
        <v>2720</v>
      </c>
      <c r="H110" s="693">
        <v>0</v>
      </c>
      <c r="I110" s="693">
        <v>0</v>
      </c>
      <c r="J110" s="693">
        <v>2720</v>
      </c>
      <c r="K110" s="694">
        <v>0</v>
      </c>
      <c r="L110" s="695">
        <v>0</v>
      </c>
      <c r="M110" s="696">
        <v>0</v>
      </c>
      <c r="N110" s="695">
        <v>0</v>
      </c>
      <c r="O110" s="696">
        <v>0</v>
      </c>
      <c r="P110" s="696">
        <v>0</v>
      </c>
      <c r="Q110" s="695">
        <v>1</v>
      </c>
      <c r="R110" s="698">
        <v>1150.9058264141902</v>
      </c>
    </row>
    <row r="111" spans="1:18" s="130" customFormat="1" ht="21.95" customHeight="1" x14ac:dyDescent="0.2">
      <c r="A111" s="388" t="s">
        <v>110</v>
      </c>
      <c r="B111" s="868" t="s">
        <v>818</v>
      </c>
      <c r="C111" s="868" t="s">
        <v>652</v>
      </c>
      <c r="D111" s="361">
        <v>8817.6712478715071</v>
      </c>
      <c r="E111" s="362">
        <v>0</v>
      </c>
      <c r="F111" s="363">
        <v>0</v>
      </c>
      <c r="G111" s="693">
        <v>10453.130000000001</v>
      </c>
      <c r="H111" s="693">
        <v>3640</v>
      </c>
      <c r="I111" s="693">
        <v>0</v>
      </c>
      <c r="J111" s="693">
        <v>13829.14</v>
      </c>
      <c r="K111" s="694">
        <v>263.9900000000016</v>
      </c>
      <c r="L111" s="695">
        <v>0</v>
      </c>
      <c r="M111" s="696">
        <v>263.9900000000016</v>
      </c>
      <c r="N111" s="695">
        <v>0</v>
      </c>
      <c r="O111" s="696">
        <v>-9.9999999983992893E-3</v>
      </c>
      <c r="P111" s="696">
        <v>264</v>
      </c>
      <c r="Q111" s="695">
        <v>1</v>
      </c>
      <c r="R111" s="698">
        <v>8817.6712478715071</v>
      </c>
    </row>
    <row r="112" spans="1:18" s="130" customFormat="1" ht="21.95" customHeight="1" x14ac:dyDescent="0.2">
      <c r="A112" s="388" t="s">
        <v>110</v>
      </c>
      <c r="B112" s="868" t="s">
        <v>819</v>
      </c>
      <c r="C112" s="868" t="s">
        <v>1706</v>
      </c>
      <c r="D112" s="361">
        <v>8909.2576778963066</v>
      </c>
      <c r="E112" s="362">
        <v>1</v>
      </c>
      <c r="F112" s="363">
        <v>8909.2576778963066</v>
      </c>
      <c r="G112" s="693">
        <v>0</v>
      </c>
      <c r="H112" s="693">
        <v>10920</v>
      </c>
      <c r="I112" s="693">
        <v>0</v>
      </c>
      <c r="J112" s="693">
        <v>0</v>
      </c>
      <c r="K112" s="694">
        <v>10920</v>
      </c>
      <c r="L112" s="695">
        <v>1.2256913420623476</v>
      </c>
      <c r="M112" s="696">
        <v>2010.7423221036934</v>
      </c>
      <c r="N112" s="695">
        <v>0</v>
      </c>
      <c r="O112" s="696">
        <v>-8909.2576778963066</v>
      </c>
      <c r="P112" s="696">
        <v>10920</v>
      </c>
      <c r="Q112" s="695">
        <v>1.2256913420623476</v>
      </c>
      <c r="R112" s="698">
        <v>10919.999999999998</v>
      </c>
    </row>
    <row r="113" spans="1:18" s="130" customFormat="1" ht="21.95" customHeight="1" x14ac:dyDescent="0.2">
      <c r="A113" s="388" t="s">
        <v>110</v>
      </c>
      <c r="B113" s="868" t="s">
        <v>820</v>
      </c>
      <c r="C113" s="868" t="s">
        <v>111</v>
      </c>
      <c r="D113" s="857">
        <v>372.85090777748889</v>
      </c>
      <c r="E113" s="699">
        <v>1</v>
      </c>
      <c r="F113" s="697">
        <v>372.85090777748889</v>
      </c>
      <c r="G113" s="693">
        <v>476</v>
      </c>
      <c r="H113" s="693">
        <v>0</v>
      </c>
      <c r="I113" s="693">
        <v>1790.5679999999998</v>
      </c>
      <c r="J113" s="693">
        <v>357</v>
      </c>
      <c r="K113" s="694">
        <v>1909.5679999999998</v>
      </c>
      <c r="L113" s="695">
        <v>5.1215323877918451</v>
      </c>
      <c r="M113" s="696">
        <v>1536.7170922225109</v>
      </c>
      <c r="N113" s="695">
        <v>10.773957944598395</v>
      </c>
      <c r="O113" s="696">
        <v>3644.2290922225111</v>
      </c>
      <c r="P113" s="696">
        <v>-2107.5120000000002</v>
      </c>
      <c r="Q113" s="695">
        <v>5.1215323877918451</v>
      </c>
      <c r="R113" s="698">
        <v>1909.5679999999998</v>
      </c>
    </row>
    <row r="114" spans="1:18" s="177" customFormat="1" ht="21.95" customHeight="1" x14ac:dyDescent="0.2">
      <c r="A114" s="388" t="s">
        <v>110</v>
      </c>
      <c r="B114" s="868" t="s">
        <v>1707</v>
      </c>
      <c r="C114" s="868" t="s">
        <v>649</v>
      </c>
      <c r="D114" s="361">
        <v>19796.318246135736</v>
      </c>
      <c r="E114" s="362">
        <v>0</v>
      </c>
      <c r="F114" s="363">
        <v>0</v>
      </c>
      <c r="G114" s="693">
        <v>7359.96</v>
      </c>
      <c r="H114" s="693">
        <v>0</v>
      </c>
      <c r="I114" s="693">
        <v>0</v>
      </c>
      <c r="J114" s="693">
        <v>7359.97</v>
      </c>
      <c r="K114" s="694">
        <v>-1.0000000000218279E-2</v>
      </c>
      <c r="L114" s="695">
        <v>0</v>
      </c>
      <c r="M114" s="696">
        <v>-1.0000000000218279E-2</v>
      </c>
      <c r="N114" s="695">
        <v>0</v>
      </c>
      <c r="O114" s="696">
        <v>-1.0000000000218279E-2</v>
      </c>
      <c r="P114" s="696">
        <v>0</v>
      </c>
      <c r="Q114" s="695">
        <v>1</v>
      </c>
      <c r="R114" s="698">
        <v>19796.318246135736</v>
      </c>
    </row>
    <row r="115" spans="1:18" s="130" customFormat="1" ht="21.95" customHeight="1" x14ac:dyDescent="0.2">
      <c r="A115" s="388" t="s">
        <v>110</v>
      </c>
      <c r="B115" s="868" t="s">
        <v>1708</v>
      </c>
      <c r="C115" s="868" t="s">
        <v>1709</v>
      </c>
      <c r="D115" s="361">
        <v>3097.314849264942</v>
      </c>
      <c r="E115" s="362">
        <v>0</v>
      </c>
      <c r="F115" s="363">
        <v>0</v>
      </c>
      <c r="G115" s="693">
        <v>2826.63</v>
      </c>
      <c r="H115" s="693">
        <v>592.79999999999995</v>
      </c>
      <c r="I115" s="693">
        <v>0</v>
      </c>
      <c r="J115" s="693">
        <v>3419.4300000000003</v>
      </c>
      <c r="K115" s="694">
        <v>0</v>
      </c>
      <c r="L115" s="695">
        <v>0</v>
      </c>
      <c r="M115" s="696">
        <v>0</v>
      </c>
      <c r="N115" s="695">
        <v>0</v>
      </c>
      <c r="O115" s="696">
        <v>0</v>
      </c>
      <c r="P115" s="696">
        <v>0</v>
      </c>
      <c r="Q115" s="695">
        <v>1</v>
      </c>
      <c r="R115" s="698">
        <v>3097.314849264942</v>
      </c>
    </row>
    <row r="116" spans="1:18" s="177" customFormat="1" ht="21.95" customHeight="1" x14ac:dyDescent="0.2">
      <c r="A116" s="388" t="s">
        <v>112</v>
      </c>
      <c r="B116" s="161" t="s">
        <v>112</v>
      </c>
      <c r="C116" s="161" t="s">
        <v>821</v>
      </c>
      <c r="D116" s="163">
        <v>481167.66998789657</v>
      </c>
      <c r="E116" s="524">
        <v>0.17288905780647884</v>
      </c>
      <c r="F116" s="858">
        <v>83188.62511114619</v>
      </c>
      <c r="G116" s="856">
        <v>127946.77</v>
      </c>
      <c r="H116" s="888">
        <v>34410.89</v>
      </c>
      <c r="I116" s="888">
        <v>8258.3700000000008</v>
      </c>
      <c r="J116" s="888">
        <v>81098.5</v>
      </c>
      <c r="K116" s="888">
        <v>89517.53</v>
      </c>
      <c r="L116" s="532">
        <v>1.0760789696956516</v>
      </c>
      <c r="M116" s="163">
        <v>6328.9048888538091</v>
      </c>
      <c r="N116" s="532">
        <v>0.83930354912897598</v>
      </c>
      <c r="O116" s="163">
        <v>-9349.4993943802037</v>
      </c>
      <c r="P116" s="163">
        <v>15678.404283234013</v>
      </c>
      <c r="Q116" s="532">
        <v>1</v>
      </c>
      <c r="R116" s="163">
        <v>481167.66998789657</v>
      </c>
    </row>
    <row r="117" spans="1:18" s="130" customFormat="1" ht="21.95" customHeight="1" x14ac:dyDescent="0.2">
      <c r="A117" s="388" t="s">
        <v>112</v>
      </c>
      <c r="B117" s="872" t="s">
        <v>113</v>
      </c>
      <c r="C117" s="872" t="s">
        <v>1710</v>
      </c>
      <c r="D117" s="361">
        <v>0</v>
      </c>
      <c r="E117" s="362">
        <v>0</v>
      </c>
      <c r="F117" s="363">
        <v>0</v>
      </c>
      <c r="G117" s="693">
        <v>0</v>
      </c>
      <c r="H117" s="693">
        <v>0</v>
      </c>
      <c r="I117" s="693">
        <v>0</v>
      </c>
      <c r="J117" s="693">
        <v>0</v>
      </c>
      <c r="K117" s="694">
        <v>0</v>
      </c>
      <c r="L117" s="695">
        <v>0</v>
      </c>
      <c r="M117" s="696">
        <v>0</v>
      </c>
      <c r="N117" s="695">
        <v>0</v>
      </c>
      <c r="O117" s="696">
        <v>0</v>
      </c>
      <c r="P117" s="696">
        <v>0</v>
      </c>
      <c r="Q117" s="695">
        <v>0</v>
      </c>
      <c r="R117" s="698">
        <v>0</v>
      </c>
    </row>
    <row r="118" spans="1:18" s="130" customFormat="1" ht="21.95" customHeight="1" x14ac:dyDescent="0.2">
      <c r="A118" s="388" t="s">
        <v>112</v>
      </c>
      <c r="B118" s="872" t="s">
        <v>1711</v>
      </c>
      <c r="C118" s="872" t="s">
        <v>1712</v>
      </c>
      <c r="D118" s="361">
        <v>0</v>
      </c>
      <c r="E118" s="362">
        <v>0</v>
      </c>
      <c r="F118" s="363">
        <v>0</v>
      </c>
      <c r="G118" s="693">
        <v>0</v>
      </c>
      <c r="H118" s="693">
        <v>0</v>
      </c>
      <c r="I118" s="693">
        <v>0</v>
      </c>
      <c r="J118" s="693">
        <v>0</v>
      </c>
      <c r="K118" s="694">
        <v>0</v>
      </c>
      <c r="L118" s="695">
        <v>0</v>
      </c>
      <c r="M118" s="696">
        <v>0</v>
      </c>
      <c r="N118" s="695">
        <v>0</v>
      </c>
      <c r="O118" s="696">
        <v>0</v>
      </c>
      <c r="P118" s="696">
        <v>0</v>
      </c>
      <c r="Q118" s="695">
        <v>0</v>
      </c>
      <c r="R118" s="698">
        <v>0</v>
      </c>
    </row>
    <row r="119" spans="1:18" s="130" customFormat="1" ht="21.95" customHeight="1" x14ac:dyDescent="0.2">
      <c r="A119" s="388" t="s">
        <v>112</v>
      </c>
      <c r="B119" s="868" t="s">
        <v>1713</v>
      </c>
      <c r="C119" s="868" t="s">
        <v>626</v>
      </c>
      <c r="D119" s="361">
        <v>68.438496148732753</v>
      </c>
      <c r="E119" s="362">
        <v>0</v>
      </c>
      <c r="F119" s="363">
        <v>0</v>
      </c>
      <c r="G119" s="693">
        <v>0</v>
      </c>
      <c r="H119" s="693">
        <v>0</v>
      </c>
      <c r="I119" s="693">
        <v>0</v>
      </c>
      <c r="J119" s="693">
        <v>0</v>
      </c>
      <c r="K119" s="694">
        <v>0</v>
      </c>
      <c r="L119" s="695">
        <v>0</v>
      </c>
      <c r="M119" s="696">
        <v>0</v>
      </c>
      <c r="N119" s="695">
        <v>0</v>
      </c>
      <c r="O119" s="696">
        <v>0</v>
      </c>
      <c r="P119" s="696">
        <v>0</v>
      </c>
      <c r="Q119" s="695">
        <v>1</v>
      </c>
      <c r="R119" s="698">
        <v>68.438496148732753</v>
      </c>
    </row>
    <row r="120" spans="1:18" s="130" customFormat="1" ht="21.95" customHeight="1" x14ac:dyDescent="0.2">
      <c r="A120" s="388" t="s">
        <v>112</v>
      </c>
      <c r="B120" s="872" t="s">
        <v>1714</v>
      </c>
      <c r="C120" s="872" t="s">
        <v>1715</v>
      </c>
      <c r="D120" s="361">
        <v>0</v>
      </c>
      <c r="E120" s="362">
        <v>0</v>
      </c>
      <c r="F120" s="363">
        <v>0</v>
      </c>
      <c r="G120" s="693">
        <v>0</v>
      </c>
      <c r="H120" s="693">
        <v>0</v>
      </c>
      <c r="I120" s="693">
        <v>0</v>
      </c>
      <c r="J120" s="693">
        <v>0</v>
      </c>
      <c r="K120" s="694">
        <v>0</v>
      </c>
      <c r="L120" s="695">
        <v>0</v>
      </c>
      <c r="M120" s="696">
        <v>0</v>
      </c>
      <c r="N120" s="695">
        <v>0</v>
      </c>
      <c r="O120" s="696">
        <v>0</v>
      </c>
      <c r="P120" s="696">
        <v>0</v>
      </c>
      <c r="Q120" s="695">
        <v>0</v>
      </c>
      <c r="R120" s="698">
        <v>0</v>
      </c>
    </row>
    <row r="121" spans="1:18" s="155" customFormat="1" ht="21.95" customHeight="1" x14ac:dyDescent="0.2">
      <c r="A121" s="388" t="s">
        <v>112</v>
      </c>
      <c r="B121" s="868" t="s">
        <v>1716</v>
      </c>
      <c r="C121" s="868" t="s">
        <v>671</v>
      </c>
      <c r="D121" s="361">
        <v>676.22939987105394</v>
      </c>
      <c r="E121" s="362">
        <v>0</v>
      </c>
      <c r="F121" s="363">
        <v>0</v>
      </c>
      <c r="G121" s="693">
        <v>0</v>
      </c>
      <c r="H121" s="693">
        <v>0</v>
      </c>
      <c r="I121" s="693">
        <v>0</v>
      </c>
      <c r="J121" s="693">
        <v>0</v>
      </c>
      <c r="K121" s="694">
        <v>0</v>
      </c>
      <c r="L121" s="695">
        <v>0</v>
      </c>
      <c r="M121" s="696">
        <v>0</v>
      </c>
      <c r="N121" s="695">
        <v>0</v>
      </c>
      <c r="O121" s="696">
        <v>0</v>
      </c>
      <c r="P121" s="696">
        <v>0</v>
      </c>
      <c r="Q121" s="695">
        <v>1</v>
      </c>
      <c r="R121" s="698">
        <v>676.22939987105394</v>
      </c>
    </row>
    <row r="122" spans="1:18" s="177" customFormat="1" ht="21.95" customHeight="1" x14ac:dyDescent="0.2">
      <c r="A122" s="388" t="s">
        <v>112</v>
      </c>
      <c r="B122" s="868" t="s">
        <v>1717</v>
      </c>
      <c r="C122" s="868" t="s">
        <v>1718</v>
      </c>
      <c r="D122" s="361">
        <v>378.82532024692762</v>
      </c>
      <c r="E122" s="362">
        <v>0</v>
      </c>
      <c r="F122" s="363">
        <v>0</v>
      </c>
      <c r="G122" s="693">
        <v>0</v>
      </c>
      <c r="H122" s="693">
        <v>0</v>
      </c>
      <c r="I122" s="693">
        <v>0</v>
      </c>
      <c r="J122" s="693">
        <v>0</v>
      </c>
      <c r="K122" s="694">
        <v>0</v>
      </c>
      <c r="L122" s="695">
        <v>0</v>
      </c>
      <c r="M122" s="696">
        <v>0</v>
      </c>
      <c r="N122" s="695">
        <v>0</v>
      </c>
      <c r="O122" s="696">
        <v>0</v>
      </c>
      <c r="P122" s="696">
        <v>0</v>
      </c>
      <c r="Q122" s="695">
        <v>1</v>
      </c>
      <c r="R122" s="698">
        <v>378.82532024692762</v>
      </c>
    </row>
    <row r="123" spans="1:18" s="130" customFormat="1" ht="21.95" customHeight="1" x14ac:dyDescent="0.2">
      <c r="A123" s="388" t="s">
        <v>112</v>
      </c>
      <c r="B123" s="868" t="s">
        <v>1719</v>
      </c>
      <c r="C123" s="868" t="s">
        <v>1720</v>
      </c>
      <c r="D123" s="361">
        <v>378.82532024692762</v>
      </c>
      <c r="E123" s="362">
        <v>0</v>
      </c>
      <c r="F123" s="363">
        <v>0</v>
      </c>
      <c r="G123" s="693">
        <v>0</v>
      </c>
      <c r="H123" s="693">
        <v>0</v>
      </c>
      <c r="I123" s="693">
        <v>0</v>
      </c>
      <c r="J123" s="693">
        <v>0</v>
      </c>
      <c r="K123" s="694">
        <v>0</v>
      </c>
      <c r="L123" s="695">
        <v>0</v>
      </c>
      <c r="M123" s="696">
        <v>0</v>
      </c>
      <c r="N123" s="695">
        <v>0</v>
      </c>
      <c r="O123" s="696">
        <v>0</v>
      </c>
      <c r="P123" s="696">
        <v>0</v>
      </c>
      <c r="Q123" s="695">
        <v>1</v>
      </c>
      <c r="R123" s="698">
        <v>378.82532024692762</v>
      </c>
    </row>
    <row r="124" spans="1:18" s="130" customFormat="1" ht="21.95" customHeight="1" x14ac:dyDescent="0.2">
      <c r="A124" s="388" t="s">
        <v>112</v>
      </c>
      <c r="B124" s="868" t="s">
        <v>1721</v>
      </c>
      <c r="C124" s="868" t="s">
        <v>1722</v>
      </c>
      <c r="D124" s="361">
        <v>10065.771935981291</v>
      </c>
      <c r="E124" s="362">
        <v>0</v>
      </c>
      <c r="F124" s="363">
        <v>0</v>
      </c>
      <c r="G124" s="693">
        <v>0</v>
      </c>
      <c r="H124" s="693">
        <v>0</v>
      </c>
      <c r="I124" s="693">
        <v>0</v>
      </c>
      <c r="J124" s="693">
        <v>0</v>
      </c>
      <c r="K124" s="694">
        <v>0</v>
      </c>
      <c r="L124" s="695">
        <v>0</v>
      </c>
      <c r="M124" s="696">
        <v>0</v>
      </c>
      <c r="N124" s="695">
        <v>0</v>
      </c>
      <c r="O124" s="696">
        <v>0</v>
      </c>
      <c r="P124" s="696">
        <v>0</v>
      </c>
      <c r="Q124" s="695">
        <v>1</v>
      </c>
      <c r="R124" s="698">
        <v>10065.771935981291</v>
      </c>
    </row>
    <row r="125" spans="1:18" s="177" customFormat="1" ht="21.95" customHeight="1" x14ac:dyDescent="0.2">
      <c r="A125" s="388" t="s">
        <v>112</v>
      </c>
      <c r="B125" s="872" t="s">
        <v>118</v>
      </c>
      <c r="C125" s="872" t="s">
        <v>1723</v>
      </c>
      <c r="D125" s="361">
        <v>0</v>
      </c>
      <c r="E125" s="362">
        <v>0</v>
      </c>
      <c r="F125" s="363">
        <v>0</v>
      </c>
      <c r="G125" s="693">
        <v>0</v>
      </c>
      <c r="H125" s="693">
        <v>0</v>
      </c>
      <c r="I125" s="693">
        <v>0</v>
      </c>
      <c r="J125" s="693">
        <v>0</v>
      </c>
      <c r="K125" s="694">
        <v>0</v>
      </c>
      <c r="L125" s="695">
        <v>0</v>
      </c>
      <c r="M125" s="696">
        <v>0</v>
      </c>
      <c r="N125" s="695">
        <v>0</v>
      </c>
      <c r="O125" s="696">
        <v>0</v>
      </c>
      <c r="P125" s="696">
        <v>0</v>
      </c>
      <c r="Q125" s="695">
        <v>0</v>
      </c>
      <c r="R125" s="698">
        <v>0</v>
      </c>
    </row>
    <row r="126" spans="1:18" s="130" customFormat="1" ht="21.95" customHeight="1" x14ac:dyDescent="0.2">
      <c r="A126" s="388" t="s">
        <v>112</v>
      </c>
      <c r="B126" s="868" t="s">
        <v>119</v>
      </c>
      <c r="C126" s="868" t="s">
        <v>626</v>
      </c>
      <c r="D126" s="361">
        <v>3810.6989892080933</v>
      </c>
      <c r="E126" s="362">
        <v>1</v>
      </c>
      <c r="F126" s="363">
        <v>3810.6989892080933</v>
      </c>
      <c r="G126" s="693">
        <v>0</v>
      </c>
      <c r="H126" s="693">
        <v>0</v>
      </c>
      <c r="I126" s="693">
        <v>0</v>
      </c>
      <c r="J126" s="693">
        <v>0</v>
      </c>
      <c r="K126" s="694">
        <v>0</v>
      </c>
      <c r="L126" s="695">
        <v>0</v>
      </c>
      <c r="M126" s="696">
        <v>-3810.6989892080933</v>
      </c>
      <c r="N126" s="695">
        <v>0</v>
      </c>
      <c r="O126" s="696">
        <v>-3472.6608004219015</v>
      </c>
      <c r="P126" s="696">
        <v>-338.03818878619177</v>
      </c>
      <c r="Q126" s="695">
        <v>0</v>
      </c>
      <c r="R126" s="698">
        <v>0</v>
      </c>
    </row>
    <row r="127" spans="1:18" s="130" customFormat="1" ht="21.95" customHeight="1" x14ac:dyDescent="0.2">
      <c r="A127" s="388" t="s">
        <v>112</v>
      </c>
      <c r="B127" s="868" t="s">
        <v>120</v>
      </c>
      <c r="C127" s="868" t="s">
        <v>114</v>
      </c>
      <c r="D127" s="361">
        <v>3660.1916590983533</v>
      </c>
      <c r="E127" s="362">
        <v>1</v>
      </c>
      <c r="F127" s="363">
        <v>3660.1916590983533</v>
      </c>
      <c r="G127" s="693">
        <v>0</v>
      </c>
      <c r="H127" s="693">
        <v>0</v>
      </c>
      <c r="I127" s="693">
        <v>0</v>
      </c>
      <c r="J127" s="693">
        <v>0</v>
      </c>
      <c r="K127" s="694">
        <v>0</v>
      </c>
      <c r="L127" s="695">
        <v>0</v>
      </c>
      <c r="M127" s="696">
        <v>-3660.1916590983533</v>
      </c>
      <c r="N127" s="695">
        <v>0</v>
      </c>
      <c r="O127" s="696">
        <v>-3335.504623319373</v>
      </c>
      <c r="P127" s="696">
        <v>-324.68703577898032</v>
      </c>
      <c r="Q127" s="695">
        <v>0</v>
      </c>
      <c r="R127" s="698">
        <v>0</v>
      </c>
    </row>
    <row r="128" spans="1:18" s="130" customFormat="1" ht="21.95" customHeight="1" x14ac:dyDescent="0.2">
      <c r="A128" s="388" t="s">
        <v>112</v>
      </c>
      <c r="B128" s="868" t="s">
        <v>121</v>
      </c>
      <c r="C128" s="868" t="s">
        <v>1724</v>
      </c>
      <c r="D128" s="361">
        <v>591.14900992992409</v>
      </c>
      <c r="E128" s="362">
        <v>0</v>
      </c>
      <c r="F128" s="363">
        <v>0</v>
      </c>
      <c r="G128" s="693">
        <v>97.48</v>
      </c>
      <c r="H128" s="693">
        <v>0</v>
      </c>
      <c r="I128" s="693">
        <v>0</v>
      </c>
      <c r="J128" s="693">
        <v>74.28</v>
      </c>
      <c r="K128" s="694">
        <v>23.200000000000003</v>
      </c>
      <c r="L128" s="695">
        <v>0</v>
      </c>
      <c r="M128" s="696">
        <v>23.200000000000003</v>
      </c>
      <c r="N128" s="695">
        <v>0</v>
      </c>
      <c r="O128" s="696">
        <v>0</v>
      </c>
      <c r="P128" s="696">
        <v>23.200000000000003</v>
      </c>
      <c r="Q128" s="695">
        <v>1</v>
      </c>
      <c r="R128" s="698">
        <v>591.14900992992409</v>
      </c>
    </row>
    <row r="129" spans="1:18" s="130" customFormat="1" ht="21.95" customHeight="1" x14ac:dyDescent="0.2">
      <c r="A129" s="388" t="s">
        <v>112</v>
      </c>
      <c r="B129" s="868" t="s">
        <v>999</v>
      </c>
      <c r="C129" s="868" t="s">
        <v>998</v>
      </c>
      <c r="D129" s="361">
        <v>60932.970013898506</v>
      </c>
      <c r="E129" s="362">
        <v>0.66620000000000001</v>
      </c>
      <c r="F129" s="363">
        <v>40593.544623259186</v>
      </c>
      <c r="G129" s="693">
        <v>32027.940000000002</v>
      </c>
      <c r="H129" s="693">
        <v>2815.2</v>
      </c>
      <c r="I129" s="693">
        <v>8258.3700000000008</v>
      </c>
      <c r="J129" s="693">
        <v>6583.3899999999994</v>
      </c>
      <c r="K129" s="694">
        <v>36518.120000000003</v>
      </c>
      <c r="L129" s="695">
        <v>0.8996041202835966</v>
      </c>
      <c r="M129" s="696">
        <v>-4075.4246232591831</v>
      </c>
      <c r="N129" s="695">
        <v>0.14806439893573628</v>
      </c>
      <c r="O129" s="696">
        <v>-18103.985512547555</v>
      </c>
      <c r="P129" s="696">
        <v>14028.560889288372</v>
      </c>
      <c r="Q129" s="695">
        <v>0.91636019260826429</v>
      </c>
      <c r="R129" s="698">
        <v>55836.548138129627</v>
      </c>
    </row>
    <row r="130" spans="1:18" s="130" customFormat="1" ht="21.95" customHeight="1" x14ac:dyDescent="0.2">
      <c r="A130" s="388" t="s">
        <v>112</v>
      </c>
      <c r="B130" s="868" t="s">
        <v>1000</v>
      </c>
      <c r="C130" s="868" t="s">
        <v>1725</v>
      </c>
      <c r="D130" s="361">
        <v>5250.4840525113923</v>
      </c>
      <c r="E130" s="362">
        <v>4.1599999999999998E-2</v>
      </c>
      <c r="F130" s="363">
        <v>218.42013658447391</v>
      </c>
      <c r="G130" s="693">
        <v>0</v>
      </c>
      <c r="H130" s="693">
        <v>0</v>
      </c>
      <c r="I130" s="693">
        <v>0</v>
      </c>
      <c r="J130" s="693">
        <v>0</v>
      </c>
      <c r="K130" s="694">
        <v>0</v>
      </c>
      <c r="L130" s="695">
        <v>0</v>
      </c>
      <c r="M130" s="696">
        <v>-218.42013658447391</v>
      </c>
      <c r="N130" s="695">
        <v>0</v>
      </c>
      <c r="O130" s="696">
        <v>-219.94494598670261</v>
      </c>
      <c r="P130" s="696">
        <v>1.5248094022286978</v>
      </c>
      <c r="Q130" s="695">
        <v>1</v>
      </c>
      <c r="R130" s="698">
        <v>5250.4840525113923</v>
      </c>
    </row>
    <row r="131" spans="1:18" s="130" customFormat="1" ht="21.95" customHeight="1" x14ac:dyDescent="0.2">
      <c r="A131" s="388" t="s">
        <v>112</v>
      </c>
      <c r="B131" s="872" t="s">
        <v>122</v>
      </c>
      <c r="C131" s="872" t="s">
        <v>822</v>
      </c>
      <c r="D131" s="361">
        <v>0</v>
      </c>
      <c r="E131" s="362">
        <v>0</v>
      </c>
      <c r="F131" s="363">
        <v>0</v>
      </c>
      <c r="G131" s="693">
        <v>0</v>
      </c>
      <c r="H131" s="693">
        <v>0</v>
      </c>
      <c r="I131" s="693">
        <v>0</v>
      </c>
      <c r="J131" s="693">
        <v>0</v>
      </c>
      <c r="K131" s="694">
        <v>0</v>
      </c>
      <c r="L131" s="695">
        <v>0</v>
      </c>
      <c r="M131" s="696">
        <v>0</v>
      </c>
      <c r="N131" s="695">
        <v>0</v>
      </c>
      <c r="O131" s="696">
        <v>0</v>
      </c>
      <c r="P131" s="696">
        <v>0</v>
      </c>
      <c r="Q131" s="695">
        <v>0</v>
      </c>
      <c r="R131" s="698">
        <v>0</v>
      </c>
    </row>
    <row r="132" spans="1:18" s="177" customFormat="1" ht="21.95" customHeight="1" x14ac:dyDescent="0.2">
      <c r="A132" s="388" t="s">
        <v>112</v>
      </c>
      <c r="B132" s="868" t="s">
        <v>123</v>
      </c>
      <c r="C132" s="868" t="s">
        <v>668</v>
      </c>
      <c r="D132" s="361">
        <v>7256.299829844842</v>
      </c>
      <c r="E132" s="362">
        <v>0.4425</v>
      </c>
      <c r="F132" s="363">
        <v>3210.9126747063424</v>
      </c>
      <c r="G132" s="693">
        <v>0</v>
      </c>
      <c r="H132" s="693">
        <v>0</v>
      </c>
      <c r="I132" s="693">
        <v>0</v>
      </c>
      <c r="J132" s="693">
        <v>0</v>
      </c>
      <c r="K132" s="694">
        <v>0</v>
      </c>
      <c r="L132" s="695">
        <v>0</v>
      </c>
      <c r="M132" s="696">
        <v>-3210.9126747063424</v>
      </c>
      <c r="N132" s="695">
        <v>0</v>
      </c>
      <c r="O132" s="696">
        <v>0</v>
      </c>
      <c r="P132" s="696">
        <v>-3210.9126747063424</v>
      </c>
      <c r="Q132" s="695">
        <v>0.27875000000000005</v>
      </c>
      <c r="R132" s="698">
        <v>2022.69357756925</v>
      </c>
    </row>
    <row r="133" spans="1:18" s="177" customFormat="1" ht="21.95" customHeight="1" x14ac:dyDescent="0.2">
      <c r="A133" s="388" t="s">
        <v>112</v>
      </c>
      <c r="B133" s="868" t="s">
        <v>124</v>
      </c>
      <c r="C133" s="868" t="s">
        <v>637</v>
      </c>
      <c r="D133" s="361">
        <v>2806.5489500701078</v>
      </c>
      <c r="E133" s="362">
        <v>1</v>
      </c>
      <c r="F133" s="363">
        <v>2806.5489500701078</v>
      </c>
      <c r="G133" s="693">
        <v>2358.6</v>
      </c>
      <c r="H133" s="693">
        <v>0</v>
      </c>
      <c r="I133" s="693">
        <v>0</v>
      </c>
      <c r="J133" s="693">
        <v>0</v>
      </c>
      <c r="K133" s="694">
        <v>2358.6</v>
      </c>
      <c r="L133" s="695">
        <v>0.84039154205419497</v>
      </c>
      <c r="M133" s="696">
        <v>-447.94895007010791</v>
      </c>
      <c r="N133" s="695">
        <v>0.84039154205419497</v>
      </c>
      <c r="O133" s="696">
        <v>-447.94895007010791</v>
      </c>
      <c r="P133" s="696">
        <v>0</v>
      </c>
      <c r="Q133" s="695">
        <v>0.84039154205419497</v>
      </c>
      <c r="R133" s="698">
        <v>2358.6</v>
      </c>
    </row>
    <row r="134" spans="1:18" s="130" customFormat="1" ht="21.95" customHeight="1" x14ac:dyDescent="0.2">
      <c r="A134" s="388" t="s">
        <v>112</v>
      </c>
      <c r="B134" s="868" t="s">
        <v>1726</v>
      </c>
      <c r="C134" s="868" t="s">
        <v>1727</v>
      </c>
      <c r="D134" s="361">
        <v>25949.554207901681</v>
      </c>
      <c r="E134" s="362">
        <v>0.90659999999999996</v>
      </c>
      <c r="F134" s="363">
        <v>23525.865844883665</v>
      </c>
      <c r="G134" s="693">
        <v>34160.170000000006</v>
      </c>
      <c r="H134" s="693">
        <v>2744.09</v>
      </c>
      <c r="I134" s="693">
        <v>0</v>
      </c>
      <c r="J134" s="693">
        <v>4094.4500000000003</v>
      </c>
      <c r="K134" s="694">
        <v>32809.810000000012</v>
      </c>
      <c r="L134" s="695">
        <v>1.3946270975244632</v>
      </c>
      <c r="M134" s="696">
        <v>9283.9441551163472</v>
      </c>
      <c r="N134" s="695">
        <v>1.3552389754081666</v>
      </c>
      <c r="O134" s="696">
        <v>8362.9898361855376</v>
      </c>
      <c r="P134" s="696">
        <v>920.95431893080968</v>
      </c>
      <c r="Q134" s="695">
        <v>1.376198012070071</v>
      </c>
      <c r="R134" s="698">
        <v>35711.724915018836</v>
      </c>
    </row>
    <row r="135" spans="1:18" s="177" customFormat="1" ht="21.95" customHeight="1" x14ac:dyDescent="0.2">
      <c r="A135" s="388" t="s">
        <v>112</v>
      </c>
      <c r="B135" s="872" t="s">
        <v>823</v>
      </c>
      <c r="C135" s="872" t="s">
        <v>115</v>
      </c>
      <c r="D135" s="361">
        <v>0</v>
      </c>
      <c r="E135" s="362">
        <v>0</v>
      </c>
      <c r="F135" s="363">
        <v>0</v>
      </c>
      <c r="G135" s="693">
        <v>0</v>
      </c>
      <c r="H135" s="693">
        <v>0</v>
      </c>
      <c r="I135" s="693">
        <v>0</v>
      </c>
      <c r="J135" s="693">
        <v>0</v>
      </c>
      <c r="K135" s="694">
        <v>0</v>
      </c>
      <c r="L135" s="695">
        <v>0</v>
      </c>
      <c r="M135" s="696">
        <v>0</v>
      </c>
      <c r="N135" s="695">
        <v>0</v>
      </c>
      <c r="O135" s="696">
        <v>0</v>
      </c>
      <c r="P135" s="696">
        <v>0</v>
      </c>
      <c r="Q135" s="695">
        <v>0</v>
      </c>
      <c r="R135" s="698">
        <v>0</v>
      </c>
    </row>
    <row r="136" spans="1:18" s="130" customFormat="1" ht="21.95" customHeight="1" x14ac:dyDescent="0.2">
      <c r="A136" s="388" t="s">
        <v>112</v>
      </c>
      <c r="B136" s="872" t="s">
        <v>1728</v>
      </c>
      <c r="C136" s="872" t="s">
        <v>1729</v>
      </c>
      <c r="D136" s="361">
        <v>0</v>
      </c>
      <c r="E136" s="362">
        <v>0</v>
      </c>
      <c r="F136" s="363">
        <v>0</v>
      </c>
      <c r="G136" s="693">
        <v>0</v>
      </c>
      <c r="H136" s="693">
        <v>0</v>
      </c>
      <c r="I136" s="693">
        <v>0</v>
      </c>
      <c r="J136" s="693">
        <v>0</v>
      </c>
      <c r="K136" s="694">
        <v>0</v>
      </c>
      <c r="L136" s="695">
        <v>0</v>
      </c>
      <c r="M136" s="696">
        <v>0</v>
      </c>
      <c r="N136" s="695">
        <v>0</v>
      </c>
      <c r="O136" s="696">
        <v>0</v>
      </c>
      <c r="P136" s="696">
        <v>0</v>
      </c>
      <c r="Q136" s="695">
        <v>0</v>
      </c>
      <c r="R136" s="698">
        <v>0</v>
      </c>
    </row>
    <row r="137" spans="1:18" s="130" customFormat="1" ht="21.95" customHeight="1" x14ac:dyDescent="0.2">
      <c r="A137" s="388" t="s">
        <v>112</v>
      </c>
      <c r="B137" s="868" t="s">
        <v>1730</v>
      </c>
      <c r="C137" s="868" t="s">
        <v>2635</v>
      </c>
      <c r="D137" s="361">
        <v>47712.981380501551</v>
      </c>
      <c r="E137" s="362">
        <v>0</v>
      </c>
      <c r="F137" s="363">
        <v>0</v>
      </c>
      <c r="G137" s="693">
        <v>13879.1</v>
      </c>
      <c r="H137" s="693">
        <v>0</v>
      </c>
      <c r="I137" s="693">
        <v>0</v>
      </c>
      <c r="J137" s="693">
        <v>13879.1</v>
      </c>
      <c r="K137" s="694">
        <v>0</v>
      </c>
      <c r="L137" s="695">
        <v>0</v>
      </c>
      <c r="M137" s="696">
        <v>0</v>
      </c>
      <c r="N137" s="695">
        <v>0</v>
      </c>
      <c r="O137" s="696">
        <v>0</v>
      </c>
      <c r="P137" s="696">
        <v>0</v>
      </c>
      <c r="Q137" s="695">
        <v>1</v>
      </c>
      <c r="R137" s="698">
        <v>47712.981380501551</v>
      </c>
    </row>
    <row r="138" spans="1:18" s="177" customFormat="1" ht="21.95" customHeight="1" x14ac:dyDescent="0.2">
      <c r="A138" s="388" t="s">
        <v>112</v>
      </c>
      <c r="B138" s="868" t="s">
        <v>1732</v>
      </c>
      <c r="C138" s="868" t="s">
        <v>2636</v>
      </c>
      <c r="D138" s="361">
        <v>5193.3975504473128</v>
      </c>
      <c r="E138" s="362">
        <v>0</v>
      </c>
      <c r="F138" s="363">
        <v>0</v>
      </c>
      <c r="G138" s="693">
        <v>0</v>
      </c>
      <c r="H138" s="693">
        <v>0</v>
      </c>
      <c r="I138" s="693">
        <v>0</v>
      </c>
      <c r="J138" s="693">
        <v>0</v>
      </c>
      <c r="K138" s="694">
        <v>0</v>
      </c>
      <c r="L138" s="695">
        <v>0</v>
      </c>
      <c r="M138" s="696">
        <v>0</v>
      </c>
      <c r="N138" s="695">
        <v>0</v>
      </c>
      <c r="O138" s="696">
        <v>0</v>
      </c>
      <c r="P138" s="696">
        <v>0</v>
      </c>
      <c r="Q138" s="695">
        <v>1</v>
      </c>
      <c r="R138" s="698">
        <v>5193.3975504473128</v>
      </c>
    </row>
    <row r="139" spans="1:18" s="130" customFormat="1" ht="21.95" customHeight="1" x14ac:dyDescent="0.2">
      <c r="A139" s="388" t="s">
        <v>112</v>
      </c>
      <c r="B139" s="868" t="s">
        <v>1734</v>
      </c>
      <c r="C139" s="868" t="s">
        <v>2637</v>
      </c>
      <c r="D139" s="361">
        <v>5383.011773880683</v>
      </c>
      <c r="E139" s="362">
        <v>0</v>
      </c>
      <c r="F139" s="363">
        <v>0</v>
      </c>
      <c r="G139" s="693">
        <v>10148.41</v>
      </c>
      <c r="H139" s="693">
        <v>27114.36</v>
      </c>
      <c r="I139" s="693">
        <v>0</v>
      </c>
      <c r="J139" s="693">
        <v>30306.600000000002</v>
      </c>
      <c r="K139" s="694">
        <v>6956.1700000000019</v>
      </c>
      <c r="L139" s="695">
        <v>0</v>
      </c>
      <c r="M139" s="696">
        <v>6956.1700000000019</v>
      </c>
      <c r="N139" s="695">
        <v>0</v>
      </c>
      <c r="O139" s="696">
        <v>4079.0500000000011</v>
      </c>
      <c r="P139" s="696">
        <v>2877.1200000000008</v>
      </c>
      <c r="Q139" s="695">
        <v>1</v>
      </c>
      <c r="R139" s="698">
        <v>5383.011773880683</v>
      </c>
    </row>
    <row r="140" spans="1:18" s="177" customFormat="1" ht="21.95" customHeight="1" x14ac:dyDescent="0.2">
      <c r="A140" s="388" t="s">
        <v>112</v>
      </c>
      <c r="B140" s="868" t="s">
        <v>1736</v>
      </c>
      <c r="C140" s="868" t="s">
        <v>2638</v>
      </c>
      <c r="D140" s="361">
        <v>13846.427752154039</v>
      </c>
      <c r="E140" s="362">
        <v>0</v>
      </c>
      <c r="F140" s="363">
        <v>0</v>
      </c>
      <c r="G140" s="693">
        <v>381.6</v>
      </c>
      <c r="H140" s="693">
        <v>0</v>
      </c>
      <c r="I140" s="693">
        <v>0</v>
      </c>
      <c r="J140" s="693">
        <v>127.2</v>
      </c>
      <c r="K140" s="694">
        <v>254.40000000000003</v>
      </c>
      <c r="L140" s="695">
        <v>0</v>
      </c>
      <c r="M140" s="696">
        <v>254.40000000000003</v>
      </c>
      <c r="N140" s="695">
        <v>0</v>
      </c>
      <c r="O140" s="696">
        <v>254.40000000000003</v>
      </c>
      <c r="P140" s="696">
        <v>0</v>
      </c>
      <c r="Q140" s="695">
        <v>1</v>
      </c>
      <c r="R140" s="698">
        <v>13846.427752154039</v>
      </c>
    </row>
    <row r="141" spans="1:18" s="130" customFormat="1" ht="21.95" customHeight="1" x14ac:dyDescent="0.2">
      <c r="A141" s="388" t="s">
        <v>112</v>
      </c>
      <c r="B141" s="868" t="s">
        <v>1738</v>
      </c>
      <c r="C141" s="868" t="s">
        <v>2639</v>
      </c>
      <c r="D141" s="361">
        <v>4931.1998622871024</v>
      </c>
      <c r="E141" s="362">
        <v>0</v>
      </c>
      <c r="F141" s="363">
        <v>0</v>
      </c>
      <c r="G141" s="693">
        <v>0</v>
      </c>
      <c r="H141" s="693">
        <v>0</v>
      </c>
      <c r="I141" s="693">
        <v>0</v>
      </c>
      <c r="J141" s="693">
        <v>0</v>
      </c>
      <c r="K141" s="694">
        <v>0</v>
      </c>
      <c r="L141" s="695">
        <v>0</v>
      </c>
      <c r="M141" s="696">
        <v>0</v>
      </c>
      <c r="N141" s="695">
        <v>0</v>
      </c>
      <c r="O141" s="696">
        <v>0</v>
      </c>
      <c r="P141" s="696">
        <v>0</v>
      </c>
      <c r="Q141" s="695">
        <v>1</v>
      </c>
      <c r="R141" s="698">
        <v>4931.1998622871024</v>
      </c>
    </row>
    <row r="142" spans="1:18" s="155" customFormat="1" ht="21.95" customHeight="1" x14ac:dyDescent="0.2">
      <c r="A142" s="388" t="s">
        <v>112</v>
      </c>
      <c r="B142" s="868" t="s">
        <v>1740</v>
      </c>
      <c r="C142" s="868" t="s">
        <v>2640</v>
      </c>
      <c r="D142" s="361">
        <v>4644.2977479381761</v>
      </c>
      <c r="E142" s="362">
        <v>0</v>
      </c>
      <c r="F142" s="363">
        <v>0</v>
      </c>
      <c r="G142" s="693">
        <v>0</v>
      </c>
      <c r="H142" s="693">
        <v>0</v>
      </c>
      <c r="I142" s="693">
        <v>0</v>
      </c>
      <c r="J142" s="693">
        <v>0</v>
      </c>
      <c r="K142" s="694">
        <v>0</v>
      </c>
      <c r="L142" s="695">
        <v>0</v>
      </c>
      <c r="M142" s="696">
        <v>0</v>
      </c>
      <c r="N142" s="695">
        <v>0</v>
      </c>
      <c r="O142" s="696">
        <v>0</v>
      </c>
      <c r="P142" s="696">
        <v>0</v>
      </c>
      <c r="Q142" s="695">
        <v>1</v>
      </c>
      <c r="R142" s="698">
        <v>4644.2977479381761</v>
      </c>
    </row>
    <row r="143" spans="1:18" s="177" customFormat="1" ht="21.95" customHeight="1" x14ac:dyDescent="0.2">
      <c r="A143" s="388" t="s">
        <v>112</v>
      </c>
      <c r="B143" s="868" t="s">
        <v>1742</v>
      </c>
      <c r="C143" s="868" t="s">
        <v>2641</v>
      </c>
      <c r="D143" s="361">
        <v>53450.579194540253</v>
      </c>
      <c r="E143" s="699">
        <v>0</v>
      </c>
      <c r="F143" s="697">
        <v>0</v>
      </c>
      <c r="G143" s="693">
        <v>31706.479999999996</v>
      </c>
      <c r="H143" s="693">
        <v>1020.5999999999999</v>
      </c>
      <c r="I143" s="693">
        <v>0</v>
      </c>
      <c r="J143" s="693">
        <v>25135.799999999996</v>
      </c>
      <c r="K143" s="694">
        <v>7591.2799999999988</v>
      </c>
      <c r="L143" s="695">
        <v>0</v>
      </c>
      <c r="M143" s="696">
        <v>7591.2799999999988</v>
      </c>
      <c r="N143" s="695">
        <v>0</v>
      </c>
      <c r="O143" s="696">
        <v>7088.2799999999988</v>
      </c>
      <c r="P143" s="696">
        <v>503</v>
      </c>
      <c r="Q143" s="695">
        <v>1</v>
      </c>
      <c r="R143" s="698">
        <v>53450.579194540253</v>
      </c>
    </row>
    <row r="144" spans="1:18" s="130" customFormat="1" ht="21.95" customHeight="1" x14ac:dyDescent="0.2">
      <c r="A144" s="388" t="s">
        <v>112</v>
      </c>
      <c r="B144" s="868" t="s">
        <v>2642</v>
      </c>
      <c r="C144" s="868" t="s">
        <v>1743</v>
      </c>
      <c r="D144" s="361">
        <v>34292.524089952909</v>
      </c>
      <c r="E144" s="362">
        <v>0</v>
      </c>
      <c r="F144" s="363">
        <v>0</v>
      </c>
      <c r="G144" s="693">
        <v>0</v>
      </c>
      <c r="H144" s="693">
        <v>0</v>
      </c>
      <c r="I144" s="693">
        <v>0</v>
      </c>
      <c r="J144" s="693">
        <v>0</v>
      </c>
      <c r="K144" s="694">
        <v>0</v>
      </c>
      <c r="L144" s="695">
        <v>0</v>
      </c>
      <c r="M144" s="696">
        <v>0</v>
      </c>
      <c r="N144" s="695">
        <v>0</v>
      </c>
      <c r="O144" s="696">
        <v>0</v>
      </c>
      <c r="P144" s="696">
        <v>0</v>
      </c>
      <c r="Q144" s="695">
        <v>1</v>
      </c>
      <c r="R144" s="698">
        <v>34292.524089952909</v>
      </c>
    </row>
    <row r="145" spans="1:18" s="130" customFormat="1" ht="21.95" customHeight="1" x14ac:dyDescent="0.2">
      <c r="A145" s="388" t="s">
        <v>112</v>
      </c>
      <c r="B145" s="872" t="s">
        <v>1744</v>
      </c>
      <c r="C145" s="872" t="s">
        <v>1745</v>
      </c>
      <c r="D145" s="361">
        <v>0</v>
      </c>
      <c r="E145" s="362">
        <v>0</v>
      </c>
      <c r="F145" s="363">
        <v>0</v>
      </c>
      <c r="G145" s="693">
        <v>0</v>
      </c>
      <c r="H145" s="693">
        <v>0</v>
      </c>
      <c r="I145" s="693">
        <v>0</v>
      </c>
      <c r="J145" s="693">
        <v>0</v>
      </c>
      <c r="K145" s="694">
        <v>0</v>
      </c>
      <c r="L145" s="695">
        <v>0</v>
      </c>
      <c r="M145" s="696">
        <v>0</v>
      </c>
      <c r="N145" s="695">
        <v>0</v>
      </c>
      <c r="O145" s="696">
        <v>0</v>
      </c>
      <c r="P145" s="696">
        <v>0</v>
      </c>
      <c r="Q145" s="695">
        <v>0</v>
      </c>
      <c r="R145" s="698">
        <v>0</v>
      </c>
    </row>
    <row r="146" spans="1:18" s="130" customFormat="1" ht="21.95" customHeight="1" x14ac:dyDescent="0.2">
      <c r="A146" s="388" t="s">
        <v>112</v>
      </c>
      <c r="B146" s="868" t="s">
        <v>1746</v>
      </c>
      <c r="C146" s="868" t="s">
        <v>2643</v>
      </c>
      <c r="D146" s="361">
        <v>4646.1066494373508</v>
      </c>
      <c r="E146" s="362">
        <v>0</v>
      </c>
      <c r="F146" s="363">
        <v>0</v>
      </c>
      <c r="G146" s="693">
        <v>0</v>
      </c>
      <c r="H146" s="693">
        <v>0</v>
      </c>
      <c r="I146" s="693">
        <v>0</v>
      </c>
      <c r="J146" s="693">
        <v>0</v>
      </c>
      <c r="K146" s="694">
        <v>0</v>
      </c>
      <c r="L146" s="695">
        <v>0</v>
      </c>
      <c r="M146" s="696">
        <v>0</v>
      </c>
      <c r="N146" s="695">
        <v>0</v>
      </c>
      <c r="O146" s="696">
        <v>0</v>
      </c>
      <c r="P146" s="696">
        <v>0</v>
      </c>
      <c r="Q146" s="695">
        <v>1</v>
      </c>
      <c r="R146" s="698">
        <v>4646.1066494373508</v>
      </c>
    </row>
    <row r="147" spans="1:18" s="177" customFormat="1" ht="21.95" customHeight="1" x14ac:dyDescent="0.2">
      <c r="A147" s="388" t="s">
        <v>112</v>
      </c>
      <c r="B147" s="868" t="s">
        <v>1747</v>
      </c>
      <c r="C147" s="868" t="s">
        <v>2644</v>
      </c>
      <c r="D147" s="361">
        <v>924.04890525783333</v>
      </c>
      <c r="E147" s="362">
        <v>0</v>
      </c>
      <c r="F147" s="363">
        <v>0</v>
      </c>
      <c r="G147" s="693">
        <v>0</v>
      </c>
      <c r="H147" s="693">
        <v>0</v>
      </c>
      <c r="I147" s="693">
        <v>0</v>
      </c>
      <c r="J147" s="693">
        <v>0</v>
      </c>
      <c r="K147" s="694">
        <v>0</v>
      </c>
      <c r="L147" s="695">
        <v>0</v>
      </c>
      <c r="M147" s="696">
        <v>0</v>
      </c>
      <c r="N147" s="695">
        <v>0</v>
      </c>
      <c r="O147" s="696">
        <v>0</v>
      </c>
      <c r="P147" s="696">
        <v>0</v>
      </c>
      <c r="Q147" s="695">
        <v>1</v>
      </c>
      <c r="R147" s="698">
        <v>924.04890525783333</v>
      </c>
    </row>
    <row r="148" spans="1:18" s="130" customFormat="1" ht="21.95" customHeight="1" x14ac:dyDescent="0.2">
      <c r="A148" s="388" t="s">
        <v>112</v>
      </c>
      <c r="B148" s="868" t="s">
        <v>1748</v>
      </c>
      <c r="C148" s="868" t="s">
        <v>2645</v>
      </c>
      <c r="D148" s="361">
        <v>653.65430916136734</v>
      </c>
      <c r="E148" s="362">
        <v>0</v>
      </c>
      <c r="F148" s="363">
        <v>0</v>
      </c>
      <c r="G148" s="693">
        <v>0</v>
      </c>
      <c r="H148" s="693">
        <v>0</v>
      </c>
      <c r="I148" s="693">
        <v>0</v>
      </c>
      <c r="J148" s="693">
        <v>0</v>
      </c>
      <c r="K148" s="694">
        <v>0</v>
      </c>
      <c r="L148" s="695">
        <v>0</v>
      </c>
      <c r="M148" s="696">
        <v>0</v>
      </c>
      <c r="N148" s="695">
        <v>0</v>
      </c>
      <c r="O148" s="696">
        <v>0</v>
      </c>
      <c r="P148" s="696">
        <v>0</v>
      </c>
      <c r="Q148" s="695">
        <v>1</v>
      </c>
      <c r="R148" s="698">
        <v>653.65430916136734</v>
      </c>
    </row>
    <row r="149" spans="1:18" s="130" customFormat="1" ht="21.95" customHeight="1" x14ac:dyDescent="0.2">
      <c r="A149" s="388" t="s">
        <v>112</v>
      </c>
      <c r="B149" s="868" t="s">
        <v>1749</v>
      </c>
      <c r="C149" s="868" t="s">
        <v>2646</v>
      </c>
      <c r="D149" s="361">
        <v>1556.8543325687262</v>
      </c>
      <c r="E149" s="362">
        <v>0</v>
      </c>
      <c r="F149" s="363">
        <v>0</v>
      </c>
      <c r="G149" s="693">
        <v>0</v>
      </c>
      <c r="H149" s="693">
        <v>0</v>
      </c>
      <c r="I149" s="693">
        <v>0</v>
      </c>
      <c r="J149" s="693">
        <v>0</v>
      </c>
      <c r="K149" s="694">
        <v>0</v>
      </c>
      <c r="L149" s="695">
        <v>0</v>
      </c>
      <c r="M149" s="696">
        <v>0</v>
      </c>
      <c r="N149" s="695">
        <v>0</v>
      </c>
      <c r="O149" s="696">
        <v>0</v>
      </c>
      <c r="P149" s="696">
        <v>0</v>
      </c>
      <c r="Q149" s="695">
        <v>1</v>
      </c>
      <c r="R149" s="698">
        <v>1556.8543325687262</v>
      </c>
    </row>
    <row r="150" spans="1:18" s="130" customFormat="1" ht="21.95" customHeight="1" x14ac:dyDescent="0.2">
      <c r="A150" s="388" t="s">
        <v>112</v>
      </c>
      <c r="B150" s="868" t="s">
        <v>1750</v>
      </c>
      <c r="C150" s="868" t="s">
        <v>1751</v>
      </c>
      <c r="D150" s="361">
        <v>9802.654292201496</v>
      </c>
      <c r="E150" s="362">
        <v>0</v>
      </c>
      <c r="F150" s="363">
        <v>0</v>
      </c>
      <c r="G150" s="693">
        <v>0</v>
      </c>
      <c r="H150" s="693">
        <v>0</v>
      </c>
      <c r="I150" s="693">
        <v>0</v>
      </c>
      <c r="J150" s="693">
        <v>0</v>
      </c>
      <c r="K150" s="694">
        <v>0</v>
      </c>
      <c r="L150" s="695">
        <v>0</v>
      </c>
      <c r="M150" s="696">
        <v>0</v>
      </c>
      <c r="N150" s="695">
        <v>0</v>
      </c>
      <c r="O150" s="696">
        <v>0</v>
      </c>
      <c r="P150" s="696">
        <v>0</v>
      </c>
      <c r="Q150" s="695">
        <v>1</v>
      </c>
      <c r="R150" s="698">
        <v>9802.654292201496</v>
      </c>
    </row>
    <row r="151" spans="1:18" s="130" customFormat="1" ht="21.95" customHeight="1" x14ac:dyDescent="0.2">
      <c r="A151" s="388" t="s">
        <v>112</v>
      </c>
      <c r="B151" s="872" t="s">
        <v>1752</v>
      </c>
      <c r="C151" s="872" t="s">
        <v>1753</v>
      </c>
      <c r="D151" s="361">
        <v>0</v>
      </c>
      <c r="E151" s="362">
        <v>0</v>
      </c>
      <c r="F151" s="363">
        <v>0</v>
      </c>
      <c r="G151" s="693">
        <v>0</v>
      </c>
      <c r="H151" s="693">
        <v>0</v>
      </c>
      <c r="I151" s="693">
        <v>0</v>
      </c>
      <c r="J151" s="693">
        <v>0</v>
      </c>
      <c r="K151" s="694">
        <v>0</v>
      </c>
      <c r="L151" s="695">
        <v>0</v>
      </c>
      <c r="M151" s="696">
        <v>0</v>
      </c>
      <c r="N151" s="695">
        <v>0</v>
      </c>
      <c r="O151" s="696">
        <v>0</v>
      </c>
      <c r="P151" s="696">
        <v>0</v>
      </c>
      <c r="Q151" s="695">
        <v>0</v>
      </c>
      <c r="R151" s="698">
        <v>0</v>
      </c>
    </row>
    <row r="152" spans="1:18" s="155" customFormat="1" ht="21.95" customHeight="1" x14ac:dyDescent="0.2">
      <c r="A152" s="388" t="s">
        <v>112</v>
      </c>
      <c r="B152" s="868" t="s">
        <v>1754</v>
      </c>
      <c r="C152" s="868" t="s">
        <v>2647</v>
      </c>
      <c r="D152" s="361">
        <v>4433.6175744744296</v>
      </c>
      <c r="E152" s="362">
        <v>0</v>
      </c>
      <c r="F152" s="363">
        <v>0</v>
      </c>
      <c r="G152" s="693">
        <v>673.29</v>
      </c>
      <c r="H152" s="693">
        <v>0</v>
      </c>
      <c r="I152" s="693">
        <v>0</v>
      </c>
      <c r="J152" s="693">
        <v>0</v>
      </c>
      <c r="K152" s="694">
        <v>673.29</v>
      </c>
      <c r="L152" s="695">
        <v>0</v>
      </c>
      <c r="M152" s="696">
        <v>673.29</v>
      </c>
      <c r="N152" s="695">
        <v>0</v>
      </c>
      <c r="O152" s="696">
        <v>0</v>
      </c>
      <c r="P152" s="696">
        <v>673.29</v>
      </c>
      <c r="Q152" s="695">
        <v>1</v>
      </c>
      <c r="R152" s="698">
        <v>4433.6175744744296</v>
      </c>
    </row>
    <row r="153" spans="1:18" s="130" customFormat="1" ht="21.95" customHeight="1" x14ac:dyDescent="0.2">
      <c r="A153" s="388" t="s">
        <v>112</v>
      </c>
      <c r="B153" s="868" t="s">
        <v>1755</v>
      </c>
      <c r="C153" s="868" t="s">
        <v>2648</v>
      </c>
      <c r="D153" s="361">
        <v>1869.6392432258251</v>
      </c>
      <c r="E153" s="362">
        <v>0</v>
      </c>
      <c r="F153" s="363">
        <v>0</v>
      </c>
      <c r="G153" s="693">
        <v>0</v>
      </c>
      <c r="H153" s="693">
        <v>0</v>
      </c>
      <c r="I153" s="693">
        <v>0</v>
      </c>
      <c r="J153" s="693">
        <v>0</v>
      </c>
      <c r="K153" s="694">
        <v>0</v>
      </c>
      <c r="L153" s="695">
        <v>0</v>
      </c>
      <c r="M153" s="696">
        <v>0</v>
      </c>
      <c r="N153" s="695">
        <v>0</v>
      </c>
      <c r="O153" s="696">
        <v>0</v>
      </c>
      <c r="P153" s="696">
        <v>0</v>
      </c>
      <c r="Q153" s="695">
        <v>1</v>
      </c>
      <c r="R153" s="698">
        <v>1869.6392432258251</v>
      </c>
    </row>
    <row r="154" spans="1:18" s="130" customFormat="1" ht="21.95" customHeight="1" x14ac:dyDescent="0.2">
      <c r="A154" s="388" t="s">
        <v>112</v>
      </c>
      <c r="B154" s="868" t="s">
        <v>1756</v>
      </c>
      <c r="C154" s="868" t="s">
        <v>2649</v>
      </c>
      <c r="D154" s="361">
        <v>96.099184216095551</v>
      </c>
      <c r="E154" s="362">
        <v>0</v>
      </c>
      <c r="F154" s="363">
        <v>0</v>
      </c>
      <c r="G154" s="693">
        <v>0</v>
      </c>
      <c r="H154" s="693">
        <v>0</v>
      </c>
      <c r="I154" s="693">
        <v>0</v>
      </c>
      <c r="J154" s="693">
        <v>0</v>
      </c>
      <c r="K154" s="694">
        <v>0</v>
      </c>
      <c r="L154" s="695">
        <v>0</v>
      </c>
      <c r="M154" s="696">
        <v>0</v>
      </c>
      <c r="N154" s="695">
        <v>0</v>
      </c>
      <c r="O154" s="696">
        <v>0</v>
      </c>
      <c r="P154" s="696">
        <v>0</v>
      </c>
      <c r="Q154" s="695">
        <v>1</v>
      </c>
      <c r="R154" s="698">
        <v>96.099184216095551</v>
      </c>
    </row>
    <row r="155" spans="1:18" s="130" customFormat="1" ht="21.95" customHeight="1" x14ac:dyDescent="0.2">
      <c r="A155" s="388" t="s">
        <v>112</v>
      </c>
      <c r="B155" s="868" t="s">
        <v>1757</v>
      </c>
      <c r="C155" s="868" t="s">
        <v>2650</v>
      </c>
      <c r="D155" s="361">
        <v>1002.0590744821933</v>
      </c>
      <c r="E155" s="362">
        <v>0</v>
      </c>
      <c r="F155" s="363">
        <v>0</v>
      </c>
      <c r="G155" s="693">
        <v>0</v>
      </c>
      <c r="H155" s="693">
        <v>0</v>
      </c>
      <c r="I155" s="693">
        <v>0</v>
      </c>
      <c r="J155" s="693">
        <v>0</v>
      </c>
      <c r="K155" s="694">
        <v>0</v>
      </c>
      <c r="L155" s="695">
        <v>0</v>
      </c>
      <c r="M155" s="696">
        <v>0</v>
      </c>
      <c r="N155" s="695">
        <v>0</v>
      </c>
      <c r="O155" s="696">
        <v>0</v>
      </c>
      <c r="P155" s="696">
        <v>0</v>
      </c>
      <c r="Q155" s="695">
        <v>1</v>
      </c>
      <c r="R155" s="698">
        <v>1002.0590744821933</v>
      </c>
    </row>
    <row r="156" spans="1:18" s="130" customFormat="1" ht="21.95" customHeight="1" x14ac:dyDescent="0.2">
      <c r="A156" s="388" t="s">
        <v>112</v>
      </c>
      <c r="B156" s="872" t="s">
        <v>824</v>
      </c>
      <c r="C156" s="872" t="s">
        <v>825</v>
      </c>
      <c r="D156" s="361">
        <v>0</v>
      </c>
      <c r="E156" s="362">
        <v>0</v>
      </c>
      <c r="F156" s="363">
        <v>0</v>
      </c>
      <c r="G156" s="693">
        <v>0</v>
      </c>
      <c r="H156" s="693">
        <v>0</v>
      </c>
      <c r="I156" s="693">
        <v>0</v>
      </c>
      <c r="J156" s="693">
        <v>0</v>
      </c>
      <c r="K156" s="694">
        <v>0</v>
      </c>
      <c r="L156" s="695">
        <v>0</v>
      </c>
      <c r="M156" s="696">
        <v>0</v>
      </c>
      <c r="N156" s="695">
        <v>0</v>
      </c>
      <c r="O156" s="696">
        <v>0</v>
      </c>
      <c r="P156" s="696">
        <v>0</v>
      </c>
      <c r="Q156" s="695">
        <v>0</v>
      </c>
      <c r="R156" s="698">
        <v>0</v>
      </c>
    </row>
    <row r="157" spans="1:18" s="155" customFormat="1" ht="21.95" customHeight="1" x14ac:dyDescent="0.2">
      <c r="A157" s="388" t="s">
        <v>112</v>
      </c>
      <c r="B157" s="872" t="s">
        <v>1758</v>
      </c>
      <c r="C157" s="872" t="s">
        <v>1759</v>
      </c>
      <c r="D157" s="361">
        <v>0</v>
      </c>
      <c r="E157" s="362">
        <v>0</v>
      </c>
      <c r="F157" s="363">
        <v>0</v>
      </c>
      <c r="G157" s="693">
        <v>0</v>
      </c>
      <c r="H157" s="693">
        <v>0</v>
      </c>
      <c r="I157" s="693">
        <v>0</v>
      </c>
      <c r="J157" s="693">
        <v>0</v>
      </c>
      <c r="K157" s="694">
        <v>0</v>
      </c>
      <c r="L157" s="695">
        <v>0</v>
      </c>
      <c r="M157" s="696">
        <v>0</v>
      </c>
      <c r="N157" s="695">
        <v>0</v>
      </c>
      <c r="O157" s="696">
        <v>0</v>
      </c>
      <c r="P157" s="696">
        <v>0</v>
      </c>
      <c r="Q157" s="695">
        <v>0</v>
      </c>
      <c r="R157" s="698">
        <v>0</v>
      </c>
    </row>
    <row r="158" spans="1:18" s="130" customFormat="1" ht="21.95" customHeight="1" x14ac:dyDescent="0.2">
      <c r="A158" s="388" t="s">
        <v>112</v>
      </c>
      <c r="B158" s="868" t="s">
        <v>1760</v>
      </c>
      <c r="C158" s="868" t="s">
        <v>1004</v>
      </c>
      <c r="D158" s="361">
        <v>2010.9713015012555</v>
      </c>
      <c r="E158" s="362">
        <v>0</v>
      </c>
      <c r="F158" s="363">
        <v>0</v>
      </c>
      <c r="G158" s="693">
        <v>0</v>
      </c>
      <c r="H158" s="693">
        <v>0</v>
      </c>
      <c r="I158" s="693">
        <v>0</v>
      </c>
      <c r="J158" s="693">
        <v>0</v>
      </c>
      <c r="K158" s="694">
        <v>0</v>
      </c>
      <c r="L158" s="695">
        <v>0</v>
      </c>
      <c r="M158" s="696">
        <v>0</v>
      </c>
      <c r="N158" s="695">
        <v>0</v>
      </c>
      <c r="O158" s="696">
        <v>0</v>
      </c>
      <c r="P158" s="696">
        <v>0</v>
      </c>
      <c r="Q158" s="695">
        <v>1</v>
      </c>
      <c r="R158" s="698">
        <v>2010.9713015012555</v>
      </c>
    </row>
    <row r="159" spans="1:18" s="130" customFormat="1" ht="21.95" customHeight="1" x14ac:dyDescent="0.2">
      <c r="A159" s="388" t="s">
        <v>112</v>
      </c>
      <c r="B159" s="868" t="s">
        <v>1761</v>
      </c>
      <c r="C159" s="868" t="s">
        <v>1762</v>
      </c>
      <c r="D159" s="361">
        <v>3614.453946428679</v>
      </c>
      <c r="E159" s="362">
        <v>0</v>
      </c>
      <c r="F159" s="363">
        <v>0</v>
      </c>
      <c r="G159" s="693">
        <v>0</v>
      </c>
      <c r="H159" s="693">
        <v>0</v>
      </c>
      <c r="I159" s="693">
        <v>0</v>
      </c>
      <c r="J159" s="693">
        <v>0</v>
      </c>
      <c r="K159" s="694">
        <v>0</v>
      </c>
      <c r="L159" s="695">
        <v>0</v>
      </c>
      <c r="M159" s="696">
        <v>0</v>
      </c>
      <c r="N159" s="695">
        <v>0</v>
      </c>
      <c r="O159" s="696">
        <v>0</v>
      </c>
      <c r="P159" s="696">
        <v>0</v>
      </c>
      <c r="Q159" s="695">
        <v>1</v>
      </c>
      <c r="R159" s="698">
        <v>3614.453946428679</v>
      </c>
    </row>
    <row r="160" spans="1:18" s="130" customFormat="1" ht="21.95" customHeight="1" x14ac:dyDescent="0.2">
      <c r="A160" s="388" t="s">
        <v>112</v>
      </c>
      <c r="B160" s="868" t="s">
        <v>1763</v>
      </c>
      <c r="C160" s="868" t="s">
        <v>1002</v>
      </c>
      <c r="D160" s="361">
        <v>7339.5196353868205</v>
      </c>
      <c r="E160" s="362">
        <v>0</v>
      </c>
      <c r="F160" s="363">
        <v>0</v>
      </c>
      <c r="G160" s="693">
        <v>0</v>
      </c>
      <c r="H160" s="693">
        <v>0</v>
      </c>
      <c r="I160" s="693">
        <v>0</v>
      </c>
      <c r="J160" s="693">
        <v>0</v>
      </c>
      <c r="K160" s="694">
        <v>0</v>
      </c>
      <c r="L160" s="695">
        <v>0</v>
      </c>
      <c r="M160" s="696">
        <v>0</v>
      </c>
      <c r="N160" s="695">
        <v>0</v>
      </c>
      <c r="O160" s="696">
        <v>0</v>
      </c>
      <c r="P160" s="696">
        <v>0</v>
      </c>
      <c r="Q160" s="695">
        <v>1</v>
      </c>
      <c r="R160" s="698">
        <v>7339.5196353868205</v>
      </c>
    </row>
    <row r="161" spans="1:18" s="155" customFormat="1" ht="21.95" customHeight="1" x14ac:dyDescent="0.2">
      <c r="A161" s="388" t="s">
        <v>112</v>
      </c>
      <c r="B161" s="872" t="s">
        <v>1764</v>
      </c>
      <c r="C161" s="872" t="s">
        <v>1765</v>
      </c>
      <c r="D161" s="361">
        <v>0</v>
      </c>
      <c r="E161" s="362">
        <v>0</v>
      </c>
      <c r="F161" s="363">
        <v>0</v>
      </c>
      <c r="G161" s="693">
        <v>0</v>
      </c>
      <c r="H161" s="693">
        <v>0</v>
      </c>
      <c r="I161" s="693">
        <v>0</v>
      </c>
      <c r="J161" s="693">
        <v>0</v>
      </c>
      <c r="K161" s="694">
        <v>0</v>
      </c>
      <c r="L161" s="695">
        <v>0</v>
      </c>
      <c r="M161" s="696">
        <v>0</v>
      </c>
      <c r="N161" s="695">
        <v>0</v>
      </c>
      <c r="O161" s="696">
        <v>0</v>
      </c>
      <c r="P161" s="696">
        <v>0</v>
      </c>
      <c r="Q161" s="695">
        <v>0</v>
      </c>
      <c r="R161" s="698">
        <v>0</v>
      </c>
    </row>
    <row r="162" spans="1:18" s="177" customFormat="1" ht="21.95" customHeight="1" x14ac:dyDescent="0.2">
      <c r="A162" s="388" t="s">
        <v>112</v>
      </c>
      <c r="B162" s="868" t="s">
        <v>1766</v>
      </c>
      <c r="C162" s="868" t="s">
        <v>1767</v>
      </c>
      <c r="D162" s="857">
        <v>1507.3627875513369</v>
      </c>
      <c r="E162" s="699">
        <v>0</v>
      </c>
      <c r="F162" s="697">
        <v>0</v>
      </c>
      <c r="G162" s="693">
        <v>0</v>
      </c>
      <c r="H162" s="693">
        <v>0</v>
      </c>
      <c r="I162" s="693">
        <v>0</v>
      </c>
      <c r="J162" s="693">
        <v>0</v>
      </c>
      <c r="K162" s="694">
        <v>0</v>
      </c>
      <c r="L162" s="695">
        <v>0</v>
      </c>
      <c r="M162" s="696">
        <v>0</v>
      </c>
      <c r="N162" s="695">
        <v>0</v>
      </c>
      <c r="O162" s="696">
        <v>0</v>
      </c>
      <c r="P162" s="696">
        <v>0</v>
      </c>
      <c r="Q162" s="695">
        <v>1</v>
      </c>
      <c r="R162" s="698">
        <v>1507.3627875513369</v>
      </c>
    </row>
    <row r="163" spans="1:18" s="130" customFormat="1" ht="21.95" customHeight="1" x14ac:dyDescent="0.2">
      <c r="A163" s="388" t="s">
        <v>112</v>
      </c>
      <c r="B163" s="868" t="s">
        <v>1768</v>
      </c>
      <c r="C163" s="868" t="s">
        <v>1003</v>
      </c>
      <c r="D163" s="361">
        <v>7184.6053109975983</v>
      </c>
      <c r="E163" s="362">
        <v>0</v>
      </c>
      <c r="F163" s="363">
        <v>0</v>
      </c>
      <c r="G163" s="693">
        <v>0</v>
      </c>
      <c r="H163" s="693">
        <v>0</v>
      </c>
      <c r="I163" s="693">
        <v>0</v>
      </c>
      <c r="J163" s="693">
        <v>0</v>
      </c>
      <c r="K163" s="694">
        <v>0</v>
      </c>
      <c r="L163" s="695">
        <v>0</v>
      </c>
      <c r="M163" s="696">
        <v>0</v>
      </c>
      <c r="N163" s="695">
        <v>0</v>
      </c>
      <c r="O163" s="696">
        <v>0</v>
      </c>
      <c r="P163" s="696">
        <v>0</v>
      </c>
      <c r="Q163" s="695">
        <v>1</v>
      </c>
      <c r="R163" s="698">
        <v>7184.6053109975983</v>
      </c>
    </row>
    <row r="164" spans="1:18" s="130" customFormat="1" ht="21.95" customHeight="1" x14ac:dyDescent="0.2">
      <c r="A164" s="388" t="s">
        <v>112</v>
      </c>
      <c r="B164" s="868" t="s">
        <v>1769</v>
      </c>
      <c r="C164" s="868" t="s">
        <v>1770</v>
      </c>
      <c r="D164" s="361">
        <v>2339.3334382112375</v>
      </c>
      <c r="E164" s="362">
        <v>0</v>
      </c>
      <c r="F164" s="363">
        <v>0</v>
      </c>
      <c r="G164" s="693">
        <v>0</v>
      </c>
      <c r="H164" s="693">
        <v>0</v>
      </c>
      <c r="I164" s="693">
        <v>0</v>
      </c>
      <c r="J164" s="693">
        <v>0</v>
      </c>
      <c r="K164" s="694">
        <v>0</v>
      </c>
      <c r="L164" s="695">
        <v>0</v>
      </c>
      <c r="M164" s="696">
        <v>0</v>
      </c>
      <c r="N164" s="695">
        <v>0</v>
      </c>
      <c r="O164" s="696">
        <v>0</v>
      </c>
      <c r="P164" s="696">
        <v>0</v>
      </c>
      <c r="Q164" s="695">
        <v>1</v>
      </c>
      <c r="R164" s="698">
        <v>2339.3334382112375</v>
      </c>
    </row>
    <row r="165" spans="1:18" s="177" customFormat="1" ht="21.95" customHeight="1" x14ac:dyDescent="0.2">
      <c r="A165" s="388" t="s">
        <v>112</v>
      </c>
      <c r="B165" s="872" t="s">
        <v>1771</v>
      </c>
      <c r="C165" s="872" t="s">
        <v>1772</v>
      </c>
      <c r="D165" s="361">
        <v>0</v>
      </c>
      <c r="E165" s="362">
        <v>0</v>
      </c>
      <c r="F165" s="363">
        <v>0</v>
      </c>
      <c r="G165" s="693">
        <v>0</v>
      </c>
      <c r="H165" s="693">
        <v>0</v>
      </c>
      <c r="I165" s="693">
        <v>0</v>
      </c>
      <c r="J165" s="693">
        <v>0</v>
      </c>
      <c r="K165" s="694">
        <v>0</v>
      </c>
      <c r="L165" s="695">
        <v>0</v>
      </c>
      <c r="M165" s="696">
        <v>0</v>
      </c>
      <c r="N165" s="695">
        <v>0</v>
      </c>
      <c r="O165" s="696">
        <v>0</v>
      </c>
      <c r="P165" s="696">
        <v>0</v>
      </c>
      <c r="Q165" s="695">
        <v>0</v>
      </c>
      <c r="R165" s="698">
        <v>0</v>
      </c>
    </row>
    <row r="166" spans="1:18" s="130" customFormat="1" ht="21.95" customHeight="1" x14ac:dyDescent="0.2">
      <c r="A166" s="388" t="s">
        <v>112</v>
      </c>
      <c r="B166" s="868" t="s">
        <v>1773</v>
      </c>
      <c r="C166" s="868" t="s">
        <v>663</v>
      </c>
      <c r="D166" s="361">
        <v>77.152233084751757</v>
      </c>
      <c r="E166" s="362">
        <v>0</v>
      </c>
      <c r="F166" s="363">
        <v>0</v>
      </c>
      <c r="G166" s="693">
        <v>0</v>
      </c>
      <c r="H166" s="693">
        <v>0</v>
      </c>
      <c r="I166" s="693">
        <v>0</v>
      </c>
      <c r="J166" s="693">
        <v>0</v>
      </c>
      <c r="K166" s="694">
        <v>0</v>
      </c>
      <c r="L166" s="695">
        <v>0</v>
      </c>
      <c r="M166" s="696">
        <v>0</v>
      </c>
      <c r="N166" s="695">
        <v>0</v>
      </c>
      <c r="O166" s="696">
        <v>0</v>
      </c>
      <c r="P166" s="696">
        <v>0</v>
      </c>
      <c r="Q166" s="695">
        <v>1</v>
      </c>
      <c r="R166" s="698">
        <v>77.152233084751757</v>
      </c>
    </row>
    <row r="167" spans="1:18" s="130" customFormat="1" ht="21.95" customHeight="1" x14ac:dyDescent="0.2">
      <c r="A167" s="388" t="s">
        <v>112</v>
      </c>
      <c r="B167" s="872" t="s">
        <v>1774</v>
      </c>
      <c r="C167" s="872" t="s">
        <v>1775</v>
      </c>
      <c r="D167" s="361">
        <v>0</v>
      </c>
      <c r="E167" s="699">
        <v>0</v>
      </c>
      <c r="F167" s="697">
        <v>0</v>
      </c>
      <c r="G167" s="693">
        <v>0</v>
      </c>
      <c r="H167" s="693">
        <v>0</v>
      </c>
      <c r="I167" s="693">
        <v>0</v>
      </c>
      <c r="J167" s="693">
        <v>0</v>
      </c>
      <c r="K167" s="694">
        <v>0</v>
      </c>
      <c r="L167" s="695">
        <v>0</v>
      </c>
      <c r="M167" s="696">
        <v>0</v>
      </c>
      <c r="N167" s="695">
        <v>0</v>
      </c>
      <c r="O167" s="696">
        <v>0</v>
      </c>
      <c r="P167" s="696">
        <v>0</v>
      </c>
      <c r="Q167" s="695">
        <v>0</v>
      </c>
      <c r="R167" s="698">
        <v>0</v>
      </c>
    </row>
    <row r="168" spans="1:18" s="177" customFormat="1" ht="21.95" customHeight="1" x14ac:dyDescent="0.2">
      <c r="A168" s="388" t="s">
        <v>112</v>
      </c>
      <c r="B168" s="868" t="s">
        <v>1776</v>
      </c>
      <c r="C168" s="868" t="s">
        <v>1777</v>
      </c>
      <c r="D168" s="361">
        <v>12281.841657748842</v>
      </c>
      <c r="E168" s="362">
        <v>0</v>
      </c>
      <c r="F168" s="363">
        <v>0</v>
      </c>
      <c r="G168" s="693">
        <v>0</v>
      </c>
      <c r="H168" s="693">
        <v>0</v>
      </c>
      <c r="I168" s="693">
        <v>0</v>
      </c>
      <c r="J168" s="693">
        <v>0</v>
      </c>
      <c r="K168" s="694">
        <v>0</v>
      </c>
      <c r="L168" s="695">
        <v>0</v>
      </c>
      <c r="M168" s="696">
        <v>0</v>
      </c>
      <c r="N168" s="695">
        <v>0</v>
      </c>
      <c r="O168" s="696">
        <v>0</v>
      </c>
      <c r="P168" s="696">
        <v>0</v>
      </c>
      <c r="Q168" s="695">
        <v>1</v>
      </c>
      <c r="R168" s="698">
        <v>12281.841657748842</v>
      </c>
    </row>
    <row r="169" spans="1:18" s="130" customFormat="1" ht="21.95" customHeight="1" x14ac:dyDescent="0.2">
      <c r="A169" s="388" t="s">
        <v>112</v>
      </c>
      <c r="B169" s="868" t="s">
        <v>1778</v>
      </c>
      <c r="C169" s="868" t="s">
        <v>1779</v>
      </c>
      <c r="D169" s="361">
        <v>8890.0273078384453</v>
      </c>
      <c r="E169" s="362">
        <v>0</v>
      </c>
      <c r="F169" s="363">
        <v>0</v>
      </c>
      <c r="G169" s="693">
        <v>0</v>
      </c>
      <c r="H169" s="693">
        <v>0</v>
      </c>
      <c r="I169" s="693">
        <v>0</v>
      </c>
      <c r="J169" s="693">
        <v>0</v>
      </c>
      <c r="K169" s="694">
        <v>0</v>
      </c>
      <c r="L169" s="695">
        <v>0</v>
      </c>
      <c r="M169" s="696">
        <v>0</v>
      </c>
      <c r="N169" s="695">
        <v>0</v>
      </c>
      <c r="O169" s="696">
        <v>0</v>
      </c>
      <c r="P169" s="696">
        <v>0</v>
      </c>
      <c r="Q169" s="695">
        <v>1</v>
      </c>
      <c r="R169" s="698">
        <v>8890.0273078384453</v>
      </c>
    </row>
    <row r="170" spans="1:18" s="130" customFormat="1" ht="21.95" customHeight="1" x14ac:dyDescent="0.2">
      <c r="A170" s="388" t="s">
        <v>112</v>
      </c>
      <c r="B170" s="868" t="s">
        <v>1780</v>
      </c>
      <c r="C170" s="868" t="s">
        <v>650</v>
      </c>
      <c r="D170" s="361">
        <v>28917.646461818382</v>
      </c>
      <c r="E170" s="362">
        <v>0.17399999999999999</v>
      </c>
      <c r="F170" s="363">
        <v>5031.6704843563984</v>
      </c>
      <c r="G170" s="693">
        <v>2513.7000000000003</v>
      </c>
      <c r="H170" s="693">
        <v>716.64</v>
      </c>
      <c r="I170" s="693">
        <v>0</v>
      </c>
      <c r="J170" s="693">
        <v>897.68</v>
      </c>
      <c r="K170" s="694">
        <v>2332.6600000000003</v>
      </c>
      <c r="L170" s="695">
        <v>0.46359554093462685</v>
      </c>
      <c r="M170" s="696">
        <v>-2699.0104843563981</v>
      </c>
      <c r="N170" s="695">
        <v>0</v>
      </c>
      <c r="O170" s="696">
        <v>-2980.5276337298842</v>
      </c>
      <c r="P170" s="696">
        <v>281.51714937348606</v>
      </c>
      <c r="Q170" s="695">
        <v>1</v>
      </c>
      <c r="R170" s="698">
        <v>28917.646461818382</v>
      </c>
    </row>
    <row r="171" spans="1:18" s="177" customFormat="1" ht="21.95" customHeight="1" x14ac:dyDescent="0.2">
      <c r="A171" s="388" t="s">
        <v>112</v>
      </c>
      <c r="B171" s="868" t="s">
        <v>1781</v>
      </c>
      <c r="C171" s="868" t="s">
        <v>1001</v>
      </c>
      <c r="D171" s="361">
        <v>15108.503496417436</v>
      </c>
      <c r="E171" s="362">
        <v>0</v>
      </c>
      <c r="F171" s="363">
        <v>0</v>
      </c>
      <c r="G171" s="693">
        <v>0</v>
      </c>
      <c r="H171" s="693">
        <v>0</v>
      </c>
      <c r="I171" s="693">
        <v>0</v>
      </c>
      <c r="J171" s="693">
        <v>0</v>
      </c>
      <c r="K171" s="694">
        <v>0</v>
      </c>
      <c r="L171" s="695">
        <v>0</v>
      </c>
      <c r="M171" s="696">
        <v>0</v>
      </c>
      <c r="N171" s="695">
        <v>0</v>
      </c>
      <c r="O171" s="696">
        <v>0</v>
      </c>
      <c r="P171" s="696">
        <v>0</v>
      </c>
      <c r="Q171" s="695">
        <v>1</v>
      </c>
      <c r="R171" s="698">
        <v>15108.503496417436</v>
      </c>
    </row>
    <row r="172" spans="1:18" s="130" customFormat="1" ht="21.95" customHeight="1" x14ac:dyDescent="0.2">
      <c r="A172" s="388" t="s">
        <v>112</v>
      </c>
      <c r="B172" s="868" t="s">
        <v>1782</v>
      </c>
      <c r="C172" s="868" t="s">
        <v>1783</v>
      </c>
      <c r="D172" s="361">
        <v>322.09816923284433</v>
      </c>
      <c r="E172" s="362">
        <v>0</v>
      </c>
      <c r="F172" s="363">
        <v>0</v>
      </c>
      <c r="G172" s="693">
        <v>0</v>
      </c>
      <c r="H172" s="693">
        <v>0</v>
      </c>
      <c r="I172" s="693">
        <v>0</v>
      </c>
      <c r="J172" s="693">
        <v>0</v>
      </c>
      <c r="K172" s="694">
        <v>0</v>
      </c>
      <c r="L172" s="695">
        <v>0</v>
      </c>
      <c r="M172" s="696">
        <v>0</v>
      </c>
      <c r="N172" s="695">
        <v>0</v>
      </c>
      <c r="O172" s="696">
        <v>0</v>
      </c>
      <c r="P172" s="696">
        <v>0</v>
      </c>
      <c r="Q172" s="695">
        <v>1</v>
      </c>
      <c r="R172" s="698">
        <v>322.09816923284433</v>
      </c>
    </row>
    <row r="173" spans="1:18" s="130" customFormat="1" ht="21.95" customHeight="1" x14ac:dyDescent="0.2">
      <c r="A173" s="388" t="s">
        <v>112</v>
      </c>
      <c r="B173" s="872" t="s">
        <v>826</v>
      </c>
      <c r="C173" s="872" t="s">
        <v>116</v>
      </c>
      <c r="D173" s="361">
        <v>0</v>
      </c>
      <c r="E173" s="362">
        <v>0</v>
      </c>
      <c r="F173" s="363">
        <v>0</v>
      </c>
      <c r="G173" s="693">
        <v>0</v>
      </c>
      <c r="H173" s="693">
        <v>0</v>
      </c>
      <c r="I173" s="693">
        <v>0</v>
      </c>
      <c r="J173" s="693">
        <v>0</v>
      </c>
      <c r="K173" s="694">
        <v>0</v>
      </c>
      <c r="L173" s="695">
        <v>0</v>
      </c>
      <c r="M173" s="696">
        <v>0</v>
      </c>
      <c r="N173" s="695">
        <v>0</v>
      </c>
      <c r="O173" s="696">
        <v>0</v>
      </c>
      <c r="P173" s="696">
        <v>0</v>
      </c>
      <c r="Q173" s="695">
        <v>0</v>
      </c>
      <c r="R173" s="698">
        <v>0</v>
      </c>
    </row>
    <row r="174" spans="1:18" s="130" customFormat="1" ht="21.95" customHeight="1" x14ac:dyDescent="0.2">
      <c r="A174" s="388" t="s">
        <v>112</v>
      </c>
      <c r="B174" s="868" t="s">
        <v>827</v>
      </c>
      <c r="C174" s="868" t="s">
        <v>2651</v>
      </c>
      <c r="D174" s="361">
        <v>50093.516426573988</v>
      </c>
      <c r="E174" s="699">
        <v>0</v>
      </c>
      <c r="F174" s="697">
        <v>0</v>
      </c>
      <c r="G174" s="693">
        <v>0</v>
      </c>
      <c r="H174" s="693">
        <v>0</v>
      </c>
      <c r="I174" s="693">
        <v>0</v>
      </c>
      <c r="J174" s="693">
        <v>0</v>
      </c>
      <c r="K174" s="694">
        <v>0</v>
      </c>
      <c r="L174" s="695">
        <v>0</v>
      </c>
      <c r="M174" s="696">
        <v>0</v>
      </c>
      <c r="N174" s="695">
        <v>0</v>
      </c>
      <c r="O174" s="696">
        <v>0</v>
      </c>
      <c r="P174" s="696">
        <v>0</v>
      </c>
      <c r="Q174" s="695">
        <v>1</v>
      </c>
      <c r="R174" s="698">
        <v>50093.516426573988</v>
      </c>
    </row>
    <row r="175" spans="1:18" s="177" customFormat="1" ht="21.95" customHeight="1" x14ac:dyDescent="0.2">
      <c r="A175" s="388" t="s">
        <v>112</v>
      </c>
      <c r="B175" s="868" t="s">
        <v>828</v>
      </c>
      <c r="C175" s="868" t="s">
        <v>2652</v>
      </c>
      <c r="D175" s="361">
        <v>7989.9696047496545</v>
      </c>
      <c r="E175" s="362">
        <v>0</v>
      </c>
      <c r="F175" s="363">
        <v>0</v>
      </c>
      <c r="G175" s="693">
        <v>0</v>
      </c>
      <c r="H175" s="693">
        <v>0</v>
      </c>
      <c r="I175" s="693">
        <v>0</v>
      </c>
      <c r="J175" s="693">
        <v>0</v>
      </c>
      <c r="K175" s="694">
        <v>0</v>
      </c>
      <c r="L175" s="695">
        <v>0</v>
      </c>
      <c r="M175" s="696">
        <v>0</v>
      </c>
      <c r="N175" s="695">
        <v>0</v>
      </c>
      <c r="O175" s="696">
        <v>0</v>
      </c>
      <c r="P175" s="696">
        <v>0</v>
      </c>
      <c r="Q175" s="695">
        <v>1</v>
      </c>
      <c r="R175" s="698">
        <v>7989.9696047496545</v>
      </c>
    </row>
    <row r="176" spans="1:18" s="130" customFormat="1" ht="21.95" customHeight="1" x14ac:dyDescent="0.2">
      <c r="A176" s="388" t="s">
        <v>112</v>
      </c>
      <c r="B176" s="868" t="s">
        <v>2653</v>
      </c>
      <c r="C176" s="868" t="s">
        <v>1005</v>
      </c>
      <c r="D176" s="361">
        <v>9663.8753691849033</v>
      </c>
      <c r="E176" s="362">
        <v>0</v>
      </c>
      <c r="F176" s="363">
        <v>0</v>
      </c>
      <c r="G176" s="693">
        <v>0</v>
      </c>
      <c r="H176" s="693">
        <v>0</v>
      </c>
      <c r="I176" s="693">
        <v>0</v>
      </c>
      <c r="J176" s="693">
        <v>0</v>
      </c>
      <c r="K176" s="694">
        <v>0</v>
      </c>
      <c r="L176" s="695">
        <v>0</v>
      </c>
      <c r="M176" s="696">
        <v>0</v>
      </c>
      <c r="N176" s="695">
        <v>0</v>
      </c>
      <c r="O176" s="696">
        <v>0</v>
      </c>
      <c r="P176" s="696">
        <v>0</v>
      </c>
      <c r="Q176" s="695">
        <v>1</v>
      </c>
      <c r="R176" s="698">
        <v>9663.8753691849033</v>
      </c>
    </row>
    <row r="177" spans="1:18" s="177" customFormat="1" ht="21.95" customHeight="1" x14ac:dyDescent="0.2">
      <c r="A177" s="388" t="s">
        <v>112</v>
      </c>
      <c r="B177" s="872" t="s">
        <v>829</v>
      </c>
      <c r="C177" s="872" t="s">
        <v>242</v>
      </c>
      <c r="D177" s="361">
        <v>0</v>
      </c>
      <c r="E177" s="362">
        <v>0</v>
      </c>
      <c r="F177" s="363">
        <v>0</v>
      </c>
      <c r="G177" s="693">
        <v>0</v>
      </c>
      <c r="H177" s="693">
        <v>0</v>
      </c>
      <c r="I177" s="693">
        <v>0</v>
      </c>
      <c r="J177" s="693">
        <v>0</v>
      </c>
      <c r="K177" s="694">
        <v>0</v>
      </c>
      <c r="L177" s="695">
        <v>0</v>
      </c>
      <c r="M177" s="696">
        <v>0</v>
      </c>
      <c r="N177" s="695">
        <v>0</v>
      </c>
      <c r="O177" s="696">
        <v>0</v>
      </c>
      <c r="P177" s="696">
        <v>0</v>
      </c>
      <c r="Q177" s="695">
        <v>0</v>
      </c>
      <c r="R177" s="698">
        <v>0</v>
      </c>
    </row>
    <row r="178" spans="1:18" s="130" customFormat="1" ht="21.95" customHeight="1" x14ac:dyDescent="0.2">
      <c r="A178" s="388" t="s">
        <v>112</v>
      </c>
      <c r="B178" s="868" t="s">
        <v>830</v>
      </c>
      <c r="C178" s="868" t="s">
        <v>1785</v>
      </c>
      <c r="D178" s="361">
        <v>1569.4442870029743</v>
      </c>
      <c r="E178" s="362">
        <v>0</v>
      </c>
      <c r="F178" s="363">
        <v>0</v>
      </c>
      <c r="G178" s="693">
        <v>0</v>
      </c>
      <c r="H178" s="693">
        <v>0</v>
      </c>
      <c r="I178" s="693">
        <v>0</v>
      </c>
      <c r="J178" s="693">
        <v>0</v>
      </c>
      <c r="K178" s="694">
        <v>0</v>
      </c>
      <c r="L178" s="695">
        <v>0</v>
      </c>
      <c r="M178" s="696">
        <v>0</v>
      </c>
      <c r="N178" s="695">
        <v>0</v>
      </c>
      <c r="O178" s="696">
        <v>0</v>
      </c>
      <c r="P178" s="696">
        <v>0</v>
      </c>
      <c r="Q178" s="695">
        <v>1</v>
      </c>
      <c r="R178" s="698">
        <v>1569.4442870029743</v>
      </c>
    </row>
    <row r="179" spans="1:18" s="130" customFormat="1" ht="21.95" customHeight="1" x14ac:dyDescent="0.2">
      <c r="A179" s="388" t="s">
        <v>112</v>
      </c>
      <c r="B179" s="868" t="s">
        <v>831</v>
      </c>
      <c r="C179" s="868" t="s">
        <v>1786</v>
      </c>
      <c r="D179" s="361">
        <v>679.46474940957569</v>
      </c>
      <c r="E179" s="362">
        <v>0</v>
      </c>
      <c r="F179" s="363">
        <v>0</v>
      </c>
      <c r="G179" s="693">
        <v>0</v>
      </c>
      <c r="H179" s="693">
        <v>0</v>
      </c>
      <c r="I179" s="693">
        <v>0</v>
      </c>
      <c r="J179" s="693">
        <v>0</v>
      </c>
      <c r="K179" s="694">
        <v>0</v>
      </c>
      <c r="L179" s="695">
        <v>0</v>
      </c>
      <c r="M179" s="696">
        <v>0</v>
      </c>
      <c r="N179" s="695">
        <v>0</v>
      </c>
      <c r="O179" s="696">
        <v>0</v>
      </c>
      <c r="P179" s="696">
        <v>0</v>
      </c>
      <c r="Q179" s="695">
        <v>1</v>
      </c>
      <c r="R179" s="698">
        <v>679.46474940957569</v>
      </c>
    </row>
    <row r="180" spans="1:18" s="130" customFormat="1" ht="21.95" customHeight="1" x14ac:dyDescent="0.2">
      <c r="A180" s="388" t="s">
        <v>112</v>
      </c>
      <c r="B180" s="868" t="s">
        <v>832</v>
      </c>
      <c r="C180" s="868" t="s">
        <v>2654</v>
      </c>
      <c r="D180" s="361">
        <v>4186.2528786074454</v>
      </c>
      <c r="E180" s="362">
        <v>0</v>
      </c>
      <c r="F180" s="363">
        <v>0</v>
      </c>
      <c r="G180" s="693">
        <v>0</v>
      </c>
      <c r="H180" s="693">
        <v>0</v>
      </c>
      <c r="I180" s="693">
        <v>0</v>
      </c>
      <c r="J180" s="693">
        <v>0</v>
      </c>
      <c r="K180" s="694">
        <v>0</v>
      </c>
      <c r="L180" s="695">
        <v>0</v>
      </c>
      <c r="M180" s="696">
        <v>0</v>
      </c>
      <c r="N180" s="695">
        <v>0</v>
      </c>
      <c r="O180" s="696">
        <v>0</v>
      </c>
      <c r="P180" s="696">
        <v>0</v>
      </c>
      <c r="Q180" s="695">
        <v>1</v>
      </c>
      <c r="R180" s="698">
        <v>4186.2528786074454</v>
      </c>
    </row>
    <row r="181" spans="1:18" s="130" customFormat="1" ht="21.95" customHeight="1" x14ac:dyDescent="0.2">
      <c r="A181" s="388" t="s">
        <v>112</v>
      </c>
      <c r="B181" s="883" t="s">
        <v>1788</v>
      </c>
      <c r="C181" s="883" t="s">
        <v>1789</v>
      </c>
      <c r="D181" s="361">
        <v>103.1694049328654</v>
      </c>
      <c r="E181" s="362">
        <v>0</v>
      </c>
      <c r="F181" s="363">
        <v>0</v>
      </c>
      <c r="G181" s="693">
        <v>0</v>
      </c>
      <c r="H181" s="693">
        <v>0</v>
      </c>
      <c r="I181" s="693">
        <v>0</v>
      </c>
      <c r="J181" s="693">
        <v>0</v>
      </c>
      <c r="K181" s="694">
        <v>0</v>
      </c>
      <c r="L181" s="695">
        <v>0</v>
      </c>
      <c r="M181" s="696">
        <v>0</v>
      </c>
      <c r="N181" s="695">
        <v>0</v>
      </c>
      <c r="O181" s="696">
        <v>0</v>
      </c>
      <c r="P181" s="696">
        <v>0</v>
      </c>
      <c r="Q181" s="695">
        <v>1</v>
      </c>
      <c r="R181" s="698">
        <v>103.1694049328654</v>
      </c>
    </row>
    <row r="182" spans="1:18" s="130" customFormat="1" ht="21.95" customHeight="1" x14ac:dyDescent="0.2">
      <c r="A182" s="388" t="s">
        <v>112</v>
      </c>
      <c r="B182" s="868" t="s">
        <v>1790</v>
      </c>
      <c r="C182" s="868" t="s">
        <v>1791</v>
      </c>
      <c r="D182" s="361">
        <v>1023.3214195324792</v>
      </c>
      <c r="E182" s="362">
        <v>0</v>
      </c>
      <c r="F182" s="363">
        <v>0</v>
      </c>
      <c r="G182" s="693">
        <v>0</v>
      </c>
      <c r="H182" s="693">
        <v>0</v>
      </c>
      <c r="I182" s="693">
        <v>0</v>
      </c>
      <c r="J182" s="693">
        <v>0</v>
      </c>
      <c r="K182" s="694">
        <v>0</v>
      </c>
      <c r="L182" s="695">
        <v>0</v>
      </c>
      <c r="M182" s="696">
        <v>0</v>
      </c>
      <c r="N182" s="695">
        <v>0</v>
      </c>
      <c r="O182" s="696">
        <v>0</v>
      </c>
      <c r="P182" s="696">
        <v>0</v>
      </c>
      <c r="Q182" s="695">
        <v>1</v>
      </c>
      <c r="R182" s="698">
        <v>1023.3214195324792</v>
      </c>
    </row>
    <row r="183" spans="1:18" s="177" customFormat="1" ht="21.95" customHeight="1" x14ac:dyDescent="0.2">
      <c r="A183" s="388" t="s">
        <v>125</v>
      </c>
      <c r="B183" s="161" t="s">
        <v>125</v>
      </c>
      <c r="C183" s="161" t="s">
        <v>833</v>
      </c>
      <c r="D183" s="163">
        <v>383285.49366535165</v>
      </c>
      <c r="E183" s="524">
        <v>0.40500373767917158</v>
      </c>
      <c r="F183" s="888">
        <v>155232.05753267385</v>
      </c>
      <c r="G183" s="888">
        <v>202549.14000000004</v>
      </c>
      <c r="H183" s="888">
        <v>21728</v>
      </c>
      <c r="I183" s="888">
        <v>92868.706000000006</v>
      </c>
      <c r="J183" s="888">
        <v>71868.12</v>
      </c>
      <c r="K183" s="888">
        <v>245277.72600000005</v>
      </c>
      <c r="L183" s="532">
        <v>1.5800713454330981</v>
      </c>
      <c r="M183" s="163">
        <v>90045.668467326206</v>
      </c>
      <c r="N183" s="532">
        <v>1.2482816103665293</v>
      </c>
      <c r="O183" s="163">
        <v>34086.508687670255</v>
      </c>
      <c r="P183" s="163">
        <v>55959.159779655951</v>
      </c>
      <c r="Q183" s="532">
        <v>1.4075012042270445</v>
      </c>
      <c r="R183" s="163">
        <v>539474.79389673972</v>
      </c>
    </row>
    <row r="184" spans="1:18" s="130" customFormat="1" ht="21.95" customHeight="1" x14ac:dyDescent="0.2">
      <c r="A184" s="388" t="s">
        <v>125</v>
      </c>
      <c r="B184" s="872" t="s">
        <v>126</v>
      </c>
      <c r="C184" s="872" t="s">
        <v>834</v>
      </c>
      <c r="D184" s="361">
        <v>0</v>
      </c>
      <c r="E184" s="362">
        <v>0</v>
      </c>
      <c r="F184" s="363">
        <v>0</v>
      </c>
      <c r="G184" s="693">
        <v>0</v>
      </c>
      <c r="H184" s="693">
        <v>0</v>
      </c>
      <c r="I184" s="693">
        <v>0</v>
      </c>
      <c r="J184" s="693">
        <v>0</v>
      </c>
      <c r="K184" s="694">
        <v>0</v>
      </c>
      <c r="L184" s="695">
        <v>0</v>
      </c>
      <c r="M184" s="696">
        <v>0</v>
      </c>
      <c r="N184" s="695">
        <v>0</v>
      </c>
      <c r="O184" s="696">
        <v>0</v>
      </c>
      <c r="P184" s="696">
        <v>0</v>
      </c>
      <c r="Q184" s="695">
        <v>0</v>
      </c>
      <c r="R184" s="698">
        <v>0</v>
      </c>
    </row>
    <row r="185" spans="1:18" s="130" customFormat="1" ht="21.95" customHeight="1" x14ac:dyDescent="0.2">
      <c r="A185" s="388" t="s">
        <v>125</v>
      </c>
      <c r="B185" s="868" t="s">
        <v>127</v>
      </c>
      <c r="C185" s="868" t="s">
        <v>1006</v>
      </c>
      <c r="D185" s="361">
        <v>12345.027465198169</v>
      </c>
      <c r="E185" s="362">
        <v>0.9325</v>
      </c>
      <c r="F185" s="363">
        <v>11511.738111297293</v>
      </c>
      <c r="G185" s="693">
        <v>19716.009999999995</v>
      </c>
      <c r="H185" s="693">
        <v>0</v>
      </c>
      <c r="I185" s="693">
        <v>4269.74</v>
      </c>
      <c r="J185" s="693">
        <v>0</v>
      </c>
      <c r="K185" s="694">
        <v>23985.749999999993</v>
      </c>
      <c r="L185" s="695">
        <v>2.0835906592125353</v>
      </c>
      <c r="M185" s="696">
        <v>12474.0118887027</v>
      </c>
      <c r="N185" s="695">
        <v>2.0031860067530713</v>
      </c>
      <c r="O185" s="696">
        <v>11554.092253499082</v>
      </c>
      <c r="P185" s="696">
        <v>919.91963520361787</v>
      </c>
      <c r="Q185" s="695">
        <v>2.0470194744641121</v>
      </c>
      <c r="R185" s="698">
        <v>25270.511634054987</v>
      </c>
    </row>
    <row r="186" spans="1:18" s="177" customFormat="1" ht="21.95" customHeight="1" x14ac:dyDescent="0.2">
      <c r="A186" s="388" t="s">
        <v>125</v>
      </c>
      <c r="B186" s="868" t="s">
        <v>1792</v>
      </c>
      <c r="C186" s="868" t="s">
        <v>1793</v>
      </c>
      <c r="D186" s="361">
        <v>8865.1862930935822</v>
      </c>
      <c r="E186" s="362">
        <v>0.82189999999999996</v>
      </c>
      <c r="F186" s="363">
        <v>7286.2966142936148</v>
      </c>
      <c r="G186" s="693">
        <v>625</v>
      </c>
      <c r="H186" s="693">
        <v>0</v>
      </c>
      <c r="I186" s="693">
        <v>3615.06</v>
      </c>
      <c r="J186" s="693">
        <v>88.8</v>
      </c>
      <c r="K186" s="694">
        <v>4151.2599999999993</v>
      </c>
      <c r="L186" s="695">
        <v>0.56973524682709498</v>
      </c>
      <c r="M186" s="696">
        <v>-3135.0366142936155</v>
      </c>
      <c r="N186" s="695">
        <v>0.73056273246939096</v>
      </c>
      <c r="O186" s="696">
        <v>-1418.7373971002871</v>
      </c>
      <c r="P186" s="696">
        <v>-1716.2992171933283</v>
      </c>
      <c r="Q186" s="695">
        <v>0.60805032309714213</v>
      </c>
      <c r="R186" s="698">
        <v>5390.4793898319085</v>
      </c>
    </row>
    <row r="187" spans="1:18" s="130" customFormat="1" ht="21.95" customHeight="1" x14ac:dyDescent="0.2">
      <c r="A187" s="388" t="s">
        <v>125</v>
      </c>
      <c r="B187" s="872" t="s">
        <v>128</v>
      </c>
      <c r="C187" s="872" t="s">
        <v>835</v>
      </c>
      <c r="D187" s="361">
        <v>0</v>
      </c>
      <c r="E187" s="362">
        <v>0</v>
      </c>
      <c r="F187" s="363">
        <v>0</v>
      </c>
      <c r="G187" s="693">
        <v>0</v>
      </c>
      <c r="H187" s="693">
        <v>0</v>
      </c>
      <c r="I187" s="693">
        <v>0</v>
      </c>
      <c r="J187" s="693">
        <v>0</v>
      </c>
      <c r="K187" s="694">
        <v>0</v>
      </c>
      <c r="L187" s="695">
        <v>0</v>
      </c>
      <c r="M187" s="696">
        <v>0</v>
      </c>
      <c r="N187" s="695">
        <v>0</v>
      </c>
      <c r="O187" s="696">
        <v>0</v>
      </c>
      <c r="P187" s="696">
        <v>0</v>
      </c>
      <c r="Q187" s="695">
        <v>0</v>
      </c>
      <c r="R187" s="698">
        <v>0</v>
      </c>
    </row>
    <row r="188" spans="1:18" s="177" customFormat="1" ht="21.95" customHeight="1" x14ac:dyDescent="0.2">
      <c r="A188" s="388" t="s">
        <v>125</v>
      </c>
      <c r="B188" s="868" t="s">
        <v>129</v>
      </c>
      <c r="C188" s="868" t="s">
        <v>2655</v>
      </c>
      <c r="D188" s="361">
        <v>9844.7196211455539</v>
      </c>
      <c r="E188" s="362">
        <v>0.9887999999999999</v>
      </c>
      <c r="F188" s="363">
        <v>9734.4587613887234</v>
      </c>
      <c r="G188" s="693">
        <v>2509.6800000000003</v>
      </c>
      <c r="H188" s="693">
        <v>0</v>
      </c>
      <c r="I188" s="693">
        <v>0</v>
      </c>
      <c r="J188" s="693">
        <v>0</v>
      </c>
      <c r="K188" s="694">
        <v>2509.6800000000003</v>
      </c>
      <c r="L188" s="695">
        <v>0.25781402556807048</v>
      </c>
      <c r="M188" s="696">
        <v>-7224.7787613887231</v>
      </c>
      <c r="N188" s="695">
        <v>0.25779299597544802</v>
      </c>
      <c r="O188" s="696">
        <v>-7225.572854732407</v>
      </c>
      <c r="P188" s="696">
        <v>0.79409334368392592</v>
      </c>
      <c r="Q188" s="695">
        <v>0.26197026702488929</v>
      </c>
      <c r="R188" s="698">
        <v>2579.0238279366677</v>
      </c>
    </row>
    <row r="189" spans="1:18" s="130" customFormat="1" ht="21.95" customHeight="1" x14ac:dyDescent="0.2">
      <c r="A189" s="388" t="s">
        <v>125</v>
      </c>
      <c r="B189" s="868" t="s">
        <v>130</v>
      </c>
      <c r="C189" s="868" t="s">
        <v>1794</v>
      </c>
      <c r="D189" s="361">
        <v>21721.888686199934</v>
      </c>
      <c r="E189" s="362">
        <v>0.98980000000000001</v>
      </c>
      <c r="F189" s="363">
        <v>21500.325421600697</v>
      </c>
      <c r="G189" s="693">
        <v>0</v>
      </c>
      <c r="H189" s="693">
        <v>0</v>
      </c>
      <c r="I189" s="693">
        <v>36896.445999999996</v>
      </c>
      <c r="J189" s="693">
        <v>0</v>
      </c>
      <c r="K189" s="694">
        <v>36896.445999999996</v>
      </c>
      <c r="L189" s="695">
        <v>1.7160877929285341</v>
      </c>
      <c r="M189" s="696">
        <v>15396.120578399299</v>
      </c>
      <c r="N189" s="695">
        <v>1.2612622763683405</v>
      </c>
      <c r="O189" s="696">
        <v>5617.6412769263661</v>
      </c>
      <c r="P189" s="696">
        <v>9778.479301472933</v>
      </c>
      <c r="Q189" s="695">
        <v>1.7124357451845986</v>
      </c>
      <c r="R189" s="698">
        <v>37197.338639169684</v>
      </c>
    </row>
    <row r="190" spans="1:18" s="130" customFormat="1" ht="21.95" customHeight="1" x14ac:dyDescent="0.2">
      <c r="A190" s="388" t="s">
        <v>125</v>
      </c>
      <c r="B190" s="868" t="s">
        <v>131</v>
      </c>
      <c r="C190" s="868" t="s">
        <v>1795</v>
      </c>
      <c r="D190" s="857">
        <v>1918.9575022812946</v>
      </c>
      <c r="E190" s="699">
        <v>0.96030000000000004</v>
      </c>
      <c r="F190" s="697">
        <v>1842.7748894407273</v>
      </c>
      <c r="G190" s="693">
        <v>0</v>
      </c>
      <c r="H190" s="693">
        <v>0</v>
      </c>
      <c r="I190" s="693">
        <v>1121.28</v>
      </c>
      <c r="J190" s="693">
        <v>0</v>
      </c>
      <c r="K190" s="694">
        <v>1121.28</v>
      </c>
      <c r="L190" s="695">
        <v>0.60847367002070596</v>
      </c>
      <c r="M190" s="696">
        <v>-721.49488944072732</v>
      </c>
      <c r="N190" s="695">
        <v>0.21981137016581595</v>
      </c>
      <c r="O190" s="696">
        <v>-1438.1277401517045</v>
      </c>
      <c r="P190" s="696">
        <v>716.63285071097721</v>
      </c>
      <c r="Q190" s="695">
        <v>0.61624546767079491</v>
      </c>
      <c r="R190" s="698">
        <v>1182.5488634337169</v>
      </c>
    </row>
    <row r="191" spans="1:18" s="155" customFormat="1" ht="21.95" customHeight="1" x14ac:dyDescent="0.2">
      <c r="A191" s="388" t="s">
        <v>125</v>
      </c>
      <c r="B191" s="872" t="s">
        <v>132</v>
      </c>
      <c r="C191" s="872" t="s">
        <v>836</v>
      </c>
      <c r="D191" s="361">
        <v>0</v>
      </c>
      <c r="E191" s="362">
        <v>0</v>
      </c>
      <c r="F191" s="363">
        <v>0</v>
      </c>
      <c r="G191" s="693">
        <v>0</v>
      </c>
      <c r="H191" s="693">
        <v>0</v>
      </c>
      <c r="I191" s="693">
        <v>0</v>
      </c>
      <c r="J191" s="693">
        <v>0</v>
      </c>
      <c r="K191" s="694">
        <v>0</v>
      </c>
      <c r="L191" s="695">
        <v>0</v>
      </c>
      <c r="M191" s="696">
        <v>0</v>
      </c>
      <c r="N191" s="695">
        <v>0</v>
      </c>
      <c r="O191" s="696">
        <v>0</v>
      </c>
      <c r="P191" s="696">
        <v>0</v>
      </c>
      <c r="Q191" s="695">
        <v>0</v>
      </c>
      <c r="R191" s="698">
        <v>0</v>
      </c>
    </row>
    <row r="192" spans="1:18" s="177" customFormat="1" ht="21.95" customHeight="1" x14ac:dyDescent="0.2">
      <c r="A192" s="388" t="s">
        <v>125</v>
      </c>
      <c r="B192" s="868" t="s">
        <v>133</v>
      </c>
      <c r="C192" s="868" t="s">
        <v>2656</v>
      </c>
      <c r="D192" s="361">
        <v>7314.5519801598002</v>
      </c>
      <c r="E192" s="362">
        <v>0.86879999999999991</v>
      </c>
      <c r="F192" s="363">
        <v>6354.8827603628333</v>
      </c>
      <c r="G192" s="693">
        <v>20340.229999999996</v>
      </c>
      <c r="H192" s="693">
        <v>1054.3800000000001</v>
      </c>
      <c r="I192" s="693">
        <v>0</v>
      </c>
      <c r="J192" s="693">
        <v>15841.17</v>
      </c>
      <c r="K192" s="694">
        <v>5553.4399999999969</v>
      </c>
      <c r="L192" s="695">
        <v>0.87388551597495123</v>
      </c>
      <c r="M192" s="696">
        <v>-801.44276036283645</v>
      </c>
      <c r="N192" s="695">
        <v>0.70347135309043807</v>
      </c>
      <c r="O192" s="696">
        <v>-1886.2055390448531</v>
      </c>
      <c r="P192" s="696">
        <v>1084.7627786820167</v>
      </c>
      <c r="Q192" s="695">
        <v>0.88215862612699447</v>
      </c>
      <c r="R192" s="698">
        <v>6452.5951255522559</v>
      </c>
    </row>
    <row r="193" spans="1:18" s="130" customFormat="1" ht="21.95" customHeight="1" x14ac:dyDescent="0.2">
      <c r="A193" s="388" t="s">
        <v>125</v>
      </c>
      <c r="B193" s="868" t="s">
        <v>837</v>
      </c>
      <c r="C193" s="868" t="s">
        <v>1796</v>
      </c>
      <c r="D193" s="361">
        <v>12365.895627879783</v>
      </c>
      <c r="E193" s="362">
        <v>0.86970000000000003</v>
      </c>
      <c r="F193" s="363">
        <v>10754.619427567048</v>
      </c>
      <c r="G193" s="693">
        <v>4348.63</v>
      </c>
      <c r="H193" s="693">
        <v>0</v>
      </c>
      <c r="I193" s="693">
        <v>33674.18</v>
      </c>
      <c r="J193" s="693">
        <v>0</v>
      </c>
      <c r="K193" s="694">
        <v>38022.81</v>
      </c>
      <c r="L193" s="695">
        <v>3.5354863327415451</v>
      </c>
      <c r="M193" s="696">
        <v>27268.190572432948</v>
      </c>
      <c r="N193" s="695">
        <v>3.5120743743665095</v>
      </c>
      <c r="O193" s="696">
        <v>27042.043868771092</v>
      </c>
      <c r="P193" s="696">
        <v>226.14670366185601</v>
      </c>
      <c r="Q193" s="695">
        <v>3.3702993981634335</v>
      </c>
      <c r="R193" s="698">
        <v>41676.770592395063</v>
      </c>
    </row>
    <row r="194" spans="1:18" s="130" customFormat="1" ht="21.95" customHeight="1" x14ac:dyDescent="0.2">
      <c r="A194" s="388" t="s">
        <v>125</v>
      </c>
      <c r="B194" s="868" t="s">
        <v>933</v>
      </c>
      <c r="C194" s="868" t="s">
        <v>1797</v>
      </c>
      <c r="D194" s="361">
        <v>1006.4645938572941</v>
      </c>
      <c r="E194" s="699">
        <v>0.98780000000000001</v>
      </c>
      <c r="F194" s="697">
        <v>994.18572581223509</v>
      </c>
      <c r="G194" s="693">
        <v>688.31999999999994</v>
      </c>
      <c r="H194" s="693">
        <v>0</v>
      </c>
      <c r="I194" s="693">
        <v>0</v>
      </c>
      <c r="J194" s="693">
        <v>341.71000000000004</v>
      </c>
      <c r="K194" s="694">
        <v>346.6099999999999</v>
      </c>
      <c r="L194" s="695">
        <v>0.3486370715258707</v>
      </c>
      <c r="M194" s="696">
        <v>-647.57572581223519</v>
      </c>
      <c r="N194" s="695">
        <v>0.37027014157974791</v>
      </c>
      <c r="O194" s="696">
        <v>-626.12406819598664</v>
      </c>
      <c r="P194" s="696">
        <v>-21.451657616248553</v>
      </c>
      <c r="Q194" s="695">
        <v>0.35261038538956285</v>
      </c>
      <c r="R194" s="698">
        <v>354.88986832097032</v>
      </c>
    </row>
    <row r="195" spans="1:18" s="130" customFormat="1" ht="21.95" customHeight="1" x14ac:dyDescent="0.2">
      <c r="A195" s="388" t="s">
        <v>125</v>
      </c>
      <c r="B195" s="872" t="s">
        <v>134</v>
      </c>
      <c r="C195" s="872" t="s">
        <v>838</v>
      </c>
      <c r="D195" s="361">
        <v>0</v>
      </c>
      <c r="E195" s="362">
        <v>0</v>
      </c>
      <c r="F195" s="363">
        <v>0</v>
      </c>
      <c r="G195" s="693">
        <v>0</v>
      </c>
      <c r="H195" s="693">
        <v>0</v>
      </c>
      <c r="I195" s="693">
        <v>0</v>
      </c>
      <c r="J195" s="693">
        <v>0</v>
      </c>
      <c r="K195" s="694">
        <v>0</v>
      </c>
      <c r="L195" s="695">
        <v>0</v>
      </c>
      <c r="M195" s="696">
        <v>0</v>
      </c>
      <c r="N195" s="695">
        <v>0</v>
      </c>
      <c r="O195" s="696">
        <v>0</v>
      </c>
      <c r="P195" s="696">
        <v>0</v>
      </c>
      <c r="Q195" s="695">
        <v>0</v>
      </c>
      <c r="R195" s="698">
        <v>0</v>
      </c>
    </row>
    <row r="196" spans="1:18" s="177" customFormat="1" ht="21.95" customHeight="1" x14ac:dyDescent="0.2">
      <c r="A196" s="388" t="s">
        <v>125</v>
      </c>
      <c r="B196" s="868" t="s">
        <v>135</v>
      </c>
      <c r="C196" s="868" t="s">
        <v>640</v>
      </c>
      <c r="D196" s="361">
        <v>103662.85527100645</v>
      </c>
      <c r="E196" s="362">
        <v>0.8155</v>
      </c>
      <c r="F196" s="363">
        <v>84537.058473505764</v>
      </c>
      <c r="G196" s="693">
        <v>119380.86000000004</v>
      </c>
      <c r="H196" s="693">
        <v>7444.8899999999994</v>
      </c>
      <c r="I196" s="693">
        <v>13292</v>
      </c>
      <c r="J196" s="693">
        <v>18229.68</v>
      </c>
      <c r="K196" s="694">
        <v>121888.07000000007</v>
      </c>
      <c r="L196" s="695">
        <v>1.4418300352643598</v>
      </c>
      <c r="M196" s="696">
        <v>37351.011526494302</v>
      </c>
      <c r="N196" s="695">
        <v>0.94368282617689381</v>
      </c>
      <c r="O196" s="696">
        <v>-3839.9056183602806</v>
      </c>
      <c r="P196" s="696">
        <v>41190.917144854582</v>
      </c>
      <c r="Q196" s="695">
        <v>1.4010712145112225</v>
      </c>
      <c r="R196" s="698">
        <v>145239.0425342501</v>
      </c>
    </row>
    <row r="197" spans="1:18" s="130" customFormat="1" ht="21.95" customHeight="1" x14ac:dyDescent="0.2">
      <c r="A197" s="388" t="s">
        <v>125</v>
      </c>
      <c r="B197" s="872" t="s">
        <v>839</v>
      </c>
      <c r="C197" s="872" t="s">
        <v>840</v>
      </c>
      <c r="D197" s="361">
        <v>0</v>
      </c>
      <c r="E197" s="362">
        <v>0</v>
      </c>
      <c r="F197" s="363">
        <v>0</v>
      </c>
      <c r="G197" s="693">
        <v>0</v>
      </c>
      <c r="H197" s="693">
        <v>0</v>
      </c>
      <c r="I197" s="693">
        <v>0</v>
      </c>
      <c r="J197" s="693">
        <v>0</v>
      </c>
      <c r="K197" s="694">
        <v>0</v>
      </c>
      <c r="L197" s="695">
        <v>0</v>
      </c>
      <c r="M197" s="696">
        <v>0</v>
      </c>
      <c r="N197" s="695">
        <v>0</v>
      </c>
      <c r="O197" s="696">
        <v>0</v>
      </c>
      <c r="P197" s="696">
        <v>0</v>
      </c>
      <c r="Q197" s="695">
        <v>0</v>
      </c>
      <c r="R197" s="698">
        <v>0</v>
      </c>
    </row>
    <row r="198" spans="1:18" s="130" customFormat="1" ht="21.95" customHeight="1" x14ac:dyDescent="0.2">
      <c r="A198" s="388" t="s">
        <v>125</v>
      </c>
      <c r="B198" s="872" t="s">
        <v>1798</v>
      </c>
      <c r="C198" s="872" t="s">
        <v>1799</v>
      </c>
      <c r="D198" s="361">
        <v>0</v>
      </c>
      <c r="E198" s="362">
        <v>0</v>
      </c>
      <c r="F198" s="363">
        <v>0</v>
      </c>
      <c r="G198" s="693">
        <v>0</v>
      </c>
      <c r="H198" s="693">
        <v>0</v>
      </c>
      <c r="I198" s="693">
        <v>0</v>
      </c>
      <c r="J198" s="693">
        <v>0</v>
      </c>
      <c r="K198" s="694">
        <v>0</v>
      </c>
      <c r="L198" s="695">
        <v>0</v>
      </c>
      <c r="M198" s="696">
        <v>0</v>
      </c>
      <c r="N198" s="695">
        <v>0</v>
      </c>
      <c r="O198" s="696">
        <v>0</v>
      </c>
      <c r="P198" s="696">
        <v>0</v>
      </c>
      <c r="Q198" s="695">
        <v>0</v>
      </c>
      <c r="R198" s="698">
        <v>0</v>
      </c>
    </row>
    <row r="199" spans="1:18" s="177" customFormat="1" ht="21.95" customHeight="1" x14ac:dyDescent="0.2">
      <c r="A199" s="388" t="s">
        <v>125</v>
      </c>
      <c r="B199" s="868" t="s">
        <v>1800</v>
      </c>
      <c r="C199" s="868" t="s">
        <v>2657</v>
      </c>
      <c r="D199" s="361">
        <v>44342.005575861644</v>
      </c>
      <c r="E199" s="362">
        <v>0</v>
      </c>
      <c r="F199" s="363">
        <v>0</v>
      </c>
      <c r="G199" s="693">
        <v>31189.5</v>
      </c>
      <c r="H199" s="693">
        <v>13228.73</v>
      </c>
      <c r="I199" s="693">
        <v>0</v>
      </c>
      <c r="J199" s="693">
        <v>35342.85</v>
      </c>
      <c r="K199" s="694">
        <v>9075.3799999999974</v>
      </c>
      <c r="L199" s="695">
        <v>0</v>
      </c>
      <c r="M199" s="696">
        <v>9075.3799999999974</v>
      </c>
      <c r="N199" s="695">
        <v>0</v>
      </c>
      <c r="O199" s="696">
        <v>5703.0499999999956</v>
      </c>
      <c r="P199" s="696">
        <v>3372.3300000000017</v>
      </c>
      <c r="Q199" s="695">
        <v>1</v>
      </c>
      <c r="R199" s="698">
        <v>44342.005575861644</v>
      </c>
    </row>
    <row r="200" spans="1:18" s="130" customFormat="1" ht="21.95" customHeight="1" x14ac:dyDescent="0.2">
      <c r="A200" s="388" t="s">
        <v>125</v>
      </c>
      <c r="B200" s="868" t="s">
        <v>1802</v>
      </c>
      <c r="C200" s="868" t="s">
        <v>2658</v>
      </c>
      <c r="D200" s="361">
        <v>3450.588143763543</v>
      </c>
      <c r="E200" s="362">
        <v>0</v>
      </c>
      <c r="F200" s="363">
        <v>0</v>
      </c>
      <c r="G200" s="693">
        <v>3750.91</v>
      </c>
      <c r="H200" s="693">
        <v>0</v>
      </c>
      <c r="I200" s="693">
        <v>0</v>
      </c>
      <c r="J200" s="693">
        <v>2023.91</v>
      </c>
      <c r="K200" s="694">
        <v>1726.9999999999998</v>
      </c>
      <c r="L200" s="695">
        <v>0</v>
      </c>
      <c r="M200" s="696">
        <v>1726.9999999999998</v>
      </c>
      <c r="N200" s="695">
        <v>0</v>
      </c>
      <c r="O200" s="696">
        <v>1726.9999999999998</v>
      </c>
      <c r="P200" s="696">
        <v>0</v>
      </c>
      <c r="Q200" s="695">
        <v>1</v>
      </c>
      <c r="R200" s="698">
        <v>3450.588143763543</v>
      </c>
    </row>
    <row r="201" spans="1:18" s="177" customFormat="1" ht="21.95" customHeight="1" x14ac:dyDescent="0.2">
      <c r="A201" s="388" t="s">
        <v>125</v>
      </c>
      <c r="B201" s="868" t="s">
        <v>1803</v>
      </c>
      <c r="C201" s="868" t="s">
        <v>645</v>
      </c>
      <c r="D201" s="361">
        <v>42164.935770416268</v>
      </c>
      <c r="E201" s="362">
        <v>0</v>
      </c>
      <c r="F201" s="363">
        <v>0</v>
      </c>
      <c r="G201" s="693">
        <v>0</v>
      </c>
      <c r="H201" s="693">
        <v>0</v>
      </c>
      <c r="I201" s="693">
        <v>0</v>
      </c>
      <c r="J201" s="693">
        <v>0</v>
      </c>
      <c r="K201" s="694">
        <v>0</v>
      </c>
      <c r="L201" s="695">
        <v>0</v>
      </c>
      <c r="M201" s="696">
        <v>0</v>
      </c>
      <c r="N201" s="695">
        <v>0</v>
      </c>
      <c r="O201" s="696">
        <v>0</v>
      </c>
      <c r="P201" s="696">
        <v>0</v>
      </c>
      <c r="Q201" s="695">
        <v>1</v>
      </c>
      <c r="R201" s="698">
        <v>42164.935770416268</v>
      </c>
    </row>
    <row r="202" spans="1:18" s="130" customFormat="1" ht="21.95" customHeight="1" x14ac:dyDescent="0.2">
      <c r="A202" s="388" t="s">
        <v>125</v>
      </c>
      <c r="B202" s="872" t="s">
        <v>1804</v>
      </c>
      <c r="C202" s="872" t="s">
        <v>1805</v>
      </c>
      <c r="D202" s="361">
        <v>0</v>
      </c>
      <c r="E202" s="362">
        <v>0</v>
      </c>
      <c r="F202" s="363">
        <v>0</v>
      </c>
      <c r="G202" s="693">
        <v>0</v>
      </c>
      <c r="H202" s="693">
        <v>0</v>
      </c>
      <c r="I202" s="693">
        <v>0</v>
      </c>
      <c r="J202" s="693">
        <v>0</v>
      </c>
      <c r="K202" s="694">
        <v>0</v>
      </c>
      <c r="L202" s="695">
        <v>0</v>
      </c>
      <c r="M202" s="696">
        <v>0</v>
      </c>
      <c r="N202" s="695">
        <v>0</v>
      </c>
      <c r="O202" s="696">
        <v>0</v>
      </c>
      <c r="P202" s="696">
        <v>0</v>
      </c>
      <c r="Q202" s="695">
        <v>0</v>
      </c>
      <c r="R202" s="698">
        <v>0</v>
      </c>
    </row>
    <row r="203" spans="1:18" s="130" customFormat="1" ht="21.95" customHeight="1" x14ac:dyDescent="0.2">
      <c r="A203" s="388" t="s">
        <v>125</v>
      </c>
      <c r="B203" s="868" t="s">
        <v>1806</v>
      </c>
      <c r="C203" s="868" t="s">
        <v>2659</v>
      </c>
      <c r="D203" s="361">
        <v>6362.1546505133465</v>
      </c>
      <c r="E203" s="362">
        <v>0</v>
      </c>
      <c r="F203" s="363">
        <v>0</v>
      </c>
      <c r="G203" s="693">
        <v>0</v>
      </c>
      <c r="H203" s="693">
        <v>0</v>
      </c>
      <c r="I203" s="693">
        <v>0</v>
      </c>
      <c r="J203" s="693">
        <v>0</v>
      </c>
      <c r="K203" s="694">
        <v>0</v>
      </c>
      <c r="L203" s="695">
        <v>0</v>
      </c>
      <c r="M203" s="696">
        <v>0</v>
      </c>
      <c r="N203" s="695">
        <v>0</v>
      </c>
      <c r="O203" s="696">
        <v>0</v>
      </c>
      <c r="P203" s="696">
        <v>0</v>
      </c>
      <c r="Q203" s="695">
        <v>1</v>
      </c>
      <c r="R203" s="698">
        <v>6362.1546505133465</v>
      </c>
    </row>
    <row r="204" spans="1:18" s="177" customFormat="1" ht="21.95" customHeight="1" x14ac:dyDescent="0.2">
      <c r="A204" s="388" t="s">
        <v>125</v>
      </c>
      <c r="B204" s="872" t="s">
        <v>1808</v>
      </c>
      <c r="C204" s="872" t="s">
        <v>1809</v>
      </c>
      <c r="D204" s="361">
        <v>0</v>
      </c>
      <c r="E204" s="362">
        <v>0</v>
      </c>
      <c r="F204" s="363">
        <v>0</v>
      </c>
      <c r="G204" s="693">
        <v>0</v>
      </c>
      <c r="H204" s="693">
        <v>0</v>
      </c>
      <c r="I204" s="693">
        <v>0</v>
      </c>
      <c r="J204" s="693">
        <v>0</v>
      </c>
      <c r="K204" s="694">
        <v>0</v>
      </c>
      <c r="L204" s="695">
        <v>0</v>
      </c>
      <c r="M204" s="696">
        <v>0</v>
      </c>
      <c r="N204" s="695">
        <v>0</v>
      </c>
      <c r="O204" s="696">
        <v>0</v>
      </c>
      <c r="P204" s="696">
        <v>0</v>
      </c>
      <c r="Q204" s="695">
        <v>0</v>
      </c>
      <c r="R204" s="698">
        <v>0</v>
      </c>
    </row>
    <row r="205" spans="1:18" s="130" customFormat="1" ht="21.95" customHeight="1" x14ac:dyDescent="0.2">
      <c r="A205" s="388" t="s">
        <v>125</v>
      </c>
      <c r="B205" s="868" t="s">
        <v>1810</v>
      </c>
      <c r="C205" s="868" t="s">
        <v>2660</v>
      </c>
      <c r="D205" s="361">
        <v>8803.809894097838</v>
      </c>
      <c r="E205" s="362">
        <v>0</v>
      </c>
      <c r="F205" s="363">
        <v>0</v>
      </c>
      <c r="G205" s="693">
        <v>0</v>
      </c>
      <c r="H205" s="693">
        <v>0</v>
      </c>
      <c r="I205" s="693">
        <v>0</v>
      </c>
      <c r="J205" s="693">
        <v>0</v>
      </c>
      <c r="K205" s="694">
        <v>0</v>
      </c>
      <c r="L205" s="695">
        <v>0</v>
      </c>
      <c r="M205" s="696">
        <v>0</v>
      </c>
      <c r="N205" s="695">
        <v>0</v>
      </c>
      <c r="O205" s="696">
        <v>0</v>
      </c>
      <c r="P205" s="696">
        <v>0</v>
      </c>
      <c r="Q205" s="695">
        <v>1</v>
      </c>
      <c r="R205" s="698">
        <v>8803.809894097838</v>
      </c>
    </row>
    <row r="206" spans="1:18" s="130" customFormat="1" ht="21.95" customHeight="1" x14ac:dyDescent="0.2">
      <c r="A206" s="388" t="s">
        <v>125</v>
      </c>
      <c r="B206" s="868" t="s">
        <v>1811</v>
      </c>
      <c r="C206" s="868" t="s">
        <v>2661</v>
      </c>
      <c r="D206" s="857">
        <v>71.239709327452985</v>
      </c>
      <c r="E206" s="699">
        <v>0</v>
      </c>
      <c r="F206" s="697">
        <v>0</v>
      </c>
      <c r="G206" s="693">
        <v>0</v>
      </c>
      <c r="H206" s="693">
        <v>0</v>
      </c>
      <c r="I206" s="693">
        <v>0</v>
      </c>
      <c r="J206" s="693">
        <v>0</v>
      </c>
      <c r="K206" s="694">
        <v>0</v>
      </c>
      <c r="L206" s="695">
        <v>0</v>
      </c>
      <c r="M206" s="696">
        <v>0</v>
      </c>
      <c r="N206" s="695">
        <v>0</v>
      </c>
      <c r="O206" s="696">
        <v>0</v>
      </c>
      <c r="P206" s="696">
        <v>0</v>
      </c>
      <c r="Q206" s="695">
        <v>1</v>
      </c>
      <c r="R206" s="698">
        <v>71.239709327452985</v>
      </c>
    </row>
    <row r="207" spans="1:18" s="130" customFormat="1" ht="21.95" customHeight="1" x14ac:dyDescent="0.2">
      <c r="A207" s="388" t="s">
        <v>125</v>
      </c>
      <c r="B207" s="872" t="s">
        <v>1812</v>
      </c>
      <c r="C207" s="872" t="s">
        <v>1813</v>
      </c>
      <c r="D207" s="361">
        <v>0</v>
      </c>
      <c r="E207" s="362">
        <v>0</v>
      </c>
      <c r="F207" s="363">
        <v>0</v>
      </c>
      <c r="G207" s="693">
        <v>0</v>
      </c>
      <c r="H207" s="693">
        <v>0</v>
      </c>
      <c r="I207" s="693">
        <v>0</v>
      </c>
      <c r="J207" s="693">
        <v>0</v>
      </c>
      <c r="K207" s="694">
        <v>0</v>
      </c>
      <c r="L207" s="695">
        <v>0</v>
      </c>
      <c r="M207" s="696">
        <v>0</v>
      </c>
      <c r="N207" s="695">
        <v>0</v>
      </c>
      <c r="O207" s="696">
        <v>0</v>
      </c>
      <c r="P207" s="696">
        <v>0</v>
      </c>
      <c r="Q207" s="695">
        <v>0</v>
      </c>
      <c r="R207" s="698">
        <v>0</v>
      </c>
    </row>
    <row r="208" spans="1:18" s="130" customFormat="1" ht="21.95" customHeight="1" x14ac:dyDescent="0.2">
      <c r="A208" s="388" t="s">
        <v>125</v>
      </c>
      <c r="B208" s="868" t="s">
        <v>1814</v>
      </c>
      <c r="C208" s="868" t="s">
        <v>1815</v>
      </c>
      <c r="D208" s="361">
        <v>3383.2659982543005</v>
      </c>
      <c r="E208" s="362">
        <v>0</v>
      </c>
      <c r="F208" s="363">
        <v>0</v>
      </c>
      <c r="G208" s="693">
        <v>0</v>
      </c>
      <c r="H208" s="693">
        <v>0</v>
      </c>
      <c r="I208" s="693">
        <v>0</v>
      </c>
      <c r="J208" s="693">
        <v>0</v>
      </c>
      <c r="K208" s="694">
        <v>0</v>
      </c>
      <c r="L208" s="695">
        <v>0</v>
      </c>
      <c r="M208" s="696">
        <v>0</v>
      </c>
      <c r="N208" s="695">
        <v>0</v>
      </c>
      <c r="O208" s="696">
        <v>0</v>
      </c>
      <c r="P208" s="696">
        <v>0</v>
      </c>
      <c r="Q208" s="695">
        <v>1</v>
      </c>
      <c r="R208" s="698">
        <v>3383.2659982543005</v>
      </c>
    </row>
    <row r="209" spans="1:18" s="155" customFormat="1" ht="21.95" customHeight="1" x14ac:dyDescent="0.2">
      <c r="A209" s="388" t="s">
        <v>125</v>
      </c>
      <c r="B209" s="872" t="s">
        <v>841</v>
      </c>
      <c r="C209" s="872" t="s">
        <v>842</v>
      </c>
      <c r="D209" s="857">
        <v>0</v>
      </c>
      <c r="E209" s="699">
        <v>0</v>
      </c>
      <c r="F209" s="697">
        <v>0</v>
      </c>
      <c r="G209" s="693">
        <v>0</v>
      </c>
      <c r="H209" s="693">
        <v>0</v>
      </c>
      <c r="I209" s="693">
        <v>0</v>
      </c>
      <c r="J209" s="693">
        <v>0</v>
      </c>
      <c r="K209" s="694">
        <v>0</v>
      </c>
      <c r="L209" s="695">
        <v>0</v>
      </c>
      <c r="M209" s="696">
        <v>0</v>
      </c>
      <c r="N209" s="695">
        <v>0</v>
      </c>
      <c r="O209" s="696">
        <v>0</v>
      </c>
      <c r="P209" s="696">
        <v>0</v>
      </c>
      <c r="Q209" s="695">
        <v>0</v>
      </c>
      <c r="R209" s="698">
        <v>0</v>
      </c>
    </row>
    <row r="210" spans="1:18" s="130" customFormat="1" ht="21.95" customHeight="1" x14ac:dyDescent="0.2">
      <c r="A210" s="388" t="s">
        <v>125</v>
      </c>
      <c r="B210" s="868" t="s">
        <v>843</v>
      </c>
      <c r="C210" s="868" t="s">
        <v>1816</v>
      </c>
      <c r="D210" s="361">
        <v>16219.623826429804</v>
      </c>
      <c r="E210" s="362">
        <v>0</v>
      </c>
      <c r="F210" s="363">
        <v>0</v>
      </c>
      <c r="G210" s="693">
        <v>0</v>
      </c>
      <c r="H210" s="693">
        <v>0</v>
      </c>
      <c r="I210" s="693">
        <v>0</v>
      </c>
      <c r="J210" s="693">
        <v>0</v>
      </c>
      <c r="K210" s="694">
        <v>0</v>
      </c>
      <c r="L210" s="695">
        <v>0</v>
      </c>
      <c r="M210" s="696">
        <v>0</v>
      </c>
      <c r="N210" s="695">
        <v>0</v>
      </c>
      <c r="O210" s="696">
        <v>0</v>
      </c>
      <c r="P210" s="696">
        <v>0</v>
      </c>
      <c r="Q210" s="695">
        <v>1</v>
      </c>
      <c r="R210" s="698">
        <v>16219.623826429804</v>
      </c>
    </row>
    <row r="211" spans="1:18" s="130" customFormat="1" ht="21.95" customHeight="1" x14ac:dyDescent="0.2">
      <c r="A211" s="388" t="s">
        <v>125</v>
      </c>
      <c r="B211" s="868" t="s">
        <v>844</v>
      </c>
      <c r="C211" s="868" t="s">
        <v>1817</v>
      </c>
      <c r="D211" s="361">
        <v>16666.04004326585</v>
      </c>
      <c r="E211" s="362">
        <v>0</v>
      </c>
      <c r="F211" s="363">
        <v>0</v>
      </c>
      <c r="G211" s="693">
        <v>0</v>
      </c>
      <c r="H211" s="693">
        <v>0</v>
      </c>
      <c r="I211" s="693">
        <v>0</v>
      </c>
      <c r="J211" s="693">
        <v>0</v>
      </c>
      <c r="K211" s="694">
        <v>0</v>
      </c>
      <c r="L211" s="695">
        <v>0</v>
      </c>
      <c r="M211" s="696">
        <v>0</v>
      </c>
      <c r="N211" s="695">
        <v>0</v>
      </c>
      <c r="O211" s="696">
        <v>0</v>
      </c>
      <c r="P211" s="696">
        <v>0</v>
      </c>
      <c r="Q211" s="695">
        <v>1</v>
      </c>
      <c r="R211" s="698">
        <v>16666.04004326585</v>
      </c>
    </row>
    <row r="212" spans="1:18" s="130" customFormat="1" ht="21.95" customHeight="1" x14ac:dyDescent="0.2">
      <c r="A212" s="388" t="s">
        <v>125</v>
      </c>
      <c r="B212" s="872" t="s">
        <v>1818</v>
      </c>
      <c r="C212" s="872" t="s">
        <v>1819</v>
      </c>
      <c r="D212" s="361">
        <v>0</v>
      </c>
      <c r="E212" s="362">
        <v>0</v>
      </c>
      <c r="F212" s="363">
        <v>0</v>
      </c>
      <c r="G212" s="693">
        <v>0</v>
      </c>
      <c r="H212" s="693">
        <v>0</v>
      </c>
      <c r="I212" s="693">
        <v>0</v>
      </c>
      <c r="J212" s="693">
        <v>0</v>
      </c>
      <c r="K212" s="694">
        <v>0</v>
      </c>
      <c r="L212" s="695">
        <v>0</v>
      </c>
      <c r="M212" s="696">
        <v>0</v>
      </c>
      <c r="N212" s="695">
        <v>0</v>
      </c>
      <c r="O212" s="696">
        <v>0</v>
      </c>
      <c r="P212" s="696">
        <v>0</v>
      </c>
      <c r="Q212" s="695">
        <v>0</v>
      </c>
      <c r="R212" s="698">
        <v>0</v>
      </c>
    </row>
    <row r="213" spans="1:18" s="155" customFormat="1" ht="21.95" customHeight="1" x14ac:dyDescent="0.2">
      <c r="A213" s="388" t="s">
        <v>125</v>
      </c>
      <c r="B213" s="868" t="s">
        <v>1820</v>
      </c>
      <c r="C213" s="868" t="s">
        <v>1821</v>
      </c>
      <c r="D213" s="361">
        <v>2833.8354251853161</v>
      </c>
      <c r="E213" s="362">
        <v>0</v>
      </c>
      <c r="F213" s="363">
        <v>0</v>
      </c>
      <c r="G213" s="693">
        <v>0</v>
      </c>
      <c r="H213" s="693">
        <v>0</v>
      </c>
      <c r="I213" s="693">
        <v>0</v>
      </c>
      <c r="J213" s="693">
        <v>0</v>
      </c>
      <c r="K213" s="694">
        <v>0</v>
      </c>
      <c r="L213" s="695">
        <v>0</v>
      </c>
      <c r="M213" s="696">
        <v>0</v>
      </c>
      <c r="N213" s="695">
        <v>0</v>
      </c>
      <c r="O213" s="696">
        <v>0</v>
      </c>
      <c r="P213" s="696">
        <v>0</v>
      </c>
      <c r="Q213" s="695">
        <v>1</v>
      </c>
      <c r="R213" s="698">
        <v>2833.8354251853161</v>
      </c>
    </row>
    <row r="214" spans="1:18" s="130" customFormat="1" ht="21.95" customHeight="1" x14ac:dyDescent="0.2">
      <c r="A214" s="388" t="s">
        <v>125</v>
      </c>
      <c r="B214" s="868" t="s">
        <v>1822</v>
      </c>
      <c r="C214" s="868" t="s">
        <v>1786</v>
      </c>
      <c r="D214" s="361">
        <v>1226.8693527994851</v>
      </c>
      <c r="E214" s="362">
        <v>0</v>
      </c>
      <c r="F214" s="363">
        <v>0</v>
      </c>
      <c r="G214" s="693">
        <v>0</v>
      </c>
      <c r="H214" s="693">
        <v>0</v>
      </c>
      <c r="I214" s="693">
        <v>0</v>
      </c>
      <c r="J214" s="693">
        <v>0</v>
      </c>
      <c r="K214" s="694">
        <v>0</v>
      </c>
      <c r="L214" s="695">
        <v>0</v>
      </c>
      <c r="M214" s="696">
        <v>0</v>
      </c>
      <c r="N214" s="695">
        <v>0</v>
      </c>
      <c r="O214" s="696">
        <v>0</v>
      </c>
      <c r="P214" s="696">
        <v>0</v>
      </c>
      <c r="Q214" s="695">
        <v>1</v>
      </c>
      <c r="R214" s="698">
        <v>1226.8693527994851</v>
      </c>
    </row>
    <row r="215" spans="1:18" s="155" customFormat="1" ht="21.95" customHeight="1" x14ac:dyDescent="0.2">
      <c r="A215" s="388" t="s">
        <v>125</v>
      </c>
      <c r="B215" s="872" t="s">
        <v>1823</v>
      </c>
      <c r="C215" s="872" t="s">
        <v>1824</v>
      </c>
      <c r="D215" s="361">
        <v>0</v>
      </c>
      <c r="E215" s="362">
        <v>0</v>
      </c>
      <c r="F215" s="363">
        <v>0</v>
      </c>
      <c r="G215" s="693">
        <v>0</v>
      </c>
      <c r="H215" s="693">
        <v>0</v>
      </c>
      <c r="I215" s="693">
        <v>0</v>
      </c>
      <c r="J215" s="693">
        <v>0</v>
      </c>
      <c r="K215" s="694">
        <v>0</v>
      </c>
      <c r="L215" s="695">
        <v>0</v>
      </c>
      <c r="M215" s="696">
        <v>0</v>
      </c>
      <c r="N215" s="695">
        <v>0</v>
      </c>
      <c r="O215" s="696">
        <v>0</v>
      </c>
      <c r="P215" s="696">
        <v>0</v>
      </c>
      <c r="Q215" s="695">
        <v>0</v>
      </c>
      <c r="R215" s="698">
        <v>0</v>
      </c>
    </row>
    <row r="216" spans="1:18" s="130" customFormat="1" ht="21.95" customHeight="1" x14ac:dyDescent="0.2">
      <c r="A216" s="388" t="s">
        <v>125</v>
      </c>
      <c r="B216" s="868" t="s">
        <v>1825</v>
      </c>
      <c r="C216" s="868" t="s">
        <v>2662</v>
      </c>
      <c r="D216" s="857">
        <v>53245.46010111396</v>
      </c>
      <c r="E216" s="699">
        <v>0</v>
      </c>
      <c r="F216" s="697">
        <v>0</v>
      </c>
      <c r="G216" s="693">
        <v>0</v>
      </c>
      <c r="H216" s="693">
        <v>0</v>
      </c>
      <c r="I216" s="693">
        <v>0</v>
      </c>
      <c r="J216" s="693">
        <v>0</v>
      </c>
      <c r="K216" s="694">
        <v>0</v>
      </c>
      <c r="L216" s="695">
        <v>0</v>
      </c>
      <c r="M216" s="696">
        <v>0</v>
      </c>
      <c r="N216" s="695">
        <v>0</v>
      </c>
      <c r="O216" s="696">
        <v>0</v>
      </c>
      <c r="P216" s="696">
        <v>0</v>
      </c>
      <c r="Q216" s="695">
        <v>1</v>
      </c>
      <c r="R216" s="698">
        <v>53245.46010111396</v>
      </c>
    </row>
    <row r="217" spans="1:18" s="130" customFormat="1" ht="21.95" customHeight="1" x14ac:dyDescent="0.2">
      <c r="A217" s="388" t="s">
        <v>125</v>
      </c>
      <c r="B217" s="868" t="s">
        <v>1826</v>
      </c>
      <c r="C217" s="868" t="s">
        <v>1827</v>
      </c>
      <c r="D217" s="361">
        <v>5470.1181335008878</v>
      </c>
      <c r="E217" s="362">
        <v>0</v>
      </c>
      <c r="F217" s="363">
        <v>0</v>
      </c>
      <c r="G217" s="693">
        <v>0</v>
      </c>
      <c r="H217" s="693">
        <v>0</v>
      </c>
      <c r="I217" s="693">
        <v>0</v>
      </c>
      <c r="J217" s="693">
        <v>0</v>
      </c>
      <c r="K217" s="694">
        <v>0</v>
      </c>
      <c r="L217" s="695">
        <v>0</v>
      </c>
      <c r="M217" s="696">
        <v>0</v>
      </c>
      <c r="N217" s="695">
        <v>0</v>
      </c>
      <c r="O217" s="696">
        <v>0</v>
      </c>
      <c r="P217" s="696">
        <v>0</v>
      </c>
      <c r="Q217" s="695">
        <v>1</v>
      </c>
      <c r="R217" s="698">
        <v>5470.1181335008878</v>
      </c>
    </row>
    <row r="218" spans="1:18" s="130" customFormat="1" ht="21.95" customHeight="1" x14ac:dyDescent="0.2">
      <c r="A218" s="388" t="s">
        <v>136</v>
      </c>
      <c r="B218" s="161" t="s">
        <v>136</v>
      </c>
      <c r="C218" s="161" t="s">
        <v>845</v>
      </c>
      <c r="D218" s="163">
        <v>116674.85327383559</v>
      </c>
      <c r="E218" s="524">
        <v>3.7860564826719102E-4</v>
      </c>
      <c r="F218" s="888">
        <v>44.173758460219915</v>
      </c>
      <c r="G218" s="888">
        <v>15145.98</v>
      </c>
      <c r="H218" s="888">
        <v>2057.7199999999998</v>
      </c>
      <c r="I218" s="888">
        <v>0</v>
      </c>
      <c r="J218" s="888">
        <v>17159.52480102727</v>
      </c>
      <c r="K218" s="888">
        <v>44.175198972730868</v>
      </c>
      <c r="L218" s="532">
        <v>1.0000326101414316</v>
      </c>
      <c r="M218" s="163">
        <v>1.4405125109533401E-3</v>
      </c>
      <c r="N218" s="532">
        <v>273.07539476361222</v>
      </c>
      <c r="O218" s="163">
        <v>12106.104596045652</v>
      </c>
      <c r="P218" s="163">
        <v>-12106.103155533141</v>
      </c>
      <c r="Q218" s="532">
        <v>1</v>
      </c>
      <c r="R218" s="163">
        <v>116674.85327383559</v>
      </c>
    </row>
    <row r="219" spans="1:18" s="177" customFormat="1" ht="21.95" customHeight="1" x14ac:dyDescent="0.2">
      <c r="A219" s="388" t="s">
        <v>136</v>
      </c>
      <c r="B219" s="872" t="s">
        <v>243</v>
      </c>
      <c r="C219" s="872" t="s">
        <v>846</v>
      </c>
      <c r="D219" s="361">
        <v>0</v>
      </c>
      <c r="E219" s="362">
        <v>0</v>
      </c>
      <c r="F219" s="363">
        <v>0</v>
      </c>
      <c r="G219" s="693">
        <v>0</v>
      </c>
      <c r="H219" s="693">
        <v>0</v>
      </c>
      <c r="I219" s="693">
        <v>0</v>
      </c>
      <c r="J219" s="693">
        <v>0</v>
      </c>
      <c r="K219" s="694">
        <v>0</v>
      </c>
      <c r="L219" s="695">
        <v>0</v>
      </c>
      <c r="M219" s="696">
        <v>0</v>
      </c>
      <c r="N219" s="695">
        <v>0</v>
      </c>
      <c r="O219" s="696">
        <v>0</v>
      </c>
      <c r="P219" s="696">
        <v>0</v>
      </c>
      <c r="Q219" s="695">
        <v>0</v>
      </c>
      <c r="R219" s="698">
        <v>0</v>
      </c>
    </row>
    <row r="220" spans="1:18" s="130" customFormat="1" ht="21.95" customHeight="1" x14ac:dyDescent="0.2">
      <c r="A220" s="388" t="s">
        <v>136</v>
      </c>
      <c r="B220" s="883" t="s">
        <v>244</v>
      </c>
      <c r="C220" s="967" t="s">
        <v>656</v>
      </c>
      <c r="D220" s="361">
        <v>75452.71327508823</v>
      </c>
      <c r="E220" s="362">
        <v>0</v>
      </c>
      <c r="F220" s="363">
        <v>0</v>
      </c>
      <c r="G220" s="693">
        <v>0</v>
      </c>
      <c r="H220" s="693">
        <v>0</v>
      </c>
      <c r="I220" s="693">
        <v>0</v>
      </c>
      <c r="J220" s="693">
        <v>0</v>
      </c>
      <c r="K220" s="694">
        <v>0</v>
      </c>
      <c r="L220" s="695">
        <v>0</v>
      </c>
      <c r="M220" s="696">
        <v>0</v>
      </c>
      <c r="N220" s="695">
        <v>0</v>
      </c>
      <c r="O220" s="696">
        <v>9806.68</v>
      </c>
      <c r="P220" s="696">
        <v>-9806.68</v>
      </c>
      <c r="Q220" s="695">
        <v>1</v>
      </c>
      <c r="R220" s="698">
        <v>75452.71327508823</v>
      </c>
    </row>
    <row r="221" spans="1:18" s="177" customFormat="1" ht="21.95" customHeight="1" x14ac:dyDescent="0.2">
      <c r="A221" s="388" t="s">
        <v>136</v>
      </c>
      <c r="B221" s="868" t="s">
        <v>245</v>
      </c>
      <c r="C221" s="868" t="s">
        <v>655</v>
      </c>
      <c r="D221" s="361">
        <v>29580.190972485809</v>
      </c>
      <c r="E221" s="699">
        <v>0</v>
      </c>
      <c r="F221" s="697">
        <v>0</v>
      </c>
      <c r="G221" s="693">
        <v>0</v>
      </c>
      <c r="H221" s="693">
        <v>0</v>
      </c>
      <c r="I221" s="693">
        <v>0</v>
      </c>
      <c r="J221" s="693">
        <v>0</v>
      </c>
      <c r="K221" s="694">
        <v>0</v>
      </c>
      <c r="L221" s="695">
        <v>0</v>
      </c>
      <c r="M221" s="696">
        <v>0</v>
      </c>
      <c r="N221" s="695">
        <v>0</v>
      </c>
      <c r="O221" s="696">
        <v>0</v>
      </c>
      <c r="P221" s="696">
        <v>0</v>
      </c>
      <c r="Q221" s="695">
        <v>1</v>
      </c>
      <c r="R221" s="698">
        <v>29580.190972485809</v>
      </c>
    </row>
    <row r="222" spans="1:18" s="130" customFormat="1" ht="21.95" customHeight="1" x14ac:dyDescent="0.2">
      <c r="A222" s="388" t="s">
        <v>136</v>
      </c>
      <c r="B222" s="868" t="s">
        <v>847</v>
      </c>
      <c r="C222" s="868" t="s">
        <v>669</v>
      </c>
      <c r="D222" s="361">
        <v>2714.1378288400024</v>
      </c>
      <c r="E222" s="362">
        <v>0</v>
      </c>
      <c r="F222" s="363">
        <v>0</v>
      </c>
      <c r="G222" s="693">
        <v>0</v>
      </c>
      <c r="H222" s="693">
        <v>0</v>
      </c>
      <c r="I222" s="693">
        <v>0</v>
      </c>
      <c r="J222" s="693">
        <v>0</v>
      </c>
      <c r="K222" s="694">
        <v>0</v>
      </c>
      <c r="L222" s="695">
        <v>0</v>
      </c>
      <c r="M222" s="696">
        <v>0</v>
      </c>
      <c r="N222" s="695">
        <v>0</v>
      </c>
      <c r="O222" s="696">
        <v>0</v>
      </c>
      <c r="P222" s="696">
        <v>0</v>
      </c>
      <c r="Q222" s="695">
        <v>1</v>
      </c>
      <c r="R222" s="698">
        <v>2714.1378288400024</v>
      </c>
    </row>
    <row r="223" spans="1:18" s="130" customFormat="1" ht="21.95" customHeight="1" x14ac:dyDescent="0.2">
      <c r="A223" s="388" t="s">
        <v>136</v>
      </c>
      <c r="B223" s="868" t="s">
        <v>848</v>
      </c>
      <c r="C223" s="939" t="s">
        <v>639</v>
      </c>
      <c r="D223" s="857">
        <v>2387.7743417694624</v>
      </c>
      <c r="E223" s="699">
        <v>1.8500000000000003E-2</v>
      </c>
      <c r="F223" s="697">
        <v>44.173825322735063</v>
      </c>
      <c r="G223" s="693">
        <v>15145.98</v>
      </c>
      <c r="H223" s="693">
        <v>2057.7199999999998</v>
      </c>
      <c r="I223" s="693">
        <v>0</v>
      </c>
      <c r="J223" s="693">
        <v>17159.52480102727</v>
      </c>
      <c r="K223" s="694">
        <v>44.175198972730868</v>
      </c>
      <c r="L223" s="695">
        <v>1.0000310964691368</v>
      </c>
      <c r="M223" s="696">
        <v>1.3736499958056925E-3</v>
      </c>
      <c r="N223" s="695">
        <v>52.684625070648693</v>
      </c>
      <c r="O223" s="696">
        <v>2299.4303600555786</v>
      </c>
      <c r="P223" s="696">
        <v>-2299.4289864055827</v>
      </c>
      <c r="Q223" s="695">
        <v>1</v>
      </c>
      <c r="R223" s="698">
        <v>2387.7743417694624</v>
      </c>
    </row>
    <row r="224" spans="1:18" s="130" customFormat="1" ht="21.95" customHeight="1" x14ac:dyDescent="0.2">
      <c r="A224" s="388" t="s">
        <v>136</v>
      </c>
      <c r="B224" s="868" t="s">
        <v>1828</v>
      </c>
      <c r="C224" s="868" t="s">
        <v>1829</v>
      </c>
      <c r="D224" s="857">
        <v>3910.8450412132675</v>
      </c>
      <c r="E224" s="699">
        <v>0</v>
      </c>
      <c r="F224" s="697">
        <v>0</v>
      </c>
      <c r="G224" s="693">
        <v>0</v>
      </c>
      <c r="H224" s="693">
        <v>0</v>
      </c>
      <c r="I224" s="693">
        <v>0</v>
      </c>
      <c r="J224" s="693">
        <v>0</v>
      </c>
      <c r="K224" s="694">
        <v>0</v>
      </c>
      <c r="L224" s="695">
        <v>0</v>
      </c>
      <c r="M224" s="696">
        <v>0</v>
      </c>
      <c r="N224" s="695">
        <v>0</v>
      </c>
      <c r="O224" s="696">
        <v>0</v>
      </c>
      <c r="P224" s="696">
        <v>0</v>
      </c>
      <c r="Q224" s="695">
        <v>1</v>
      </c>
      <c r="R224" s="698">
        <v>3910.8450412132675</v>
      </c>
    </row>
    <row r="225" spans="1:19" s="155" customFormat="1" ht="21.95" customHeight="1" x14ac:dyDescent="0.2">
      <c r="A225" s="388" t="s">
        <v>136</v>
      </c>
      <c r="B225" s="868" t="s">
        <v>1830</v>
      </c>
      <c r="C225" s="868" t="s">
        <v>1831</v>
      </c>
      <c r="D225" s="361">
        <v>2629.191814438811</v>
      </c>
      <c r="E225" s="362">
        <v>0</v>
      </c>
      <c r="F225" s="363">
        <v>0</v>
      </c>
      <c r="G225" s="693">
        <v>0</v>
      </c>
      <c r="H225" s="693">
        <v>0</v>
      </c>
      <c r="I225" s="693">
        <v>0</v>
      </c>
      <c r="J225" s="693">
        <v>0</v>
      </c>
      <c r="K225" s="694">
        <v>0</v>
      </c>
      <c r="L225" s="695">
        <v>0</v>
      </c>
      <c r="M225" s="696">
        <v>0</v>
      </c>
      <c r="N225" s="695">
        <v>0</v>
      </c>
      <c r="O225" s="696">
        <v>0</v>
      </c>
      <c r="P225" s="696">
        <v>0</v>
      </c>
      <c r="Q225" s="695">
        <v>1</v>
      </c>
      <c r="R225" s="698">
        <v>2629.191814438811</v>
      </c>
    </row>
    <row r="226" spans="1:19" s="130" customFormat="1" ht="21.95" customHeight="1" x14ac:dyDescent="0.2">
      <c r="A226" s="388" t="s">
        <v>137</v>
      </c>
      <c r="B226" s="161" t="s">
        <v>137</v>
      </c>
      <c r="C226" s="161" t="s">
        <v>1</v>
      </c>
      <c r="D226" s="163">
        <v>354221.42187646806</v>
      </c>
      <c r="E226" s="524">
        <v>0.85228109532022223</v>
      </c>
      <c r="F226" s="888">
        <v>301896.22142276273</v>
      </c>
      <c r="G226" s="888">
        <v>146792.57999999999</v>
      </c>
      <c r="H226" s="888">
        <v>69276.760000000009</v>
      </c>
      <c r="I226" s="888">
        <v>104606.5095462489</v>
      </c>
      <c r="J226" s="888">
        <v>74180.540000000008</v>
      </c>
      <c r="K226" s="888">
        <v>246495.30954624893</v>
      </c>
      <c r="L226" s="532">
        <v>0.81649021105523312</v>
      </c>
      <c r="M226" s="163">
        <v>-55400.911876513797</v>
      </c>
      <c r="N226" s="532">
        <v>0.7574140429632531</v>
      </c>
      <c r="O226" s="163">
        <v>-49930.373491523496</v>
      </c>
      <c r="P226" s="163">
        <v>-5470.538384990301</v>
      </c>
      <c r="Q226" s="532">
        <v>0.83004414356570222</v>
      </c>
      <c r="R226" s="163">
        <v>294019.41675407824</v>
      </c>
    </row>
    <row r="227" spans="1:19" s="130" customFormat="1" ht="21.95" customHeight="1" x14ac:dyDescent="0.2">
      <c r="A227" s="388" t="s">
        <v>137</v>
      </c>
      <c r="B227" s="872" t="s">
        <v>138</v>
      </c>
      <c r="C227" s="872" t="s">
        <v>641</v>
      </c>
      <c r="D227" s="361">
        <v>0</v>
      </c>
      <c r="E227" s="362">
        <v>0</v>
      </c>
      <c r="F227" s="363">
        <v>0</v>
      </c>
      <c r="G227" s="693">
        <v>0</v>
      </c>
      <c r="H227" s="693">
        <v>0</v>
      </c>
      <c r="I227" s="693">
        <v>0</v>
      </c>
      <c r="J227" s="693">
        <v>0</v>
      </c>
      <c r="K227" s="694">
        <v>0</v>
      </c>
      <c r="L227" s="695">
        <v>0</v>
      </c>
      <c r="M227" s="696">
        <v>0</v>
      </c>
      <c r="N227" s="695">
        <v>0</v>
      </c>
      <c r="O227" s="696">
        <v>0</v>
      </c>
      <c r="P227" s="696">
        <v>0</v>
      </c>
      <c r="Q227" s="695">
        <v>0</v>
      </c>
      <c r="R227" s="698">
        <v>0</v>
      </c>
    </row>
    <row r="228" spans="1:19" s="130" customFormat="1" ht="21.95" customHeight="1" x14ac:dyDescent="0.2">
      <c r="A228" s="388" t="s">
        <v>137</v>
      </c>
      <c r="B228" s="883" t="s">
        <v>139</v>
      </c>
      <c r="C228" s="883" t="s">
        <v>641</v>
      </c>
      <c r="D228" s="361">
        <v>9834.6582909919689</v>
      </c>
      <c r="E228" s="362">
        <v>0.88950000000000007</v>
      </c>
      <c r="F228" s="363">
        <v>8747.9285498373574</v>
      </c>
      <c r="G228" s="693">
        <v>2273.54</v>
      </c>
      <c r="H228" s="693">
        <v>0</v>
      </c>
      <c r="I228" s="693">
        <v>4013.38</v>
      </c>
      <c r="J228" s="693">
        <v>0</v>
      </c>
      <c r="K228" s="694">
        <v>6286.92</v>
      </c>
      <c r="L228" s="695">
        <v>0.71867528000293135</v>
      </c>
      <c r="M228" s="696">
        <v>-2461.0085498373574</v>
      </c>
      <c r="N228" s="695">
        <v>1.1180250532251634</v>
      </c>
      <c r="O228" s="696">
        <v>817.8784001560789</v>
      </c>
      <c r="P228" s="696">
        <v>-3278.8869499934362</v>
      </c>
      <c r="Q228" s="695">
        <v>0.73421847078276936</v>
      </c>
      <c r="R228" s="698">
        <v>7220.7877710832072</v>
      </c>
    </row>
    <row r="229" spans="1:19" s="130" customFormat="1" ht="21.95" customHeight="1" x14ac:dyDescent="0.2">
      <c r="A229" s="388" t="s">
        <v>137</v>
      </c>
      <c r="B229" s="872" t="s">
        <v>140</v>
      </c>
      <c r="C229" s="872" t="s">
        <v>643</v>
      </c>
      <c r="D229" s="361">
        <v>0</v>
      </c>
      <c r="E229" s="362">
        <v>0</v>
      </c>
      <c r="F229" s="363">
        <v>0</v>
      </c>
      <c r="G229" s="693">
        <v>0</v>
      </c>
      <c r="H229" s="693">
        <v>0</v>
      </c>
      <c r="I229" s="693">
        <v>0</v>
      </c>
      <c r="J229" s="693">
        <v>0</v>
      </c>
      <c r="K229" s="694">
        <v>0</v>
      </c>
      <c r="L229" s="695">
        <v>0</v>
      </c>
      <c r="M229" s="696">
        <v>0</v>
      </c>
      <c r="N229" s="695">
        <v>0</v>
      </c>
      <c r="O229" s="696">
        <v>0</v>
      </c>
      <c r="P229" s="696">
        <v>0</v>
      </c>
      <c r="Q229" s="695">
        <v>0</v>
      </c>
      <c r="R229" s="698">
        <v>0</v>
      </c>
    </row>
    <row r="230" spans="1:19" s="130" customFormat="1" ht="21.95" customHeight="1" x14ac:dyDescent="0.2">
      <c r="A230" s="388" t="s">
        <v>137</v>
      </c>
      <c r="B230" s="868" t="s">
        <v>141</v>
      </c>
      <c r="C230" s="868" t="s">
        <v>2663</v>
      </c>
      <c r="D230" s="361">
        <v>6213.2308876354891</v>
      </c>
      <c r="E230" s="362">
        <v>0.48130000000000001</v>
      </c>
      <c r="F230" s="363">
        <v>2990.4280262189609</v>
      </c>
      <c r="G230" s="693">
        <v>1908.44</v>
      </c>
      <c r="H230" s="693">
        <v>0</v>
      </c>
      <c r="I230" s="693">
        <v>0</v>
      </c>
      <c r="J230" s="693">
        <v>1412.05</v>
      </c>
      <c r="K230" s="694">
        <v>496.3900000000001</v>
      </c>
      <c r="L230" s="695">
        <v>0.16599296008726416</v>
      </c>
      <c r="M230" s="696">
        <v>-2494.038026218961</v>
      </c>
      <c r="N230" s="695">
        <v>0</v>
      </c>
      <c r="O230" s="696">
        <v>318.44000000000005</v>
      </c>
      <c r="P230" s="696">
        <v>-2812.4780262189611</v>
      </c>
      <c r="Q230" s="695">
        <v>0.38229268588863219</v>
      </c>
      <c r="R230" s="698">
        <v>2375.2727240803815</v>
      </c>
    </row>
    <row r="231" spans="1:19" s="130" customFormat="1" ht="21.95" customHeight="1" x14ac:dyDescent="0.2">
      <c r="A231" s="388" t="s">
        <v>137</v>
      </c>
      <c r="B231" s="868" t="s">
        <v>142</v>
      </c>
      <c r="C231" s="868" t="s">
        <v>642</v>
      </c>
      <c r="D231" s="361">
        <v>14395.622248980313</v>
      </c>
      <c r="E231" s="362">
        <v>0.48130000000000001</v>
      </c>
      <c r="F231" s="363">
        <v>6928.6129884342245</v>
      </c>
      <c r="G231" s="693">
        <v>0</v>
      </c>
      <c r="H231" s="693">
        <v>0</v>
      </c>
      <c r="I231" s="693">
        <v>0</v>
      </c>
      <c r="J231" s="693">
        <v>0</v>
      </c>
      <c r="K231" s="694">
        <v>0</v>
      </c>
      <c r="L231" s="695">
        <v>0</v>
      </c>
      <c r="M231" s="696">
        <v>-6928.6129884342245</v>
      </c>
      <c r="N231" s="695">
        <v>0</v>
      </c>
      <c r="O231" s="696">
        <v>0</v>
      </c>
      <c r="P231" s="696">
        <v>-6928.6129884342245</v>
      </c>
      <c r="Q231" s="695">
        <v>0.25934999999999997</v>
      </c>
      <c r="R231" s="698">
        <v>3733.5046302730439</v>
      </c>
    </row>
    <row r="232" spans="1:19" s="130" customFormat="1" ht="21.95" customHeight="1" x14ac:dyDescent="0.2">
      <c r="A232" s="388" t="s">
        <v>137</v>
      </c>
      <c r="B232" s="868" t="s">
        <v>247</v>
      </c>
      <c r="C232" s="868" t="s">
        <v>1832</v>
      </c>
      <c r="D232" s="361">
        <v>1362.9472639199876</v>
      </c>
      <c r="E232" s="362">
        <v>6.3E-2</v>
      </c>
      <c r="F232" s="363">
        <v>85.865677626959211</v>
      </c>
      <c r="G232" s="693">
        <v>190.44</v>
      </c>
      <c r="H232" s="693">
        <v>0</v>
      </c>
      <c r="I232" s="693">
        <v>0</v>
      </c>
      <c r="J232" s="693">
        <v>0</v>
      </c>
      <c r="K232" s="694">
        <v>190.44</v>
      </c>
      <c r="L232" s="695">
        <v>2.2178826891387349</v>
      </c>
      <c r="M232" s="696">
        <v>104.57432237304079</v>
      </c>
      <c r="N232" s="695">
        <v>2.2028478289497291</v>
      </c>
      <c r="O232" s="696">
        <v>103.98827260546739</v>
      </c>
      <c r="P232" s="696">
        <v>0.58604976757339955</v>
      </c>
      <c r="Q232" s="695">
        <v>1</v>
      </c>
      <c r="R232" s="698">
        <v>1362.9472639199876</v>
      </c>
    </row>
    <row r="233" spans="1:19" s="130" customFormat="1" ht="21.95" customHeight="1" x14ac:dyDescent="0.2">
      <c r="A233" s="388" t="s">
        <v>137</v>
      </c>
      <c r="B233" s="868" t="s">
        <v>1833</v>
      </c>
      <c r="C233" s="868" t="s">
        <v>1834</v>
      </c>
      <c r="D233" s="361">
        <v>183.77906838383601</v>
      </c>
      <c r="E233" s="699">
        <v>1</v>
      </c>
      <c r="F233" s="697">
        <v>183.77906838383601</v>
      </c>
      <c r="G233" s="693">
        <v>190.44</v>
      </c>
      <c r="H233" s="693">
        <v>0</v>
      </c>
      <c r="I233" s="693">
        <v>0</v>
      </c>
      <c r="J233" s="693">
        <v>0</v>
      </c>
      <c r="K233" s="694">
        <v>190.44</v>
      </c>
      <c r="L233" s="695">
        <v>1.0362442343121043</v>
      </c>
      <c r="M233" s="696">
        <v>6.6609316161639924</v>
      </c>
      <c r="N233" s="695">
        <v>1.0362442343121043</v>
      </c>
      <c r="O233" s="696">
        <v>6.6609316161639924</v>
      </c>
      <c r="P233" s="696">
        <v>0</v>
      </c>
      <c r="Q233" s="695">
        <v>1.0362442343121043</v>
      </c>
      <c r="R233" s="698">
        <v>190.44</v>
      </c>
    </row>
    <row r="234" spans="1:19" s="130" customFormat="1" ht="21.95" customHeight="1" x14ac:dyDescent="0.2">
      <c r="A234" s="388" t="s">
        <v>137</v>
      </c>
      <c r="B234" s="872" t="s">
        <v>849</v>
      </c>
      <c r="C234" s="872" t="s">
        <v>651</v>
      </c>
      <c r="D234" s="361">
        <v>0</v>
      </c>
      <c r="E234" s="362">
        <v>0</v>
      </c>
      <c r="F234" s="363">
        <v>0</v>
      </c>
      <c r="G234" s="693">
        <v>0</v>
      </c>
      <c r="H234" s="693">
        <v>0</v>
      </c>
      <c r="I234" s="693">
        <v>0</v>
      </c>
      <c r="J234" s="693">
        <v>0</v>
      </c>
      <c r="K234" s="694">
        <v>0</v>
      </c>
      <c r="L234" s="695">
        <v>0</v>
      </c>
      <c r="M234" s="696">
        <v>0</v>
      </c>
      <c r="N234" s="695">
        <v>0</v>
      </c>
      <c r="O234" s="696">
        <v>0</v>
      </c>
      <c r="P234" s="696">
        <v>0</v>
      </c>
      <c r="Q234" s="695">
        <v>0</v>
      </c>
      <c r="R234" s="698">
        <v>0</v>
      </c>
    </row>
    <row r="235" spans="1:19" s="130" customFormat="1" ht="21.95" customHeight="1" x14ac:dyDescent="0.2">
      <c r="A235" s="388" t="s">
        <v>137</v>
      </c>
      <c r="B235" s="868" t="s">
        <v>850</v>
      </c>
      <c r="C235" s="868" t="s">
        <v>2664</v>
      </c>
      <c r="D235" s="361">
        <v>4325.3876561998422</v>
      </c>
      <c r="E235" s="362">
        <v>0.86829999999999996</v>
      </c>
      <c r="F235" s="363">
        <v>3755.7341018783227</v>
      </c>
      <c r="G235" s="693">
        <v>0</v>
      </c>
      <c r="H235" s="693">
        <v>0</v>
      </c>
      <c r="I235" s="693">
        <v>0</v>
      </c>
      <c r="J235" s="693">
        <v>0</v>
      </c>
      <c r="K235" s="694">
        <v>0</v>
      </c>
      <c r="L235" s="695">
        <v>0</v>
      </c>
      <c r="M235" s="696">
        <v>-3755.7341018783227</v>
      </c>
      <c r="N235" s="695">
        <v>0</v>
      </c>
      <c r="O235" s="696">
        <v>-3584.6163052824609</v>
      </c>
      <c r="P235" s="696">
        <v>-171.11779659586182</v>
      </c>
      <c r="Q235" s="695">
        <v>6.585000000000002E-2</v>
      </c>
      <c r="R235" s="698">
        <v>284.82677716075972</v>
      </c>
    </row>
    <row r="236" spans="1:19" s="130" customFormat="1" ht="21.95" customHeight="1" x14ac:dyDescent="0.2">
      <c r="A236" s="388" t="s">
        <v>137</v>
      </c>
      <c r="B236" s="868" t="s">
        <v>851</v>
      </c>
      <c r="C236" s="868" t="s">
        <v>1007</v>
      </c>
      <c r="D236" s="361">
        <v>10138.807023299762</v>
      </c>
      <c r="E236" s="362">
        <v>0.86879999999999991</v>
      </c>
      <c r="F236" s="363">
        <v>8808.5955418428312</v>
      </c>
      <c r="G236" s="693">
        <v>0</v>
      </c>
      <c r="H236" s="693">
        <v>0</v>
      </c>
      <c r="I236" s="693">
        <v>0</v>
      </c>
      <c r="J236" s="693">
        <v>0</v>
      </c>
      <c r="K236" s="694">
        <v>0</v>
      </c>
      <c r="L236" s="695">
        <v>0</v>
      </c>
      <c r="M236" s="696">
        <v>-8808.5955418428312</v>
      </c>
      <c r="N236" s="695">
        <v>0</v>
      </c>
      <c r="O236" s="696">
        <v>-8408.4763493803694</v>
      </c>
      <c r="P236" s="696">
        <v>-400.1191924624618</v>
      </c>
      <c r="Q236" s="695">
        <v>6.5600000000000103E-2</v>
      </c>
      <c r="R236" s="698">
        <v>665.10574072846543</v>
      </c>
    </row>
    <row r="237" spans="1:19" s="130" customFormat="1" ht="21.95" customHeight="1" x14ac:dyDescent="0.2">
      <c r="A237" s="388" t="s">
        <v>137</v>
      </c>
      <c r="B237" s="868" t="s">
        <v>852</v>
      </c>
      <c r="C237" s="868" t="s">
        <v>1835</v>
      </c>
      <c r="D237" s="857">
        <v>2145.2043420552682</v>
      </c>
      <c r="E237" s="699">
        <v>1</v>
      </c>
      <c r="F237" s="697">
        <v>2145.2043420552682</v>
      </c>
      <c r="G237" s="693">
        <v>0</v>
      </c>
      <c r="H237" s="693">
        <v>0</v>
      </c>
      <c r="I237" s="693">
        <v>0</v>
      </c>
      <c r="J237" s="693">
        <v>0</v>
      </c>
      <c r="K237" s="694">
        <v>0</v>
      </c>
      <c r="L237" s="695">
        <v>0</v>
      </c>
      <c r="M237" s="696">
        <v>-2145.2043420552682</v>
      </c>
      <c r="N237" s="695">
        <v>0</v>
      </c>
      <c r="O237" s="696">
        <v>-2145.2043420552682</v>
      </c>
      <c r="P237" s="696">
        <v>0</v>
      </c>
      <c r="Q237" s="695">
        <v>0</v>
      </c>
      <c r="R237" s="698">
        <v>0</v>
      </c>
    </row>
    <row r="238" spans="1:19" s="130" customFormat="1" ht="21.95" customHeight="1" x14ac:dyDescent="0.2">
      <c r="A238" s="388" t="s">
        <v>137</v>
      </c>
      <c r="B238" s="868" t="s">
        <v>853</v>
      </c>
      <c r="C238" s="868" t="s">
        <v>1836</v>
      </c>
      <c r="D238" s="361">
        <v>1446.9698289166588</v>
      </c>
      <c r="E238" s="362">
        <v>0.98930000000000007</v>
      </c>
      <c r="F238" s="363">
        <v>1431.4872517472506</v>
      </c>
      <c r="G238" s="693">
        <v>0</v>
      </c>
      <c r="H238" s="693">
        <v>0</v>
      </c>
      <c r="I238" s="693">
        <v>0</v>
      </c>
      <c r="J238" s="693">
        <v>0</v>
      </c>
      <c r="K238" s="694">
        <v>0</v>
      </c>
      <c r="L238" s="695">
        <v>0</v>
      </c>
      <c r="M238" s="696">
        <v>-1431.4872517472506</v>
      </c>
      <c r="N238" s="695">
        <v>0</v>
      </c>
      <c r="O238" s="696">
        <v>-1431.5988128934468</v>
      </c>
      <c r="P238" s="696">
        <v>0.11156114619620894</v>
      </c>
      <c r="Q238" s="695">
        <v>5.3499999999999659E-3</v>
      </c>
      <c r="R238" s="698">
        <v>7.7412885847040753</v>
      </c>
    </row>
    <row r="239" spans="1:19" s="130" customFormat="1" ht="21.95" customHeight="1" x14ac:dyDescent="0.2">
      <c r="A239" s="388" t="s">
        <v>137</v>
      </c>
      <c r="B239" s="872" t="s">
        <v>854</v>
      </c>
      <c r="C239" s="872" t="s">
        <v>1008</v>
      </c>
      <c r="D239" s="361">
        <v>0</v>
      </c>
      <c r="E239" s="362">
        <v>0</v>
      </c>
      <c r="F239" s="363">
        <v>0</v>
      </c>
      <c r="G239" s="693">
        <v>0</v>
      </c>
      <c r="H239" s="693">
        <v>0</v>
      </c>
      <c r="I239" s="693">
        <v>0</v>
      </c>
      <c r="J239" s="693">
        <v>0</v>
      </c>
      <c r="K239" s="694">
        <v>0</v>
      </c>
      <c r="L239" s="695">
        <v>0</v>
      </c>
      <c r="M239" s="696">
        <v>0</v>
      </c>
      <c r="N239" s="695">
        <v>0</v>
      </c>
      <c r="O239" s="696">
        <v>0</v>
      </c>
      <c r="P239" s="696">
        <v>0</v>
      </c>
      <c r="Q239" s="695">
        <v>0</v>
      </c>
      <c r="R239" s="698">
        <v>0</v>
      </c>
      <c r="S239" s="206">
        <v>0</v>
      </c>
    </row>
    <row r="240" spans="1:19" s="130" customFormat="1" ht="21.95" customHeight="1" x14ac:dyDescent="0.2">
      <c r="A240" s="388" t="s">
        <v>137</v>
      </c>
      <c r="B240" s="868" t="s">
        <v>855</v>
      </c>
      <c r="C240" s="868" t="s">
        <v>1838</v>
      </c>
      <c r="D240" s="361">
        <v>40091.173312473657</v>
      </c>
      <c r="E240" s="362">
        <v>0.98930000000000007</v>
      </c>
      <c r="F240" s="363">
        <v>39662.19775803019</v>
      </c>
      <c r="G240" s="693">
        <v>53602.32</v>
      </c>
      <c r="H240" s="693">
        <v>0</v>
      </c>
      <c r="I240" s="693">
        <v>0</v>
      </c>
      <c r="J240" s="693">
        <v>23534.59</v>
      </c>
      <c r="K240" s="694">
        <v>30067.73</v>
      </c>
      <c r="L240" s="695">
        <v>0.75809540821303456</v>
      </c>
      <c r="M240" s="696">
        <v>-9594.4677580301905</v>
      </c>
      <c r="N240" s="695">
        <v>0.79526646099986953</v>
      </c>
      <c r="O240" s="696">
        <v>-4996.5225391466665</v>
      </c>
      <c r="P240" s="696">
        <v>-4597.9452188835239</v>
      </c>
      <c r="Q240" s="695">
        <v>0.75938959777909476</v>
      </c>
      <c r="R240" s="698">
        <v>30444.819976251347</v>
      </c>
    </row>
    <row r="241" spans="1:18" s="130" customFormat="1" ht="21.95" customHeight="1" x14ac:dyDescent="0.2">
      <c r="A241" s="388" t="s">
        <v>137</v>
      </c>
      <c r="B241" s="868" t="s">
        <v>856</v>
      </c>
      <c r="C241" s="868" t="s">
        <v>2665</v>
      </c>
      <c r="D241" s="361">
        <v>52316.321866882332</v>
      </c>
      <c r="E241" s="362">
        <v>1</v>
      </c>
      <c r="F241" s="363">
        <v>52316.321866882332</v>
      </c>
      <c r="G241" s="693">
        <v>31749.08</v>
      </c>
      <c r="H241" s="693">
        <v>775</v>
      </c>
      <c r="I241" s="693">
        <v>46063</v>
      </c>
      <c r="J241" s="693">
        <v>5065.9799999999996</v>
      </c>
      <c r="K241" s="694">
        <v>73521.100000000006</v>
      </c>
      <c r="L241" s="695">
        <v>1.4053185961175316</v>
      </c>
      <c r="M241" s="696">
        <v>21204.778133117674</v>
      </c>
      <c r="N241" s="695">
        <v>0.99999999999999889</v>
      </c>
      <c r="O241" s="696">
        <v>0</v>
      </c>
      <c r="P241" s="696">
        <v>21204.778133117674</v>
      </c>
      <c r="Q241" s="695">
        <v>1.4053185961175316</v>
      </c>
      <c r="R241" s="698">
        <v>73521.100000000006</v>
      </c>
    </row>
    <row r="242" spans="1:18" s="130" customFormat="1" ht="21.95" customHeight="1" x14ac:dyDescent="0.2">
      <c r="A242" s="388" t="s">
        <v>137</v>
      </c>
      <c r="B242" s="868" t="s">
        <v>1839</v>
      </c>
      <c r="C242" s="868" t="s">
        <v>1842</v>
      </c>
      <c r="D242" s="361">
        <v>99441.747639687615</v>
      </c>
      <c r="E242" s="362">
        <v>1</v>
      </c>
      <c r="F242" s="363">
        <v>99441.747639687615</v>
      </c>
      <c r="G242" s="693">
        <v>0</v>
      </c>
      <c r="H242" s="693">
        <v>58102.310000000005</v>
      </c>
      <c r="I242" s="693">
        <v>41340.719546248903</v>
      </c>
      <c r="J242" s="693">
        <v>0</v>
      </c>
      <c r="K242" s="694">
        <v>99443.029546248901</v>
      </c>
      <c r="L242" s="695">
        <v>1.0000128910300927</v>
      </c>
      <c r="M242" s="696">
        <v>1.281906561285723</v>
      </c>
      <c r="N242" s="695">
        <v>1.0000000000000004</v>
      </c>
      <c r="O242" s="696">
        <v>0</v>
      </c>
      <c r="P242" s="696">
        <v>1.281906561285723</v>
      </c>
      <c r="Q242" s="695">
        <v>1.0000128910300927</v>
      </c>
      <c r="R242" s="698">
        <v>99443.029546248916</v>
      </c>
    </row>
    <row r="243" spans="1:18" s="130" customFormat="1" ht="21.95" customHeight="1" x14ac:dyDescent="0.2">
      <c r="A243" s="388" t="s">
        <v>137</v>
      </c>
      <c r="B243" s="868" t="s">
        <v>1841</v>
      </c>
      <c r="C243" s="868" t="s">
        <v>1844</v>
      </c>
      <c r="D243" s="361">
        <v>6993.7247453832842</v>
      </c>
      <c r="E243" s="362">
        <v>1</v>
      </c>
      <c r="F243" s="363">
        <v>6993.7247453832842</v>
      </c>
      <c r="G243" s="693">
        <v>0</v>
      </c>
      <c r="H243" s="693">
        <v>0</v>
      </c>
      <c r="I243" s="693">
        <v>0</v>
      </c>
      <c r="J243" s="693">
        <v>0</v>
      </c>
      <c r="K243" s="694">
        <v>0</v>
      </c>
      <c r="L243" s="695">
        <v>0</v>
      </c>
      <c r="M243" s="696">
        <v>-6993.7247453832842</v>
      </c>
      <c r="N243" s="695">
        <v>0</v>
      </c>
      <c r="O243" s="696">
        <v>-4704.7324710133598</v>
      </c>
      <c r="P243" s="696">
        <v>-2288.9922743699244</v>
      </c>
      <c r="Q243" s="695">
        <v>0</v>
      </c>
      <c r="R243" s="698">
        <v>0</v>
      </c>
    </row>
    <row r="244" spans="1:18" s="130" customFormat="1" ht="21.95" customHeight="1" x14ac:dyDescent="0.2">
      <c r="A244" s="388" t="s">
        <v>137</v>
      </c>
      <c r="B244" s="868" t="s">
        <v>1843</v>
      </c>
      <c r="C244" s="868" t="s">
        <v>2666</v>
      </c>
      <c r="D244" s="361">
        <v>7240.2067164331529</v>
      </c>
      <c r="E244" s="362">
        <v>1</v>
      </c>
      <c r="F244" s="363">
        <v>7240.2067164331529</v>
      </c>
      <c r="G244" s="693">
        <v>800</v>
      </c>
      <c r="H244" s="693">
        <v>0</v>
      </c>
      <c r="I244" s="693">
        <v>0</v>
      </c>
      <c r="J244" s="693">
        <v>500</v>
      </c>
      <c r="K244" s="694">
        <v>300</v>
      </c>
      <c r="L244" s="695">
        <v>4.1435281028521974E-2</v>
      </c>
      <c r="M244" s="696">
        <v>-6940.2067164331529</v>
      </c>
      <c r="N244" s="695">
        <v>5.1873478770679098E-2</v>
      </c>
      <c r="O244" s="696">
        <v>-5483.3021248918367</v>
      </c>
      <c r="P244" s="696">
        <v>-1456.9045915413162</v>
      </c>
      <c r="Q244" s="695">
        <v>4.1435281028521974E-2</v>
      </c>
      <c r="R244" s="698">
        <v>300</v>
      </c>
    </row>
    <row r="245" spans="1:18" s="130" customFormat="1" ht="21.95" customHeight="1" x14ac:dyDescent="0.2">
      <c r="A245" s="388" t="s">
        <v>137</v>
      </c>
      <c r="B245" s="868" t="s">
        <v>1845</v>
      </c>
      <c r="C245" s="868" t="s">
        <v>1846</v>
      </c>
      <c r="D245" s="361">
        <v>16124.669203428191</v>
      </c>
      <c r="E245" s="699">
        <v>1</v>
      </c>
      <c r="F245" s="697">
        <v>16124.669203428191</v>
      </c>
      <c r="G245" s="693">
        <v>0</v>
      </c>
      <c r="H245" s="693">
        <v>0</v>
      </c>
      <c r="I245" s="693">
        <v>12416.429999999998</v>
      </c>
      <c r="J245" s="693">
        <v>0</v>
      </c>
      <c r="K245" s="694">
        <v>12416.429999999998</v>
      </c>
      <c r="L245" s="695">
        <v>0.77002695952114164</v>
      </c>
      <c r="M245" s="696">
        <v>-3708.2392034281929</v>
      </c>
      <c r="N245" s="695">
        <v>0.99999999999999845</v>
      </c>
      <c r="O245" s="696">
        <v>-1.6370904631912708E-11</v>
      </c>
      <c r="P245" s="696">
        <v>-3708.2392034281766</v>
      </c>
      <c r="Q245" s="695">
        <v>0.77002695952114164</v>
      </c>
      <c r="R245" s="698">
        <v>12416.429999999998</v>
      </c>
    </row>
    <row r="246" spans="1:18" s="130" customFormat="1" ht="21.95" customHeight="1" x14ac:dyDescent="0.2">
      <c r="A246" s="388" t="s">
        <v>137</v>
      </c>
      <c r="B246" s="872" t="s">
        <v>1847</v>
      </c>
      <c r="C246" s="872" t="s">
        <v>1848</v>
      </c>
      <c r="D246" s="361">
        <v>0</v>
      </c>
      <c r="E246" s="362">
        <v>0</v>
      </c>
      <c r="F246" s="363">
        <v>0</v>
      </c>
      <c r="G246" s="693">
        <v>0</v>
      </c>
      <c r="H246" s="693">
        <v>0</v>
      </c>
      <c r="I246" s="693">
        <v>0</v>
      </c>
      <c r="J246" s="693">
        <v>0</v>
      </c>
      <c r="K246" s="694">
        <v>0</v>
      </c>
      <c r="L246" s="695">
        <v>0</v>
      </c>
      <c r="M246" s="696">
        <v>0</v>
      </c>
      <c r="N246" s="695">
        <v>0</v>
      </c>
      <c r="O246" s="696">
        <v>0</v>
      </c>
      <c r="P246" s="696">
        <v>0</v>
      </c>
      <c r="Q246" s="695">
        <v>0</v>
      </c>
      <c r="R246" s="698">
        <v>0</v>
      </c>
    </row>
    <row r="247" spans="1:18" s="130" customFormat="1" ht="21.95" customHeight="1" x14ac:dyDescent="0.2">
      <c r="A247" s="388" t="s">
        <v>137</v>
      </c>
      <c r="B247" s="868" t="s">
        <v>1849</v>
      </c>
      <c r="C247" s="868" t="s">
        <v>2667</v>
      </c>
      <c r="D247" s="361">
        <v>24564.301496874483</v>
      </c>
      <c r="E247" s="362">
        <v>0.81279999999999997</v>
      </c>
      <c r="F247" s="363">
        <v>19965.864256659577</v>
      </c>
      <c r="G247" s="693">
        <v>28661.919999999998</v>
      </c>
      <c r="H247" s="693">
        <v>98.199999999999989</v>
      </c>
      <c r="I247" s="693">
        <v>0</v>
      </c>
      <c r="J247" s="693">
        <v>26838.06</v>
      </c>
      <c r="K247" s="694">
        <v>1922.0599999999977</v>
      </c>
      <c r="L247" s="695">
        <v>9.6267307805566096E-2</v>
      </c>
      <c r="M247" s="696">
        <v>-18043.80425665958</v>
      </c>
      <c r="N247" s="695">
        <v>-5.1182944407830375E-2</v>
      </c>
      <c r="O247" s="696">
        <v>-14981.062458210963</v>
      </c>
      <c r="P247" s="696">
        <v>-3062.7417984486165</v>
      </c>
      <c r="Q247" s="695">
        <v>0.18085668779496517</v>
      </c>
      <c r="R247" s="698">
        <v>4442.6182067216241</v>
      </c>
    </row>
    <row r="248" spans="1:18" s="130" customFormat="1" ht="21.95" customHeight="1" x14ac:dyDescent="0.2">
      <c r="A248" s="388" t="s">
        <v>137</v>
      </c>
      <c r="B248" s="868" t="s">
        <v>1851</v>
      </c>
      <c r="C248" s="868" t="s">
        <v>2668</v>
      </c>
      <c r="D248" s="361">
        <v>4043.1627522933891</v>
      </c>
      <c r="E248" s="362">
        <v>0.97260000000000002</v>
      </c>
      <c r="F248" s="363">
        <v>3932.3800928805504</v>
      </c>
      <c r="G248" s="693">
        <v>0</v>
      </c>
      <c r="H248" s="693">
        <v>0</v>
      </c>
      <c r="I248" s="693">
        <v>772.98</v>
      </c>
      <c r="J248" s="693">
        <v>0</v>
      </c>
      <c r="K248" s="694">
        <v>772.98</v>
      </c>
      <c r="L248" s="695">
        <v>0.19656797708834298</v>
      </c>
      <c r="M248" s="696">
        <v>-3159.4000928805503</v>
      </c>
      <c r="N248" s="695">
        <v>0</v>
      </c>
      <c r="O248" s="696">
        <v>-2842.4452650599724</v>
      </c>
      <c r="P248" s="696">
        <v>-316.95482782057798</v>
      </c>
      <c r="Q248" s="695">
        <v>0.20757499580223265</v>
      </c>
      <c r="R248" s="698">
        <v>839.25949133504366</v>
      </c>
    </row>
    <row r="249" spans="1:18" s="130" customFormat="1" ht="21.95" customHeight="1" x14ac:dyDescent="0.2">
      <c r="A249" s="388" t="s">
        <v>137</v>
      </c>
      <c r="B249" s="868" t="s">
        <v>1853</v>
      </c>
      <c r="C249" s="868" t="s">
        <v>2669</v>
      </c>
      <c r="D249" s="857">
        <v>1874.5983336287595</v>
      </c>
      <c r="E249" s="699">
        <v>1</v>
      </c>
      <c r="F249" s="697">
        <v>1874.5983336287595</v>
      </c>
      <c r="G249" s="693">
        <v>4313.33</v>
      </c>
      <c r="H249" s="693">
        <v>164</v>
      </c>
      <c r="I249" s="693">
        <v>0</v>
      </c>
      <c r="J249" s="693">
        <v>116.57</v>
      </c>
      <c r="K249" s="694">
        <v>4360.76</v>
      </c>
      <c r="L249" s="695">
        <v>2.3262369979592616</v>
      </c>
      <c r="M249" s="696">
        <v>2486.1616663712407</v>
      </c>
      <c r="N249" s="695">
        <v>1.4711327587268124</v>
      </c>
      <c r="O249" s="696">
        <v>512.40271110221533</v>
      </c>
      <c r="P249" s="696">
        <v>1973.7589552690254</v>
      </c>
      <c r="Q249" s="695">
        <v>2.3262369979592616</v>
      </c>
      <c r="R249" s="698">
        <v>4360.76</v>
      </c>
    </row>
    <row r="250" spans="1:18" s="130" customFormat="1" ht="21.95" customHeight="1" x14ac:dyDescent="0.2">
      <c r="A250" s="388" t="s">
        <v>137</v>
      </c>
      <c r="B250" s="868" t="s">
        <v>1855</v>
      </c>
      <c r="C250" s="868" t="s">
        <v>1850</v>
      </c>
      <c r="D250" s="361">
        <v>3436.6275836298523</v>
      </c>
      <c r="E250" s="362">
        <v>0.14349999999999999</v>
      </c>
      <c r="F250" s="363">
        <v>493.15605825088375</v>
      </c>
      <c r="G250" s="693">
        <v>0</v>
      </c>
      <c r="H250" s="693">
        <v>0</v>
      </c>
      <c r="I250" s="693">
        <v>0</v>
      </c>
      <c r="J250" s="693">
        <v>0</v>
      </c>
      <c r="K250" s="694">
        <v>0</v>
      </c>
      <c r="L250" s="695">
        <v>0</v>
      </c>
      <c r="M250" s="696">
        <v>-493.15605825088375</v>
      </c>
      <c r="N250" s="695">
        <v>0</v>
      </c>
      <c r="O250" s="696">
        <v>-174.75000616127886</v>
      </c>
      <c r="P250" s="696">
        <v>-318.40605208960488</v>
      </c>
      <c r="Q250" s="695">
        <v>1</v>
      </c>
      <c r="R250" s="698">
        <v>3436.6275836298523</v>
      </c>
    </row>
    <row r="251" spans="1:18" s="130" customFormat="1" ht="21.95" customHeight="1" x14ac:dyDescent="0.2">
      <c r="A251" s="388" t="s">
        <v>137</v>
      </c>
      <c r="B251" s="868" t="s">
        <v>1857</v>
      </c>
      <c r="C251" s="868" t="s">
        <v>1852</v>
      </c>
      <c r="D251" s="361">
        <v>1516.5562074692396</v>
      </c>
      <c r="E251" s="362">
        <v>0.93790000000000007</v>
      </c>
      <c r="F251" s="363">
        <v>1422.3780669854</v>
      </c>
      <c r="G251" s="693">
        <v>20389.740000000002</v>
      </c>
      <c r="H251" s="693">
        <v>0</v>
      </c>
      <c r="I251" s="693">
        <v>0</v>
      </c>
      <c r="J251" s="693">
        <v>6505.3</v>
      </c>
      <c r="K251" s="694">
        <v>13884.440000000002</v>
      </c>
      <c r="L251" s="695">
        <v>9.7614272339187576</v>
      </c>
      <c r="M251" s="696">
        <v>12462.061933014602</v>
      </c>
      <c r="N251" s="695">
        <v>9.4511276784839833</v>
      </c>
      <c r="O251" s="696">
        <v>8812.3030552399014</v>
      </c>
      <c r="P251" s="696">
        <v>3649.7588777747005</v>
      </c>
      <c r="Q251" s="695">
        <v>9.4893849183055803</v>
      </c>
      <c r="R251" s="698">
        <v>14391.18560292131</v>
      </c>
    </row>
    <row r="252" spans="1:18" s="130" customFormat="1" ht="21.95" customHeight="1" x14ac:dyDescent="0.2">
      <c r="A252" s="388" t="s">
        <v>137</v>
      </c>
      <c r="B252" s="868" t="s">
        <v>1859</v>
      </c>
      <c r="C252" s="868" t="s">
        <v>2670</v>
      </c>
      <c r="D252" s="361">
        <v>1078.2984457310843</v>
      </c>
      <c r="E252" s="362">
        <v>0.48780000000000001</v>
      </c>
      <c r="F252" s="363">
        <v>525.99398182762286</v>
      </c>
      <c r="G252" s="693">
        <v>2713.33</v>
      </c>
      <c r="H252" s="693">
        <v>0</v>
      </c>
      <c r="I252" s="693">
        <v>0</v>
      </c>
      <c r="J252" s="693">
        <v>2800</v>
      </c>
      <c r="K252" s="694">
        <v>-86.670000000000073</v>
      </c>
      <c r="L252" s="695">
        <v>-0.16477374835897515</v>
      </c>
      <c r="M252" s="696">
        <v>-612.66398182762293</v>
      </c>
      <c r="N252" s="695">
        <v>0</v>
      </c>
      <c r="O252" s="696">
        <v>-334.1143409176504</v>
      </c>
      <c r="P252" s="696">
        <v>-278.54964090997254</v>
      </c>
      <c r="Q252" s="695">
        <v>0.13352480859575841</v>
      </c>
      <c r="R252" s="698">
        <v>143.97959357534683</v>
      </c>
    </row>
    <row r="253" spans="1:18" s="130" customFormat="1" ht="21.95" customHeight="1" x14ac:dyDescent="0.2">
      <c r="A253" s="388" t="s">
        <v>137</v>
      </c>
      <c r="B253" s="868" t="s">
        <v>1861</v>
      </c>
      <c r="C253" s="868" t="s">
        <v>1854</v>
      </c>
      <c r="D253" s="361">
        <v>21754.250508342811</v>
      </c>
      <c r="E253" s="362">
        <v>0.58079999999999998</v>
      </c>
      <c r="F253" s="363">
        <v>12634.868695245505</v>
      </c>
      <c r="G253" s="693">
        <v>0</v>
      </c>
      <c r="H253" s="693">
        <v>0</v>
      </c>
      <c r="I253" s="693">
        <v>0</v>
      </c>
      <c r="J253" s="693">
        <v>0</v>
      </c>
      <c r="K253" s="694">
        <v>0</v>
      </c>
      <c r="L253" s="695">
        <v>0</v>
      </c>
      <c r="M253" s="696">
        <v>-12634.868695245505</v>
      </c>
      <c r="N253" s="695">
        <v>0</v>
      </c>
      <c r="O253" s="696">
        <v>-8552.3587235262094</v>
      </c>
      <c r="P253" s="696">
        <v>-4082.5099717192952</v>
      </c>
      <c r="Q253" s="695">
        <v>0.20960000000000001</v>
      </c>
      <c r="R253" s="698">
        <v>4559.6909065486534</v>
      </c>
    </row>
    <row r="254" spans="1:18" s="130" customFormat="1" ht="21.95" customHeight="1" x14ac:dyDescent="0.2">
      <c r="A254" s="388" t="s">
        <v>137</v>
      </c>
      <c r="B254" s="868" t="s">
        <v>1863</v>
      </c>
      <c r="C254" s="868" t="s">
        <v>1856</v>
      </c>
      <c r="D254" s="857">
        <v>454.4730741860842</v>
      </c>
      <c r="E254" s="699">
        <v>0.6472</v>
      </c>
      <c r="F254" s="697">
        <v>294.13497361323368</v>
      </c>
      <c r="G254" s="693">
        <v>0</v>
      </c>
      <c r="H254" s="693">
        <v>0</v>
      </c>
      <c r="I254" s="693">
        <v>0</v>
      </c>
      <c r="J254" s="693">
        <v>0</v>
      </c>
      <c r="K254" s="694">
        <v>0</v>
      </c>
      <c r="L254" s="695">
        <v>0</v>
      </c>
      <c r="M254" s="696">
        <v>-294.13497361323368</v>
      </c>
      <c r="N254" s="695">
        <v>0</v>
      </c>
      <c r="O254" s="696">
        <v>-56.16589100183355</v>
      </c>
      <c r="P254" s="696">
        <v>-237.96908261140013</v>
      </c>
      <c r="Q254" s="695">
        <v>0.1764</v>
      </c>
      <c r="R254" s="698">
        <v>80.169050286425261</v>
      </c>
    </row>
    <row r="255" spans="1:18" s="130" customFormat="1" ht="21.95" customHeight="1" x14ac:dyDescent="0.2">
      <c r="A255" s="388" t="s">
        <v>137</v>
      </c>
      <c r="B255" s="868" t="s">
        <v>1865</v>
      </c>
      <c r="C255" s="868" t="s">
        <v>1858</v>
      </c>
      <c r="D255" s="361">
        <v>770.736763205491</v>
      </c>
      <c r="E255" s="362">
        <v>0.4819</v>
      </c>
      <c r="F255" s="363">
        <v>371.41804618872612</v>
      </c>
      <c r="G255" s="693">
        <v>0</v>
      </c>
      <c r="H255" s="693">
        <v>0</v>
      </c>
      <c r="I255" s="693">
        <v>0</v>
      </c>
      <c r="J255" s="693">
        <v>0</v>
      </c>
      <c r="K255" s="694">
        <v>0</v>
      </c>
      <c r="L255" s="695">
        <v>0</v>
      </c>
      <c r="M255" s="696">
        <v>-371.41804618872612</v>
      </c>
      <c r="N255" s="695">
        <v>0</v>
      </c>
      <c r="O255" s="696">
        <v>-372.8196869009044</v>
      </c>
      <c r="P255" s="696">
        <v>1.4016407121782777</v>
      </c>
      <c r="Q255" s="695">
        <v>0.25905</v>
      </c>
      <c r="R255" s="698">
        <v>199.65935850838244</v>
      </c>
    </row>
    <row r="256" spans="1:18" s="130" customFormat="1" ht="21.95" customHeight="1" x14ac:dyDescent="0.2">
      <c r="A256" s="388" t="s">
        <v>137</v>
      </c>
      <c r="B256" s="868" t="s">
        <v>2671</v>
      </c>
      <c r="C256" s="868" t="s">
        <v>1860</v>
      </c>
      <c r="D256" s="857">
        <v>4680.7948807446201</v>
      </c>
      <c r="E256" s="699">
        <v>0.74069999999999991</v>
      </c>
      <c r="F256" s="697">
        <v>3467.0647681675396</v>
      </c>
      <c r="G256" s="693">
        <v>0</v>
      </c>
      <c r="H256" s="693">
        <v>0</v>
      </c>
      <c r="I256" s="693">
        <v>0</v>
      </c>
      <c r="J256" s="693">
        <v>0</v>
      </c>
      <c r="K256" s="694">
        <v>0</v>
      </c>
      <c r="L256" s="695">
        <v>0</v>
      </c>
      <c r="M256" s="696">
        <v>-3467.0647681675396</v>
      </c>
      <c r="N256" s="695">
        <v>0</v>
      </c>
      <c r="O256" s="696">
        <v>-2220.173338741798</v>
      </c>
      <c r="P256" s="696">
        <v>-1246.8914294257415</v>
      </c>
      <c r="Q256" s="695">
        <v>0.12965000000000004</v>
      </c>
      <c r="R256" s="698">
        <v>606.86505628854025</v>
      </c>
    </row>
    <row r="257" spans="1:18" s="130" customFormat="1" ht="21.95" customHeight="1" x14ac:dyDescent="0.2">
      <c r="A257" s="388" t="s">
        <v>137</v>
      </c>
      <c r="B257" s="868" t="s">
        <v>2672</v>
      </c>
      <c r="C257" s="868" t="s">
        <v>1862</v>
      </c>
      <c r="D257" s="857">
        <v>13920.024201720411</v>
      </c>
      <c r="E257" s="699">
        <v>0</v>
      </c>
      <c r="F257" s="697">
        <v>0</v>
      </c>
      <c r="G257" s="693">
        <v>0</v>
      </c>
      <c r="H257" s="693">
        <v>10137.25</v>
      </c>
      <c r="I257" s="693">
        <v>0</v>
      </c>
      <c r="J257" s="693">
        <v>7407.99</v>
      </c>
      <c r="K257" s="694">
        <v>2729.26</v>
      </c>
      <c r="L257" s="695">
        <v>0</v>
      </c>
      <c r="M257" s="696">
        <v>2729.26</v>
      </c>
      <c r="N257" s="695">
        <v>0</v>
      </c>
      <c r="O257" s="696">
        <v>0</v>
      </c>
      <c r="P257" s="696">
        <v>2729.26</v>
      </c>
      <c r="Q257" s="695">
        <v>1</v>
      </c>
      <c r="R257" s="698">
        <v>13920.024201720411</v>
      </c>
    </row>
    <row r="258" spans="1:18" s="130" customFormat="1" ht="21.95" customHeight="1" x14ac:dyDescent="0.2">
      <c r="A258" s="388" t="s">
        <v>137</v>
      </c>
      <c r="B258" s="868" t="s">
        <v>2673</v>
      </c>
      <c r="C258" s="868" t="s">
        <v>1864</v>
      </c>
      <c r="D258" s="361">
        <v>572.34677091851415</v>
      </c>
      <c r="E258" s="362">
        <v>0</v>
      </c>
      <c r="F258" s="363">
        <v>0</v>
      </c>
      <c r="G258" s="693">
        <v>0</v>
      </c>
      <c r="H258" s="693">
        <v>0</v>
      </c>
      <c r="I258" s="693">
        <v>0</v>
      </c>
      <c r="J258" s="693">
        <v>0</v>
      </c>
      <c r="K258" s="694">
        <v>0</v>
      </c>
      <c r="L258" s="695">
        <v>0</v>
      </c>
      <c r="M258" s="696">
        <v>0</v>
      </c>
      <c r="N258" s="695">
        <v>0</v>
      </c>
      <c r="O258" s="696">
        <v>0</v>
      </c>
      <c r="P258" s="696">
        <v>0</v>
      </c>
      <c r="Q258" s="695">
        <v>1</v>
      </c>
      <c r="R258" s="698">
        <v>572.34677091851415</v>
      </c>
    </row>
    <row r="259" spans="1:18" s="130" customFormat="1" ht="21.95" customHeight="1" x14ac:dyDescent="0.2">
      <c r="A259" s="388" t="s">
        <v>137</v>
      </c>
      <c r="B259" s="868" t="s">
        <v>2674</v>
      </c>
      <c r="C259" s="868" t="s">
        <v>1866</v>
      </c>
      <c r="D259" s="361">
        <v>3300.800763051976</v>
      </c>
      <c r="E259" s="362">
        <v>0</v>
      </c>
      <c r="F259" s="363">
        <v>0</v>
      </c>
      <c r="G259" s="693">
        <v>0</v>
      </c>
      <c r="H259" s="693">
        <v>0</v>
      </c>
      <c r="I259" s="693">
        <v>0</v>
      </c>
      <c r="J259" s="693">
        <v>0</v>
      </c>
      <c r="K259" s="694">
        <v>0</v>
      </c>
      <c r="L259" s="695">
        <v>0</v>
      </c>
      <c r="M259" s="696">
        <v>0</v>
      </c>
      <c r="N259" s="695">
        <v>0</v>
      </c>
      <c r="O259" s="696">
        <v>0</v>
      </c>
      <c r="P259" s="696">
        <v>0</v>
      </c>
      <c r="Q259" s="695">
        <v>1</v>
      </c>
      <c r="R259" s="698">
        <v>3300.800763051976</v>
      </c>
    </row>
    <row r="260" spans="1:18" s="130" customFormat="1" ht="21.95" customHeight="1" x14ac:dyDescent="0.2">
      <c r="A260" s="388" t="s">
        <v>143</v>
      </c>
      <c r="B260" s="161" t="s">
        <v>143</v>
      </c>
      <c r="C260" s="161" t="s">
        <v>857</v>
      </c>
      <c r="D260" s="163">
        <v>759260.13723670063</v>
      </c>
      <c r="E260" s="524">
        <v>0.26270097599819597</v>
      </c>
      <c r="F260" s="888">
        <v>199458.37908860546</v>
      </c>
      <c r="G260" s="888">
        <v>206325.72</v>
      </c>
      <c r="H260" s="888">
        <v>6937.56</v>
      </c>
      <c r="I260" s="888">
        <v>7980</v>
      </c>
      <c r="J260" s="888">
        <v>24211.97</v>
      </c>
      <c r="K260" s="888">
        <v>197031.31</v>
      </c>
      <c r="L260" s="532">
        <v>0.98783170153244204</v>
      </c>
      <c r="M260" s="163">
        <v>-2427.0690886054654</v>
      </c>
      <c r="N260" s="532">
        <v>0.99609321152898267</v>
      </c>
      <c r="O260" s="163">
        <v>-779.32985848342651</v>
      </c>
      <c r="P260" s="163">
        <v>-1647.7392301220389</v>
      </c>
      <c r="Q260" s="532">
        <v>0.99231753882438867</v>
      </c>
      <c r="R260" s="163">
        <v>753427.1507101903</v>
      </c>
    </row>
    <row r="261" spans="1:18" s="130" customFormat="1" ht="21.95" customHeight="1" x14ac:dyDescent="0.2">
      <c r="A261" s="388" t="s">
        <v>143</v>
      </c>
      <c r="B261" s="868" t="s">
        <v>248</v>
      </c>
      <c r="C261" s="868" t="s">
        <v>1867</v>
      </c>
      <c r="D261" s="361">
        <v>743716.93066022079</v>
      </c>
      <c r="E261" s="887">
        <v>0.25303713313738818</v>
      </c>
      <c r="F261" s="363">
        <v>188187.99999999997</v>
      </c>
      <c r="G261" s="693">
        <v>204093.72</v>
      </c>
      <c r="H261" s="693">
        <v>6937.56</v>
      </c>
      <c r="I261" s="693">
        <v>0</v>
      </c>
      <c r="J261" s="693">
        <v>24211.97</v>
      </c>
      <c r="K261" s="694">
        <v>186819.31</v>
      </c>
      <c r="L261" s="695">
        <v>0.99272700703551786</v>
      </c>
      <c r="M261" s="696">
        <v>-1368.6899999999732</v>
      </c>
      <c r="N261" s="695">
        <v>0.99386007609411864</v>
      </c>
      <c r="O261" s="696">
        <v>-1155.4599999999919</v>
      </c>
      <c r="P261" s="696">
        <v>-213.22999999998137</v>
      </c>
      <c r="Q261" s="695">
        <v>0.99544333487322845</v>
      </c>
      <c r="R261" s="698">
        <v>740328.06165809184</v>
      </c>
    </row>
    <row r="262" spans="1:18" s="130" customFormat="1" ht="21.95" customHeight="1" x14ac:dyDescent="0.2">
      <c r="A262" s="388" t="s">
        <v>143</v>
      </c>
      <c r="B262" s="883" t="s">
        <v>249</v>
      </c>
      <c r="C262" s="883" t="s">
        <v>1009</v>
      </c>
      <c r="D262" s="361">
        <v>15543.206576479783</v>
      </c>
      <c r="E262" s="362">
        <v>0.72510000000000008</v>
      </c>
      <c r="F262" s="363">
        <v>11270.379088605492</v>
      </c>
      <c r="G262" s="693">
        <v>2232</v>
      </c>
      <c r="H262" s="693">
        <v>0</v>
      </c>
      <c r="I262" s="693">
        <v>7980</v>
      </c>
      <c r="J262" s="693">
        <v>0</v>
      </c>
      <c r="K262" s="694">
        <v>10212</v>
      </c>
      <c r="L262" s="695">
        <v>0.90609197079488413</v>
      </c>
      <c r="M262" s="696">
        <v>-1058.3790886054921</v>
      </c>
      <c r="N262" s="695">
        <v>1.0333066459912152</v>
      </c>
      <c r="O262" s="696">
        <v>376.13014151654352</v>
      </c>
      <c r="P262" s="696">
        <v>-1434.5092301220357</v>
      </c>
      <c r="Q262" s="695">
        <v>0.91899962940912738</v>
      </c>
      <c r="R262" s="698">
        <v>14284.201083614431</v>
      </c>
    </row>
    <row r="263" spans="1:18" s="130" customFormat="1" ht="21.95" customHeight="1" x14ac:dyDescent="0.2">
      <c r="A263" s="388" t="s">
        <v>144</v>
      </c>
      <c r="B263" s="161" t="s">
        <v>144</v>
      </c>
      <c r="C263" s="161" t="s">
        <v>858</v>
      </c>
      <c r="D263" s="163">
        <v>67062.061479256139</v>
      </c>
      <c r="E263" s="524">
        <v>5.1513726358577858E-2</v>
      </c>
      <c r="F263" s="888">
        <v>3454.6166840845258</v>
      </c>
      <c r="G263" s="888">
        <v>0</v>
      </c>
      <c r="H263" s="888">
        <v>0</v>
      </c>
      <c r="I263" s="888">
        <v>0</v>
      </c>
      <c r="J263" s="888">
        <v>0</v>
      </c>
      <c r="K263" s="888">
        <v>0</v>
      </c>
      <c r="L263" s="532">
        <v>0</v>
      </c>
      <c r="M263" s="163">
        <v>-3454.6166840845258</v>
      </c>
      <c r="N263" s="532">
        <v>0</v>
      </c>
      <c r="O263" s="163">
        <v>-3478.4877560801042</v>
      </c>
      <c r="P263" s="163">
        <v>23.871071995578404</v>
      </c>
      <c r="Q263" s="532">
        <v>1</v>
      </c>
      <c r="R263" s="163">
        <v>67062.061479256139</v>
      </c>
    </row>
    <row r="264" spans="1:18" s="130" customFormat="1" ht="21.95" customHeight="1" x14ac:dyDescent="0.2">
      <c r="A264" s="388" t="s">
        <v>144</v>
      </c>
      <c r="B264" s="868" t="s">
        <v>145</v>
      </c>
      <c r="C264" s="868" t="s">
        <v>241</v>
      </c>
      <c r="D264" s="361">
        <v>17656.86325529317</v>
      </c>
      <c r="E264" s="362">
        <v>0</v>
      </c>
      <c r="F264" s="363">
        <v>0</v>
      </c>
      <c r="G264" s="693">
        <v>0</v>
      </c>
      <c r="H264" s="693">
        <v>0</v>
      </c>
      <c r="I264" s="693">
        <v>0</v>
      </c>
      <c r="J264" s="693">
        <v>0</v>
      </c>
      <c r="K264" s="694">
        <v>0</v>
      </c>
      <c r="L264" s="695">
        <v>0</v>
      </c>
      <c r="M264" s="696">
        <v>0</v>
      </c>
      <c r="N264" s="695">
        <v>0</v>
      </c>
      <c r="O264" s="696">
        <v>0</v>
      </c>
      <c r="P264" s="696">
        <v>0</v>
      </c>
      <c r="Q264" s="695">
        <v>1</v>
      </c>
      <c r="R264" s="698">
        <v>17656.86325529317</v>
      </c>
    </row>
    <row r="265" spans="1:18" s="130" customFormat="1" ht="21.95" customHeight="1" x14ac:dyDescent="0.2">
      <c r="A265" s="388" t="s">
        <v>144</v>
      </c>
      <c r="B265" s="883" t="s">
        <v>146</v>
      </c>
      <c r="C265" s="883" t="s">
        <v>662</v>
      </c>
      <c r="D265" s="857">
        <v>1470.9573528079698</v>
      </c>
      <c r="E265" s="699">
        <v>0</v>
      </c>
      <c r="F265" s="697">
        <v>0</v>
      </c>
      <c r="G265" s="693">
        <v>0</v>
      </c>
      <c r="H265" s="693">
        <v>0</v>
      </c>
      <c r="I265" s="693">
        <v>0</v>
      </c>
      <c r="J265" s="693">
        <v>0</v>
      </c>
      <c r="K265" s="694">
        <v>0</v>
      </c>
      <c r="L265" s="695">
        <v>0</v>
      </c>
      <c r="M265" s="696">
        <v>0</v>
      </c>
      <c r="N265" s="695">
        <v>0</v>
      </c>
      <c r="O265" s="696">
        <v>0</v>
      </c>
      <c r="P265" s="696">
        <v>0</v>
      </c>
      <c r="Q265" s="695">
        <v>1</v>
      </c>
      <c r="R265" s="698">
        <v>1470.9573528079698</v>
      </c>
    </row>
    <row r="266" spans="1:18" s="130" customFormat="1" ht="21.95" customHeight="1" x14ac:dyDescent="0.2">
      <c r="A266" s="388" t="s">
        <v>144</v>
      </c>
      <c r="B266" s="868" t="s">
        <v>147</v>
      </c>
      <c r="C266" s="868" t="s">
        <v>1010</v>
      </c>
      <c r="D266" s="361">
        <v>583.61364311336649</v>
      </c>
      <c r="E266" s="362">
        <v>0</v>
      </c>
      <c r="F266" s="363">
        <v>0</v>
      </c>
      <c r="G266" s="693">
        <v>0</v>
      </c>
      <c r="H266" s="693">
        <v>0</v>
      </c>
      <c r="I266" s="693">
        <v>0</v>
      </c>
      <c r="J266" s="693">
        <v>0</v>
      </c>
      <c r="K266" s="694">
        <v>0</v>
      </c>
      <c r="L266" s="695">
        <v>0</v>
      </c>
      <c r="M266" s="696">
        <v>0</v>
      </c>
      <c r="N266" s="695">
        <v>0</v>
      </c>
      <c r="O266" s="696">
        <v>0</v>
      </c>
      <c r="P266" s="696">
        <v>0</v>
      </c>
      <c r="Q266" s="695">
        <v>1</v>
      </c>
      <c r="R266" s="698">
        <v>583.61364311336649</v>
      </c>
    </row>
    <row r="267" spans="1:18" s="130" customFormat="1" ht="21.95" customHeight="1" x14ac:dyDescent="0.2">
      <c r="A267" s="388" t="s">
        <v>144</v>
      </c>
      <c r="B267" s="868" t="s">
        <v>859</v>
      </c>
      <c r="C267" s="868" t="s">
        <v>1868</v>
      </c>
      <c r="D267" s="361">
        <v>11851.13170178015</v>
      </c>
      <c r="E267" s="362">
        <v>0.29070000000000001</v>
      </c>
      <c r="F267" s="363">
        <v>3445.1239857074897</v>
      </c>
      <c r="G267" s="693">
        <v>0</v>
      </c>
      <c r="H267" s="693">
        <v>0</v>
      </c>
      <c r="I267" s="693">
        <v>0</v>
      </c>
      <c r="J267" s="693">
        <v>0</v>
      </c>
      <c r="K267" s="694">
        <v>0</v>
      </c>
      <c r="L267" s="695">
        <v>0</v>
      </c>
      <c r="M267" s="696">
        <v>-3445.1239857074897</v>
      </c>
      <c r="N267" s="695">
        <v>0</v>
      </c>
      <c r="O267" s="696">
        <v>-3462.9232422191194</v>
      </c>
      <c r="P267" s="696">
        <v>17.799256511629665</v>
      </c>
      <c r="Q267" s="695">
        <v>0.35465000000000002</v>
      </c>
      <c r="R267" s="698">
        <v>4203.0038580363307</v>
      </c>
    </row>
    <row r="268" spans="1:18" s="130" customFormat="1" ht="21.95" customHeight="1" x14ac:dyDescent="0.2">
      <c r="A268" s="388" t="s">
        <v>144</v>
      </c>
      <c r="B268" s="868" t="s">
        <v>860</v>
      </c>
      <c r="C268" s="868" t="s">
        <v>1869</v>
      </c>
      <c r="D268" s="361">
        <v>8381.8810352706023</v>
      </c>
      <c r="E268" s="362">
        <v>0</v>
      </c>
      <c r="F268" s="363">
        <v>0</v>
      </c>
      <c r="G268" s="693">
        <v>0</v>
      </c>
      <c r="H268" s="693">
        <v>0</v>
      </c>
      <c r="I268" s="693">
        <v>0</v>
      </c>
      <c r="J268" s="693">
        <v>0</v>
      </c>
      <c r="K268" s="694">
        <v>0</v>
      </c>
      <c r="L268" s="695">
        <v>0</v>
      </c>
      <c r="M268" s="696">
        <v>0</v>
      </c>
      <c r="N268" s="695">
        <v>0</v>
      </c>
      <c r="O268" s="696">
        <v>0</v>
      </c>
      <c r="P268" s="696">
        <v>0</v>
      </c>
      <c r="Q268" s="695">
        <v>1</v>
      </c>
      <c r="R268" s="698">
        <v>8381.8810352706023</v>
      </c>
    </row>
    <row r="269" spans="1:18" s="130" customFormat="1" ht="21.95" customHeight="1" x14ac:dyDescent="0.2">
      <c r="A269" s="388" t="s">
        <v>144</v>
      </c>
      <c r="B269" s="868" t="s">
        <v>861</v>
      </c>
      <c r="C269" s="868" t="s">
        <v>1870</v>
      </c>
      <c r="D269" s="361">
        <v>23102.256289445362</v>
      </c>
      <c r="E269" s="362">
        <v>0</v>
      </c>
      <c r="F269" s="363">
        <v>0</v>
      </c>
      <c r="G269" s="693">
        <v>0</v>
      </c>
      <c r="H269" s="693">
        <v>0</v>
      </c>
      <c r="I269" s="693">
        <v>0</v>
      </c>
      <c r="J269" s="693">
        <v>0</v>
      </c>
      <c r="K269" s="694">
        <v>0</v>
      </c>
      <c r="L269" s="695">
        <v>0</v>
      </c>
      <c r="M269" s="696">
        <v>0</v>
      </c>
      <c r="N269" s="695">
        <v>0</v>
      </c>
      <c r="O269" s="696">
        <v>0</v>
      </c>
      <c r="P269" s="696">
        <v>0</v>
      </c>
      <c r="Q269" s="695">
        <v>1</v>
      </c>
      <c r="R269" s="698">
        <v>23102.256289445362</v>
      </c>
    </row>
    <row r="270" spans="1:18" s="130" customFormat="1" ht="21.95" customHeight="1" x14ac:dyDescent="0.2">
      <c r="A270" s="388" t="s">
        <v>144</v>
      </c>
      <c r="B270" s="868" t="s">
        <v>862</v>
      </c>
      <c r="C270" s="868" t="s">
        <v>1871</v>
      </c>
      <c r="D270" s="361">
        <v>4015.358201545519</v>
      </c>
      <c r="E270" s="362">
        <v>0</v>
      </c>
      <c r="F270" s="363">
        <v>0</v>
      </c>
      <c r="G270" s="693">
        <v>0</v>
      </c>
      <c r="H270" s="693">
        <v>0</v>
      </c>
      <c r="I270" s="693">
        <v>0</v>
      </c>
      <c r="J270" s="693">
        <v>0</v>
      </c>
      <c r="K270" s="694">
        <v>0</v>
      </c>
      <c r="L270" s="695">
        <v>0</v>
      </c>
      <c r="M270" s="696">
        <v>0</v>
      </c>
      <c r="N270" s="695">
        <v>0</v>
      </c>
      <c r="O270" s="696">
        <v>0</v>
      </c>
      <c r="P270" s="696">
        <v>0</v>
      </c>
      <c r="Q270" s="695">
        <v>1</v>
      </c>
      <c r="R270" s="698">
        <v>4015.358201545519</v>
      </c>
    </row>
    <row r="271" spans="1:18" s="130" customFormat="1" ht="21.95" customHeight="1" x14ac:dyDescent="0.2">
      <c r="A271" s="388" t="s">
        <v>148</v>
      </c>
      <c r="B271" s="161" t="s">
        <v>148</v>
      </c>
      <c r="C271" s="161" t="s">
        <v>863</v>
      </c>
      <c r="D271" s="163">
        <v>103816.23709922987</v>
      </c>
      <c r="E271" s="524">
        <v>0</v>
      </c>
      <c r="F271" s="888">
        <v>0</v>
      </c>
      <c r="G271" s="888">
        <v>21740.899999999998</v>
      </c>
      <c r="H271" s="888">
        <v>41553.799999999996</v>
      </c>
      <c r="I271" s="888">
        <v>0</v>
      </c>
      <c r="J271" s="888">
        <v>62838.55</v>
      </c>
      <c r="K271" s="888">
        <v>456.149999999996</v>
      </c>
      <c r="L271" s="532">
        <v>0</v>
      </c>
      <c r="M271" s="163">
        <v>456.149999999996</v>
      </c>
      <c r="N271" s="532">
        <v>0</v>
      </c>
      <c r="O271" s="163">
        <v>912</v>
      </c>
      <c r="P271" s="163">
        <v>-455.850000000004</v>
      </c>
      <c r="Q271" s="532">
        <v>1</v>
      </c>
      <c r="R271" s="163">
        <v>103816.23709922987</v>
      </c>
    </row>
    <row r="272" spans="1:18" s="130" customFormat="1" ht="21.95" customHeight="1" x14ac:dyDescent="0.2">
      <c r="A272" s="388" t="s">
        <v>148</v>
      </c>
      <c r="B272" s="872" t="s">
        <v>250</v>
      </c>
      <c r="C272" s="872" t="s">
        <v>240</v>
      </c>
      <c r="D272" s="361">
        <v>0</v>
      </c>
      <c r="E272" s="362">
        <v>0</v>
      </c>
      <c r="F272" s="363">
        <v>0</v>
      </c>
      <c r="G272" s="693">
        <v>0</v>
      </c>
      <c r="H272" s="693">
        <v>0</v>
      </c>
      <c r="I272" s="693">
        <v>0</v>
      </c>
      <c r="J272" s="693">
        <v>0</v>
      </c>
      <c r="K272" s="694">
        <v>0</v>
      </c>
      <c r="L272" s="695">
        <v>0</v>
      </c>
      <c r="M272" s="696">
        <v>0</v>
      </c>
      <c r="N272" s="695">
        <v>0</v>
      </c>
      <c r="O272" s="696">
        <v>0</v>
      </c>
      <c r="P272" s="696">
        <v>0</v>
      </c>
      <c r="Q272" s="695">
        <v>0</v>
      </c>
      <c r="R272" s="698">
        <v>0</v>
      </c>
    </row>
    <row r="273" spans="1:18" s="130" customFormat="1" ht="21.95" customHeight="1" x14ac:dyDescent="0.2">
      <c r="A273" s="388" t="s">
        <v>148</v>
      </c>
      <c r="B273" s="883" t="s">
        <v>251</v>
      </c>
      <c r="C273" s="883" t="s">
        <v>1872</v>
      </c>
      <c r="D273" s="361">
        <v>13474.104140724141</v>
      </c>
      <c r="E273" s="362">
        <v>0</v>
      </c>
      <c r="F273" s="363">
        <v>0</v>
      </c>
      <c r="G273" s="693">
        <v>6107.33</v>
      </c>
      <c r="H273" s="693">
        <v>12110.66</v>
      </c>
      <c r="I273" s="693">
        <v>0</v>
      </c>
      <c r="J273" s="693">
        <v>17387.7</v>
      </c>
      <c r="K273" s="694">
        <v>830.28999999999724</v>
      </c>
      <c r="L273" s="695">
        <v>0</v>
      </c>
      <c r="M273" s="696">
        <v>830.28999999999724</v>
      </c>
      <c r="N273" s="695">
        <v>0</v>
      </c>
      <c r="O273" s="696">
        <v>0</v>
      </c>
      <c r="P273" s="696">
        <v>830.28999999999724</v>
      </c>
      <c r="Q273" s="695">
        <v>1</v>
      </c>
      <c r="R273" s="698">
        <v>13474.104140724141</v>
      </c>
    </row>
    <row r="274" spans="1:18" s="130" customFormat="1" ht="21.95" customHeight="1" x14ac:dyDescent="0.2">
      <c r="A274" s="388" t="s">
        <v>148</v>
      </c>
      <c r="B274" s="868" t="s">
        <v>252</v>
      </c>
      <c r="C274" s="868" t="s">
        <v>1873</v>
      </c>
      <c r="D274" s="361">
        <v>51740.154292981679</v>
      </c>
      <c r="E274" s="362">
        <v>0</v>
      </c>
      <c r="F274" s="363">
        <v>0</v>
      </c>
      <c r="G274" s="693">
        <v>9415.75</v>
      </c>
      <c r="H274" s="693">
        <v>18831.5</v>
      </c>
      <c r="I274" s="693">
        <v>0</v>
      </c>
      <c r="J274" s="693">
        <v>30945.27</v>
      </c>
      <c r="K274" s="694">
        <v>-2698.0200000000004</v>
      </c>
      <c r="L274" s="695">
        <v>0</v>
      </c>
      <c r="M274" s="696">
        <v>-2698.0200000000004</v>
      </c>
      <c r="N274" s="695">
        <v>0</v>
      </c>
      <c r="O274" s="696">
        <v>0</v>
      </c>
      <c r="P274" s="696">
        <v>-2698.0200000000004</v>
      </c>
      <c r="Q274" s="695">
        <v>1</v>
      </c>
      <c r="R274" s="698">
        <v>51740.154292981679</v>
      </c>
    </row>
    <row r="275" spans="1:18" s="130" customFormat="1" ht="21.95" customHeight="1" x14ac:dyDescent="0.2">
      <c r="A275" s="388" t="s">
        <v>148</v>
      </c>
      <c r="B275" s="868" t="s">
        <v>864</v>
      </c>
      <c r="C275" s="868" t="s">
        <v>1874</v>
      </c>
      <c r="D275" s="361">
        <v>20139.596067778901</v>
      </c>
      <c r="E275" s="362">
        <v>0</v>
      </c>
      <c r="F275" s="363">
        <v>0</v>
      </c>
      <c r="G275" s="693">
        <v>4670.0600000000004</v>
      </c>
      <c r="H275" s="693">
        <v>9340.1200000000008</v>
      </c>
      <c r="I275" s="693">
        <v>0</v>
      </c>
      <c r="J275" s="693">
        <v>11962.53</v>
      </c>
      <c r="K275" s="694">
        <v>2047.6499999999996</v>
      </c>
      <c r="L275" s="695">
        <v>0</v>
      </c>
      <c r="M275" s="696">
        <v>2047.6499999999996</v>
      </c>
      <c r="N275" s="695">
        <v>0</v>
      </c>
      <c r="O275" s="696">
        <v>0</v>
      </c>
      <c r="P275" s="696">
        <v>2047.6499999999996</v>
      </c>
      <c r="Q275" s="695">
        <v>1</v>
      </c>
      <c r="R275" s="698">
        <v>20139.596067778901</v>
      </c>
    </row>
    <row r="276" spans="1:18" s="130" customFormat="1" ht="21.95" customHeight="1" x14ac:dyDescent="0.2">
      <c r="A276" s="388" t="s">
        <v>148</v>
      </c>
      <c r="B276" s="868" t="s">
        <v>865</v>
      </c>
      <c r="C276" s="868" t="s">
        <v>1875</v>
      </c>
      <c r="D276" s="361">
        <v>1307.2879451627446</v>
      </c>
      <c r="E276" s="362">
        <v>0</v>
      </c>
      <c r="F276" s="363">
        <v>0</v>
      </c>
      <c r="G276" s="693">
        <v>1070.76</v>
      </c>
      <c r="H276" s="693">
        <v>1271.52</v>
      </c>
      <c r="I276" s="693">
        <v>0</v>
      </c>
      <c r="J276" s="693">
        <v>2543.0500000000002</v>
      </c>
      <c r="K276" s="694">
        <v>-200.77000000000044</v>
      </c>
      <c r="L276" s="695">
        <v>0</v>
      </c>
      <c r="M276" s="696">
        <v>-200.77000000000044</v>
      </c>
      <c r="N276" s="695">
        <v>0</v>
      </c>
      <c r="O276" s="696">
        <v>435</v>
      </c>
      <c r="P276" s="696">
        <v>-635.77000000000044</v>
      </c>
      <c r="Q276" s="695">
        <v>1</v>
      </c>
      <c r="R276" s="698">
        <v>1307.2879451627446</v>
      </c>
    </row>
    <row r="277" spans="1:18" s="130" customFormat="1" ht="21.95" customHeight="1" x14ac:dyDescent="0.2">
      <c r="A277" s="388" t="s">
        <v>148</v>
      </c>
      <c r="B277" s="868" t="s">
        <v>866</v>
      </c>
      <c r="C277" s="868" t="s">
        <v>1876</v>
      </c>
      <c r="D277" s="361">
        <v>5882.7957532323489</v>
      </c>
      <c r="E277" s="362">
        <v>0</v>
      </c>
      <c r="F277" s="363">
        <v>0</v>
      </c>
      <c r="G277" s="693">
        <v>435</v>
      </c>
      <c r="H277" s="693">
        <v>0</v>
      </c>
      <c r="I277" s="693">
        <v>0</v>
      </c>
      <c r="J277" s="693">
        <v>0</v>
      </c>
      <c r="K277" s="694">
        <v>435</v>
      </c>
      <c r="L277" s="695">
        <v>0</v>
      </c>
      <c r="M277" s="696">
        <v>435</v>
      </c>
      <c r="N277" s="695">
        <v>0</v>
      </c>
      <c r="O277" s="696">
        <v>435</v>
      </c>
      <c r="P277" s="696">
        <v>0</v>
      </c>
      <c r="Q277" s="695">
        <v>1</v>
      </c>
      <c r="R277" s="698">
        <v>5882.7957532323489</v>
      </c>
    </row>
    <row r="278" spans="1:18" s="130" customFormat="1" ht="21.95" customHeight="1" x14ac:dyDescent="0.2">
      <c r="A278" s="388" t="s">
        <v>148</v>
      </c>
      <c r="B278" s="872" t="s">
        <v>253</v>
      </c>
      <c r="C278" s="872" t="s">
        <v>246</v>
      </c>
      <c r="D278" s="857">
        <v>0</v>
      </c>
      <c r="E278" s="699">
        <v>0</v>
      </c>
      <c r="F278" s="697">
        <v>0</v>
      </c>
      <c r="G278" s="693">
        <v>0</v>
      </c>
      <c r="H278" s="693">
        <v>0</v>
      </c>
      <c r="I278" s="693">
        <v>0</v>
      </c>
      <c r="J278" s="693">
        <v>0</v>
      </c>
      <c r="K278" s="694">
        <v>0</v>
      </c>
      <c r="L278" s="695">
        <v>0</v>
      </c>
      <c r="M278" s="696">
        <v>0</v>
      </c>
      <c r="N278" s="695">
        <v>0</v>
      </c>
      <c r="O278" s="696">
        <v>0</v>
      </c>
      <c r="P278" s="696">
        <v>0</v>
      </c>
      <c r="Q278" s="695">
        <v>0</v>
      </c>
      <c r="R278" s="698">
        <v>0</v>
      </c>
    </row>
    <row r="279" spans="1:18" s="130" customFormat="1" ht="21.95" customHeight="1" x14ac:dyDescent="0.2">
      <c r="A279" s="388" t="s">
        <v>148</v>
      </c>
      <c r="B279" s="868" t="s">
        <v>254</v>
      </c>
      <c r="C279" s="868" t="s">
        <v>665</v>
      </c>
      <c r="D279" s="361">
        <v>1807.1236074143862</v>
      </c>
      <c r="E279" s="362">
        <v>0</v>
      </c>
      <c r="F279" s="363">
        <v>0</v>
      </c>
      <c r="G279" s="693">
        <v>0</v>
      </c>
      <c r="H279" s="693">
        <v>0</v>
      </c>
      <c r="I279" s="693">
        <v>0</v>
      </c>
      <c r="J279" s="693">
        <v>0</v>
      </c>
      <c r="K279" s="694">
        <v>0</v>
      </c>
      <c r="L279" s="695">
        <v>0</v>
      </c>
      <c r="M279" s="696">
        <v>0</v>
      </c>
      <c r="N279" s="695">
        <v>0</v>
      </c>
      <c r="O279" s="696">
        <v>0</v>
      </c>
      <c r="P279" s="696">
        <v>0</v>
      </c>
      <c r="Q279" s="695">
        <v>1</v>
      </c>
      <c r="R279" s="698">
        <v>1807.1236074143862</v>
      </c>
    </row>
    <row r="280" spans="1:18" s="130" customFormat="1" ht="21.95" customHeight="1" x14ac:dyDescent="0.2">
      <c r="A280" s="388" t="s">
        <v>148</v>
      </c>
      <c r="B280" s="868" t="s">
        <v>255</v>
      </c>
      <c r="C280" s="868" t="s">
        <v>664</v>
      </c>
      <c r="D280" s="361">
        <v>3373.6633154386873</v>
      </c>
      <c r="E280" s="362">
        <v>0</v>
      </c>
      <c r="F280" s="363">
        <v>0</v>
      </c>
      <c r="G280" s="693">
        <v>42</v>
      </c>
      <c r="H280" s="693">
        <v>0</v>
      </c>
      <c r="I280" s="693">
        <v>0</v>
      </c>
      <c r="J280" s="693">
        <v>0</v>
      </c>
      <c r="K280" s="694">
        <v>42</v>
      </c>
      <c r="L280" s="695">
        <v>0</v>
      </c>
      <c r="M280" s="696">
        <v>42</v>
      </c>
      <c r="N280" s="695">
        <v>0</v>
      </c>
      <c r="O280" s="696">
        <v>42</v>
      </c>
      <c r="P280" s="696">
        <v>0</v>
      </c>
      <c r="Q280" s="695">
        <v>1</v>
      </c>
      <c r="R280" s="698">
        <v>3373.6633154386873</v>
      </c>
    </row>
    <row r="281" spans="1:18" s="130" customFormat="1" ht="21.95" customHeight="1" x14ac:dyDescent="0.2">
      <c r="A281" s="388" t="s">
        <v>148</v>
      </c>
      <c r="B281" s="868" t="s">
        <v>867</v>
      </c>
      <c r="C281" s="868" t="s">
        <v>666</v>
      </c>
      <c r="D281" s="857">
        <v>1970.9687369195312</v>
      </c>
      <c r="E281" s="699">
        <v>0</v>
      </c>
      <c r="F281" s="697">
        <v>0</v>
      </c>
      <c r="G281" s="693">
        <v>0</v>
      </c>
      <c r="H281" s="693">
        <v>0</v>
      </c>
      <c r="I281" s="693">
        <v>0</v>
      </c>
      <c r="J281" s="693">
        <v>0</v>
      </c>
      <c r="K281" s="694">
        <v>0</v>
      </c>
      <c r="L281" s="695">
        <v>0</v>
      </c>
      <c r="M281" s="696">
        <v>0</v>
      </c>
      <c r="N281" s="695">
        <v>0</v>
      </c>
      <c r="O281" s="696">
        <v>0</v>
      </c>
      <c r="P281" s="696">
        <v>0</v>
      </c>
      <c r="Q281" s="695">
        <v>1</v>
      </c>
      <c r="R281" s="698">
        <v>1970.9687369195312</v>
      </c>
    </row>
    <row r="282" spans="1:18" s="130" customFormat="1" ht="21.95" customHeight="1" x14ac:dyDescent="0.2">
      <c r="A282" s="388" t="s">
        <v>148</v>
      </c>
      <c r="B282" s="868" t="s">
        <v>868</v>
      </c>
      <c r="C282" s="868" t="s">
        <v>1877</v>
      </c>
      <c r="D282" s="361">
        <v>510.52368596675905</v>
      </c>
      <c r="E282" s="362">
        <v>0</v>
      </c>
      <c r="F282" s="363">
        <v>0</v>
      </c>
      <c r="G282" s="693">
        <v>0</v>
      </c>
      <c r="H282" s="693">
        <v>0</v>
      </c>
      <c r="I282" s="693">
        <v>0</v>
      </c>
      <c r="J282" s="693">
        <v>0</v>
      </c>
      <c r="K282" s="694">
        <v>0</v>
      </c>
      <c r="L282" s="695">
        <v>0</v>
      </c>
      <c r="M282" s="696">
        <v>0</v>
      </c>
      <c r="N282" s="695">
        <v>0</v>
      </c>
      <c r="O282" s="696">
        <v>0</v>
      </c>
      <c r="P282" s="696">
        <v>0</v>
      </c>
      <c r="Q282" s="695">
        <v>1</v>
      </c>
      <c r="R282" s="698">
        <v>510.52368596675905</v>
      </c>
    </row>
    <row r="283" spans="1:18" s="130" customFormat="1" ht="21.95" customHeight="1" x14ac:dyDescent="0.2">
      <c r="A283" s="388" t="s">
        <v>148</v>
      </c>
      <c r="B283" s="868" t="s">
        <v>869</v>
      </c>
      <c r="C283" s="868" t="s">
        <v>577</v>
      </c>
      <c r="D283" s="361">
        <v>3610.019553610704</v>
      </c>
      <c r="E283" s="699">
        <v>0</v>
      </c>
      <c r="F283" s="697">
        <v>0</v>
      </c>
      <c r="G283" s="693">
        <v>0</v>
      </c>
      <c r="H283" s="693">
        <v>0</v>
      </c>
      <c r="I283" s="693">
        <v>0</v>
      </c>
      <c r="J283" s="693">
        <v>0</v>
      </c>
      <c r="K283" s="694">
        <v>0</v>
      </c>
      <c r="L283" s="695">
        <v>0</v>
      </c>
      <c r="M283" s="696">
        <v>0</v>
      </c>
      <c r="N283" s="695">
        <v>0</v>
      </c>
      <c r="O283" s="696">
        <v>0</v>
      </c>
      <c r="P283" s="696">
        <v>0</v>
      </c>
      <c r="Q283" s="695">
        <v>1</v>
      </c>
      <c r="R283" s="698">
        <v>3610.019553610704</v>
      </c>
    </row>
    <row r="284" spans="1:18" s="130" customFormat="1" ht="21.95" customHeight="1" x14ac:dyDescent="0.2">
      <c r="A284" s="388" t="s">
        <v>149</v>
      </c>
      <c r="B284" s="161" t="s">
        <v>149</v>
      </c>
      <c r="C284" s="161" t="s">
        <v>884</v>
      </c>
      <c r="D284" s="163">
        <v>1289294.9460309565</v>
      </c>
      <c r="E284" s="524">
        <v>0.62724430712580981</v>
      </c>
      <c r="F284" s="888">
        <v>808702.91510399559</v>
      </c>
      <c r="G284" s="888">
        <v>513387.43999999994</v>
      </c>
      <c r="H284" s="888">
        <v>30805.460000000003</v>
      </c>
      <c r="I284" s="888">
        <v>56849.567999999999</v>
      </c>
      <c r="J284" s="888">
        <v>24197.75</v>
      </c>
      <c r="K284" s="888">
        <v>576844.71799999999</v>
      </c>
      <c r="L284" s="532">
        <v>0.71329620213600975</v>
      </c>
      <c r="M284" s="163">
        <v>-231858.1971039956</v>
      </c>
      <c r="N284" s="532">
        <v>0.68703654395916725</v>
      </c>
      <c r="O284" s="163">
        <v>-192912.78808551421</v>
      </c>
      <c r="P284" s="163">
        <v>-38945.409018481383</v>
      </c>
      <c r="Q284" s="532">
        <v>0.76673143854723647</v>
      </c>
      <c r="R284" s="163">
        <v>988542.9686819968</v>
      </c>
    </row>
    <row r="285" spans="1:18" s="130" customFormat="1" ht="21.95" customHeight="1" x14ac:dyDescent="0.2">
      <c r="A285" s="388" t="s">
        <v>149</v>
      </c>
      <c r="B285" s="868" t="s">
        <v>870</v>
      </c>
      <c r="C285" s="868" t="s">
        <v>617</v>
      </c>
      <c r="D285" s="361">
        <v>173181.96504735039</v>
      </c>
      <c r="E285" s="362">
        <v>0.60460000000000003</v>
      </c>
      <c r="F285" s="363">
        <v>104705.81606762805</v>
      </c>
      <c r="G285" s="693">
        <v>114675.31000000001</v>
      </c>
      <c r="H285" s="693">
        <v>2577.25</v>
      </c>
      <c r="I285" s="693">
        <v>0</v>
      </c>
      <c r="J285" s="693">
        <v>0</v>
      </c>
      <c r="K285" s="694">
        <v>117252.56000000001</v>
      </c>
      <c r="L285" s="695">
        <v>1.1198285291455843</v>
      </c>
      <c r="M285" s="696">
        <v>12546.743932371959</v>
      </c>
      <c r="N285" s="695">
        <v>1.5638625482384634</v>
      </c>
      <c r="O285" s="696">
        <v>27083.962265422342</v>
      </c>
      <c r="P285" s="696">
        <v>-14537.218333050383</v>
      </c>
      <c r="Q285" s="695">
        <v>1.0961384289335023</v>
      </c>
      <c r="R285" s="698">
        <v>189831.40708661938</v>
      </c>
    </row>
    <row r="286" spans="1:18" s="130" customFormat="1" ht="21.95" customHeight="1" x14ac:dyDescent="0.2">
      <c r="A286" s="388" t="s">
        <v>149</v>
      </c>
      <c r="B286" s="883" t="s">
        <v>871</v>
      </c>
      <c r="C286" s="883" t="s">
        <v>2675</v>
      </c>
      <c r="D286" s="361">
        <v>160764.23377183289</v>
      </c>
      <c r="E286" s="362">
        <v>0.60460000000000003</v>
      </c>
      <c r="F286" s="363">
        <v>97198.055738450174</v>
      </c>
      <c r="G286" s="693">
        <v>7533.24</v>
      </c>
      <c r="H286" s="693">
        <v>355</v>
      </c>
      <c r="I286" s="693">
        <v>34061.184000000001</v>
      </c>
      <c r="J286" s="693">
        <v>7419.3899999999994</v>
      </c>
      <c r="K286" s="694">
        <v>34530.034</v>
      </c>
      <c r="L286" s="695">
        <v>0.35525436941780725</v>
      </c>
      <c r="M286" s="696">
        <v>-62668.021738450174</v>
      </c>
      <c r="N286" s="695">
        <v>6.8290701642399591E-4</v>
      </c>
      <c r="O286" s="696">
        <v>-44558.343595136168</v>
      </c>
      <c r="P286" s="944">
        <v>-18109.678143314006</v>
      </c>
      <c r="Q286" s="695">
        <v>0.48272058058390677</v>
      </c>
      <c r="R286" s="698">
        <v>77604.20426346609</v>
      </c>
    </row>
    <row r="287" spans="1:18" s="130" customFormat="1" ht="21.95" customHeight="1" x14ac:dyDescent="0.2">
      <c r="A287" s="388" t="s">
        <v>149</v>
      </c>
      <c r="B287" s="868" t="s">
        <v>872</v>
      </c>
      <c r="C287" s="868" t="s">
        <v>632</v>
      </c>
      <c r="D287" s="361">
        <v>205418.50500985741</v>
      </c>
      <c r="E287" s="362">
        <v>0.77670000000000006</v>
      </c>
      <c r="F287" s="363">
        <v>159548.55284115626</v>
      </c>
      <c r="G287" s="693">
        <v>80428.13</v>
      </c>
      <c r="H287" s="693">
        <v>17606.120000000003</v>
      </c>
      <c r="I287" s="693">
        <v>1500</v>
      </c>
      <c r="J287" s="693">
        <v>0</v>
      </c>
      <c r="K287" s="694">
        <v>99534.25</v>
      </c>
      <c r="L287" s="695">
        <v>0.62384928115953864</v>
      </c>
      <c r="M287" s="696">
        <v>-60014.302841156255</v>
      </c>
      <c r="N287" s="695">
        <v>0.49390718251213422</v>
      </c>
      <c r="O287" s="696">
        <v>-57864.501710650598</v>
      </c>
      <c r="P287" s="696">
        <v>-2149.8011305056571</v>
      </c>
      <c r="Q287" s="695">
        <v>0.66584650891807617</v>
      </c>
      <c r="R287" s="698">
        <v>136777.19442798389</v>
      </c>
    </row>
    <row r="288" spans="1:18" s="130" customFormat="1" ht="21.95" customHeight="1" x14ac:dyDescent="0.2">
      <c r="A288" s="388" t="s">
        <v>149</v>
      </c>
      <c r="B288" s="868" t="s">
        <v>873</v>
      </c>
      <c r="C288" s="868" t="s">
        <v>2676</v>
      </c>
      <c r="D288" s="361">
        <v>137767.65038795435</v>
      </c>
      <c r="E288" s="362">
        <v>0.77670000000000006</v>
      </c>
      <c r="F288" s="363">
        <v>107004.13405632415</v>
      </c>
      <c r="G288" s="693">
        <v>700.3</v>
      </c>
      <c r="H288" s="693">
        <v>0</v>
      </c>
      <c r="I288" s="693">
        <v>21288.384000000002</v>
      </c>
      <c r="J288" s="693">
        <v>436.22</v>
      </c>
      <c r="K288" s="694">
        <v>21552.464</v>
      </c>
      <c r="L288" s="695">
        <v>0.20141711523645761</v>
      </c>
      <c r="M288" s="696">
        <v>-85451.670056324161</v>
      </c>
      <c r="N288" s="695">
        <v>3.4625109177885954E-3</v>
      </c>
      <c r="O288" s="696">
        <v>-76415.836659716384</v>
      </c>
      <c r="P288" s="944">
        <v>-9035.8333966077771</v>
      </c>
      <c r="Q288" s="695">
        <v>0.29057889432030709</v>
      </c>
      <c r="R288" s="698">
        <v>40032.371522838403</v>
      </c>
    </row>
    <row r="289" spans="1:18" s="130" customFormat="1" ht="21.95" customHeight="1" x14ac:dyDescent="0.2">
      <c r="A289" s="388" t="s">
        <v>149</v>
      </c>
      <c r="B289" s="868" t="s">
        <v>874</v>
      </c>
      <c r="C289" s="868" t="s">
        <v>634</v>
      </c>
      <c r="D289" s="361">
        <v>15773.511127085687</v>
      </c>
      <c r="E289" s="362">
        <v>1</v>
      </c>
      <c r="F289" s="363">
        <v>15773.511127085687</v>
      </c>
      <c r="G289" s="693">
        <v>1200</v>
      </c>
      <c r="H289" s="693">
        <v>0</v>
      </c>
      <c r="I289" s="693">
        <v>0</v>
      </c>
      <c r="J289" s="693">
        <v>0</v>
      </c>
      <c r="K289" s="694">
        <v>1200</v>
      </c>
      <c r="L289" s="695">
        <v>7.6076910862249603E-2</v>
      </c>
      <c r="M289" s="696">
        <v>-14573.511127085687</v>
      </c>
      <c r="N289" s="695">
        <v>7.6076910862249603E-2</v>
      </c>
      <c r="O289" s="696">
        <v>-14573.511127085687</v>
      </c>
      <c r="P289" s="944">
        <v>0</v>
      </c>
      <c r="Q289" s="695">
        <v>7.6076910862249603E-2</v>
      </c>
      <c r="R289" s="698">
        <v>1200</v>
      </c>
    </row>
    <row r="290" spans="1:18" s="130" customFormat="1" ht="21.95" customHeight="1" x14ac:dyDescent="0.2">
      <c r="A290" s="388" t="s">
        <v>149</v>
      </c>
      <c r="B290" s="868" t="s">
        <v>875</v>
      </c>
      <c r="C290" s="868" t="s">
        <v>1011</v>
      </c>
      <c r="D290" s="361">
        <v>19871.462917237881</v>
      </c>
      <c r="E290" s="362">
        <v>0.81819999999999993</v>
      </c>
      <c r="F290" s="363">
        <v>16258.830958884033</v>
      </c>
      <c r="G290" s="693">
        <v>7802.51</v>
      </c>
      <c r="H290" s="693">
        <v>5347.09</v>
      </c>
      <c r="I290" s="693">
        <v>0</v>
      </c>
      <c r="J290" s="693">
        <v>9872.35</v>
      </c>
      <c r="K290" s="694">
        <v>3277.25</v>
      </c>
      <c r="L290" s="695">
        <v>0.20156738256813408</v>
      </c>
      <c r="M290" s="696">
        <v>-12981.580958884033</v>
      </c>
      <c r="N290" s="695">
        <v>0.17025643506678861</v>
      </c>
      <c r="O290" s="696">
        <v>-6022.9064723483007</v>
      </c>
      <c r="P290" s="696">
        <v>-6958.6744865357323</v>
      </c>
      <c r="Q290" s="695">
        <v>0.27414490749269071</v>
      </c>
      <c r="R290" s="698">
        <v>5447.6603631906128</v>
      </c>
    </row>
    <row r="291" spans="1:18" s="130" customFormat="1" ht="21.95" customHeight="1" x14ac:dyDescent="0.2">
      <c r="A291" s="388" t="s">
        <v>149</v>
      </c>
      <c r="B291" s="868" t="s">
        <v>876</v>
      </c>
      <c r="C291" s="868" t="s">
        <v>630</v>
      </c>
      <c r="D291" s="361">
        <v>72966.062898784265</v>
      </c>
      <c r="E291" s="362">
        <v>0</v>
      </c>
      <c r="F291" s="363">
        <v>0</v>
      </c>
      <c r="G291" s="693">
        <v>1387.71</v>
      </c>
      <c r="H291" s="693">
        <v>0</v>
      </c>
      <c r="I291" s="693">
        <v>0</v>
      </c>
      <c r="J291" s="693">
        <v>1070.23</v>
      </c>
      <c r="K291" s="694">
        <v>317.48</v>
      </c>
      <c r="L291" s="695">
        <v>0</v>
      </c>
      <c r="M291" s="696">
        <v>317.48</v>
      </c>
      <c r="N291" s="695">
        <v>0</v>
      </c>
      <c r="O291" s="696">
        <v>299.99</v>
      </c>
      <c r="P291" s="696">
        <v>17.490000000000009</v>
      </c>
      <c r="Q291" s="695">
        <v>1</v>
      </c>
      <c r="R291" s="698">
        <v>72966.062898784265</v>
      </c>
    </row>
    <row r="292" spans="1:18" s="130" customFormat="1" ht="21.95" customHeight="1" x14ac:dyDescent="0.2">
      <c r="A292" s="388" t="s">
        <v>149</v>
      </c>
      <c r="B292" s="868" t="s">
        <v>877</v>
      </c>
      <c r="C292" s="868" t="s">
        <v>568</v>
      </c>
      <c r="D292" s="361">
        <v>5566.765156456735</v>
      </c>
      <c r="E292" s="362">
        <v>0</v>
      </c>
      <c r="F292" s="363">
        <v>0</v>
      </c>
      <c r="G292" s="693">
        <v>0</v>
      </c>
      <c r="H292" s="693">
        <v>0</v>
      </c>
      <c r="I292" s="693">
        <v>0</v>
      </c>
      <c r="J292" s="693">
        <v>0</v>
      </c>
      <c r="K292" s="694">
        <v>0</v>
      </c>
      <c r="L292" s="695">
        <v>0</v>
      </c>
      <c r="M292" s="696">
        <v>0</v>
      </c>
      <c r="N292" s="695">
        <v>0</v>
      </c>
      <c r="O292" s="696">
        <v>0</v>
      </c>
      <c r="P292" s="696">
        <v>0</v>
      </c>
      <c r="Q292" s="695">
        <v>1</v>
      </c>
      <c r="R292" s="698">
        <v>5566.765156456735</v>
      </c>
    </row>
    <row r="293" spans="1:18" s="130" customFormat="1" ht="21.95" customHeight="1" x14ac:dyDescent="0.2">
      <c r="A293" s="388" t="s">
        <v>149</v>
      </c>
      <c r="B293" s="868" t="s">
        <v>878</v>
      </c>
      <c r="C293" s="868" t="s">
        <v>1012</v>
      </c>
      <c r="D293" s="361">
        <v>9005.2284918858186</v>
      </c>
      <c r="E293" s="362">
        <v>0</v>
      </c>
      <c r="F293" s="363">
        <v>0</v>
      </c>
      <c r="G293" s="693">
        <v>0</v>
      </c>
      <c r="H293" s="693">
        <v>0</v>
      </c>
      <c r="I293" s="693">
        <v>0</v>
      </c>
      <c r="J293" s="693">
        <v>0</v>
      </c>
      <c r="K293" s="694">
        <v>0</v>
      </c>
      <c r="L293" s="695">
        <v>0</v>
      </c>
      <c r="M293" s="696">
        <v>0</v>
      </c>
      <c r="N293" s="695">
        <v>0</v>
      </c>
      <c r="O293" s="696">
        <v>0</v>
      </c>
      <c r="P293" s="696">
        <v>0</v>
      </c>
      <c r="Q293" s="695">
        <v>1</v>
      </c>
      <c r="R293" s="698">
        <v>9005.2284918858186</v>
      </c>
    </row>
    <row r="294" spans="1:18" s="130" customFormat="1" ht="21.95" customHeight="1" x14ac:dyDescent="0.2">
      <c r="A294" s="388" t="s">
        <v>149</v>
      </c>
      <c r="B294" s="868" t="s">
        <v>879</v>
      </c>
      <c r="C294" s="868" t="s">
        <v>1878</v>
      </c>
      <c r="D294" s="857">
        <v>274330.70739261608</v>
      </c>
      <c r="E294" s="362">
        <v>1</v>
      </c>
      <c r="F294" s="697">
        <v>274330.70739261608</v>
      </c>
      <c r="G294" s="693">
        <v>239261.4</v>
      </c>
      <c r="H294" s="693">
        <v>0</v>
      </c>
      <c r="I294" s="693">
        <v>0</v>
      </c>
      <c r="J294" s="693">
        <v>0</v>
      </c>
      <c r="K294" s="694">
        <v>239261.4</v>
      </c>
      <c r="L294" s="695">
        <v>0.87216411999249621</v>
      </c>
      <c r="M294" s="696">
        <v>-35069.307392616087</v>
      </c>
      <c r="N294" s="695">
        <v>0.86786551708070381</v>
      </c>
      <c r="O294" s="696">
        <v>-36428.087934512325</v>
      </c>
      <c r="P294" s="696">
        <v>1358.780541896238</v>
      </c>
      <c r="Q294" s="695">
        <v>0.87216411999249621</v>
      </c>
      <c r="R294" s="698">
        <v>239261.39999999997</v>
      </c>
    </row>
    <row r="295" spans="1:18" s="130" customFormat="1" ht="21.95" customHeight="1" x14ac:dyDescent="0.2">
      <c r="A295" s="388" t="s">
        <v>149</v>
      </c>
      <c r="B295" s="868" t="s">
        <v>880</v>
      </c>
      <c r="C295" s="868" t="s">
        <v>595</v>
      </c>
      <c r="D295" s="361">
        <v>13907.297753803985</v>
      </c>
      <c r="E295" s="362">
        <v>0.7</v>
      </c>
      <c r="F295" s="363">
        <v>9735.108427662788</v>
      </c>
      <c r="G295" s="693">
        <v>0</v>
      </c>
      <c r="H295" s="693">
        <v>0</v>
      </c>
      <c r="I295" s="693">
        <v>0</v>
      </c>
      <c r="J295" s="693">
        <v>0</v>
      </c>
      <c r="K295" s="694">
        <v>0</v>
      </c>
      <c r="L295" s="695">
        <v>0</v>
      </c>
      <c r="M295" s="696">
        <v>-9735.108427662788</v>
      </c>
      <c r="N295" s="695">
        <v>0</v>
      </c>
      <c r="O295" s="696">
        <v>-9756.3807177418039</v>
      </c>
      <c r="P295" s="696">
        <v>21.272290079015875</v>
      </c>
      <c r="Q295" s="695">
        <v>0.15000000000000008</v>
      </c>
      <c r="R295" s="698">
        <v>2086.0946630705989</v>
      </c>
    </row>
    <row r="296" spans="1:18" s="130" customFormat="1" ht="21.95" customHeight="1" x14ac:dyDescent="0.2">
      <c r="A296" s="388" t="s">
        <v>149</v>
      </c>
      <c r="B296" s="868" t="s">
        <v>881</v>
      </c>
      <c r="C296" s="868" t="s">
        <v>572</v>
      </c>
      <c r="D296" s="361">
        <v>5685.118997402662</v>
      </c>
      <c r="E296" s="362">
        <v>0</v>
      </c>
      <c r="F296" s="363">
        <v>0</v>
      </c>
      <c r="G296" s="693">
        <v>0</v>
      </c>
      <c r="H296" s="693">
        <v>0</v>
      </c>
      <c r="I296" s="693">
        <v>0</v>
      </c>
      <c r="J296" s="693">
        <v>0</v>
      </c>
      <c r="K296" s="694">
        <v>0</v>
      </c>
      <c r="L296" s="695">
        <v>0</v>
      </c>
      <c r="M296" s="696">
        <v>0</v>
      </c>
      <c r="N296" s="695">
        <v>0</v>
      </c>
      <c r="O296" s="696">
        <v>0</v>
      </c>
      <c r="P296" s="696">
        <v>0</v>
      </c>
      <c r="Q296" s="695">
        <v>1</v>
      </c>
      <c r="R296" s="698">
        <v>5685.118997402662</v>
      </c>
    </row>
    <row r="297" spans="1:18" s="130" customFormat="1" ht="21.95" customHeight="1" x14ac:dyDescent="0.2">
      <c r="A297" s="388" t="s">
        <v>149</v>
      </c>
      <c r="B297" s="868" t="s">
        <v>882</v>
      </c>
      <c r="C297" s="868" t="s">
        <v>1013</v>
      </c>
      <c r="D297" s="361">
        <v>31009.739985832704</v>
      </c>
      <c r="E297" s="699">
        <v>0</v>
      </c>
      <c r="F297" s="697">
        <v>0</v>
      </c>
      <c r="G297" s="693">
        <v>180</v>
      </c>
      <c r="H297" s="693">
        <v>0</v>
      </c>
      <c r="I297" s="693">
        <v>0</v>
      </c>
      <c r="J297" s="693">
        <v>74.94</v>
      </c>
      <c r="K297" s="694">
        <v>105.06</v>
      </c>
      <c r="L297" s="695">
        <v>0</v>
      </c>
      <c r="M297" s="696">
        <v>105.06</v>
      </c>
      <c r="N297" s="695">
        <v>0</v>
      </c>
      <c r="O297" s="696">
        <v>105.06</v>
      </c>
      <c r="P297" s="696">
        <v>0</v>
      </c>
      <c r="Q297" s="695">
        <v>1</v>
      </c>
      <c r="R297" s="698">
        <v>31009.739985832704</v>
      </c>
    </row>
    <row r="298" spans="1:18" s="130" customFormat="1" ht="21.95" customHeight="1" x14ac:dyDescent="0.2">
      <c r="A298" s="388" t="s">
        <v>149</v>
      </c>
      <c r="B298" s="868" t="s">
        <v>883</v>
      </c>
      <c r="C298" s="868" t="s">
        <v>1879</v>
      </c>
      <c r="D298" s="361">
        <v>123900.45404919713</v>
      </c>
      <c r="E298" s="362">
        <v>0.19489999999999999</v>
      </c>
      <c r="F298" s="363">
        <v>24148.19849418852</v>
      </c>
      <c r="G298" s="693">
        <v>60218.84</v>
      </c>
      <c r="H298" s="693">
        <v>4920</v>
      </c>
      <c r="I298" s="693">
        <v>0</v>
      </c>
      <c r="J298" s="693">
        <v>5324.6200000000017</v>
      </c>
      <c r="K298" s="694">
        <v>59814.219999999994</v>
      </c>
      <c r="L298" s="695">
        <v>2.4769640689509331</v>
      </c>
      <c r="M298" s="696">
        <v>35666.02150581147</v>
      </c>
      <c r="N298" s="695">
        <v>2.0382034956631108</v>
      </c>
      <c r="O298" s="696">
        <v>25217.76786625466</v>
      </c>
      <c r="P298" s="696">
        <v>10448.25363955681</v>
      </c>
      <c r="Q298" s="695">
        <v>1</v>
      </c>
      <c r="R298" s="698">
        <v>123900.45404919713</v>
      </c>
    </row>
    <row r="299" spans="1:18" s="130" customFormat="1" ht="21.95" customHeight="1" x14ac:dyDescent="0.2">
      <c r="A299" s="388" t="s">
        <v>149</v>
      </c>
      <c r="B299" s="868" t="s">
        <v>1655</v>
      </c>
      <c r="C299" s="868" t="s">
        <v>1880</v>
      </c>
      <c r="D299" s="857">
        <v>4465.4025579599083</v>
      </c>
      <c r="E299" s="699">
        <v>0</v>
      </c>
      <c r="F299" s="697">
        <v>0</v>
      </c>
      <c r="G299" s="693">
        <v>0</v>
      </c>
      <c r="H299" s="693">
        <v>0</v>
      </c>
      <c r="I299" s="693">
        <v>0</v>
      </c>
      <c r="J299" s="693">
        <v>0</v>
      </c>
      <c r="K299" s="694">
        <v>0</v>
      </c>
      <c r="L299" s="695">
        <v>0</v>
      </c>
      <c r="M299" s="696">
        <v>0</v>
      </c>
      <c r="N299" s="695">
        <v>0</v>
      </c>
      <c r="O299" s="696">
        <v>0</v>
      </c>
      <c r="P299" s="696">
        <v>0</v>
      </c>
      <c r="Q299" s="695">
        <v>1</v>
      </c>
      <c r="R299" s="698">
        <v>4465.4025579599083</v>
      </c>
    </row>
    <row r="300" spans="1:18" s="130" customFormat="1" ht="21.95" customHeight="1" x14ac:dyDescent="0.2">
      <c r="A300" s="388" t="s">
        <v>149</v>
      </c>
      <c r="B300" s="868" t="s">
        <v>2677</v>
      </c>
      <c r="C300" s="868" t="s">
        <v>1881</v>
      </c>
      <c r="D300" s="361">
        <v>25841.449988193919</v>
      </c>
      <c r="E300" s="362">
        <v>0</v>
      </c>
      <c r="F300" s="363">
        <v>0</v>
      </c>
      <c r="G300" s="693">
        <v>0</v>
      </c>
      <c r="H300" s="693">
        <v>0</v>
      </c>
      <c r="I300" s="693">
        <v>0</v>
      </c>
      <c r="J300" s="693">
        <v>0</v>
      </c>
      <c r="K300" s="694">
        <v>0</v>
      </c>
      <c r="L300" s="695">
        <v>0</v>
      </c>
      <c r="M300" s="696">
        <v>0</v>
      </c>
      <c r="N300" s="695">
        <v>0</v>
      </c>
      <c r="O300" s="696">
        <v>0</v>
      </c>
      <c r="P300" s="696">
        <v>0</v>
      </c>
      <c r="Q300" s="695">
        <v>1</v>
      </c>
      <c r="R300" s="698">
        <v>25841.449988193919</v>
      </c>
    </row>
    <row r="301" spans="1:18" s="130" customFormat="1" ht="21.95" customHeight="1" x14ac:dyDescent="0.2">
      <c r="A301" s="388" t="s">
        <v>149</v>
      </c>
      <c r="B301" s="868" t="s">
        <v>2678</v>
      </c>
      <c r="C301" s="868" t="s">
        <v>1882</v>
      </c>
      <c r="D301" s="361">
        <v>9839.3904975047171</v>
      </c>
      <c r="E301" s="362">
        <v>0</v>
      </c>
      <c r="F301" s="363">
        <v>0</v>
      </c>
      <c r="G301" s="693">
        <v>0</v>
      </c>
      <c r="H301" s="693">
        <v>0</v>
      </c>
      <c r="I301" s="693">
        <v>0</v>
      </c>
      <c r="J301" s="693">
        <v>0</v>
      </c>
      <c r="K301" s="694">
        <v>0</v>
      </c>
      <c r="L301" s="695">
        <v>0</v>
      </c>
      <c r="M301" s="696">
        <v>0</v>
      </c>
      <c r="N301" s="695">
        <v>0</v>
      </c>
      <c r="O301" s="696">
        <v>0</v>
      </c>
      <c r="P301" s="696">
        <v>0</v>
      </c>
      <c r="Q301" s="695">
        <v>1</v>
      </c>
      <c r="R301" s="698">
        <v>9839.3904975047171</v>
      </c>
    </row>
    <row r="302" spans="1:18" s="130" customFormat="1" ht="21.95" customHeight="1" x14ac:dyDescent="0.2">
      <c r="A302" s="388" t="s">
        <v>150</v>
      </c>
      <c r="B302" s="161" t="s">
        <v>150</v>
      </c>
      <c r="C302" s="161" t="s">
        <v>886</v>
      </c>
      <c r="D302" s="163">
        <v>101697.49661469787</v>
      </c>
      <c r="E302" s="524">
        <v>0</v>
      </c>
      <c r="F302" s="888">
        <v>0</v>
      </c>
      <c r="G302" s="888">
        <v>0</v>
      </c>
      <c r="H302" s="888">
        <v>0</v>
      </c>
      <c r="I302" s="888">
        <v>0</v>
      </c>
      <c r="J302" s="888">
        <v>0</v>
      </c>
      <c r="K302" s="888">
        <v>0</v>
      </c>
      <c r="L302" s="532">
        <v>0</v>
      </c>
      <c r="M302" s="163">
        <v>0</v>
      </c>
      <c r="N302" s="532">
        <v>0</v>
      </c>
      <c r="O302" s="163">
        <v>0</v>
      </c>
      <c r="P302" s="163">
        <v>0</v>
      </c>
      <c r="Q302" s="532">
        <v>1</v>
      </c>
      <c r="R302" s="163">
        <v>101697.49661469787</v>
      </c>
    </row>
    <row r="303" spans="1:18" s="130" customFormat="1" ht="21.95" customHeight="1" x14ac:dyDescent="0.2">
      <c r="A303" s="388" t="s">
        <v>150</v>
      </c>
      <c r="B303" s="868" t="s">
        <v>260</v>
      </c>
      <c r="C303" s="868" t="s">
        <v>657</v>
      </c>
      <c r="D303" s="361">
        <v>43001.320140734162</v>
      </c>
      <c r="E303" s="362">
        <v>0</v>
      </c>
      <c r="F303" s="363">
        <v>0</v>
      </c>
      <c r="G303" s="693">
        <v>0</v>
      </c>
      <c r="H303" s="693">
        <v>0</v>
      </c>
      <c r="I303" s="693">
        <v>0</v>
      </c>
      <c r="J303" s="693">
        <v>0</v>
      </c>
      <c r="K303" s="694">
        <v>0</v>
      </c>
      <c r="L303" s="695">
        <v>0</v>
      </c>
      <c r="M303" s="696">
        <v>0</v>
      </c>
      <c r="N303" s="695">
        <v>0</v>
      </c>
      <c r="O303" s="696">
        <v>0</v>
      </c>
      <c r="P303" s="696">
        <v>0</v>
      </c>
      <c r="Q303" s="695">
        <v>1</v>
      </c>
      <c r="R303" s="698">
        <v>43001.320140734162</v>
      </c>
    </row>
    <row r="304" spans="1:18" s="130" customFormat="1" ht="21.95" customHeight="1" x14ac:dyDescent="0.2">
      <c r="A304" s="388" t="s">
        <v>150</v>
      </c>
      <c r="B304" s="868" t="s">
        <v>261</v>
      </c>
      <c r="C304" s="868" t="s">
        <v>1883</v>
      </c>
      <c r="D304" s="857">
        <v>27161.28654147093</v>
      </c>
      <c r="E304" s="699">
        <v>0</v>
      </c>
      <c r="F304" s="697">
        <v>0</v>
      </c>
      <c r="G304" s="693">
        <v>0</v>
      </c>
      <c r="H304" s="693">
        <v>0</v>
      </c>
      <c r="I304" s="693">
        <v>0</v>
      </c>
      <c r="J304" s="693">
        <v>0</v>
      </c>
      <c r="K304" s="694">
        <v>0</v>
      </c>
      <c r="L304" s="695">
        <v>0</v>
      </c>
      <c r="M304" s="696">
        <v>0</v>
      </c>
      <c r="N304" s="695">
        <v>0</v>
      </c>
      <c r="O304" s="696">
        <v>0</v>
      </c>
      <c r="P304" s="696">
        <v>0</v>
      </c>
      <c r="Q304" s="695">
        <v>1</v>
      </c>
      <c r="R304" s="698">
        <v>27161.28654147093</v>
      </c>
    </row>
    <row r="305" spans="1:18" s="130" customFormat="1" ht="21.95" customHeight="1" x14ac:dyDescent="0.2">
      <c r="A305" s="388" t="s">
        <v>150</v>
      </c>
      <c r="B305" s="868" t="s">
        <v>262</v>
      </c>
      <c r="C305" s="868" t="s">
        <v>658</v>
      </c>
      <c r="D305" s="361">
        <v>15243.054758215965</v>
      </c>
      <c r="E305" s="362">
        <v>0</v>
      </c>
      <c r="F305" s="363">
        <v>0</v>
      </c>
      <c r="G305" s="693">
        <v>0</v>
      </c>
      <c r="H305" s="693">
        <v>0</v>
      </c>
      <c r="I305" s="693">
        <v>0</v>
      </c>
      <c r="J305" s="693">
        <v>0</v>
      </c>
      <c r="K305" s="694">
        <v>0</v>
      </c>
      <c r="L305" s="695">
        <v>0</v>
      </c>
      <c r="M305" s="696">
        <v>0</v>
      </c>
      <c r="N305" s="695">
        <v>0</v>
      </c>
      <c r="O305" s="696">
        <v>0</v>
      </c>
      <c r="P305" s="696">
        <v>0</v>
      </c>
      <c r="Q305" s="695">
        <v>1</v>
      </c>
      <c r="R305" s="698">
        <v>15243.054758215965</v>
      </c>
    </row>
    <row r="306" spans="1:18" s="130" customFormat="1" ht="21.95" customHeight="1" x14ac:dyDescent="0.2">
      <c r="A306" s="388" t="s">
        <v>150</v>
      </c>
      <c r="B306" s="868" t="s">
        <v>885</v>
      </c>
      <c r="C306" s="868" t="s">
        <v>576</v>
      </c>
      <c r="D306" s="361">
        <v>16291.835174276814</v>
      </c>
      <c r="E306" s="362">
        <v>0</v>
      </c>
      <c r="F306" s="363">
        <v>0</v>
      </c>
      <c r="G306" s="693">
        <v>0</v>
      </c>
      <c r="H306" s="693">
        <v>0</v>
      </c>
      <c r="I306" s="693">
        <v>0</v>
      </c>
      <c r="J306" s="693">
        <v>0</v>
      </c>
      <c r="K306" s="694">
        <v>0</v>
      </c>
      <c r="L306" s="695">
        <v>0</v>
      </c>
      <c r="M306" s="696">
        <v>0</v>
      </c>
      <c r="N306" s="695">
        <v>0</v>
      </c>
      <c r="O306" s="696">
        <v>0</v>
      </c>
      <c r="P306" s="696">
        <v>0</v>
      </c>
      <c r="Q306" s="695">
        <v>1</v>
      </c>
      <c r="R306" s="698">
        <v>16291.835174276814</v>
      </c>
    </row>
    <row r="307" spans="1:18" s="130" customFormat="1" ht="21.95" customHeight="1" x14ac:dyDescent="0.2">
      <c r="A307" s="388" t="s">
        <v>151</v>
      </c>
      <c r="B307" s="161" t="s">
        <v>151</v>
      </c>
      <c r="C307" s="161" t="s">
        <v>887</v>
      </c>
      <c r="D307" s="163">
        <v>99217.96814201065</v>
      </c>
      <c r="E307" s="524">
        <v>0</v>
      </c>
      <c r="F307" s="888">
        <v>0</v>
      </c>
      <c r="G307" s="888">
        <v>0</v>
      </c>
      <c r="H307" s="888">
        <v>0</v>
      </c>
      <c r="I307" s="888">
        <v>0</v>
      </c>
      <c r="J307" s="888">
        <v>0</v>
      </c>
      <c r="K307" s="888">
        <v>0</v>
      </c>
      <c r="L307" s="532">
        <v>0</v>
      </c>
      <c r="M307" s="163">
        <v>0</v>
      </c>
      <c r="N307" s="532">
        <v>0</v>
      </c>
      <c r="O307" s="163">
        <v>0</v>
      </c>
      <c r="P307" s="163">
        <v>0</v>
      </c>
      <c r="Q307" s="532">
        <v>1</v>
      </c>
      <c r="R307" s="163">
        <v>99217.96814201065</v>
      </c>
    </row>
    <row r="308" spans="1:18" s="130" customFormat="1" ht="21.95" customHeight="1" x14ac:dyDescent="0.2">
      <c r="A308" s="388" t="s">
        <v>151</v>
      </c>
      <c r="B308" s="872" t="s">
        <v>1014</v>
      </c>
      <c r="C308" s="872" t="s">
        <v>888</v>
      </c>
      <c r="D308" s="361">
        <v>0</v>
      </c>
      <c r="E308" s="362">
        <v>0</v>
      </c>
      <c r="F308" s="363">
        <v>0</v>
      </c>
      <c r="G308" s="693">
        <v>0</v>
      </c>
      <c r="H308" s="693">
        <v>0</v>
      </c>
      <c r="I308" s="693">
        <v>0</v>
      </c>
      <c r="J308" s="693">
        <v>0</v>
      </c>
      <c r="K308" s="694">
        <v>0</v>
      </c>
      <c r="L308" s="695">
        <v>0</v>
      </c>
      <c r="M308" s="696">
        <v>0</v>
      </c>
      <c r="N308" s="695">
        <v>0</v>
      </c>
      <c r="O308" s="696">
        <v>0</v>
      </c>
      <c r="P308" s="696">
        <v>0</v>
      </c>
      <c r="Q308" s="695">
        <v>0</v>
      </c>
      <c r="R308" s="698">
        <v>0</v>
      </c>
    </row>
    <row r="309" spans="1:18" s="130" customFormat="1" ht="21.95" customHeight="1" x14ac:dyDescent="0.2">
      <c r="A309" s="388" t="s">
        <v>151</v>
      </c>
      <c r="B309" s="868" t="s">
        <v>1015</v>
      </c>
      <c r="C309" s="868" t="s">
        <v>2679</v>
      </c>
      <c r="D309" s="361">
        <v>24723.42482274471</v>
      </c>
      <c r="E309" s="362">
        <v>0</v>
      </c>
      <c r="F309" s="363">
        <v>0</v>
      </c>
      <c r="G309" s="693">
        <v>0</v>
      </c>
      <c r="H309" s="693">
        <v>0</v>
      </c>
      <c r="I309" s="693">
        <v>0</v>
      </c>
      <c r="J309" s="693">
        <v>0</v>
      </c>
      <c r="K309" s="694">
        <v>0</v>
      </c>
      <c r="L309" s="695">
        <v>0</v>
      </c>
      <c r="M309" s="696">
        <v>0</v>
      </c>
      <c r="N309" s="695">
        <v>0</v>
      </c>
      <c r="O309" s="696">
        <v>0</v>
      </c>
      <c r="P309" s="696">
        <v>0</v>
      </c>
      <c r="Q309" s="695">
        <v>1</v>
      </c>
      <c r="R309" s="698">
        <v>24723.42482274471</v>
      </c>
    </row>
    <row r="310" spans="1:18" s="130" customFormat="1" ht="21.95" customHeight="1" x14ac:dyDescent="0.2">
      <c r="A310" s="388" t="s">
        <v>151</v>
      </c>
      <c r="B310" s="868" t="s">
        <v>1016</v>
      </c>
      <c r="C310" s="868" t="s">
        <v>2680</v>
      </c>
      <c r="D310" s="361">
        <v>1297.8713207870464</v>
      </c>
      <c r="E310" s="362">
        <v>0</v>
      </c>
      <c r="F310" s="363">
        <v>0</v>
      </c>
      <c r="G310" s="693">
        <v>0</v>
      </c>
      <c r="H310" s="693">
        <v>0</v>
      </c>
      <c r="I310" s="693">
        <v>0</v>
      </c>
      <c r="J310" s="693">
        <v>0</v>
      </c>
      <c r="K310" s="694">
        <v>0</v>
      </c>
      <c r="L310" s="695">
        <v>0</v>
      </c>
      <c r="M310" s="696">
        <v>0</v>
      </c>
      <c r="N310" s="695">
        <v>0</v>
      </c>
      <c r="O310" s="696">
        <v>0</v>
      </c>
      <c r="P310" s="696">
        <v>0</v>
      </c>
      <c r="Q310" s="695">
        <v>1</v>
      </c>
      <c r="R310" s="698">
        <v>1297.8713207870464</v>
      </c>
    </row>
    <row r="311" spans="1:18" s="130" customFormat="1" ht="21.95" customHeight="1" x14ac:dyDescent="0.2">
      <c r="A311" s="388" t="s">
        <v>151</v>
      </c>
      <c r="B311" s="868" t="s">
        <v>1017</v>
      </c>
      <c r="C311" s="868" t="s">
        <v>1018</v>
      </c>
      <c r="D311" s="361">
        <v>721.82405423022306</v>
      </c>
      <c r="E311" s="362">
        <v>0</v>
      </c>
      <c r="F311" s="363">
        <v>0</v>
      </c>
      <c r="G311" s="693">
        <v>0</v>
      </c>
      <c r="H311" s="693">
        <v>0</v>
      </c>
      <c r="I311" s="693">
        <v>0</v>
      </c>
      <c r="J311" s="693">
        <v>0</v>
      </c>
      <c r="K311" s="694">
        <v>0</v>
      </c>
      <c r="L311" s="695">
        <v>0</v>
      </c>
      <c r="M311" s="696">
        <v>0</v>
      </c>
      <c r="N311" s="695">
        <v>0</v>
      </c>
      <c r="O311" s="696">
        <v>0</v>
      </c>
      <c r="P311" s="696">
        <v>0</v>
      </c>
      <c r="Q311" s="695">
        <v>1</v>
      </c>
      <c r="R311" s="698">
        <v>721.82405423022306</v>
      </c>
    </row>
    <row r="312" spans="1:18" s="130" customFormat="1" ht="21.95" customHeight="1" x14ac:dyDescent="0.2">
      <c r="A312" s="388" t="s">
        <v>151</v>
      </c>
      <c r="B312" s="872" t="s">
        <v>1019</v>
      </c>
      <c r="C312" s="872" t="s">
        <v>890</v>
      </c>
      <c r="D312" s="361">
        <v>0</v>
      </c>
      <c r="E312" s="362">
        <v>0</v>
      </c>
      <c r="F312" s="363">
        <v>0</v>
      </c>
      <c r="G312" s="693">
        <v>0</v>
      </c>
      <c r="H312" s="693">
        <v>0</v>
      </c>
      <c r="I312" s="693">
        <v>0</v>
      </c>
      <c r="J312" s="693">
        <v>0</v>
      </c>
      <c r="K312" s="694">
        <v>0</v>
      </c>
      <c r="L312" s="695">
        <v>0</v>
      </c>
      <c r="M312" s="696">
        <v>0</v>
      </c>
      <c r="N312" s="695">
        <v>0</v>
      </c>
      <c r="O312" s="696">
        <v>0</v>
      </c>
      <c r="P312" s="696">
        <v>0</v>
      </c>
      <c r="Q312" s="695">
        <v>0</v>
      </c>
      <c r="R312" s="698">
        <v>0</v>
      </c>
    </row>
    <row r="313" spans="1:18" s="130" customFormat="1" ht="21.95" customHeight="1" x14ac:dyDescent="0.2">
      <c r="A313" s="388" t="s">
        <v>151</v>
      </c>
      <c r="B313" s="868" t="s">
        <v>1020</v>
      </c>
      <c r="C313" s="868" t="s">
        <v>1886</v>
      </c>
      <c r="D313" s="361">
        <v>12415.441954187803</v>
      </c>
      <c r="E313" s="362">
        <v>0</v>
      </c>
      <c r="F313" s="363">
        <v>0</v>
      </c>
      <c r="G313" s="693">
        <v>0</v>
      </c>
      <c r="H313" s="693">
        <v>0</v>
      </c>
      <c r="I313" s="693">
        <v>0</v>
      </c>
      <c r="J313" s="693">
        <v>0</v>
      </c>
      <c r="K313" s="694">
        <v>0</v>
      </c>
      <c r="L313" s="695">
        <v>0</v>
      </c>
      <c r="M313" s="696">
        <v>0</v>
      </c>
      <c r="N313" s="695">
        <v>0</v>
      </c>
      <c r="O313" s="696">
        <v>0</v>
      </c>
      <c r="P313" s="696">
        <v>0</v>
      </c>
      <c r="Q313" s="695">
        <v>1</v>
      </c>
      <c r="R313" s="698">
        <v>12415.441954187803</v>
      </c>
    </row>
    <row r="314" spans="1:18" s="130" customFormat="1" ht="21.95" customHeight="1" x14ac:dyDescent="0.2">
      <c r="A314" s="388" t="s">
        <v>151</v>
      </c>
      <c r="B314" s="868" t="s">
        <v>1021</v>
      </c>
      <c r="C314" s="868" t="s">
        <v>659</v>
      </c>
      <c r="D314" s="361">
        <v>5669.6761468897175</v>
      </c>
      <c r="E314" s="362">
        <v>0</v>
      </c>
      <c r="F314" s="363">
        <v>0</v>
      </c>
      <c r="G314" s="693">
        <v>0</v>
      </c>
      <c r="H314" s="693">
        <v>0</v>
      </c>
      <c r="I314" s="693">
        <v>0</v>
      </c>
      <c r="J314" s="693">
        <v>0</v>
      </c>
      <c r="K314" s="694">
        <v>0</v>
      </c>
      <c r="L314" s="695">
        <v>0</v>
      </c>
      <c r="M314" s="696">
        <v>0</v>
      </c>
      <c r="N314" s="695">
        <v>0</v>
      </c>
      <c r="O314" s="696">
        <v>0</v>
      </c>
      <c r="P314" s="696">
        <v>0</v>
      </c>
      <c r="Q314" s="695">
        <v>1</v>
      </c>
      <c r="R314" s="698">
        <v>5669.6761468897175</v>
      </c>
    </row>
    <row r="315" spans="1:18" s="130" customFormat="1" ht="21.95" customHeight="1" x14ac:dyDescent="0.2">
      <c r="A315" s="388" t="s">
        <v>151</v>
      </c>
      <c r="B315" s="868" t="s">
        <v>1022</v>
      </c>
      <c r="C315" s="868" t="s">
        <v>1887</v>
      </c>
      <c r="D315" s="361">
        <v>1279.0587451956412</v>
      </c>
      <c r="E315" s="362">
        <v>0</v>
      </c>
      <c r="F315" s="363">
        <v>0</v>
      </c>
      <c r="G315" s="693">
        <v>0</v>
      </c>
      <c r="H315" s="693">
        <v>0</v>
      </c>
      <c r="I315" s="693">
        <v>0</v>
      </c>
      <c r="J315" s="693">
        <v>0</v>
      </c>
      <c r="K315" s="694">
        <v>0</v>
      </c>
      <c r="L315" s="695">
        <v>0</v>
      </c>
      <c r="M315" s="696">
        <v>0</v>
      </c>
      <c r="N315" s="695">
        <v>0</v>
      </c>
      <c r="O315" s="696">
        <v>0</v>
      </c>
      <c r="P315" s="696">
        <v>0</v>
      </c>
      <c r="Q315" s="695">
        <v>1</v>
      </c>
      <c r="R315" s="698">
        <v>1279.0587451956412</v>
      </c>
    </row>
    <row r="316" spans="1:18" s="130" customFormat="1" ht="21.95" customHeight="1" x14ac:dyDescent="0.2">
      <c r="A316" s="388" t="s">
        <v>151</v>
      </c>
      <c r="B316" s="872" t="s">
        <v>1023</v>
      </c>
      <c r="C316" s="872" t="s">
        <v>892</v>
      </c>
      <c r="D316" s="361">
        <v>0</v>
      </c>
      <c r="E316" s="362">
        <v>0</v>
      </c>
      <c r="F316" s="363">
        <v>0</v>
      </c>
      <c r="G316" s="693">
        <v>0</v>
      </c>
      <c r="H316" s="693">
        <v>0</v>
      </c>
      <c r="I316" s="693">
        <v>0</v>
      </c>
      <c r="J316" s="693">
        <v>0</v>
      </c>
      <c r="K316" s="694">
        <v>0</v>
      </c>
      <c r="L316" s="695">
        <v>0</v>
      </c>
      <c r="M316" s="696">
        <v>0</v>
      </c>
      <c r="N316" s="695">
        <v>0</v>
      </c>
      <c r="O316" s="696">
        <v>0</v>
      </c>
      <c r="P316" s="696">
        <v>0</v>
      </c>
      <c r="Q316" s="695">
        <v>0</v>
      </c>
      <c r="R316" s="698">
        <v>0</v>
      </c>
    </row>
    <row r="317" spans="1:18" s="130" customFormat="1" ht="21.95" customHeight="1" x14ac:dyDescent="0.2">
      <c r="A317" s="388" t="s">
        <v>151</v>
      </c>
      <c r="B317" s="868" t="s">
        <v>1024</v>
      </c>
      <c r="C317" s="868" t="s">
        <v>667</v>
      </c>
      <c r="D317" s="361">
        <v>7133.7286642608406</v>
      </c>
      <c r="E317" s="362">
        <v>0</v>
      </c>
      <c r="F317" s="363">
        <v>0</v>
      </c>
      <c r="G317" s="693">
        <v>0</v>
      </c>
      <c r="H317" s="693">
        <v>0</v>
      </c>
      <c r="I317" s="693">
        <v>0</v>
      </c>
      <c r="J317" s="693">
        <v>0</v>
      </c>
      <c r="K317" s="694">
        <v>0</v>
      </c>
      <c r="L317" s="695">
        <v>0</v>
      </c>
      <c r="M317" s="696">
        <v>0</v>
      </c>
      <c r="N317" s="695">
        <v>0</v>
      </c>
      <c r="O317" s="696">
        <v>0</v>
      </c>
      <c r="P317" s="696">
        <v>0</v>
      </c>
      <c r="Q317" s="695">
        <v>1</v>
      </c>
      <c r="R317" s="698">
        <v>7133.7286642608406</v>
      </c>
    </row>
    <row r="318" spans="1:18" s="130" customFormat="1" ht="21.95" customHeight="1" x14ac:dyDescent="0.2">
      <c r="A318" s="388" t="s">
        <v>151</v>
      </c>
      <c r="B318" s="872" t="s">
        <v>1025</v>
      </c>
      <c r="C318" s="872" t="s">
        <v>895</v>
      </c>
      <c r="D318" s="361">
        <v>0</v>
      </c>
      <c r="E318" s="362">
        <v>0</v>
      </c>
      <c r="F318" s="363">
        <v>0</v>
      </c>
      <c r="G318" s="693">
        <v>0</v>
      </c>
      <c r="H318" s="693">
        <v>0</v>
      </c>
      <c r="I318" s="693">
        <v>0</v>
      </c>
      <c r="J318" s="693">
        <v>0</v>
      </c>
      <c r="K318" s="694">
        <v>0</v>
      </c>
      <c r="L318" s="695">
        <v>0</v>
      </c>
      <c r="M318" s="696">
        <v>0</v>
      </c>
      <c r="N318" s="695">
        <v>0</v>
      </c>
      <c r="O318" s="696">
        <v>0</v>
      </c>
      <c r="P318" s="696">
        <v>0</v>
      </c>
      <c r="Q318" s="695">
        <v>0</v>
      </c>
      <c r="R318" s="698">
        <v>0</v>
      </c>
    </row>
    <row r="319" spans="1:18" s="130" customFormat="1" ht="21.95" customHeight="1" x14ac:dyDescent="0.2">
      <c r="A319" s="388" t="s">
        <v>151</v>
      </c>
      <c r="B319" s="868" t="s">
        <v>1026</v>
      </c>
      <c r="C319" s="868" t="s">
        <v>1888</v>
      </c>
      <c r="D319" s="361">
        <v>532.97473771650209</v>
      </c>
      <c r="E319" s="362">
        <v>0</v>
      </c>
      <c r="F319" s="363">
        <v>0</v>
      </c>
      <c r="G319" s="693">
        <v>0</v>
      </c>
      <c r="H319" s="693">
        <v>0</v>
      </c>
      <c r="I319" s="693">
        <v>0</v>
      </c>
      <c r="J319" s="693">
        <v>0</v>
      </c>
      <c r="K319" s="694">
        <v>0</v>
      </c>
      <c r="L319" s="695">
        <v>0</v>
      </c>
      <c r="M319" s="696">
        <v>0</v>
      </c>
      <c r="N319" s="695">
        <v>0</v>
      </c>
      <c r="O319" s="696">
        <v>0</v>
      </c>
      <c r="P319" s="696">
        <v>0</v>
      </c>
      <c r="Q319" s="695">
        <v>1</v>
      </c>
      <c r="R319" s="698">
        <v>532.97473771650209</v>
      </c>
    </row>
    <row r="320" spans="1:18" s="130" customFormat="1" ht="21.95" customHeight="1" x14ac:dyDescent="0.2">
      <c r="A320" s="388" t="s">
        <v>151</v>
      </c>
      <c r="B320" s="872" t="s">
        <v>1027</v>
      </c>
      <c r="C320" s="872" t="s">
        <v>899</v>
      </c>
      <c r="D320" s="361">
        <v>0</v>
      </c>
      <c r="E320" s="362">
        <v>0</v>
      </c>
      <c r="F320" s="363">
        <v>0</v>
      </c>
      <c r="G320" s="693">
        <v>0</v>
      </c>
      <c r="H320" s="693">
        <v>0</v>
      </c>
      <c r="I320" s="693">
        <v>0</v>
      </c>
      <c r="J320" s="693">
        <v>0</v>
      </c>
      <c r="K320" s="694">
        <v>0</v>
      </c>
      <c r="L320" s="695">
        <v>0</v>
      </c>
      <c r="M320" s="696">
        <v>0</v>
      </c>
      <c r="N320" s="695">
        <v>0</v>
      </c>
      <c r="O320" s="696">
        <v>0</v>
      </c>
      <c r="P320" s="696">
        <v>0</v>
      </c>
      <c r="Q320" s="695">
        <v>0</v>
      </c>
      <c r="R320" s="698">
        <v>0</v>
      </c>
    </row>
    <row r="321" spans="1:18" s="130" customFormat="1" ht="21.95" customHeight="1" x14ac:dyDescent="0.2">
      <c r="A321" s="388" t="s">
        <v>151</v>
      </c>
      <c r="B321" s="868" t="s">
        <v>1028</v>
      </c>
      <c r="C321" s="868" t="s">
        <v>1889</v>
      </c>
      <c r="D321" s="361">
        <v>2344.3776892489336</v>
      </c>
      <c r="E321" s="362">
        <v>0</v>
      </c>
      <c r="F321" s="363">
        <v>0</v>
      </c>
      <c r="G321" s="693">
        <v>0</v>
      </c>
      <c r="H321" s="693">
        <v>0</v>
      </c>
      <c r="I321" s="693">
        <v>0</v>
      </c>
      <c r="J321" s="693">
        <v>0</v>
      </c>
      <c r="K321" s="694">
        <v>0</v>
      </c>
      <c r="L321" s="695">
        <v>0</v>
      </c>
      <c r="M321" s="696">
        <v>0</v>
      </c>
      <c r="N321" s="695">
        <v>0</v>
      </c>
      <c r="O321" s="696">
        <v>0</v>
      </c>
      <c r="P321" s="696">
        <v>0</v>
      </c>
      <c r="Q321" s="695">
        <v>1</v>
      </c>
      <c r="R321" s="698">
        <v>2344.3776892489336</v>
      </c>
    </row>
    <row r="322" spans="1:18" s="130" customFormat="1" ht="21.95" customHeight="1" x14ac:dyDescent="0.2">
      <c r="A322" s="388" t="s">
        <v>151</v>
      </c>
      <c r="B322" s="868" t="s">
        <v>1029</v>
      </c>
      <c r="C322" s="868" t="s">
        <v>2681</v>
      </c>
      <c r="D322" s="361">
        <v>6797.7277949343497</v>
      </c>
      <c r="E322" s="362">
        <v>0</v>
      </c>
      <c r="F322" s="363">
        <v>0</v>
      </c>
      <c r="G322" s="693">
        <v>0</v>
      </c>
      <c r="H322" s="693">
        <v>0</v>
      </c>
      <c r="I322" s="693">
        <v>0</v>
      </c>
      <c r="J322" s="693">
        <v>0</v>
      </c>
      <c r="K322" s="694">
        <v>0</v>
      </c>
      <c r="L322" s="695">
        <v>0</v>
      </c>
      <c r="M322" s="696">
        <v>0</v>
      </c>
      <c r="N322" s="695">
        <v>0</v>
      </c>
      <c r="O322" s="696">
        <v>0</v>
      </c>
      <c r="P322" s="696">
        <v>0</v>
      </c>
      <c r="Q322" s="695">
        <v>1</v>
      </c>
      <c r="R322" s="698">
        <v>6797.7277949343497</v>
      </c>
    </row>
    <row r="323" spans="1:18" s="130" customFormat="1" ht="21.95" customHeight="1" x14ac:dyDescent="0.2">
      <c r="A323" s="388" t="s">
        <v>151</v>
      </c>
      <c r="B323" s="868" t="s">
        <v>1030</v>
      </c>
      <c r="C323" s="868" t="s">
        <v>256</v>
      </c>
      <c r="D323" s="361">
        <v>187.18512713448143</v>
      </c>
      <c r="E323" s="362">
        <v>0</v>
      </c>
      <c r="F323" s="363">
        <v>0</v>
      </c>
      <c r="G323" s="693">
        <v>0</v>
      </c>
      <c r="H323" s="693">
        <v>0</v>
      </c>
      <c r="I323" s="693">
        <v>0</v>
      </c>
      <c r="J323" s="693">
        <v>0</v>
      </c>
      <c r="K323" s="694">
        <v>0</v>
      </c>
      <c r="L323" s="695">
        <v>0</v>
      </c>
      <c r="M323" s="696">
        <v>0</v>
      </c>
      <c r="N323" s="695">
        <v>0</v>
      </c>
      <c r="O323" s="696">
        <v>0</v>
      </c>
      <c r="P323" s="696">
        <v>0</v>
      </c>
      <c r="Q323" s="695">
        <v>1</v>
      </c>
      <c r="R323" s="698">
        <v>187.18512713448143</v>
      </c>
    </row>
    <row r="324" spans="1:18" s="130" customFormat="1" ht="21.95" customHeight="1" x14ac:dyDescent="0.2">
      <c r="A324" s="388" t="s">
        <v>151</v>
      </c>
      <c r="B324" s="868" t="s">
        <v>1031</v>
      </c>
      <c r="C324" s="868" t="s">
        <v>2682</v>
      </c>
      <c r="D324" s="857">
        <v>20737.887654485567</v>
      </c>
      <c r="E324" s="699">
        <v>0</v>
      </c>
      <c r="F324" s="697">
        <v>0</v>
      </c>
      <c r="G324" s="693">
        <v>0</v>
      </c>
      <c r="H324" s="693">
        <v>0</v>
      </c>
      <c r="I324" s="693">
        <v>0</v>
      </c>
      <c r="J324" s="693">
        <v>0</v>
      </c>
      <c r="K324" s="694">
        <v>0</v>
      </c>
      <c r="L324" s="695">
        <v>0</v>
      </c>
      <c r="M324" s="696">
        <v>0</v>
      </c>
      <c r="N324" s="695">
        <v>0</v>
      </c>
      <c r="O324" s="696">
        <v>0</v>
      </c>
      <c r="P324" s="696">
        <v>0</v>
      </c>
      <c r="Q324" s="695">
        <v>1</v>
      </c>
      <c r="R324" s="698">
        <v>20737.887654485567</v>
      </c>
    </row>
    <row r="325" spans="1:18" s="130" customFormat="1" ht="21.95" customHeight="1" x14ac:dyDescent="0.2">
      <c r="A325" s="388" t="s">
        <v>151</v>
      </c>
      <c r="B325" s="868" t="s">
        <v>1032</v>
      </c>
      <c r="C325" s="868" t="s">
        <v>1892</v>
      </c>
      <c r="D325" s="361">
        <v>771.39829188757415</v>
      </c>
      <c r="E325" s="362">
        <v>0</v>
      </c>
      <c r="F325" s="363">
        <v>0</v>
      </c>
      <c r="G325" s="693">
        <v>0</v>
      </c>
      <c r="H325" s="693">
        <v>0</v>
      </c>
      <c r="I325" s="693">
        <v>0</v>
      </c>
      <c r="J325" s="693">
        <v>0</v>
      </c>
      <c r="K325" s="694">
        <v>0</v>
      </c>
      <c r="L325" s="695">
        <v>0</v>
      </c>
      <c r="M325" s="696">
        <v>0</v>
      </c>
      <c r="N325" s="695">
        <v>0</v>
      </c>
      <c r="O325" s="696">
        <v>0</v>
      </c>
      <c r="P325" s="696">
        <v>0</v>
      </c>
      <c r="Q325" s="695">
        <v>1</v>
      </c>
      <c r="R325" s="698">
        <v>771.39829188757415</v>
      </c>
    </row>
    <row r="326" spans="1:18" s="130" customFormat="1" ht="21.95" customHeight="1" x14ac:dyDescent="0.2">
      <c r="A326" s="388" t="s">
        <v>151</v>
      </c>
      <c r="B326" s="872" t="s">
        <v>1033</v>
      </c>
      <c r="C326" s="872" t="s">
        <v>902</v>
      </c>
      <c r="D326" s="361">
        <v>0</v>
      </c>
      <c r="E326" s="362">
        <v>0</v>
      </c>
      <c r="F326" s="363">
        <v>0</v>
      </c>
      <c r="G326" s="693">
        <v>0</v>
      </c>
      <c r="H326" s="693">
        <v>0</v>
      </c>
      <c r="I326" s="693">
        <v>0</v>
      </c>
      <c r="J326" s="693">
        <v>0</v>
      </c>
      <c r="K326" s="694">
        <v>0</v>
      </c>
      <c r="L326" s="695">
        <v>0</v>
      </c>
      <c r="M326" s="696">
        <v>0</v>
      </c>
      <c r="N326" s="695">
        <v>0</v>
      </c>
      <c r="O326" s="696">
        <v>0</v>
      </c>
      <c r="P326" s="696">
        <v>0</v>
      </c>
      <c r="Q326" s="695">
        <v>0</v>
      </c>
      <c r="R326" s="698">
        <v>0</v>
      </c>
    </row>
    <row r="327" spans="1:18" s="130" customFormat="1" ht="21.95" customHeight="1" x14ac:dyDescent="0.2">
      <c r="A327" s="388" t="s">
        <v>151</v>
      </c>
      <c r="B327" s="868" t="s">
        <v>1034</v>
      </c>
      <c r="C327" s="868" t="s">
        <v>674</v>
      </c>
      <c r="D327" s="361">
        <v>9609.5049584097433</v>
      </c>
      <c r="E327" s="362">
        <v>0</v>
      </c>
      <c r="F327" s="363">
        <v>0</v>
      </c>
      <c r="G327" s="693">
        <v>0</v>
      </c>
      <c r="H327" s="693">
        <v>0</v>
      </c>
      <c r="I327" s="693">
        <v>0</v>
      </c>
      <c r="J327" s="693">
        <v>0</v>
      </c>
      <c r="K327" s="694">
        <v>0</v>
      </c>
      <c r="L327" s="695">
        <v>0</v>
      </c>
      <c r="M327" s="696">
        <v>0</v>
      </c>
      <c r="N327" s="695">
        <v>0</v>
      </c>
      <c r="O327" s="696">
        <v>0</v>
      </c>
      <c r="P327" s="696">
        <v>0</v>
      </c>
      <c r="Q327" s="695">
        <v>1</v>
      </c>
      <c r="R327" s="698">
        <v>9609.5049584097433</v>
      </c>
    </row>
    <row r="328" spans="1:18" s="130" customFormat="1" ht="21.95" customHeight="1" x14ac:dyDescent="0.2">
      <c r="A328" s="388" t="s">
        <v>151</v>
      </c>
      <c r="B328" s="868" t="s">
        <v>1035</v>
      </c>
      <c r="C328" s="868" t="s">
        <v>1893</v>
      </c>
      <c r="D328" s="361">
        <v>3185.227462124777</v>
      </c>
      <c r="E328" s="362">
        <v>0</v>
      </c>
      <c r="F328" s="363">
        <v>0</v>
      </c>
      <c r="G328" s="693">
        <v>0</v>
      </c>
      <c r="H328" s="693">
        <v>0</v>
      </c>
      <c r="I328" s="693">
        <v>0</v>
      </c>
      <c r="J328" s="693">
        <v>0</v>
      </c>
      <c r="K328" s="694">
        <v>0</v>
      </c>
      <c r="L328" s="695">
        <v>0</v>
      </c>
      <c r="M328" s="696">
        <v>0</v>
      </c>
      <c r="N328" s="695">
        <v>0</v>
      </c>
      <c r="O328" s="696">
        <v>0</v>
      </c>
      <c r="P328" s="696">
        <v>0</v>
      </c>
      <c r="Q328" s="695">
        <v>1</v>
      </c>
      <c r="R328" s="698">
        <v>3185.227462124777</v>
      </c>
    </row>
    <row r="329" spans="1:18" s="130" customFormat="1" ht="21.95" customHeight="1" x14ac:dyDescent="0.2">
      <c r="A329" s="388" t="s">
        <v>151</v>
      </c>
      <c r="B329" s="868" t="s">
        <v>1894</v>
      </c>
      <c r="C329" s="868" t="s">
        <v>1895</v>
      </c>
      <c r="D329" s="361">
        <v>1353.0169750618525</v>
      </c>
      <c r="E329" s="362">
        <v>0</v>
      </c>
      <c r="F329" s="363">
        <v>0</v>
      </c>
      <c r="G329" s="693">
        <v>0</v>
      </c>
      <c r="H329" s="693">
        <v>0</v>
      </c>
      <c r="I329" s="693">
        <v>0</v>
      </c>
      <c r="J329" s="693">
        <v>0</v>
      </c>
      <c r="K329" s="694">
        <v>0</v>
      </c>
      <c r="L329" s="695">
        <v>0</v>
      </c>
      <c r="M329" s="696">
        <v>0</v>
      </c>
      <c r="N329" s="695">
        <v>0</v>
      </c>
      <c r="O329" s="696">
        <v>0</v>
      </c>
      <c r="P329" s="696">
        <v>0</v>
      </c>
      <c r="Q329" s="695">
        <v>1</v>
      </c>
      <c r="R329" s="698">
        <v>1353.0169750618525</v>
      </c>
    </row>
    <row r="330" spans="1:18" s="130" customFormat="1" ht="21.95" customHeight="1" x14ac:dyDescent="0.2">
      <c r="A330" s="388" t="s">
        <v>151</v>
      </c>
      <c r="B330" s="872" t="s">
        <v>1036</v>
      </c>
      <c r="C330" s="872" t="s">
        <v>906</v>
      </c>
      <c r="D330" s="361">
        <v>0</v>
      </c>
      <c r="E330" s="362">
        <v>0</v>
      </c>
      <c r="F330" s="363">
        <v>0</v>
      </c>
      <c r="G330" s="693">
        <v>0</v>
      </c>
      <c r="H330" s="693">
        <v>0</v>
      </c>
      <c r="I330" s="693">
        <v>0</v>
      </c>
      <c r="J330" s="693">
        <v>0</v>
      </c>
      <c r="K330" s="694">
        <v>0</v>
      </c>
      <c r="L330" s="695">
        <v>0</v>
      </c>
      <c r="M330" s="696">
        <v>0</v>
      </c>
      <c r="N330" s="695">
        <v>0</v>
      </c>
      <c r="O330" s="696">
        <v>0</v>
      </c>
      <c r="P330" s="696">
        <v>0</v>
      </c>
      <c r="Q330" s="695">
        <v>0</v>
      </c>
      <c r="R330" s="698">
        <v>0</v>
      </c>
    </row>
    <row r="331" spans="1:18" s="130" customFormat="1" ht="21.95" customHeight="1" x14ac:dyDescent="0.2">
      <c r="A331" s="388" t="s">
        <v>151</v>
      </c>
      <c r="B331" s="868" t="s">
        <v>1037</v>
      </c>
      <c r="C331" s="868" t="s">
        <v>675</v>
      </c>
      <c r="D331" s="361">
        <v>457.64174271091895</v>
      </c>
      <c r="E331" s="362">
        <v>0</v>
      </c>
      <c r="F331" s="363">
        <v>0</v>
      </c>
      <c r="G331" s="693">
        <v>0</v>
      </c>
      <c r="H331" s="693">
        <v>0</v>
      </c>
      <c r="I331" s="693">
        <v>0</v>
      </c>
      <c r="J331" s="693">
        <v>0</v>
      </c>
      <c r="K331" s="694">
        <v>0</v>
      </c>
      <c r="L331" s="695">
        <v>0</v>
      </c>
      <c r="M331" s="696">
        <v>0</v>
      </c>
      <c r="N331" s="695">
        <v>0</v>
      </c>
      <c r="O331" s="696">
        <v>0</v>
      </c>
      <c r="P331" s="696">
        <v>0</v>
      </c>
      <c r="Q331" s="695">
        <v>1</v>
      </c>
      <c r="R331" s="698">
        <v>457.64174271091895</v>
      </c>
    </row>
    <row r="332" spans="1:18" s="130" customFormat="1" ht="21.95" customHeight="1" x14ac:dyDescent="0.2">
      <c r="A332" s="388" t="s">
        <v>152</v>
      </c>
      <c r="B332" s="161" t="s">
        <v>152</v>
      </c>
      <c r="C332" s="161" t="s">
        <v>9</v>
      </c>
      <c r="D332" s="163">
        <v>222426.31961481075</v>
      </c>
      <c r="E332" s="524">
        <v>7.758912475318634E-3</v>
      </c>
      <c r="F332" s="888">
        <v>1725.786346098565</v>
      </c>
      <c r="G332" s="888">
        <v>1777.99</v>
      </c>
      <c r="H332" s="888">
        <v>0</v>
      </c>
      <c r="I332" s="888">
        <v>0</v>
      </c>
      <c r="J332" s="888">
        <v>662.97</v>
      </c>
      <c r="K332" s="888">
        <v>1115.02</v>
      </c>
      <c r="L332" s="532">
        <v>0.64609388208493668</v>
      </c>
      <c r="M332" s="163">
        <v>-610.76634609856501</v>
      </c>
      <c r="N332" s="532">
        <v>0.48336821161289678</v>
      </c>
      <c r="O332" s="163">
        <v>-898.04077059632209</v>
      </c>
      <c r="P332" s="163">
        <v>287.27442449775708</v>
      </c>
      <c r="Q332" s="532">
        <v>1</v>
      </c>
      <c r="R332" s="163">
        <v>222426.31961481075</v>
      </c>
    </row>
    <row r="333" spans="1:18" s="130" customFormat="1" ht="21.95" customHeight="1" x14ac:dyDescent="0.2">
      <c r="A333" s="388" t="s">
        <v>152</v>
      </c>
      <c r="B333" s="872" t="s">
        <v>263</v>
      </c>
      <c r="C333" s="872" t="s">
        <v>908</v>
      </c>
      <c r="D333" s="361">
        <v>0</v>
      </c>
      <c r="E333" s="362">
        <v>0</v>
      </c>
      <c r="F333" s="363">
        <v>0</v>
      </c>
      <c r="G333" s="693">
        <v>0</v>
      </c>
      <c r="H333" s="693">
        <v>0</v>
      </c>
      <c r="I333" s="693">
        <v>0</v>
      </c>
      <c r="J333" s="693">
        <v>0</v>
      </c>
      <c r="K333" s="694">
        <v>0</v>
      </c>
      <c r="L333" s="695">
        <v>0</v>
      </c>
      <c r="M333" s="696">
        <v>0</v>
      </c>
      <c r="N333" s="695">
        <v>0</v>
      </c>
      <c r="O333" s="696">
        <v>0</v>
      </c>
      <c r="P333" s="696">
        <v>0</v>
      </c>
      <c r="Q333" s="695">
        <v>0</v>
      </c>
      <c r="R333" s="698">
        <v>0</v>
      </c>
    </row>
    <row r="334" spans="1:18" s="130" customFormat="1" ht="21.95" customHeight="1" x14ac:dyDescent="0.2">
      <c r="A334" s="388" t="s">
        <v>152</v>
      </c>
      <c r="B334" s="868" t="s">
        <v>264</v>
      </c>
      <c r="C334" s="868" t="s">
        <v>1896</v>
      </c>
      <c r="D334" s="361">
        <v>21480.674292946209</v>
      </c>
      <c r="E334" s="362">
        <v>0</v>
      </c>
      <c r="F334" s="363">
        <v>0</v>
      </c>
      <c r="G334" s="693">
        <v>34.57</v>
      </c>
      <c r="H334" s="693">
        <v>0</v>
      </c>
      <c r="I334" s="693">
        <v>0</v>
      </c>
      <c r="J334" s="693">
        <v>0</v>
      </c>
      <c r="K334" s="694">
        <v>34.57</v>
      </c>
      <c r="L334" s="695">
        <v>0</v>
      </c>
      <c r="M334" s="696">
        <v>34.57</v>
      </c>
      <c r="N334" s="695">
        <v>0</v>
      </c>
      <c r="O334" s="696">
        <v>34.57</v>
      </c>
      <c r="P334" s="696">
        <v>0</v>
      </c>
      <c r="Q334" s="695">
        <v>1</v>
      </c>
      <c r="R334" s="698">
        <v>21480.674292946209</v>
      </c>
    </row>
    <row r="335" spans="1:18" s="130" customFormat="1" ht="21.95" customHeight="1" x14ac:dyDescent="0.2">
      <c r="A335" s="388" t="s">
        <v>152</v>
      </c>
      <c r="B335" s="868" t="s">
        <v>889</v>
      </c>
      <c r="C335" s="868" t="s">
        <v>1897</v>
      </c>
      <c r="D335" s="361">
        <v>570.17608911950583</v>
      </c>
      <c r="E335" s="362">
        <v>0</v>
      </c>
      <c r="F335" s="363">
        <v>0</v>
      </c>
      <c r="G335" s="693">
        <v>0</v>
      </c>
      <c r="H335" s="693">
        <v>0</v>
      </c>
      <c r="I335" s="693">
        <v>0</v>
      </c>
      <c r="J335" s="693">
        <v>0</v>
      </c>
      <c r="K335" s="694">
        <v>0</v>
      </c>
      <c r="L335" s="695">
        <v>0</v>
      </c>
      <c r="M335" s="696">
        <v>0</v>
      </c>
      <c r="N335" s="695">
        <v>0</v>
      </c>
      <c r="O335" s="696">
        <v>0</v>
      </c>
      <c r="P335" s="696">
        <v>0</v>
      </c>
      <c r="Q335" s="695">
        <v>1</v>
      </c>
      <c r="R335" s="698">
        <v>570.17608911950583</v>
      </c>
    </row>
    <row r="336" spans="1:18" s="130" customFormat="1" ht="21.95" customHeight="1" x14ac:dyDescent="0.2">
      <c r="A336" s="388" t="s">
        <v>152</v>
      </c>
      <c r="B336" s="872" t="s">
        <v>265</v>
      </c>
      <c r="C336" s="872" t="s">
        <v>257</v>
      </c>
      <c r="D336" s="361">
        <v>0</v>
      </c>
      <c r="E336" s="362">
        <v>0</v>
      </c>
      <c r="F336" s="363">
        <v>0</v>
      </c>
      <c r="G336" s="693">
        <v>0</v>
      </c>
      <c r="H336" s="693">
        <v>0</v>
      </c>
      <c r="I336" s="693">
        <v>0</v>
      </c>
      <c r="J336" s="693">
        <v>0</v>
      </c>
      <c r="K336" s="694">
        <v>0</v>
      </c>
      <c r="L336" s="695">
        <v>0</v>
      </c>
      <c r="M336" s="696">
        <v>0</v>
      </c>
      <c r="N336" s="695">
        <v>0</v>
      </c>
      <c r="O336" s="696">
        <v>0</v>
      </c>
      <c r="P336" s="696">
        <v>0</v>
      </c>
      <c r="Q336" s="695">
        <v>0</v>
      </c>
      <c r="R336" s="698">
        <v>0</v>
      </c>
    </row>
    <row r="337" spans="1:18" s="130" customFormat="1" ht="21.95" customHeight="1" x14ac:dyDescent="0.2">
      <c r="A337" s="388" t="s">
        <v>152</v>
      </c>
      <c r="B337" s="868" t="s">
        <v>266</v>
      </c>
      <c r="C337" s="868" t="s">
        <v>1898</v>
      </c>
      <c r="D337" s="361">
        <v>7957.8331775443366</v>
      </c>
      <c r="E337" s="362">
        <v>0</v>
      </c>
      <c r="F337" s="363">
        <v>0</v>
      </c>
      <c r="G337" s="693">
        <v>280</v>
      </c>
      <c r="H337" s="693">
        <v>0</v>
      </c>
      <c r="I337" s="693">
        <v>0</v>
      </c>
      <c r="J337" s="693">
        <v>0</v>
      </c>
      <c r="K337" s="694">
        <v>280</v>
      </c>
      <c r="L337" s="695">
        <v>0</v>
      </c>
      <c r="M337" s="696">
        <v>280</v>
      </c>
      <c r="N337" s="695">
        <v>0</v>
      </c>
      <c r="O337" s="696">
        <v>280</v>
      </c>
      <c r="P337" s="696">
        <v>0</v>
      </c>
      <c r="Q337" s="695">
        <v>1</v>
      </c>
      <c r="R337" s="698">
        <v>7957.8331775443366</v>
      </c>
    </row>
    <row r="338" spans="1:18" s="130" customFormat="1" ht="21.95" customHeight="1" x14ac:dyDescent="0.2">
      <c r="A338" s="388" t="s">
        <v>152</v>
      </c>
      <c r="B338" s="872" t="s">
        <v>891</v>
      </c>
      <c r="C338" s="872" t="s">
        <v>915</v>
      </c>
      <c r="D338" s="361">
        <v>0</v>
      </c>
      <c r="E338" s="362">
        <v>0</v>
      </c>
      <c r="F338" s="363">
        <v>0</v>
      </c>
      <c r="G338" s="693">
        <v>0</v>
      </c>
      <c r="H338" s="693">
        <v>0</v>
      </c>
      <c r="I338" s="693">
        <v>0</v>
      </c>
      <c r="J338" s="693">
        <v>0</v>
      </c>
      <c r="K338" s="694">
        <v>0</v>
      </c>
      <c r="L338" s="695">
        <v>0</v>
      </c>
      <c r="M338" s="696">
        <v>0</v>
      </c>
      <c r="N338" s="695">
        <v>0</v>
      </c>
      <c r="O338" s="696">
        <v>0</v>
      </c>
      <c r="P338" s="696">
        <v>0</v>
      </c>
      <c r="Q338" s="695">
        <v>0</v>
      </c>
      <c r="R338" s="698">
        <v>0</v>
      </c>
    </row>
    <row r="339" spans="1:18" s="130" customFormat="1" ht="21.95" customHeight="1" x14ac:dyDescent="0.2">
      <c r="A339" s="388" t="s">
        <v>152</v>
      </c>
      <c r="B339" s="868" t="s">
        <v>893</v>
      </c>
      <c r="C339" s="868" t="s">
        <v>1899</v>
      </c>
      <c r="D339" s="361">
        <v>1650.2039865060776</v>
      </c>
      <c r="E339" s="362">
        <v>0</v>
      </c>
      <c r="F339" s="363">
        <v>0</v>
      </c>
      <c r="G339" s="693">
        <v>381.52</v>
      </c>
      <c r="H339" s="693">
        <v>0</v>
      </c>
      <c r="I339" s="693">
        <v>0</v>
      </c>
      <c r="J339" s="693">
        <v>222.07000000000002</v>
      </c>
      <c r="K339" s="694">
        <v>159.44999999999996</v>
      </c>
      <c r="L339" s="695">
        <v>0</v>
      </c>
      <c r="M339" s="696">
        <v>159.44999999999996</v>
      </c>
      <c r="N339" s="695">
        <v>0</v>
      </c>
      <c r="O339" s="696">
        <v>73.649999999999949</v>
      </c>
      <c r="P339" s="696">
        <v>85.800000000000011</v>
      </c>
      <c r="Q339" s="695">
        <v>1</v>
      </c>
      <c r="R339" s="698">
        <v>1650.2039865060776</v>
      </c>
    </row>
    <row r="340" spans="1:18" s="130" customFormat="1" ht="21.95" customHeight="1" x14ac:dyDescent="0.2">
      <c r="A340" s="388" t="s">
        <v>152</v>
      </c>
      <c r="B340" s="872" t="s">
        <v>894</v>
      </c>
      <c r="C340" s="872" t="s">
        <v>258</v>
      </c>
      <c r="D340" s="361">
        <v>0</v>
      </c>
      <c r="E340" s="362">
        <v>0</v>
      </c>
      <c r="F340" s="363">
        <v>0</v>
      </c>
      <c r="G340" s="693">
        <v>0</v>
      </c>
      <c r="H340" s="693">
        <v>0</v>
      </c>
      <c r="I340" s="693">
        <v>0</v>
      </c>
      <c r="J340" s="693">
        <v>0</v>
      </c>
      <c r="K340" s="694">
        <v>0</v>
      </c>
      <c r="L340" s="695">
        <v>0</v>
      </c>
      <c r="M340" s="696">
        <v>0</v>
      </c>
      <c r="N340" s="695">
        <v>0</v>
      </c>
      <c r="O340" s="696">
        <v>0</v>
      </c>
      <c r="P340" s="696">
        <v>0</v>
      </c>
      <c r="Q340" s="695">
        <v>0</v>
      </c>
      <c r="R340" s="698">
        <v>0</v>
      </c>
    </row>
    <row r="341" spans="1:18" s="130" customFormat="1" ht="21.95" customHeight="1" x14ac:dyDescent="0.2">
      <c r="A341" s="388" t="s">
        <v>152</v>
      </c>
      <c r="B341" s="868" t="s">
        <v>896</v>
      </c>
      <c r="C341" s="868" t="s">
        <v>259</v>
      </c>
      <c r="D341" s="361">
        <v>646.52206896462633</v>
      </c>
      <c r="E341" s="362">
        <v>0</v>
      </c>
      <c r="F341" s="363">
        <v>0</v>
      </c>
      <c r="G341" s="693">
        <v>0</v>
      </c>
      <c r="H341" s="693">
        <v>0</v>
      </c>
      <c r="I341" s="693">
        <v>0</v>
      </c>
      <c r="J341" s="693">
        <v>0</v>
      </c>
      <c r="K341" s="694">
        <v>0</v>
      </c>
      <c r="L341" s="695">
        <v>0</v>
      </c>
      <c r="M341" s="696">
        <v>0</v>
      </c>
      <c r="N341" s="695">
        <v>0</v>
      </c>
      <c r="O341" s="696">
        <v>0</v>
      </c>
      <c r="P341" s="696">
        <v>0</v>
      </c>
      <c r="Q341" s="695">
        <v>1</v>
      </c>
      <c r="R341" s="698">
        <v>646.52206896462633</v>
      </c>
    </row>
    <row r="342" spans="1:18" s="130" customFormat="1" ht="21.95" customHeight="1" x14ac:dyDescent="0.2">
      <c r="A342" s="388" t="s">
        <v>152</v>
      </c>
      <c r="B342" s="868" t="s">
        <v>897</v>
      </c>
      <c r="C342" s="868" t="s">
        <v>681</v>
      </c>
      <c r="D342" s="361">
        <v>350.59612027982462</v>
      </c>
      <c r="E342" s="362">
        <v>0</v>
      </c>
      <c r="F342" s="363">
        <v>0</v>
      </c>
      <c r="G342" s="693">
        <v>39.200000000000003</v>
      </c>
      <c r="H342" s="693">
        <v>0</v>
      </c>
      <c r="I342" s="693">
        <v>0</v>
      </c>
      <c r="J342" s="693">
        <v>40.11</v>
      </c>
      <c r="K342" s="694">
        <v>-0.90999999999999659</v>
      </c>
      <c r="L342" s="695">
        <v>0</v>
      </c>
      <c r="M342" s="696">
        <v>-0.90999999999999659</v>
      </c>
      <c r="N342" s="695">
        <v>0</v>
      </c>
      <c r="O342" s="696">
        <v>-0.90999999999999659</v>
      </c>
      <c r="P342" s="696">
        <v>0</v>
      </c>
      <c r="Q342" s="695">
        <v>1</v>
      </c>
      <c r="R342" s="698">
        <v>350.59612027982462</v>
      </c>
    </row>
    <row r="343" spans="1:18" s="130" customFormat="1" ht="21.95" customHeight="1" x14ac:dyDescent="0.2">
      <c r="A343" s="388" t="s">
        <v>152</v>
      </c>
      <c r="B343" s="868" t="s">
        <v>1038</v>
      </c>
      <c r="C343" s="868" t="s">
        <v>672</v>
      </c>
      <c r="D343" s="361">
        <v>811.40085646929845</v>
      </c>
      <c r="E343" s="362">
        <v>0</v>
      </c>
      <c r="F343" s="363">
        <v>0</v>
      </c>
      <c r="G343" s="693">
        <v>0</v>
      </c>
      <c r="H343" s="693">
        <v>0</v>
      </c>
      <c r="I343" s="693">
        <v>0</v>
      </c>
      <c r="J343" s="693">
        <v>0</v>
      </c>
      <c r="K343" s="694">
        <v>0</v>
      </c>
      <c r="L343" s="695">
        <v>0</v>
      </c>
      <c r="M343" s="696">
        <v>0</v>
      </c>
      <c r="N343" s="695">
        <v>0</v>
      </c>
      <c r="O343" s="696">
        <v>0</v>
      </c>
      <c r="P343" s="696">
        <v>0</v>
      </c>
      <c r="Q343" s="695">
        <v>1</v>
      </c>
      <c r="R343" s="698">
        <v>811.40085646929845</v>
      </c>
    </row>
    <row r="344" spans="1:18" s="130" customFormat="1" ht="21.95" customHeight="1" x14ac:dyDescent="0.2">
      <c r="A344" s="388" t="s">
        <v>152</v>
      </c>
      <c r="B344" s="872" t="s">
        <v>898</v>
      </c>
      <c r="C344" s="872" t="s">
        <v>653</v>
      </c>
      <c r="D344" s="361">
        <v>0</v>
      </c>
      <c r="E344" s="362">
        <v>0</v>
      </c>
      <c r="F344" s="363">
        <v>0</v>
      </c>
      <c r="G344" s="693">
        <v>0</v>
      </c>
      <c r="H344" s="693">
        <v>0</v>
      </c>
      <c r="I344" s="693">
        <v>0</v>
      </c>
      <c r="J344" s="693">
        <v>0</v>
      </c>
      <c r="K344" s="694">
        <v>0</v>
      </c>
      <c r="L344" s="695">
        <v>0</v>
      </c>
      <c r="M344" s="696">
        <v>0</v>
      </c>
      <c r="N344" s="695">
        <v>0</v>
      </c>
      <c r="O344" s="696">
        <v>0</v>
      </c>
      <c r="P344" s="696">
        <v>0</v>
      </c>
      <c r="Q344" s="695">
        <v>0</v>
      </c>
      <c r="R344" s="698">
        <v>0</v>
      </c>
    </row>
    <row r="345" spans="1:18" s="130" customFormat="1" ht="21.95" customHeight="1" x14ac:dyDescent="0.2">
      <c r="A345" s="388" t="s">
        <v>152</v>
      </c>
      <c r="B345" s="868" t="s">
        <v>900</v>
      </c>
      <c r="C345" s="868" t="s">
        <v>653</v>
      </c>
      <c r="D345" s="361">
        <v>1706.1226358503156</v>
      </c>
      <c r="E345" s="362">
        <v>1</v>
      </c>
      <c r="F345" s="363">
        <v>1706.1226358503156</v>
      </c>
      <c r="G345" s="693">
        <v>0</v>
      </c>
      <c r="H345" s="693">
        <v>0</v>
      </c>
      <c r="I345" s="693">
        <v>0</v>
      </c>
      <c r="J345" s="693">
        <v>0</v>
      </c>
      <c r="K345" s="694">
        <v>0</v>
      </c>
      <c r="L345" s="695">
        <v>0</v>
      </c>
      <c r="M345" s="696">
        <v>-1706.1226358503156</v>
      </c>
      <c r="N345" s="695">
        <v>0</v>
      </c>
      <c r="O345" s="696">
        <v>-1706.1226358503156</v>
      </c>
      <c r="P345" s="696">
        <v>0</v>
      </c>
      <c r="Q345" s="695">
        <v>0</v>
      </c>
      <c r="R345" s="698">
        <v>0</v>
      </c>
    </row>
    <row r="346" spans="1:18" s="130" customFormat="1" ht="21.95" customHeight="1" x14ac:dyDescent="0.2">
      <c r="A346" s="388" t="s">
        <v>152</v>
      </c>
      <c r="B346" s="872" t="s">
        <v>901</v>
      </c>
      <c r="C346" s="872" t="s">
        <v>1900</v>
      </c>
      <c r="D346" s="361">
        <v>0</v>
      </c>
      <c r="E346" s="362">
        <v>0</v>
      </c>
      <c r="F346" s="363">
        <v>0</v>
      </c>
      <c r="G346" s="693">
        <v>0</v>
      </c>
      <c r="H346" s="693">
        <v>0</v>
      </c>
      <c r="I346" s="693">
        <v>0</v>
      </c>
      <c r="J346" s="693">
        <v>0</v>
      </c>
      <c r="K346" s="694">
        <v>0</v>
      </c>
      <c r="L346" s="695">
        <v>0</v>
      </c>
      <c r="M346" s="696">
        <v>0</v>
      </c>
      <c r="N346" s="695">
        <v>0</v>
      </c>
      <c r="O346" s="696">
        <v>0</v>
      </c>
      <c r="P346" s="696">
        <v>0</v>
      </c>
      <c r="Q346" s="695">
        <v>0</v>
      </c>
      <c r="R346" s="698">
        <v>0</v>
      </c>
    </row>
    <row r="347" spans="1:18" s="130" customFormat="1" ht="21.95" customHeight="1" x14ac:dyDescent="0.2">
      <c r="A347" s="388" t="s">
        <v>152</v>
      </c>
      <c r="B347" s="868" t="s">
        <v>903</v>
      </c>
      <c r="C347" s="868" t="s">
        <v>1901</v>
      </c>
      <c r="D347" s="361">
        <v>5187.4643535300238</v>
      </c>
      <c r="E347" s="362">
        <v>0</v>
      </c>
      <c r="F347" s="363">
        <v>0</v>
      </c>
      <c r="G347" s="693">
        <v>0</v>
      </c>
      <c r="H347" s="693">
        <v>0</v>
      </c>
      <c r="I347" s="693">
        <v>0</v>
      </c>
      <c r="J347" s="693">
        <v>0</v>
      </c>
      <c r="K347" s="694">
        <v>0</v>
      </c>
      <c r="L347" s="695">
        <v>0</v>
      </c>
      <c r="M347" s="696">
        <v>0</v>
      </c>
      <c r="N347" s="695">
        <v>0</v>
      </c>
      <c r="O347" s="696">
        <v>0</v>
      </c>
      <c r="P347" s="696">
        <v>0</v>
      </c>
      <c r="Q347" s="695">
        <v>1</v>
      </c>
      <c r="R347" s="698">
        <v>5187.4643535300238</v>
      </c>
    </row>
    <row r="348" spans="1:18" s="130" customFormat="1" ht="21.95" customHeight="1" x14ac:dyDescent="0.2">
      <c r="A348" s="388" t="s">
        <v>152</v>
      </c>
      <c r="B348" s="868" t="s">
        <v>904</v>
      </c>
      <c r="C348" s="868" t="s">
        <v>1902</v>
      </c>
      <c r="D348" s="361">
        <v>1341.18159096726</v>
      </c>
      <c r="E348" s="362">
        <v>0</v>
      </c>
      <c r="F348" s="363">
        <v>0</v>
      </c>
      <c r="G348" s="693">
        <v>0</v>
      </c>
      <c r="H348" s="693">
        <v>0</v>
      </c>
      <c r="I348" s="693">
        <v>0</v>
      </c>
      <c r="J348" s="693">
        <v>0</v>
      </c>
      <c r="K348" s="694">
        <v>0</v>
      </c>
      <c r="L348" s="695">
        <v>0</v>
      </c>
      <c r="M348" s="696">
        <v>0</v>
      </c>
      <c r="N348" s="695">
        <v>0</v>
      </c>
      <c r="O348" s="696">
        <v>0</v>
      </c>
      <c r="P348" s="696">
        <v>0</v>
      </c>
      <c r="Q348" s="695">
        <v>1</v>
      </c>
      <c r="R348" s="698">
        <v>1341.18159096726</v>
      </c>
    </row>
    <row r="349" spans="1:18" s="130" customFormat="1" ht="21.95" customHeight="1" x14ac:dyDescent="0.2">
      <c r="A349" s="388" t="s">
        <v>152</v>
      </c>
      <c r="B349" s="868" t="s">
        <v>905</v>
      </c>
      <c r="C349" s="868" t="s">
        <v>1903</v>
      </c>
      <c r="D349" s="361">
        <v>32.953017024944877</v>
      </c>
      <c r="E349" s="362">
        <v>0</v>
      </c>
      <c r="F349" s="363">
        <v>0</v>
      </c>
      <c r="G349" s="693">
        <v>0</v>
      </c>
      <c r="H349" s="693">
        <v>0</v>
      </c>
      <c r="I349" s="693">
        <v>0</v>
      </c>
      <c r="J349" s="693">
        <v>0</v>
      </c>
      <c r="K349" s="694">
        <v>0</v>
      </c>
      <c r="L349" s="695">
        <v>0</v>
      </c>
      <c r="M349" s="696">
        <v>0</v>
      </c>
      <c r="N349" s="695">
        <v>0</v>
      </c>
      <c r="O349" s="696">
        <v>0</v>
      </c>
      <c r="P349" s="696">
        <v>0</v>
      </c>
      <c r="Q349" s="695">
        <v>1</v>
      </c>
      <c r="R349" s="698">
        <v>32.953017024944877</v>
      </c>
    </row>
    <row r="350" spans="1:18" s="130" customFormat="1" ht="21.95" customHeight="1" x14ac:dyDescent="0.2">
      <c r="A350" s="388" t="s">
        <v>152</v>
      </c>
      <c r="B350" s="868" t="s">
        <v>1040</v>
      </c>
      <c r="C350" s="868" t="s">
        <v>1904</v>
      </c>
      <c r="D350" s="361">
        <v>6884.885837454528</v>
      </c>
      <c r="E350" s="362">
        <v>0</v>
      </c>
      <c r="F350" s="363">
        <v>0</v>
      </c>
      <c r="G350" s="693">
        <v>0</v>
      </c>
      <c r="H350" s="693">
        <v>0</v>
      </c>
      <c r="I350" s="693">
        <v>0</v>
      </c>
      <c r="J350" s="693">
        <v>0</v>
      </c>
      <c r="K350" s="694">
        <v>0</v>
      </c>
      <c r="L350" s="695">
        <v>0</v>
      </c>
      <c r="M350" s="696">
        <v>0</v>
      </c>
      <c r="N350" s="695">
        <v>0</v>
      </c>
      <c r="O350" s="696">
        <v>0</v>
      </c>
      <c r="P350" s="696">
        <v>0</v>
      </c>
      <c r="Q350" s="695">
        <v>1</v>
      </c>
      <c r="R350" s="698">
        <v>6884.885837454528</v>
      </c>
    </row>
    <row r="351" spans="1:18" s="130" customFormat="1" ht="21.95" customHeight="1" x14ac:dyDescent="0.2">
      <c r="A351" s="388" t="s">
        <v>152</v>
      </c>
      <c r="B351" s="868" t="s">
        <v>1041</v>
      </c>
      <c r="C351" s="868" t="s">
        <v>1905</v>
      </c>
      <c r="D351" s="361">
        <v>461.71435522905841</v>
      </c>
      <c r="E351" s="362">
        <v>0</v>
      </c>
      <c r="F351" s="363">
        <v>0</v>
      </c>
      <c r="G351" s="693">
        <v>0</v>
      </c>
      <c r="H351" s="693">
        <v>0</v>
      </c>
      <c r="I351" s="693">
        <v>0</v>
      </c>
      <c r="J351" s="693">
        <v>0</v>
      </c>
      <c r="K351" s="694">
        <v>0</v>
      </c>
      <c r="L351" s="695">
        <v>0</v>
      </c>
      <c r="M351" s="696">
        <v>0</v>
      </c>
      <c r="N351" s="695">
        <v>0</v>
      </c>
      <c r="O351" s="696">
        <v>0</v>
      </c>
      <c r="P351" s="696">
        <v>0</v>
      </c>
      <c r="Q351" s="695">
        <v>1</v>
      </c>
      <c r="R351" s="698">
        <v>461.71435522905841</v>
      </c>
    </row>
    <row r="352" spans="1:18" s="130" customFormat="1" ht="21.95" customHeight="1" x14ac:dyDescent="0.2">
      <c r="A352" s="388" t="s">
        <v>152</v>
      </c>
      <c r="B352" s="872" t="s">
        <v>1906</v>
      </c>
      <c r="C352" s="872" t="s">
        <v>1907</v>
      </c>
      <c r="D352" s="361">
        <v>0</v>
      </c>
      <c r="E352" s="362">
        <v>0</v>
      </c>
      <c r="F352" s="363">
        <v>0</v>
      </c>
      <c r="G352" s="693">
        <v>0</v>
      </c>
      <c r="H352" s="693">
        <v>0</v>
      </c>
      <c r="I352" s="693">
        <v>0</v>
      </c>
      <c r="J352" s="693">
        <v>0</v>
      </c>
      <c r="K352" s="694">
        <v>0</v>
      </c>
      <c r="L352" s="695">
        <v>0</v>
      </c>
      <c r="M352" s="696">
        <v>0</v>
      </c>
      <c r="N352" s="695">
        <v>0</v>
      </c>
      <c r="O352" s="696">
        <v>0</v>
      </c>
      <c r="P352" s="696">
        <v>0</v>
      </c>
      <c r="Q352" s="695">
        <v>0</v>
      </c>
      <c r="R352" s="698">
        <v>0</v>
      </c>
    </row>
    <row r="353" spans="1:18" s="130" customFormat="1" ht="21.95" customHeight="1" x14ac:dyDescent="0.2">
      <c r="A353" s="388" t="s">
        <v>152</v>
      </c>
      <c r="B353" s="868" t="s">
        <v>1908</v>
      </c>
      <c r="C353" s="868" t="s">
        <v>1909</v>
      </c>
      <c r="D353" s="857">
        <v>274.22946727471384</v>
      </c>
      <c r="E353" s="699">
        <v>0</v>
      </c>
      <c r="F353" s="697">
        <v>0</v>
      </c>
      <c r="G353" s="693">
        <v>592.70000000000005</v>
      </c>
      <c r="H353" s="693">
        <v>0</v>
      </c>
      <c r="I353" s="693">
        <v>0</v>
      </c>
      <c r="J353" s="693">
        <v>400.79</v>
      </c>
      <c r="K353" s="694">
        <v>191.91000000000003</v>
      </c>
      <c r="L353" s="695">
        <v>0</v>
      </c>
      <c r="M353" s="696">
        <v>191.91000000000003</v>
      </c>
      <c r="N353" s="695">
        <v>0</v>
      </c>
      <c r="O353" s="696">
        <v>2.9100000000000819</v>
      </c>
      <c r="P353" s="696">
        <v>188.99999999999994</v>
      </c>
      <c r="Q353" s="695">
        <v>1</v>
      </c>
      <c r="R353" s="698">
        <v>274.22946727471384</v>
      </c>
    </row>
    <row r="354" spans="1:18" s="130" customFormat="1" ht="21.95" customHeight="1" x14ac:dyDescent="0.2">
      <c r="A354" s="388" t="s">
        <v>152</v>
      </c>
      <c r="B354" s="868" t="s">
        <v>1910</v>
      </c>
      <c r="C354" s="868" t="s">
        <v>1911</v>
      </c>
      <c r="D354" s="361">
        <v>11446.191184610623</v>
      </c>
      <c r="E354" s="362">
        <v>0</v>
      </c>
      <c r="F354" s="363">
        <v>0</v>
      </c>
      <c r="G354" s="693">
        <v>0</v>
      </c>
      <c r="H354" s="693">
        <v>0</v>
      </c>
      <c r="I354" s="693">
        <v>0</v>
      </c>
      <c r="J354" s="693">
        <v>0</v>
      </c>
      <c r="K354" s="694">
        <v>0</v>
      </c>
      <c r="L354" s="695">
        <v>0</v>
      </c>
      <c r="M354" s="696">
        <v>0</v>
      </c>
      <c r="N354" s="695">
        <v>0</v>
      </c>
      <c r="O354" s="696">
        <v>0</v>
      </c>
      <c r="P354" s="696">
        <v>0</v>
      </c>
      <c r="Q354" s="695">
        <v>1</v>
      </c>
      <c r="R354" s="698">
        <v>11446.191184610623</v>
      </c>
    </row>
    <row r="355" spans="1:18" s="130" customFormat="1" ht="21.95" customHeight="1" x14ac:dyDescent="0.2">
      <c r="A355" s="388" t="s">
        <v>152</v>
      </c>
      <c r="B355" s="872" t="s">
        <v>1912</v>
      </c>
      <c r="C355" s="872" t="s">
        <v>918</v>
      </c>
      <c r="D355" s="361">
        <v>0</v>
      </c>
      <c r="E355" s="362">
        <v>0</v>
      </c>
      <c r="F355" s="363">
        <v>0</v>
      </c>
      <c r="G355" s="693">
        <v>0</v>
      </c>
      <c r="H355" s="693">
        <v>0</v>
      </c>
      <c r="I355" s="693">
        <v>0</v>
      </c>
      <c r="J355" s="693">
        <v>0</v>
      </c>
      <c r="K355" s="694">
        <v>0</v>
      </c>
      <c r="L355" s="695">
        <v>0</v>
      </c>
      <c r="M355" s="696">
        <v>0</v>
      </c>
      <c r="N355" s="695">
        <v>0</v>
      </c>
      <c r="O355" s="696">
        <v>0</v>
      </c>
      <c r="P355" s="696">
        <v>0</v>
      </c>
      <c r="Q355" s="695">
        <v>0</v>
      </c>
      <c r="R355" s="698">
        <v>0</v>
      </c>
    </row>
    <row r="356" spans="1:18" s="130" customFormat="1" ht="21.95" customHeight="1" x14ac:dyDescent="0.2">
      <c r="A356" s="388" t="s">
        <v>152</v>
      </c>
      <c r="B356" s="868" t="s">
        <v>1913</v>
      </c>
      <c r="C356" s="868" t="s">
        <v>673</v>
      </c>
      <c r="D356" s="361">
        <v>254.1144826039037</v>
      </c>
      <c r="E356" s="362">
        <v>0</v>
      </c>
      <c r="F356" s="363">
        <v>0</v>
      </c>
      <c r="G356" s="693">
        <v>0</v>
      </c>
      <c r="H356" s="693">
        <v>0</v>
      </c>
      <c r="I356" s="693">
        <v>0</v>
      </c>
      <c r="J356" s="693">
        <v>0</v>
      </c>
      <c r="K356" s="694">
        <v>0</v>
      </c>
      <c r="L356" s="695">
        <v>0</v>
      </c>
      <c r="M356" s="696">
        <v>0</v>
      </c>
      <c r="N356" s="695">
        <v>0</v>
      </c>
      <c r="O356" s="696">
        <v>0</v>
      </c>
      <c r="P356" s="696">
        <v>0</v>
      </c>
      <c r="Q356" s="695">
        <v>1</v>
      </c>
      <c r="R356" s="698">
        <v>254.1144826039037</v>
      </c>
    </row>
    <row r="357" spans="1:18" s="130" customFormat="1" ht="21.95" customHeight="1" x14ac:dyDescent="0.2">
      <c r="A357" s="388" t="s">
        <v>152</v>
      </c>
      <c r="B357" s="868" t="s">
        <v>1914</v>
      </c>
      <c r="C357" s="868" t="s">
        <v>1039</v>
      </c>
      <c r="D357" s="361">
        <v>211.34171458344517</v>
      </c>
      <c r="E357" s="362">
        <v>0</v>
      </c>
      <c r="F357" s="363">
        <v>0</v>
      </c>
      <c r="G357" s="693">
        <v>0</v>
      </c>
      <c r="H357" s="693">
        <v>0</v>
      </c>
      <c r="I357" s="693">
        <v>0</v>
      </c>
      <c r="J357" s="693">
        <v>0</v>
      </c>
      <c r="K357" s="694">
        <v>0</v>
      </c>
      <c r="L357" s="695">
        <v>0</v>
      </c>
      <c r="M357" s="696">
        <v>0</v>
      </c>
      <c r="N357" s="695">
        <v>0</v>
      </c>
      <c r="O357" s="696">
        <v>0</v>
      </c>
      <c r="P357" s="696">
        <v>0</v>
      </c>
      <c r="Q357" s="695">
        <v>1</v>
      </c>
      <c r="R357" s="698">
        <v>211.34171458344517</v>
      </c>
    </row>
    <row r="358" spans="1:18" s="130" customFormat="1" ht="21.95" customHeight="1" x14ac:dyDescent="0.2">
      <c r="A358" s="388" t="s">
        <v>152</v>
      </c>
      <c r="B358" s="868" t="s">
        <v>1915</v>
      </c>
      <c r="C358" s="868" t="s">
        <v>1916</v>
      </c>
      <c r="D358" s="361">
        <v>351.09227611959773</v>
      </c>
      <c r="E358" s="362">
        <v>0</v>
      </c>
      <c r="F358" s="363">
        <v>0</v>
      </c>
      <c r="G358" s="693">
        <v>0</v>
      </c>
      <c r="H358" s="693">
        <v>0</v>
      </c>
      <c r="I358" s="693">
        <v>0</v>
      </c>
      <c r="J358" s="693">
        <v>0</v>
      </c>
      <c r="K358" s="694">
        <v>0</v>
      </c>
      <c r="L358" s="695">
        <v>0</v>
      </c>
      <c r="M358" s="696">
        <v>0</v>
      </c>
      <c r="N358" s="695">
        <v>0</v>
      </c>
      <c r="O358" s="696">
        <v>0</v>
      </c>
      <c r="P358" s="696">
        <v>0</v>
      </c>
      <c r="Q358" s="695">
        <v>1</v>
      </c>
      <c r="R358" s="698">
        <v>351.09227611959773</v>
      </c>
    </row>
    <row r="359" spans="1:18" s="130" customFormat="1" ht="21.95" customHeight="1" x14ac:dyDescent="0.2">
      <c r="A359" s="388" t="s">
        <v>152</v>
      </c>
      <c r="B359" s="868" t="s">
        <v>1917</v>
      </c>
      <c r="C359" s="868" t="s">
        <v>1918</v>
      </c>
      <c r="D359" s="361">
        <v>6341.4608173628021</v>
      </c>
      <c r="E359" s="362">
        <v>0</v>
      </c>
      <c r="F359" s="363">
        <v>0</v>
      </c>
      <c r="G359" s="693">
        <v>0</v>
      </c>
      <c r="H359" s="693">
        <v>0</v>
      </c>
      <c r="I359" s="693">
        <v>0</v>
      </c>
      <c r="J359" s="693">
        <v>0</v>
      </c>
      <c r="K359" s="694">
        <v>0</v>
      </c>
      <c r="L359" s="695">
        <v>0</v>
      </c>
      <c r="M359" s="696">
        <v>0</v>
      </c>
      <c r="N359" s="695">
        <v>0</v>
      </c>
      <c r="O359" s="696">
        <v>0</v>
      </c>
      <c r="P359" s="696">
        <v>0</v>
      </c>
      <c r="Q359" s="695">
        <v>1</v>
      </c>
      <c r="R359" s="698">
        <v>6341.4608173628021</v>
      </c>
    </row>
    <row r="360" spans="1:18" s="130" customFormat="1" ht="21.95" customHeight="1" x14ac:dyDescent="0.2">
      <c r="A360" s="388" t="s">
        <v>152</v>
      </c>
      <c r="B360" s="868" t="s">
        <v>1919</v>
      </c>
      <c r="C360" s="868" t="s">
        <v>661</v>
      </c>
      <c r="D360" s="361">
        <v>154466.16129036967</v>
      </c>
      <c r="E360" s="362">
        <v>0</v>
      </c>
      <c r="F360" s="363">
        <v>0</v>
      </c>
      <c r="G360" s="693">
        <v>450</v>
      </c>
      <c r="H360" s="693">
        <v>0</v>
      </c>
      <c r="I360" s="693">
        <v>0</v>
      </c>
      <c r="J360" s="693">
        <v>0</v>
      </c>
      <c r="K360" s="694">
        <v>450</v>
      </c>
      <c r="L360" s="695">
        <v>0</v>
      </c>
      <c r="M360" s="696">
        <v>450</v>
      </c>
      <c r="N360" s="695">
        <v>0</v>
      </c>
      <c r="O360" s="696">
        <v>450</v>
      </c>
      <c r="P360" s="696">
        <v>0</v>
      </c>
      <c r="Q360" s="695">
        <v>1</v>
      </c>
      <c r="R360" s="698">
        <v>154466.16129036967</v>
      </c>
    </row>
    <row r="361" spans="1:18" s="130" customFormat="1" ht="21.95" customHeight="1" x14ac:dyDescent="0.2">
      <c r="A361" s="388" t="s">
        <v>153</v>
      </c>
      <c r="B361" s="161" t="s">
        <v>153</v>
      </c>
      <c r="C361" s="161" t="s">
        <v>919</v>
      </c>
      <c r="D361" s="163">
        <v>187354.28540745864</v>
      </c>
      <c r="E361" s="524">
        <v>2.6212993540981482E-2</v>
      </c>
      <c r="F361" s="888">
        <v>4911.1166732609145</v>
      </c>
      <c r="G361" s="888">
        <v>26462.7</v>
      </c>
      <c r="H361" s="888">
        <v>0</v>
      </c>
      <c r="I361" s="888">
        <v>0</v>
      </c>
      <c r="J361" s="888">
        <v>0</v>
      </c>
      <c r="K361" s="888">
        <v>26462.7</v>
      </c>
      <c r="L361" s="532">
        <v>5.3883264765585643</v>
      </c>
      <c r="M361" s="163">
        <v>21551.583326739084</v>
      </c>
      <c r="N361" s="532">
        <v>5.4635388579717414</v>
      </c>
      <c r="O361" s="163">
        <v>18923.195056019642</v>
      </c>
      <c r="P361" s="163">
        <v>2628.3882707194425</v>
      </c>
      <c r="Q361" s="532">
        <v>1</v>
      </c>
      <c r="R361" s="163">
        <v>187354.28540745864</v>
      </c>
    </row>
    <row r="362" spans="1:18" s="130" customFormat="1" ht="21.95" customHeight="1" x14ac:dyDescent="0.2">
      <c r="A362" s="388" t="s">
        <v>153</v>
      </c>
      <c r="B362" s="872" t="s">
        <v>907</v>
      </c>
      <c r="C362" s="872" t="s">
        <v>195</v>
      </c>
      <c r="D362" s="361">
        <v>0</v>
      </c>
      <c r="E362" s="362">
        <v>0</v>
      </c>
      <c r="F362" s="363">
        <v>0</v>
      </c>
      <c r="G362" s="693">
        <v>0</v>
      </c>
      <c r="H362" s="693">
        <v>0</v>
      </c>
      <c r="I362" s="693">
        <v>0</v>
      </c>
      <c r="J362" s="693">
        <v>0</v>
      </c>
      <c r="K362" s="694">
        <v>0</v>
      </c>
      <c r="L362" s="695">
        <v>0</v>
      </c>
      <c r="M362" s="696">
        <v>0</v>
      </c>
      <c r="N362" s="695">
        <v>0</v>
      </c>
      <c r="O362" s="696">
        <v>0</v>
      </c>
      <c r="P362" s="696">
        <v>0</v>
      </c>
      <c r="Q362" s="695">
        <v>0</v>
      </c>
      <c r="R362" s="698">
        <v>0</v>
      </c>
    </row>
    <row r="363" spans="1:18" s="130" customFormat="1" ht="21.95" customHeight="1" x14ac:dyDescent="0.2">
      <c r="A363" s="388" t="s">
        <v>153</v>
      </c>
      <c r="B363" s="868" t="s">
        <v>909</v>
      </c>
      <c r="C363" s="868" t="s">
        <v>677</v>
      </c>
      <c r="D363" s="361">
        <v>2619.0929757834251</v>
      </c>
      <c r="E363" s="362">
        <v>0</v>
      </c>
      <c r="F363" s="363">
        <v>0</v>
      </c>
      <c r="G363" s="693">
        <v>0</v>
      </c>
      <c r="H363" s="693">
        <v>0</v>
      </c>
      <c r="I363" s="693">
        <v>0</v>
      </c>
      <c r="J363" s="693">
        <v>0</v>
      </c>
      <c r="K363" s="694">
        <v>0</v>
      </c>
      <c r="L363" s="695">
        <v>0</v>
      </c>
      <c r="M363" s="696">
        <v>0</v>
      </c>
      <c r="N363" s="695">
        <v>0</v>
      </c>
      <c r="O363" s="696">
        <v>0</v>
      </c>
      <c r="P363" s="696">
        <v>0</v>
      </c>
      <c r="Q363" s="695">
        <v>1</v>
      </c>
      <c r="R363" s="698">
        <v>2619.0929757834251</v>
      </c>
    </row>
    <row r="364" spans="1:18" s="130" customFormat="1" ht="21.95" customHeight="1" x14ac:dyDescent="0.2">
      <c r="A364" s="388" t="s">
        <v>153</v>
      </c>
      <c r="B364" s="868" t="s">
        <v>910</v>
      </c>
      <c r="C364" s="868" t="s">
        <v>579</v>
      </c>
      <c r="D364" s="361">
        <v>15504.869992916352</v>
      </c>
      <c r="E364" s="362">
        <v>0</v>
      </c>
      <c r="F364" s="363">
        <v>0</v>
      </c>
      <c r="G364" s="693">
        <v>0</v>
      </c>
      <c r="H364" s="693">
        <v>0</v>
      </c>
      <c r="I364" s="693">
        <v>0</v>
      </c>
      <c r="J364" s="693">
        <v>0</v>
      </c>
      <c r="K364" s="694">
        <v>0</v>
      </c>
      <c r="L364" s="695">
        <v>0</v>
      </c>
      <c r="M364" s="696">
        <v>0</v>
      </c>
      <c r="N364" s="695">
        <v>0</v>
      </c>
      <c r="O364" s="696">
        <v>0</v>
      </c>
      <c r="P364" s="696">
        <v>0</v>
      </c>
      <c r="Q364" s="695">
        <v>1</v>
      </c>
      <c r="R364" s="698">
        <v>15504.869992916352</v>
      </c>
    </row>
    <row r="365" spans="1:18" s="130" customFormat="1" ht="21.95" customHeight="1" x14ac:dyDescent="0.2">
      <c r="A365" s="388" t="s">
        <v>153</v>
      </c>
      <c r="B365" s="872" t="s">
        <v>911</v>
      </c>
      <c r="C365" s="872" t="s">
        <v>920</v>
      </c>
      <c r="D365" s="361">
        <v>0</v>
      </c>
      <c r="E365" s="362">
        <v>0</v>
      </c>
      <c r="F365" s="363">
        <v>0</v>
      </c>
      <c r="G365" s="693">
        <v>0</v>
      </c>
      <c r="H365" s="693">
        <v>0</v>
      </c>
      <c r="I365" s="693">
        <v>0</v>
      </c>
      <c r="J365" s="693">
        <v>0</v>
      </c>
      <c r="K365" s="694">
        <v>0</v>
      </c>
      <c r="L365" s="695">
        <v>0</v>
      </c>
      <c r="M365" s="696">
        <v>0</v>
      </c>
      <c r="N365" s="695">
        <v>0</v>
      </c>
      <c r="O365" s="696">
        <v>0</v>
      </c>
      <c r="P365" s="696">
        <v>0</v>
      </c>
      <c r="Q365" s="695">
        <v>0</v>
      </c>
      <c r="R365" s="698">
        <v>0</v>
      </c>
    </row>
    <row r="366" spans="1:18" s="130" customFormat="1" ht="21.95" customHeight="1" x14ac:dyDescent="0.2">
      <c r="A366" s="388" t="s">
        <v>153</v>
      </c>
      <c r="B366" s="868" t="s">
        <v>912</v>
      </c>
      <c r="C366" s="868" t="s">
        <v>679</v>
      </c>
      <c r="D366" s="361">
        <v>13618.547509578151</v>
      </c>
      <c r="E366" s="362">
        <v>0</v>
      </c>
      <c r="F366" s="363">
        <v>0</v>
      </c>
      <c r="G366" s="693">
        <v>0</v>
      </c>
      <c r="H366" s="693">
        <v>0</v>
      </c>
      <c r="I366" s="693">
        <v>0</v>
      </c>
      <c r="J366" s="693">
        <v>0</v>
      </c>
      <c r="K366" s="694">
        <v>0</v>
      </c>
      <c r="L366" s="695">
        <v>0</v>
      </c>
      <c r="M366" s="696">
        <v>0</v>
      </c>
      <c r="N366" s="695">
        <v>0</v>
      </c>
      <c r="O366" s="696">
        <v>0</v>
      </c>
      <c r="P366" s="696">
        <v>0</v>
      </c>
      <c r="Q366" s="695">
        <v>1</v>
      </c>
      <c r="R366" s="698">
        <v>13618.547509578151</v>
      </c>
    </row>
    <row r="367" spans="1:18" s="130" customFormat="1" ht="21.95" customHeight="1" x14ac:dyDescent="0.2">
      <c r="A367" s="388" t="s">
        <v>153</v>
      </c>
      <c r="B367" s="868" t="s">
        <v>913</v>
      </c>
      <c r="C367" s="868" t="s">
        <v>154</v>
      </c>
      <c r="D367" s="361">
        <v>7758.957378435196</v>
      </c>
      <c r="E367" s="362">
        <v>0</v>
      </c>
      <c r="F367" s="363">
        <v>0</v>
      </c>
      <c r="G367" s="693">
        <v>326</v>
      </c>
      <c r="H367" s="693">
        <v>0</v>
      </c>
      <c r="I367" s="693">
        <v>0</v>
      </c>
      <c r="J367" s="693">
        <v>0</v>
      </c>
      <c r="K367" s="694">
        <v>326</v>
      </c>
      <c r="L367" s="695">
        <v>0</v>
      </c>
      <c r="M367" s="696">
        <v>326</v>
      </c>
      <c r="N367" s="695">
        <v>0</v>
      </c>
      <c r="O367" s="696">
        <v>326</v>
      </c>
      <c r="P367" s="696">
        <v>0</v>
      </c>
      <c r="Q367" s="695">
        <v>1</v>
      </c>
      <c r="R367" s="698">
        <v>7758.957378435196</v>
      </c>
    </row>
    <row r="368" spans="1:18" s="130" customFormat="1" ht="21.95" customHeight="1" x14ac:dyDescent="0.2">
      <c r="A368" s="388" t="s">
        <v>153</v>
      </c>
      <c r="B368" s="872" t="s">
        <v>914</v>
      </c>
      <c r="C368" s="872" t="s">
        <v>1920</v>
      </c>
      <c r="D368" s="361">
        <v>0</v>
      </c>
      <c r="E368" s="362">
        <v>0</v>
      </c>
      <c r="F368" s="363">
        <v>0</v>
      </c>
      <c r="G368" s="693">
        <v>0</v>
      </c>
      <c r="H368" s="693">
        <v>0</v>
      </c>
      <c r="I368" s="693">
        <v>0</v>
      </c>
      <c r="J368" s="693">
        <v>0</v>
      </c>
      <c r="K368" s="694">
        <v>0</v>
      </c>
      <c r="L368" s="695">
        <v>0</v>
      </c>
      <c r="M368" s="696">
        <v>0</v>
      </c>
      <c r="N368" s="695">
        <v>0</v>
      </c>
      <c r="O368" s="696">
        <v>0</v>
      </c>
      <c r="P368" s="696">
        <v>0</v>
      </c>
      <c r="Q368" s="695">
        <v>0</v>
      </c>
      <c r="R368" s="698">
        <v>0</v>
      </c>
    </row>
    <row r="369" spans="1:18" s="130" customFormat="1" ht="21.95" customHeight="1" x14ac:dyDescent="0.2">
      <c r="A369" s="388" t="s">
        <v>153</v>
      </c>
      <c r="B369" s="868" t="s">
        <v>916</v>
      </c>
      <c r="C369" s="868" t="s">
        <v>682</v>
      </c>
      <c r="D369" s="361">
        <v>150.31454629132637</v>
      </c>
      <c r="E369" s="362">
        <v>0</v>
      </c>
      <c r="F369" s="363">
        <v>0</v>
      </c>
      <c r="G369" s="693">
        <v>0</v>
      </c>
      <c r="H369" s="693">
        <v>0</v>
      </c>
      <c r="I369" s="693">
        <v>0</v>
      </c>
      <c r="J369" s="693">
        <v>0</v>
      </c>
      <c r="K369" s="694">
        <v>0</v>
      </c>
      <c r="L369" s="695">
        <v>0</v>
      </c>
      <c r="M369" s="696">
        <v>0</v>
      </c>
      <c r="N369" s="695">
        <v>0</v>
      </c>
      <c r="O369" s="696">
        <v>0</v>
      </c>
      <c r="P369" s="696">
        <v>0</v>
      </c>
      <c r="Q369" s="695">
        <v>1</v>
      </c>
      <c r="R369" s="698">
        <v>150.31454629132637</v>
      </c>
    </row>
    <row r="370" spans="1:18" s="130" customFormat="1" ht="21.95" customHeight="1" x14ac:dyDescent="0.2">
      <c r="A370" s="388" t="s">
        <v>153</v>
      </c>
      <c r="B370" s="868" t="s">
        <v>917</v>
      </c>
      <c r="C370" s="868" t="s">
        <v>680</v>
      </c>
      <c r="D370" s="361">
        <v>6201.9479971665405</v>
      </c>
      <c r="E370" s="362">
        <v>0</v>
      </c>
      <c r="F370" s="363">
        <v>0</v>
      </c>
      <c r="G370" s="693">
        <v>0</v>
      </c>
      <c r="H370" s="693">
        <v>0</v>
      </c>
      <c r="I370" s="693">
        <v>0</v>
      </c>
      <c r="J370" s="693">
        <v>0</v>
      </c>
      <c r="K370" s="694">
        <v>0</v>
      </c>
      <c r="L370" s="695">
        <v>0</v>
      </c>
      <c r="M370" s="696">
        <v>0</v>
      </c>
      <c r="N370" s="695">
        <v>0</v>
      </c>
      <c r="O370" s="696">
        <v>0</v>
      </c>
      <c r="P370" s="696">
        <v>0</v>
      </c>
      <c r="Q370" s="695">
        <v>1</v>
      </c>
      <c r="R370" s="698">
        <v>6201.9479971665405</v>
      </c>
    </row>
    <row r="371" spans="1:18" s="130" customFormat="1" ht="21.95" customHeight="1" x14ac:dyDescent="0.2">
      <c r="A371" s="388" t="s">
        <v>153</v>
      </c>
      <c r="B371" s="868" t="s">
        <v>1042</v>
      </c>
      <c r="C371" s="868" t="s">
        <v>1921</v>
      </c>
      <c r="D371" s="361">
        <v>51682.899976387838</v>
      </c>
      <c r="E371" s="362">
        <v>0</v>
      </c>
      <c r="F371" s="363">
        <v>0</v>
      </c>
      <c r="G371" s="693">
        <v>0</v>
      </c>
      <c r="H371" s="693">
        <v>0</v>
      </c>
      <c r="I371" s="693">
        <v>0</v>
      </c>
      <c r="J371" s="693">
        <v>0</v>
      </c>
      <c r="K371" s="694">
        <v>0</v>
      </c>
      <c r="L371" s="695">
        <v>0</v>
      </c>
      <c r="M371" s="696">
        <v>0</v>
      </c>
      <c r="N371" s="695">
        <v>0</v>
      </c>
      <c r="O371" s="696">
        <v>0</v>
      </c>
      <c r="P371" s="696">
        <v>0</v>
      </c>
      <c r="Q371" s="695">
        <v>1</v>
      </c>
      <c r="R371" s="698">
        <v>51682.899976387838</v>
      </c>
    </row>
    <row r="372" spans="1:18" s="130" customFormat="1" ht="21.95" customHeight="1" x14ac:dyDescent="0.2">
      <c r="A372" s="388" t="s">
        <v>153</v>
      </c>
      <c r="B372" s="868" t="s">
        <v>1043</v>
      </c>
      <c r="C372" s="868" t="s">
        <v>678</v>
      </c>
      <c r="D372" s="361">
        <v>444.47293979693541</v>
      </c>
      <c r="E372" s="362">
        <v>0</v>
      </c>
      <c r="F372" s="363">
        <v>0</v>
      </c>
      <c r="G372" s="693">
        <v>0</v>
      </c>
      <c r="H372" s="693">
        <v>0</v>
      </c>
      <c r="I372" s="693">
        <v>0</v>
      </c>
      <c r="J372" s="693">
        <v>0</v>
      </c>
      <c r="K372" s="694">
        <v>0</v>
      </c>
      <c r="L372" s="695">
        <v>0</v>
      </c>
      <c r="M372" s="696">
        <v>0</v>
      </c>
      <c r="N372" s="695">
        <v>0</v>
      </c>
      <c r="O372" s="696">
        <v>0</v>
      </c>
      <c r="P372" s="696">
        <v>0</v>
      </c>
      <c r="Q372" s="695">
        <v>1</v>
      </c>
      <c r="R372" s="698">
        <v>444.47293979693541</v>
      </c>
    </row>
    <row r="373" spans="1:18" s="130" customFormat="1" ht="21.95" customHeight="1" x14ac:dyDescent="0.2">
      <c r="A373" s="388" t="s">
        <v>153</v>
      </c>
      <c r="B373" s="868" t="s">
        <v>1044</v>
      </c>
      <c r="C373" s="868" t="s">
        <v>1047</v>
      </c>
      <c r="D373" s="361">
        <v>8619.1572290621989</v>
      </c>
      <c r="E373" s="362">
        <v>0</v>
      </c>
      <c r="F373" s="363">
        <v>0</v>
      </c>
      <c r="G373" s="693">
        <v>0</v>
      </c>
      <c r="H373" s="693">
        <v>0</v>
      </c>
      <c r="I373" s="693">
        <v>0</v>
      </c>
      <c r="J373" s="693">
        <v>0</v>
      </c>
      <c r="K373" s="694">
        <v>0</v>
      </c>
      <c r="L373" s="695">
        <v>0</v>
      </c>
      <c r="M373" s="696">
        <v>0</v>
      </c>
      <c r="N373" s="695">
        <v>0</v>
      </c>
      <c r="O373" s="696">
        <v>0</v>
      </c>
      <c r="P373" s="696">
        <v>0</v>
      </c>
      <c r="Q373" s="695">
        <v>1</v>
      </c>
      <c r="R373" s="698">
        <v>8619.1572290621989</v>
      </c>
    </row>
    <row r="374" spans="1:18" s="130" customFormat="1" ht="21.95" customHeight="1" x14ac:dyDescent="0.2">
      <c r="A374" s="388" t="s">
        <v>153</v>
      </c>
      <c r="B374" s="868" t="s">
        <v>1046</v>
      </c>
      <c r="C374" s="868" t="s">
        <v>1922</v>
      </c>
      <c r="D374" s="361">
        <v>1333.418819390806</v>
      </c>
      <c r="E374" s="362">
        <v>0</v>
      </c>
      <c r="F374" s="363">
        <v>0</v>
      </c>
      <c r="G374" s="693">
        <v>0</v>
      </c>
      <c r="H374" s="693">
        <v>0</v>
      </c>
      <c r="I374" s="693">
        <v>0</v>
      </c>
      <c r="J374" s="693">
        <v>0</v>
      </c>
      <c r="K374" s="694">
        <v>0</v>
      </c>
      <c r="L374" s="695">
        <v>0</v>
      </c>
      <c r="M374" s="696">
        <v>0</v>
      </c>
      <c r="N374" s="695">
        <v>0</v>
      </c>
      <c r="O374" s="696">
        <v>0</v>
      </c>
      <c r="P374" s="696">
        <v>0</v>
      </c>
      <c r="Q374" s="695">
        <v>1</v>
      </c>
      <c r="R374" s="698">
        <v>1333.418819390806</v>
      </c>
    </row>
    <row r="375" spans="1:18" s="130" customFormat="1" ht="21.95" customHeight="1" x14ac:dyDescent="0.2">
      <c r="A375" s="388" t="s">
        <v>153</v>
      </c>
      <c r="B375" s="868" t="s">
        <v>1048</v>
      </c>
      <c r="C375" s="868" t="s">
        <v>1923</v>
      </c>
      <c r="D375" s="361">
        <v>29665.984586446615</v>
      </c>
      <c r="E375" s="362">
        <v>0</v>
      </c>
      <c r="F375" s="363">
        <v>0</v>
      </c>
      <c r="G375" s="693">
        <v>0</v>
      </c>
      <c r="H375" s="693">
        <v>0</v>
      </c>
      <c r="I375" s="693">
        <v>0</v>
      </c>
      <c r="J375" s="693">
        <v>0</v>
      </c>
      <c r="K375" s="694">
        <v>0</v>
      </c>
      <c r="L375" s="695">
        <v>0</v>
      </c>
      <c r="M375" s="696">
        <v>0</v>
      </c>
      <c r="N375" s="695">
        <v>0</v>
      </c>
      <c r="O375" s="696">
        <v>0</v>
      </c>
      <c r="P375" s="696">
        <v>0</v>
      </c>
      <c r="Q375" s="695">
        <v>1</v>
      </c>
      <c r="R375" s="698">
        <v>29665.984586446615</v>
      </c>
    </row>
    <row r="376" spans="1:18" s="130" customFormat="1" ht="21.95" customHeight="1" x14ac:dyDescent="0.2">
      <c r="A376" s="388" t="s">
        <v>153</v>
      </c>
      <c r="B376" s="868" t="s">
        <v>1049</v>
      </c>
      <c r="C376" s="868" t="s">
        <v>1045</v>
      </c>
      <c r="D376" s="361">
        <v>6270.8516394150611</v>
      </c>
      <c r="E376" s="362">
        <v>0</v>
      </c>
      <c r="F376" s="363">
        <v>0</v>
      </c>
      <c r="G376" s="693">
        <v>0</v>
      </c>
      <c r="H376" s="693">
        <v>0</v>
      </c>
      <c r="I376" s="693">
        <v>0</v>
      </c>
      <c r="J376" s="693">
        <v>0</v>
      </c>
      <c r="K376" s="694">
        <v>0</v>
      </c>
      <c r="L376" s="695">
        <v>0</v>
      </c>
      <c r="M376" s="696">
        <v>0</v>
      </c>
      <c r="N376" s="695">
        <v>0</v>
      </c>
      <c r="O376" s="696">
        <v>0</v>
      </c>
      <c r="P376" s="696">
        <v>0</v>
      </c>
      <c r="Q376" s="695">
        <v>1</v>
      </c>
      <c r="R376" s="698">
        <v>6270.8516394150611</v>
      </c>
    </row>
    <row r="377" spans="1:18" s="130" customFormat="1" ht="21.95" customHeight="1" x14ac:dyDescent="0.2">
      <c r="A377" s="388" t="s">
        <v>153</v>
      </c>
      <c r="B377" s="868" t="s">
        <v>1924</v>
      </c>
      <c r="C377" s="868" t="s">
        <v>1925</v>
      </c>
      <c r="D377" s="361">
        <v>1541.4218186357764</v>
      </c>
      <c r="E377" s="362">
        <v>0</v>
      </c>
      <c r="F377" s="363">
        <v>0</v>
      </c>
      <c r="G377" s="693">
        <v>0</v>
      </c>
      <c r="H377" s="693">
        <v>0</v>
      </c>
      <c r="I377" s="693">
        <v>0</v>
      </c>
      <c r="J377" s="693">
        <v>0</v>
      </c>
      <c r="K377" s="694">
        <v>0</v>
      </c>
      <c r="L377" s="695">
        <v>0</v>
      </c>
      <c r="M377" s="696">
        <v>0</v>
      </c>
      <c r="N377" s="695">
        <v>0</v>
      </c>
      <c r="O377" s="696">
        <v>0</v>
      </c>
      <c r="P377" s="696">
        <v>0</v>
      </c>
      <c r="Q377" s="695">
        <v>1</v>
      </c>
      <c r="R377" s="698">
        <v>1541.4218186357764</v>
      </c>
    </row>
    <row r="378" spans="1:18" s="130" customFormat="1" ht="21.95" customHeight="1" x14ac:dyDescent="0.2">
      <c r="A378" s="388" t="s">
        <v>153</v>
      </c>
      <c r="B378" s="868" t="s">
        <v>1926</v>
      </c>
      <c r="C378" s="868" t="s">
        <v>1927</v>
      </c>
      <c r="D378" s="361">
        <v>274.22946727471384</v>
      </c>
      <c r="E378" s="362">
        <v>0</v>
      </c>
      <c r="F378" s="363">
        <v>0</v>
      </c>
      <c r="G378" s="693">
        <v>0</v>
      </c>
      <c r="H378" s="693">
        <v>0</v>
      </c>
      <c r="I378" s="693">
        <v>0</v>
      </c>
      <c r="J378" s="693">
        <v>0</v>
      </c>
      <c r="K378" s="694">
        <v>0</v>
      </c>
      <c r="L378" s="695">
        <v>0</v>
      </c>
      <c r="M378" s="696">
        <v>0</v>
      </c>
      <c r="N378" s="695">
        <v>0</v>
      </c>
      <c r="O378" s="696">
        <v>0</v>
      </c>
      <c r="P378" s="696">
        <v>0</v>
      </c>
      <c r="Q378" s="695">
        <v>1</v>
      </c>
      <c r="R378" s="698">
        <v>274.22946727471384</v>
      </c>
    </row>
    <row r="379" spans="1:18" s="130" customFormat="1" ht="21.95" customHeight="1" x14ac:dyDescent="0.2">
      <c r="A379" s="388" t="s">
        <v>153</v>
      </c>
      <c r="B379" s="868" t="s">
        <v>1928</v>
      </c>
      <c r="C379" s="868" t="s">
        <v>1929</v>
      </c>
      <c r="D379" s="361">
        <v>124.23535496324108</v>
      </c>
      <c r="E379" s="362">
        <v>0</v>
      </c>
      <c r="F379" s="363">
        <v>0</v>
      </c>
      <c r="G379" s="693">
        <v>0</v>
      </c>
      <c r="H379" s="693">
        <v>0</v>
      </c>
      <c r="I379" s="693">
        <v>0</v>
      </c>
      <c r="J379" s="693">
        <v>0</v>
      </c>
      <c r="K379" s="694">
        <v>0</v>
      </c>
      <c r="L379" s="695">
        <v>0</v>
      </c>
      <c r="M379" s="696">
        <v>0</v>
      </c>
      <c r="N379" s="695">
        <v>0</v>
      </c>
      <c r="O379" s="696">
        <v>0</v>
      </c>
      <c r="P379" s="696">
        <v>0</v>
      </c>
      <c r="Q379" s="695">
        <v>1</v>
      </c>
      <c r="R379" s="698">
        <v>124.23535496324108</v>
      </c>
    </row>
    <row r="380" spans="1:18" s="130" customFormat="1" ht="21.95" customHeight="1" x14ac:dyDescent="0.2">
      <c r="A380" s="388" t="s">
        <v>153</v>
      </c>
      <c r="B380" s="868" t="s">
        <v>1930</v>
      </c>
      <c r="C380" s="868" t="s">
        <v>1931</v>
      </c>
      <c r="D380" s="361">
        <v>23488.017454869125</v>
      </c>
      <c r="E380" s="362">
        <v>0</v>
      </c>
      <c r="F380" s="363">
        <v>0</v>
      </c>
      <c r="G380" s="693">
        <v>0</v>
      </c>
      <c r="H380" s="693">
        <v>0</v>
      </c>
      <c r="I380" s="693">
        <v>0</v>
      </c>
      <c r="J380" s="693">
        <v>0</v>
      </c>
      <c r="K380" s="694">
        <v>0</v>
      </c>
      <c r="L380" s="695">
        <v>0</v>
      </c>
      <c r="M380" s="696">
        <v>0</v>
      </c>
      <c r="N380" s="695">
        <v>0</v>
      </c>
      <c r="O380" s="696">
        <v>0</v>
      </c>
      <c r="P380" s="696">
        <v>0</v>
      </c>
      <c r="Q380" s="695">
        <v>1</v>
      </c>
      <c r="R380" s="698">
        <v>23488.017454869125</v>
      </c>
    </row>
    <row r="381" spans="1:18" s="130" customFormat="1" ht="21.95" customHeight="1" x14ac:dyDescent="0.2">
      <c r="A381" s="388" t="s">
        <v>153</v>
      </c>
      <c r="B381" s="868" t="s">
        <v>1932</v>
      </c>
      <c r="C381" s="868" t="s">
        <v>581</v>
      </c>
      <c r="D381" s="361">
        <v>18055.86572104536</v>
      </c>
      <c r="E381" s="362">
        <v>0.2709677419354839</v>
      </c>
      <c r="F381" s="363">
        <v>4892.5571631219691</v>
      </c>
      <c r="G381" s="693">
        <v>26136.7</v>
      </c>
      <c r="H381" s="693">
        <v>0</v>
      </c>
      <c r="I381" s="693">
        <v>0</v>
      </c>
      <c r="J381" s="693">
        <v>0</v>
      </c>
      <c r="K381" s="694">
        <v>26136.7</v>
      </c>
      <c r="L381" s="695">
        <v>5.3421348240971849</v>
      </c>
      <c r="M381" s="696">
        <v>21244.142836878033</v>
      </c>
      <c r="N381" s="695">
        <v>5.4152975213374654</v>
      </c>
      <c r="O381" s="696">
        <v>18619.627916699246</v>
      </c>
      <c r="P381" s="696">
        <v>2624.5149201787863</v>
      </c>
      <c r="Q381" s="695">
        <v>3.7593566462811143</v>
      </c>
      <c r="R381" s="698">
        <v>67878.438802771227</v>
      </c>
    </row>
    <row r="382" spans="1:18" s="130" customFormat="1" ht="21.95" customHeight="1" x14ac:dyDescent="0.2">
      <c r="A382" s="388"/>
      <c r="B382" s="523" t="s">
        <v>62</v>
      </c>
      <c r="C382" s="523"/>
      <c r="D382" s="163">
        <v>6670112.8655192899</v>
      </c>
      <c r="E382" s="525">
        <v>0.59216643405035607</v>
      </c>
      <c r="F382" s="526">
        <v>3949816.95028796</v>
      </c>
      <c r="G382" s="519">
        <v>3372234.6200000006</v>
      </c>
      <c r="H382" s="531">
        <v>244020.09999999998</v>
      </c>
      <c r="I382" s="531">
        <v>536874.94954624888</v>
      </c>
      <c r="J382" s="531">
        <v>409284.63080102723</v>
      </c>
      <c r="K382" s="531">
        <v>3743845.0387452217</v>
      </c>
      <c r="L382" s="533">
        <v>0.94785279567760172</v>
      </c>
      <c r="M382" s="519">
        <v>-205971.91154273832</v>
      </c>
      <c r="N382" s="533">
        <v>0.93525814344663216</v>
      </c>
      <c r="O382" s="519">
        <v>-233158.07206218317</v>
      </c>
      <c r="P382" s="519">
        <v>27186.160519444849</v>
      </c>
      <c r="Q382" s="533">
        <v>0.96279703378627746</v>
      </c>
      <c r="R382" s="519">
        <v>6421964.8819416594</v>
      </c>
    </row>
    <row r="383" spans="1:18" s="165" customFormat="1" ht="21.95" customHeight="1" x14ac:dyDescent="0.2">
      <c r="A383" s="388">
        <v>0</v>
      </c>
      <c r="B383" s="527"/>
      <c r="C383" s="527"/>
      <c r="D383" s="528"/>
      <c r="E383" s="529"/>
      <c r="F383" s="530"/>
      <c r="G383" s="693">
        <v>0</v>
      </c>
      <c r="H383" s="693">
        <v>0</v>
      </c>
      <c r="I383" s="693">
        <v>0</v>
      </c>
      <c r="J383" s="693">
        <v>0</v>
      </c>
      <c r="K383" s="694">
        <v>0</v>
      </c>
      <c r="L383" s="695">
        <v>0</v>
      </c>
      <c r="M383" s="696">
        <v>0</v>
      </c>
      <c r="N383" s="695">
        <v>0</v>
      </c>
      <c r="O383" s="696">
        <v>0</v>
      </c>
      <c r="P383" s="696">
        <v>0</v>
      </c>
      <c r="Q383" s="695">
        <v>0</v>
      </c>
      <c r="R383" s="698">
        <v>0</v>
      </c>
    </row>
    <row r="384" spans="1:18" s="155" customFormat="1" ht="21.95" customHeight="1" x14ac:dyDescent="0.2">
      <c r="A384" s="388" t="s">
        <v>75</v>
      </c>
      <c r="B384" s="161" t="s">
        <v>75</v>
      </c>
      <c r="C384" s="161" t="s">
        <v>155</v>
      </c>
      <c r="D384" s="163">
        <v>153772.67404914892</v>
      </c>
      <c r="E384" s="524">
        <v>0.53400224999809498</v>
      </c>
      <c r="F384" s="858">
        <v>82114.953930469186</v>
      </c>
      <c r="G384" s="531">
        <v>65412.459999999992</v>
      </c>
      <c r="H384" s="888">
        <v>0</v>
      </c>
      <c r="I384" s="888">
        <v>10285.07</v>
      </c>
      <c r="J384" s="888"/>
      <c r="K384" s="888">
        <v>75697.53</v>
      </c>
      <c r="L384" s="533">
        <v>0.92184829165339188</v>
      </c>
      <c r="M384" s="519">
        <v>-6417.4239304691873</v>
      </c>
      <c r="N384" s="533">
        <v>0.96174060562186403</v>
      </c>
      <c r="O384" s="519">
        <v>-2931.3916263607098</v>
      </c>
      <c r="P384" s="519">
        <v>-3486.0323041084775</v>
      </c>
      <c r="Q384" s="533">
        <v>0.94005755177755412</v>
      </c>
      <c r="R384" s="519">
        <v>144555.16349693076</v>
      </c>
    </row>
    <row r="385" spans="1:18" s="130" customFormat="1" ht="21.95" customHeight="1" x14ac:dyDescent="0.2">
      <c r="A385" s="388" t="s">
        <v>75</v>
      </c>
      <c r="B385" s="868" t="s">
        <v>76</v>
      </c>
      <c r="C385" s="868" t="s">
        <v>608</v>
      </c>
      <c r="D385" s="361">
        <v>916.78070848565244</v>
      </c>
      <c r="E385" s="362">
        <v>0.66639999999999999</v>
      </c>
      <c r="F385" s="363">
        <v>610.94266413483876</v>
      </c>
      <c r="G385" s="693">
        <v>260.7</v>
      </c>
      <c r="H385" s="693">
        <v>0</v>
      </c>
      <c r="I385" s="693">
        <v>6631.07</v>
      </c>
      <c r="J385" s="693"/>
      <c r="K385" s="694">
        <v>6891.7699999999995</v>
      </c>
      <c r="L385" s="695">
        <v>11.280551195028252</v>
      </c>
      <c r="M385" s="696">
        <v>6280.8273358651604</v>
      </c>
      <c r="N385" s="695">
        <v>12.114648777728352</v>
      </c>
      <c r="O385" s="696">
        <v>6322.8909407349984</v>
      </c>
      <c r="P385" s="696">
        <v>-42.063604869837945</v>
      </c>
      <c r="Q385" s="695">
        <v>9.5657552556975389</v>
      </c>
      <c r="R385" s="698">
        <v>8769.6998805187432</v>
      </c>
    </row>
    <row r="386" spans="1:18" s="130" customFormat="1" ht="21.95" customHeight="1" x14ac:dyDescent="0.2">
      <c r="A386" s="388" t="s">
        <v>75</v>
      </c>
      <c r="B386" s="868" t="s">
        <v>77</v>
      </c>
      <c r="C386" s="868" t="s">
        <v>1050</v>
      </c>
      <c r="D386" s="361">
        <v>26202.165620289114</v>
      </c>
      <c r="E386" s="362">
        <v>0</v>
      </c>
      <c r="F386" s="363">
        <v>0</v>
      </c>
      <c r="G386" s="693">
        <v>4597.7899999999991</v>
      </c>
      <c r="H386" s="693">
        <v>0</v>
      </c>
      <c r="I386" s="693">
        <v>0</v>
      </c>
      <c r="J386" s="693"/>
      <c r="K386" s="694">
        <v>4597.7899999999991</v>
      </c>
      <c r="L386" s="695">
        <v>0</v>
      </c>
      <c r="M386" s="696">
        <v>4597.7899999999991</v>
      </c>
      <c r="N386" s="695">
        <v>0</v>
      </c>
      <c r="O386" s="696">
        <v>4597.7899999999991</v>
      </c>
      <c r="P386" s="696">
        <v>0</v>
      </c>
      <c r="Q386" s="695">
        <v>1</v>
      </c>
      <c r="R386" s="698">
        <v>26202.165620289114</v>
      </c>
    </row>
    <row r="387" spans="1:18" s="130" customFormat="1" ht="21.95" customHeight="1" x14ac:dyDescent="0.2">
      <c r="A387" s="388" t="s">
        <v>75</v>
      </c>
      <c r="B387" s="868" t="s">
        <v>78</v>
      </c>
      <c r="C387" s="868" t="s">
        <v>1051</v>
      </c>
      <c r="D387" s="361">
        <v>0</v>
      </c>
      <c r="E387" s="362">
        <v>0</v>
      </c>
      <c r="F387" s="363">
        <v>0</v>
      </c>
      <c r="G387" s="693">
        <v>16613</v>
      </c>
      <c r="H387" s="693">
        <v>0</v>
      </c>
      <c r="I387" s="693">
        <v>0</v>
      </c>
      <c r="J387" s="693"/>
      <c r="K387" s="694">
        <v>16613</v>
      </c>
      <c r="L387" s="695">
        <v>0</v>
      </c>
      <c r="M387" s="696">
        <v>16613</v>
      </c>
      <c r="N387" s="695">
        <v>0</v>
      </c>
      <c r="O387" s="696">
        <v>16153.16</v>
      </c>
      <c r="P387" s="696">
        <v>459.84000000000015</v>
      </c>
      <c r="Q387" s="695">
        <v>0</v>
      </c>
      <c r="R387" s="698">
        <v>0</v>
      </c>
    </row>
    <row r="388" spans="1:18" s="130" customFormat="1" ht="21.95" customHeight="1" x14ac:dyDescent="0.2">
      <c r="A388" s="388" t="s">
        <v>75</v>
      </c>
      <c r="B388" s="868" t="s">
        <v>79</v>
      </c>
      <c r="C388" s="868" t="s">
        <v>684</v>
      </c>
      <c r="D388" s="361">
        <v>25385.160483911928</v>
      </c>
      <c r="E388" s="362">
        <v>0.61904761904761907</v>
      </c>
      <c r="F388" s="363">
        <v>15714.623156707385</v>
      </c>
      <c r="G388" s="693">
        <v>14970.709999999997</v>
      </c>
      <c r="H388" s="693">
        <v>0</v>
      </c>
      <c r="I388" s="693">
        <v>0</v>
      </c>
      <c r="J388" s="693"/>
      <c r="K388" s="694">
        <v>14970.709999999997</v>
      </c>
      <c r="L388" s="695">
        <v>0.95266108838315555</v>
      </c>
      <c r="M388" s="696">
        <v>-743.91315670738732</v>
      </c>
      <c r="N388" s="695">
        <v>0.92230219213042941</v>
      </c>
      <c r="O388" s="696">
        <v>-1130.5876093657916</v>
      </c>
      <c r="P388" s="696">
        <v>386.67445265840433</v>
      </c>
      <c r="Q388" s="695">
        <v>0.96167802392922108</v>
      </c>
      <c r="R388" s="698">
        <v>24412.350971294574</v>
      </c>
    </row>
    <row r="389" spans="1:18" s="130" customFormat="1" ht="21.95" customHeight="1" x14ac:dyDescent="0.2">
      <c r="A389" s="388" t="s">
        <v>75</v>
      </c>
      <c r="B389" s="868" t="s">
        <v>80</v>
      </c>
      <c r="C389" s="868" t="s">
        <v>2683</v>
      </c>
      <c r="D389" s="361">
        <v>50932.26158253623</v>
      </c>
      <c r="E389" s="362">
        <v>0.66639999999999999</v>
      </c>
      <c r="F389" s="363">
        <v>33941.259118602145</v>
      </c>
      <c r="G389" s="693">
        <v>799</v>
      </c>
      <c r="H389" s="693">
        <v>0</v>
      </c>
      <c r="I389" s="693">
        <v>0</v>
      </c>
      <c r="J389" s="693"/>
      <c r="K389" s="694">
        <v>799</v>
      </c>
      <c r="L389" s="695">
        <v>2.3540670580546996E-2</v>
      </c>
      <c r="M389" s="696">
        <v>-33142.259118602145</v>
      </c>
      <c r="N389" s="695">
        <v>2.5281296201308111E-2</v>
      </c>
      <c r="O389" s="696">
        <v>-30805.392181388939</v>
      </c>
      <c r="P389" s="696">
        <v>-2336.8669372132063</v>
      </c>
      <c r="Q389" s="695">
        <v>0.18641408672771176</v>
      </c>
      <c r="R389" s="698">
        <v>9494.4910278854113</v>
      </c>
    </row>
    <row r="390" spans="1:18" s="130" customFormat="1" ht="21.95" customHeight="1" x14ac:dyDescent="0.2">
      <c r="A390" s="388" t="s">
        <v>75</v>
      </c>
      <c r="B390" s="868" t="s">
        <v>81</v>
      </c>
      <c r="C390" s="868" t="s">
        <v>685</v>
      </c>
      <c r="D390" s="361">
        <v>4583.9035424282629</v>
      </c>
      <c r="E390" s="362">
        <v>0.66639999999999999</v>
      </c>
      <c r="F390" s="363">
        <v>3054.7133206741942</v>
      </c>
      <c r="G390" s="693">
        <v>0</v>
      </c>
      <c r="H390" s="693">
        <v>0</v>
      </c>
      <c r="I390" s="693">
        <v>3654</v>
      </c>
      <c r="J390" s="693"/>
      <c r="K390" s="694">
        <v>3654</v>
      </c>
      <c r="L390" s="695">
        <v>1.1961842622906229</v>
      </c>
      <c r="M390" s="696">
        <v>599.28667932580584</v>
      </c>
      <c r="N390" s="695">
        <v>1.2846315716809873</v>
      </c>
      <c r="O390" s="696">
        <v>809.6047036749942</v>
      </c>
      <c r="P390" s="696">
        <v>-210.31802434918836</v>
      </c>
      <c r="Q390" s="695">
        <v>1.1634607273405471</v>
      </c>
      <c r="R390" s="698">
        <v>5333.1917495324969</v>
      </c>
    </row>
    <row r="391" spans="1:18" s="130" customFormat="1" ht="21.95" customHeight="1" x14ac:dyDescent="0.2">
      <c r="A391" s="388" t="s">
        <v>75</v>
      </c>
      <c r="B391" s="868" t="s">
        <v>156</v>
      </c>
      <c r="C391" s="868" t="s">
        <v>157</v>
      </c>
      <c r="D391" s="361">
        <v>2400</v>
      </c>
      <c r="E391" s="362">
        <v>1</v>
      </c>
      <c r="F391" s="363">
        <v>2400</v>
      </c>
      <c r="G391" s="693">
        <v>0</v>
      </c>
      <c r="H391" s="693">
        <v>0</v>
      </c>
      <c r="I391" s="693">
        <v>0</v>
      </c>
      <c r="J391" s="693"/>
      <c r="K391" s="694">
        <v>0</v>
      </c>
      <c r="L391" s="695">
        <v>0</v>
      </c>
      <c r="M391" s="696">
        <v>-2400</v>
      </c>
      <c r="N391" s="695">
        <v>0</v>
      </c>
      <c r="O391" s="696">
        <v>-2400</v>
      </c>
      <c r="P391" s="696">
        <v>0</v>
      </c>
      <c r="Q391" s="695">
        <v>0</v>
      </c>
      <c r="R391" s="698">
        <v>0</v>
      </c>
    </row>
    <row r="392" spans="1:18" s="130" customFormat="1" ht="21.95" customHeight="1" x14ac:dyDescent="0.2">
      <c r="A392" s="388" t="s">
        <v>75</v>
      </c>
      <c r="B392" s="868" t="s">
        <v>267</v>
      </c>
      <c r="C392" s="868" t="s">
        <v>676</v>
      </c>
      <c r="D392" s="361">
        <v>4134.6319981110273</v>
      </c>
      <c r="E392" s="362">
        <v>0</v>
      </c>
      <c r="F392" s="363">
        <v>0</v>
      </c>
      <c r="G392" s="693">
        <v>0</v>
      </c>
      <c r="H392" s="693">
        <v>0</v>
      </c>
      <c r="I392" s="693">
        <v>0</v>
      </c>
      <c r="J392" s="693"/>
      <c r="K392" s="694">
        <v>0</v>
      </c>
      <c r="L392" s="695">
        <v>0</v>
      </c>
      <c r="M392" s="696">
        <v>0</v>
      </c>
      <c r="N392" s="695">
        <v>0</v>
      </c>
      <c r="O392" s="696">
        <v>0</v>
      </c>
      <c r="P392" s="696">
        <v>0</v>
      </c>
      <c r="Q392" s="695">
        <v>1</v>
      </c>
      <c r="R392" s="698">
        <v>4134.6319981110273</v>
      </c>
    </row>
    <row r="393" spans="1:18" s="130" customFormat="1" ht="21.95" customHeight="1" x14ac:dyDescent="0.2">
      <c r="A393" s="388" t="s">
        <v>75</v>
      </c>
      <c r="B393" s="883" t="s">
        <v>268</v>
      </c>
      <c r="C393" s="883" t="s">
        <v>17</v>
      </c>
      <c r="D393" s="361">
        <v>39217.770113386694</v>
      </c>
      <c r="E393" s="362">
        <v>0.66639999999999999</v>
      </c>
      <c r="F393" s="363">
        <v>26134.722003560892</v>
      </c>
      <c r="G393" s="693">
        <v>28171.259999999995</v>
      </c>
      <c r="H393" s="693">
        <v>0</v>
      </c>
      <c r="I393" s="693">
        <v>0</v>
      </c>
      <c r="J393" s="693"/>
      <c r="K393" s="694">
        <v>28171.259999999995</v>
      </c>
      <c r="L393" s="695">
        <v>1.0779246091143277</v>
      </c>
      <c r="M393" s="696">
        <v>2036.5379964391032</v>
      </c>
      <c r="N393" s="695">
        <v>1.1576276568866275</v>
      </c>
      <c r="O393" s="696">
        <v>3835.9222664795598</v>
      </c>
      <c r="P393" s="696">
        <v>-1799.3842700404566</v>
      </c>
      <c r="Q393" s="695">
        <v>1.064926784314058</v>
      </c>
      <c r="R393" s="698">
        <v>41764.053814816863</v>
      </c>
    </row>
    <row r="394" spans="1:18" s="130" customFormat="1" ht="21.95" customHeight="1" x14ac:dyDescent="0.2">
      <c r="A394" s="388" t="s">
        <v>82</v>
      </c>
      <c r="B394" s="161" t="s">
        <v>82</v>
      </c>
      <c r="C394" s="161" t="s">
        <v>158</v>
      </c>
      <c r="D394" s="163">
        <v>77424.664249605456</v>
      </c>
      <c r="E394" s="524">
        <v>0.91264496615376645</v>
      </c>
      <c r="F394" s="888">
        <v>70661.230083547896</v>
      </c>
      <c r="G394" s="888">
        <v>65474.29</v>
      </c>
      <c r="H394" s="888">
        <v>647</v>
      </c>
      <c r="I394" s="888">
        <v>-4125.96</v>
      </c>
      <c r="J394" s="888"/>
      <c r="K394" s="888">
        <v>61995.33</v>
      </c>
      <c r="L394" s="533">
        <v>0.87735990339679093</v>
      </c>
      <c r="M394" s="888">
        <v>-8665.9000835478946</v>
      </c>
      <c r="N394" s="533">
        <v>0.81921809745502994</v>
      </c>
      <c r="O394" s="888">
        <v>-12628.663198149436</v>
      </c>
      <c r="P394" s="888">
        <v>3962.763114601541</v>
      </c>
      <c r="Q394" s="533">
        <v>0.88271651829163034</v>
      </c>
      <c r="R394" s="888">
        <v>68344.030056310192</v>
      </c>
    </row>
    <row r="395" spans="1:18" s="155" customFormat="1" ht="21.95" customHeight="1" x14ac:dyDescent="0.2">
      <c r="A395" s="388" t="s">
        <v>82</v>
      </c>
      <c r="B395" s="868" t="s">
        <v>83</v>
      </c>
      <c r="C395" s="868" t="s">
        <v>686</v>
      </c>
      <c r="D395" s="361">
        <v>3116.3840179820013</v>
      </c>
      <c r="E395" s="362">
        <v>1</v>
      </c>
      <c r="F395" s="363">
        <v>3116.3840179820013</v>
      </c>
      <c r="G395" s="693">
        <v>12189.29</v>
      </c>
      <c r="H395" s="693">
        <v>0</v>
      </c>
      <c r="I395" s="693">
        <v>0</v>
      </c>
      <c r="J395" s="693"/>
      <c r="K395" s="694">
        <v>12189.29</v>
      </c>
      <c r="L395" s="695">
        <v>3.9113568577126494</v>
      </c>
      <c r="M395" s="696">
        <v>9072.9059820179991</v>
      </c>
      <c r="N395" s="695">
        <v>3.9113568577126494</v>
      </c>
      <c r="O395" s="696">
        <v>9072.9059820179991</v>
      </c>
      <c r="P395" s="696">
        <v>0</v>
      </c>
      <c r="Q395" s="695">
        <v>3.9113568577126494</v>
      </c>
      <c r="R395" s="698">
        <v>12189.29</v>
      </c>
    </row>
    <row r="396" spans="1:18" s="130" customFormat="1" ht="21.95" customHeight="1" x14ac:dyDescent="0.2">
      <c r="A396" s="388" t="s">
        <v>82</v>
      </c>
      <c r="B396" s="868" t="s">
        <v>84</v>
      </c>
      <c r="C396" s="868" t="s">
        <v>159</v>
      </c>
      <c r="D396" s="361">
        <v>5031.5981217387562</v>
      </c>
      <c r="E396" s="362">
        <v>0.66639999999999999</v>
      </c>
      <c r="F396" s="363">
        <v>3353.0569883267071</v>
      </c>
      <c r="G396" s="693">
        <v>24201</v>
      </c>
      <c r="H396" s="693">
        <v>647</v>
      </c>
      <c r="I396" s="693">
        <v>0</v>
      </c>
      <c r="J396" s="693"/>
      <c r="K396" s="694">
        <v>24848</v>
      </c>
      <c r="L396" s="695">
        <v>7.4105510543082129</v>
      </c>
      <c r="M396" s="696">
        <v>21494.943011673291</v>
      </c>
      <c r="N396" s="695">
        <v>6.6426923085465521</v>
      </c>
      <c r="O396" s="696">
        <v>17617.602096400584</v>
      </c>
      <c r="P396" s="696">
        <v>3877.3409152727072</v>
      </c>
      <c r="Q396" s="695">
        <v>6.3412711384496028</v>
      </c>
      <c r="R396" s="698">
        <v>31906.727949659205</v>
      </c>
    </row>
    <row r="397" spans="1:18" s="130" customFormat="1" ht="21.95" customHeight="1" x14ac:dyDescent="0.2">
      <c r="A397" s="388" t="s">
        <v>82</v>
      </c>
      <c r="B397" s="868" t="s">
        <v>85</v>
      </c>
      <c r="C397" s="868" t="s">
        <v>628</v>
      </c>
      <c r="D397" s="361">
        <v>17238.12</v>
      </c>
      <c r="E397" s="362">
        <v>1</v>
      </c>
      <c r="F397" s="363">
        <v>17238.12</v>
      </c>
      <c r="G397" s="693">
        <v>10582.89</v>
      </c>
      <c r="H397" s="693">
        <v>0</v>
      </c>
      <c r="I397" s="693">
        <v>0</v>
      </c>
      <c r="J397" s="693"/>
      <c r="K397" s="694">
        <v>10582.89</v>
      </c>
      <c r="L397" s="695">
        <v>0.61392367613173593</v>
      </c>
      <c r="M397" s="696">
        <v>-6655.23</v>
      </c>
      <c r="N397" s="695">
        <v>0.61392367613173593</v>
      </c>
      <c r="O397" s="696">
        <v>-6655.23</v>
      </c>
      <c r="P397" s="696">
        <v>0</v>
      </c>
      <c r="Q397" s="695">
        <v>0.61392367613173593</v>
      </c>
      <c r="R397" s="698">
        <v>10582.89</v>
      </c>
    </row>
    <row r="398" spans="1:18" s="130" customFormat="1" ht="21.95" customHeight="1" x14ac:dyDescent="0.2">
      <c r="A398" s="388" t="s">
        <v>82</v>
      </c>
      <c r="B398" s="868" t="s">
        <v>161</v>
      </c>
      <c r="C398" s="868" t="s">
        <v>629</v>
      </c>
      <c r="D398" s="361">
        <v>22438.972333208963</v>
      </c>
      <c r="E398" s="362">
        <v>1</v>
      </c>
      <c r="F398" s="363">
        <v>22438.972333208963</v>
      </c>
      <c r="G398" s="693">
        <v>11408.91</v>
      </c>
      <c r="H398" s="693">
        <v>0</v>
      </c>
      <c r="I398" s="693">
        <v>-4125.96</v>
      </c>
      <c r="J398" s="693"/>
      <c r="K398" s="694">
        <v>7282.95</v>
      </c>
      <c r="L398" s="695">
        <v>0.32456700297372648</v>
      </c>
      <c r="M398" s="696">
        <v>-15156.022333208963</v>
      </c>
      <c r="N398" s="695">
        <v>0.32456700297372648</v>
      </c>
      <c r="O398" s="696">
        <v>-15156.022333208963</v>
      </c>
      <c r="P398" s="696">
        <v>0</v>
      </c>
      <c r="Q398" s="695">
        <v>0.32456700297372648</v>
      </c>
      <c r="R398" s="698">
        <v>7282.95</v>
      </c>
    </row>
    <row r="399" spans="1:18" s="130" customFormat="1" ht="21.95" customHeight="1" x14ac:dyDescent="0.2">
      <c r="A399" s="388" t="s">
        <v>82</v>
      </c>
      <c r="B399" s="868" t="s">
        <v>162</v>
      </c>
      <c r="C399" s="868" t="s">
        <v>163</v>
      </c>
      <c r="D399" s="361">
        <v>3864.7168843018994</v>
      </c>
      <c r="E399" s="362">
        <v>0.8</v>
      </c>
      <c r="F399" s="363">
        <v>3091.7735074415195</v>
      </c>
      <c r="G399" s="693">
        <v>696.3</v>
      </c>
      <c r="H399" s="693">
        <v>0</v>
      </c>
      <c r="I399" s="693">
        <v>0</v>
      </c>
      <c r="J399" s="693"/>
      <c r="K399" s="694">
        <v>696.3</v>
      </c>
      <c r="L399" s="695">
        <v>0.22521054609080882</v>
      </c>
      <c r="M399" s="696">
        <v>-2395.4735074415194</v>
      </c>
      <c r="N399" s="695">
        <v>1.1723755829105216E-2</v>
      </c>
      <c r="O399" s="696">
        <v>-3059.977381509616</v>
      </c>
      <c r="P399" s="696">
        <v>664.50387406809659</v>
      </c>
      <c r="Q399" s="695">
        <v>0.30268949148172791</v>
      </c>
      <c r="R399" s="698">
        <v>1169.8091884301898</v>
      </c>
    </row>
    <row r="400" spans="1:18" s="130" customFormat="1" ht="21.95" customHeight="1" x14ac:dyDescent="0.2">
      <c r="A400" s="388" t="s">
        <v>82</v>
      </c>
      <c r="B400" s="868" t="s">
        <v>687</v>
      </c>
      <c r="C400" s="868" t="s">
        <v>622</v>
      </c>
      <c r="D400" s="361">
        <v>6022.3745251305072</v>
      </c>
      <c r="E400" s="362">
        <v>1</v>
      </c>
      <c r="F400" s="363">
        <v>6022.3745251305072</v>
      </c>
      <c r="G400" s="693">
        <v>0</v>
      </c>
      <c r="H400" s="693">
        <v>0</v>
      </c>
      <c r="I400" s="693">
        <v>0</v>
      </c>
      <c r="J400" s="693"/>
      <c r="K400" s="694">
        <v>0</v>
      </c>
      <c r="L400" s="695">
        <v>0</v>
      </c>
      <c r="M400" s="696">
        <v>-6022.3745251305072</v>
      </c>
      <c r="N400" s="695">
        <v>0</v>
      </c>
      <c r="O400" s="696">
        <v>-6022.3745251305072</v>
      </c>
      <c r="P400" s="696">
        <v>0</v>
      </c>
      <c r="Q400" s="695">
        <v>0</v>
      </c>
      <c r="R400" s="698">
        <v>0</v>
      </c>
    </row>
    <row r="401" spans="1:18" s="155" customFormat="1" ht="21.95" customHeight="1" x14ac:dyDescent="0.2">
      <c r="A401" s="388" t="s">
        <v>82</v>
      </c>
      <c r="B401" s="868" t="s">
        <v>688</v>
      </c>
      <c r="C401" s="868" t="s">
        <v>618</v>
      </c>
      <c r="D401" s="361">
        <v>2619.7359834401132</v>
      </c>
      <c r="E401" s="362">
        <v>1</v>
      </c>
      <c r="F401" s="363">
        <v>2619.7359834401132</v>
      </c>
      <c r="G401" s="693">
        <v>252.93</v>
      </c>
      <c r="H401" s="693">
        <v>0</v>
      </c>
      <c r="I401" s="693">
        <v>0</v>
      </c>
      <c r="J401" s="693"/>
      <c r="K401" s="694">
        <v>252.93</v>
      </c>
      <c r="L401" s="695">
        <v>9.6547897039557518E-2</v>
      </c>
      <c r="M401" s="696">
        <v>-2366.8059834401133</v>
      </c>
      <c r="N401" s="695">
        <v>9.6547897039557518E-2</v>
      </c>
      <c r="O401" s="696">
        <v>-2366.8059834401133</v>
      </c>
      <c r="P401" s="696">
        <v>0</v>
      </c>
      <c r="Q401" s="695">
        <v>9.6547897039557518E-2</v>
      </c>
      <c r="R401" s="698">
        <v>252.93</v>
      </c>
    </row>
    <row r="402" spans="1:18" s="130" customFormat="1" ht="21.95" customHeight="1" x14ac:dyDescent="0.2">
      <c r="A402" s="388" t="s">
        <v>82</v>
      </c>
      <c r="B402" s="868" t="s">
        <v>689</v>
      </c>
      <c r="C402" s="868" t="s">
        <v>545</v>
      </c>
      <c r="D402" s="361">
        <v>5602.5487740789868</v>
      </c>
      <c r="E402" s="362">
        <v>0.66639999999999999</v>
      </c>
      <c r="F402" s="363">
        <v>3733.5385030462367</v>
      </c>
      <c r="G402" s="693">
        <v>4990</v>
      </c>
      <c r="H402" s="693">
        <v>0</v>
      </c>
      <c r="I402" s="693">
        <v>0</v>
      </c>
      <c r="J402" s="693"/>
      <c r="K402" s="694">
        <v>4990</v>
      </c>
      <c r="L402" s="695">
        <v>1.336533692080208</v>
      </c>
      <c r="M402" s="696">
        <v>1256.4614969537633</v>
      </c>
      <c r="N402" s="695">
        <v>1.4353586078567238</v>
      </c>
      <c r="O402" s="696">
        <v>1513.5168600472157</v>
      </c>
      <c r="P402" s="696">
        <v>-257.05536309345234</v>
      </c>
      <c r="Q402" s="695">
        <v>1.2803998722412293</v>
      </c>
      <c r="R402" s="698">
        <v>7173.5027345559902</v>
      </c>
    </row>
    <row r="403" spans="1:18" s="130" customFormat="1" ht="21.95" customHeight="1" x14ac:dyDescent="0.2">
      <c r="A403" s="388" t="s">
        <v>82</v>
      </c>
      <c r="B403" s="868" t="s">
        <v>690</v>
      </c>
      <c r="C403" s="868" t="s">
        <v>692</v>
      </c>
      <c r="D403" s="361">
        <v>7442.5174695573751</v>
      </c>
      <c r="E403" s="362">
        <v>0.66639999999999999</v>
      </c>
      <c r="F403" s="363">
        <v>4959.6936417130346</v>
      </c>
      <c r="G403" s="693">
        <v>1152.97</v>
      </c>
      <c r="H403" s="693">
        <v>0</v>
      </c>
      <c r="I403" s="693">
        <v>0</v>
      </c>
      <c r="J403" s="693"/>
      <c r="K403" s="694">
        <v>1152.97</v>
      </c>
      <c r="L403" s="695">
        <v>0.23246798759968859</v>
      </c>
      <c r="M403" s="696">
        <v>-3806.7236417130343</v>
      </c>
      <c r="N403" s="695">
        <v>0.24965695143307962</v>
      </c>
      <c r="O403" s="696">
        <v>-3465.2470910192051</v>
      </c>
      <c r="P403" s="696">
        <v>-341.47655069382927</v>
      </c>
      <c r="Q403" s="695">
        <v>0.36049232726806052</v>
      </c>
      <c r="R403" s="698">
        <v>2682.9704433339348</v>
      </c>
    </row>
    <row r="404" spans="1:18" s="130" customFormat="1" ht="21.95" customHeight="1" x14ac:dyDescent="0.2">
      <c r="A404" s="388" t="s">
        <v>82</v>
      </c>
      <c r="B404" s="883" t="s">
        <v>691</v>
      </c>
      <c r="C404" s="883" t="s">
        <v>928</v>
      </c>
      <c r="D404" s="361">
        <v>4047.696140166835</v>
      </c>
      <c r="E404" s="362">
        <v>1</v>
      </c>
      <c r="F404" s="363">
        <v>4047.696140166835</v>
      </c>
      <c r="G404" s="693">
        <v>0</v>
      </c>
      <c r="H404" s="693">
        <v>0</v>
      </c>
      <c r="I404" s="693">
        <v>0</v>
      </c>
      <c r="J404" s="693"/>
      <c r="K404" s="694">
        <v>0</v>
      </c>
      <c r="L404" s="695">
        <v>0</v>
      </c>
      <c r="M404" s="696">
        <v>-4047.696140166835</v>
      </c>
      <c r="N404" s="695">
        <v>0</v>
      </c>
      <c r="O404" s="696">
        <v>-4047.696140166835</v>
      </c>
      <c r="P404" s="696">
        <v>0</v>
      </c>
      <c r="Q404" s="695">
        <v>0</v>
      </c>
      <c r="R404" s="698">
        <v>0</v>
      </c>
    </row>
    <row r="405" spans="1:18" s="130" customFormat="1" ht="21.95" customHeight="1" x14ac:dyDescent="0.2">
      <c r="A405" s="388" t="s">
        <v>86</v>
      </c>
      <c r="B405" s="161" t="s">
        <v>86</v>
      </c>
      <c r="C405" s="161" t="s">
        <v>693</v>
      </c>
      <c r="D405" s="163">
        <v>1305389.3175404617</v>
      </c>
      <c r="E405" s="524">
        <v>0.66215915241998691</v>
      </c>
      <c r="F405" s="888">
        <v>864375.48408069729</v>
      </c>
      <c r="G405" s="888">
        <v>1024574.31</v>
      </c>
      <c r="H405" s="888">
        <v>22545.049999999996</v>
      </c>
      <c r="I405" s="888">
        <v>-249082.24399999998</v>
      </c>
      <c r="J405" s="888"/>
      <c r="K405" s="888">
        <v>798037.11600000015</v>
      </c>
      <c r="L405" s="533">
        <v>0.9232528347894422</v>
      </c>
      <c r="M405" s="888">
        <v>-66338.368080697139</v>
      </c>
      <c r="N405" s="533">
        <v>0.91841704359652787</v>
      </c>
      <c r="O405" s="888">
        <v>-65863.742669745232</v>
      </c>
      <c r="P405" s="888">
        <v>-474.62541095190682</v>
      </c>
      <c r="Q405" s="533">
        <v>0.9362169984614912</v>
      </c>
      <c r="R405" s="888">
        <v>1222127.6686914254</v>
      </c>
    </row>
    <row r="406" spans="1:18" s="130" customFormat="1" ht="21.95" customHeight="1" x14ac:dyDescent="0.2">
      <c r="A406" s="388" t="s">
        <v>86</v>
      </c>
      <c r="B406" s="872" t="s">
        <v>694</v>
      </c>
      <c r="C406" s="872" t="s">
        <v>695</v>
      </c>
      <c r="D406" s="361">
        <v>0</v>
      </c>
      <c r="E406" s="362">
        <v>0</v>
      </c>
      <c r="F406" s="363">
        <v>0</v>
      </c>
      <c r="G406" s="693">
        <v>0</v>
      </c>
      <c r="H406" s="693">
        <v>0</v>
      </c>
      <c r="I406" s="693">
        <v>0</v>
      </c>
      <c r="J406" s="693"/>
      <c r="K406" s="694">
        <v>0</v>
      </c>
      <c r="L406" s="695">
        <v>0</v>
      </c>
      <c r="M406" s="696">
        <v>0</v>
      </c>
      <c r="N406" s="695">
        <v>0</v>
      </c>
      <c r="O406" s="696">
        <v>0</v>
      </c>
      <c r="P406" s="696">
        <v>0</v>
      </c>
      <c r="Q406" s="695">
        <v>0</v>
      </c>
      <c r="R406" s="698">
        <v>0</v>
      </c>
    </row>
    <row r="407" spans="1:18" s="130" customFormat="1" ht="21.95" customHeight="1" x14ac:dyDescent="0.2">
      <c r="A407" s="388" t="s">
        <v>86</v>
      </c>
      <c r="B407" s="868" t="s">
        <v>696</v>
      </c>
      <c r="C407" s="868" t="s">
        <v>697</v>
      </c>
      <c r="D407" s="361">
        <v>128349.29918799136</v>
      </c>
      <c r="E407" s="362">
        <v>0.66639999999999999</v>
      </c>
      <c r="F407" s="363">
        <v>85531.972978877442</v>
      </c>
      <c r="G407" s="693">
        <v>109633.59000000001</v>
      </c>
      <c r="H407" s="693">
        <v>1436.64</v>
      </c>
      <c r="I407" s="693">
        <v>0</v>
      </c>
      <c r="J407" s="693"/>
      <c r="K407" s="694">
        <v>111070.23000000001</v>
      </c>
      <c r="L407" s="695">
        <v>1.2985814091699881</v>
      </c>
      <c r="M407" s="696">
        <v>25538.257021122568</v>
      </c>
      <c r="N407" s="695">
        <v>1.3579915027449785</v>
      </c>
      <c r="O407" s="696">
        <v>28511.541702899849</v>
      </c>
      <c r="P407" s="696">
        <v>-2973.2846817772806</v>
      </c>
      <c r="Q407" s="695">
        <v>1.2487780301204341</v>
      </c>
      <c r="R407" s="698">
        <v>160279.78500731807</v>
      </c>
    </row>
    <row r="408" spans="1:18" s="130" customFormat="1" ht="21.95" customHeight="1" x14ac:dyDescent="0.2">
      <c r="A408" s="388" t="s">
        <v>86</v>
      </c>
      <c r="B408" s="868" t="s">
        <v>698</v>
      </c>
      <c r="C408" s="868" t="s">
        <v>1052</v>
      </c>
      <c r="D408" s="361">
        <v>45088.647222506508</v>
      </c>
      <c r="E408" s="362">
        <v>0.61904761904761907</v>
      </c>
      <c r="F408" s="363">
        <v>27912.019709170698</v>
      </c>
      <c r="G408" s="693">
        <v>1040</v>
      </c>
      <c r="H408" s="693">
        <v>0</v>
      </c>
      <c r="I408" s="693">
        <v>0</v>
      </c>
      <c r="J408" s="693"/>
      <c r="K408" s="694">
        <v>1040</v>
      </c>
      <c r="L408" s="695">
        <v>3.7259933563972815E-2</v>
      </c>
      <c r="M408" s="696">
        <v>-26872.019709170698</v>
      </c>
      <c r="N408" s="695">
        <v>4.0239316161144741E-2</v>
      </c>
      <c r="O408" s="696">
        <v>-24805.369633896225</v>
      </c>
      <c r="P408" s="696">
        <v>-2066.6500752744723</v>
      </c>
      <c r="Q408" s="695">
        <v>0.2206389938375018</v>
      </c>
      <c r="R408" s="698">
        <v>9948.3137566679052</v>
      </c>
    </row>
    <row r="409" spans="1:18" s="130" customFormat="1" ht="21.95" customHeight="1" x14ac:dyDescent="0.2">
      <c r="A409" s="388" t="s">
        <v>86</v>
      </c>
      <c r="B409" s="868" t="s">
        <v>699</v>
      </c>
      <c r="C409" s="868" t="s">
        <v>929</v>
      </c>
      <c r="D409" s="361">
        <v>53478.874661663067</v>
      </c>
      <c r="E409" s="362">
        <v>0.66639999999999999</v>
      </c>
      <c r="F409" s="363">
        <v>35638.322074532269</v>
      </c>
      <c r="G409" s="693">
        <v>0</v>
      </c>
      <c r="H409" s="693">
        <v>0</v>
      </c>
      <c r="I409" s="693">
        <v>0</v>
      </c>
      <c r="J409" s="693"/>
      <c r="K409" s="694">
        <v>0</v>
      </c>
      <c r="L409" s="695">
        <v>0</v>
      </c>
      <c r="M409" s="696">
        <v>-35638.322074532269</v>
      </c>
      <c r="N409" s="695">
        <v>0</v>
      </c>
      <c r="O409" s="696">
        <v>-33184.611790458395</v>
      </c>
      <c r="P409" s="696">
        <v>-2453.7102840738735</v>
      </c>
      <c r="Q409" s="695">
        <v>0.1668</v>
      </c>
      <c r="R409" s="698">
        <v>8920.2762935653991</v>
      </c>
    </row>
    <row r="410" spans="1:18" s="130" customFormat="1" ht="21.95" customHeight="1" x14ac:dyDescent="0.2">
      <c r="A410" s="388" t="s">
        <v>86</v>
      </c>
      <c r="B410" s="868" t="s">
        <v>700</v>
      </c>
      <c r="C410" s="868" t="s">
        <v>544</v>
      </c>
      <c r="D410" s="361">
        <v>42783.099729330439</v>
      </c>
      <c r="E410" s="362">
        <v>0.66639999999999999</v>
      </c>
      <c r="F410" s="363">
        <v>28510.657659625806</v>
      </c>
      <c r="G410" s="693">
        <v>43.4</v>
      </c>
      <c r="H410" s="693">
        <v>0</v>
      </c>
      <c r="I410" s="693">
        <v>0</v>
      </c>
      <c r="J410" s="693"/>
      <c r="K410" s="694">
        <v>43.4</v>
      </c>
      <c r="L410" s="695">
        <v>1.522237772208921E-3</v>
      </c>
      <c r="M410" s="696">
        <v>-28467.257659625804</v>
      </c>
      <c r="N410" s="695">
        <v>0</v>
      </c>
      <c r="O410" s="696">
        <v>-26547.689432366715</v>
      </c>
      <c r="P410" s="696">
        <v>-1919.5682272590893</v>
      </c>
      <c r="Q410" s="695">
        <v>0.1680683285118045</v>
      </c>
      <c r="R410" s="698">
        <v>7190.4840600624029</v>
      </c>
    </row>
    <row r="411" spans="1:18" s="130" customFormat="1" ht="21.95" customHeight="1" x14ac:dyDescent="0.2">
      <c r="A411" s="388" t="s">
        <v>86</v>
      </c>
      <c r="B411" s="868" t="s">
        <v>701</v>
      </c>
      <c r="C411" s="868" t="s">
        <v>598</v>
      </c>
      <c r="D411" s="361">
        <v>215548.66198720087</v>
      </c>
      <c r="E411" s="362">
        <v>0.66639999999999999</v>
      </c>
      <c r="F411" s="363">
        <v>143641.62834827066</v>
      </c>
      <c r="G411" s="693">
        <v>45290.16</v>
      </c>
      <c r="H411" s="693">
        <v>0</v>
      </c>
      <c r="I411" s="693">
        <v>0</v>
      </c>
      <c r="J411" s="693"/>
      <c r="K411" s="694">
        <v>45290.16</v>
      </c>
      <c r="L411" s="695">
        <v>0.31529968380886336</v>
      </c>
      <c r="M411" s="696">
        <v>-98351.46834827066</v>
      </c>
      <c r="N411" s="695">
        <v>0.3386133233238357</v>
      </c>
      <c r="O411" s="696">
        <v>-88461.694638886664</v>
      </c>
      <c r="P411" s="696">
        <v>-9889.7737093839969</v>
      </c>
      <c r="Q411" s="695">
        <v>0.42950769654954496</v>
      </c>
      <c r="R411" s="698">
        <v>92579.809304459108</v>
      </c>
    </row>
    <row r="412" spans="1:18" s="130" customFormat="1" ht="21.95" customHeight="1" x14ac:dyDescent="0.2">
      <c r="A412" s="388" t="s">
        <v>86</v>
      </c>
      <c r="B412" s="868" t="s">
        <v>703</v>
      </c>
      <c r="C412" s="868" t="s">
        <v>702</v>
      </c>
      <c r="D412" s="361">
        <v>41131.098829289826</v>
      </c>
      <c r="E412" s="362">
        <v>0.61904761904761907</v>
      </c>
      <c r="F412" s="363">
        <v>25462.108799084177</v>
      </c>
      <c r="G412" s="693">
        <v>6248</v>
      </c>
      <c r="H412" s="693">
        <v>0</v>
      </c>
      <c r="I412" s="693">
        <v>0</v>
      </c>
      <c r="J412" s="693"/>
      <c r="K412" s="694">
        <v>6248</v>
      </c>
      <c r="L412" s="695">
        <v>0.24538423149871735</v>
      </c>
      <c r="M412" s="696">
        <v>-19214.108799084177</v>
      </c>
      <c r="N412" s="695">
        <v>0.26500567037467371</v>
      </c>
      <c r="O412" s="696">
        <v>-17328.854001525222</v>
      </c>
      <c r="P412" s="696">
        <v>-1885.254797558955</v>
      </c>
      <c r="Q412" s="695">
        <v>0.38912056835610453</v>
      </c>
      <c r="R412" s="698">
        <v>16004.956553564363</v>
      </c>
    </row>
    <row r="413" spans="1:18" s="130" customFormat="1" ht="21.95" customHeight="1" x14ac:dyDescent="0.2">
      <c r="A413" s="388" t="s">
        <v>86</v>
      </c>
      <c r="B413" s="868" t="s">
        <v>704</v>
      </c>
      <c r="C413" s="868" t="s">
        <v>164</v>
      </c>
      <c r="D413" s="361">
        <v>52543.719247132372</v>
      </c>
      <c r="E413" s="362">
        <v>0.61904761904761907</v>
      </c>
      <c r="F413" s="363">
        <v>32527.064295843851</v>
      </c>
      <c r="G413" s="693">
        <v>4451</v>
      </c>
      <c r="H413" s="693">
        <v>0</v>
      </c>
      <c r="I413" s="693">
        <v>0</v>
      </c>
      <c r="J413" s="693"/>
      <c r="K413" s="694">
        <v>4451</v>
      </c>
      <c r="L413" s="695">
        <v>0.13683989306617894</v>
      </c>
      <c r="M413" s="696">
        <v>-28076.064295843851</v>
      </c>
      <c r="N413" s="695">
        <v>0.14778189851286744</v>
      </c>
      <c r="O413" s="696">
        <v>-25667.709021811963</v>
      </c>
      <c r="P413" s="696">
        <v>-2408.3552740318883</v>
      </c>
      <c r="Q413" s="695">
        <v>0.30125134200595438</v>
      </c>
      <c r="R413" s="698">
        <v>15828.865937182722</v>
      </c>
    </row>
    <row r="414" spans="1:18" s="130" customFormat="1" ht="21.95" customHeight="1" x14ac:dyDescent="0.2">
      <c r="A414" s="388" t="s">
        <v>86</v>
      </c>
      <c r="B414" s="868" t="s">
        <v>930</v>
      </c>
      <c r="C414" s="868" t="s">
        <v>604</v>
      </c>
      <c r="D414" s="361">
        <v>49184.979416685761</v>
      </c>
      <c r="E414" s="362">
        <v>0.66639999999999999</v>
      </c>
      <c r="F414" s="363">
        <v>32776.870283279393</v>
      </c>
      <c r="G414" s="693">
        <v>174</v>
      </c>
      <c r="H414" s="693">
        <v>0</v>
      </c>
      <c r="I414" s="693">
        <v>0</v>
      </c>
      <c r="J414" s="693"/>
      <c r="K414" s="694">
        <v>174</v>
      </c>
      <c r="L414" s="695">
        <v>5.3086215522158437E-3</v>
      </c>
      <c r="M414" s="696">
        <v>-32602.870283279393</v>
      </c>
      <c r="N414" s="695">
        <v>1.9003824809352319E-3</v>
      </c>
      <c r="O414" s="696">
        <v>-30462.171903214221</v>
      </c>
      <c r="P414" s="696">
        <v>-2140.6983800651724</v>
      </c>
      <c r="Q414" s="695">
        <v>0.17122314347730624</v>
      </c>
      <c r="R414" s="698">
        <v>8421.6067875915396</v>
      </c>
    </row>
    <row r="415" spans="1:18" s="130" customFormat="1" ht="21.95" customHeight="1" x14ac:dyDescent="0.2">
      <c r="A415" s="388" t="s">
        <v>86</v>
      </c>
      <c r="B415" s="872" t="s">
        <v>705</v>
      </c>
      <c r="C415" s="872" t="s">
        <v>706</v>
      </c>
      <c r="D415" s="361">
        <v>0</v>
      </c>
      <c r="E415" s="362">
        <v>0</v>
      </c>
      <c r="F415" s="363">
        <v>0</v>
      </c>
      <c r="G415" s="693">
        <v>0</v>
      </c>
      <c r="H415" s="693">
        <v>0</v>
      </c>
      <c r="I415" s="693">
        <v>-249142.24399999998</v>
      </c>
      <c r="J415" s="693"/>
      <c r="K415" s="694">
        <v>-249142.24399999998</v>
      </c>
      <c r="L415" s="695">
        <v>0</v>
      </c>
      <c r="M415" s="696">
        <v>-249142.24399999998</v>
      </c>
      <c r="N415" s="695">
        <v>0</v>
      </c>
      <c r="O415" s="696">
        <v>-210820.83</v>
      </c>
      <c r="P415" s="696">
        <v>-38321.41399999999</v>
      </c>
      <c r="Q415" s="695">
        <v>0</v>
      </c>
      <c r="R415" s="698">
        <v>0</v>
      </c>
    </row>
    <row r="416" spans="1:18" s="155" customFormat="1" ht="21.95" customHeight="1" x14ac:dyDescent="0.2">
      <c r="A416" s="388" t="s">
        <v>86</v>
      </c>
      <c r="B416" s="868" t="s">
        <v>707</v>
      </c>
      <c r="C416" s="868" t="s">
        <v>1053</v>
      </c>
      <c r="D416" s="361">
        <v>114738.5057069607</v>
      </c>
      <c r="E416" s="362">
        <v>0.61904761904761907</v>
      </c>
      <c r="F416" s="363">
        <v>71028.598770975674</v>
      </c>
      <c r="G416" s="693">
        <v>9420</v>
      </c>
      <c r="H416" s="693">
        <v>0</v>
      </c>
      <c r="I416" s="693">
        <v>0</v>
      </c>
      <c r="J416" s="693"/>
      <c r="K416" s="694">
        <v>9420</v>
      </c>
      <c r="L416" s="695">
        <v>0.13262263599446486</v>
      </c>
      <c r="M416" s="696">
        <v>-61608.598770975674</v>
      </c>
      <c r="N416" s="695">
        <v>0.1432274207022679</v>
      </c>
      <c r="O416" s="696">
        <v>-56349.529003679403</v>
      </c>
      <c r="P416" s="696">
        <v>-5259.0697672962706</v>
      </c>
      <c r="Q416" s="695">
        <v>0.29783737199551918</v>
      </c>
      <c r="R416" s="698">
        <v>34173.415006454052</v>
      </c>
    </row>
    <row r="417" spans="1:18" s="130" customFormat="1" ht="21.95" customHeight="1" x14ac:dyDescent="0.2">
      <c r="A417" s="388" t="s">
        <v>86</v>
      </c>
      <c r="B417" s="868" t="s">
        <v>708</v>
      </c>
      <c r="C417" s="868" t="s">
        <v>1054</v>
      </c>
      <c r="D417" s="361">
        <v>89875.360254588872</v>
      </c>
      <c r="E417" s="362">
        <v>0.61904761904761907</v>
      </c>
      <c r="F417" s="363">
        <v>55637.127776650254</v>
      </c>
      <c r="G417" s="693">
        <v>58719.8</v>
      </c>
      <c r="H417" s="693">
        <v>0</v>
      </c>
      <c r="I417" s="693">
        <v>0</v>
      </c>
      <c r="J417" s="693"/>
      <c r="K417" s="694">
        <v>58719.8</v>
      </c>
      <c r="L417" s="695">
        <v>1.0554067462958339</v>
      </c>
      <c r="M417" s="696">
        <v>3082.6722233497494</v>
      </c>
      <c r="N417" s="695">
        <v>1.1397992878835108</v>
      </c>
      <c r="O417" s="696">
        <v>7202.1331403930017</v>
      </c>
      <c r="P417" s="696">
        <v>-4119.4609170432523</v>
      </c>
      <c r="Q417" s="695">
        <v>1.0448530803347227</v>
      </c>
      <c r="R417" s="698">
        <v>93906.547008200083</v>
      </c>
    </row>
    <row r="418" spans="1:18" s="130" customFormat="1" ht="21.95" customHeight="1" x14ac:dyDescent="0.2">
      <c r="A418" s="388" t="s">
        <v>86</v>
      </c>
      <c r="B418" s="868" t="s">
        <v>709</v>
      </c>
      <c r="C418" s="868" t="s">
        <v>167</v>
      </c>
      <c r="D418" s="361">
        <v>32271.706157922505</v>
      </c>
      <c r="E418" s="362">
        <v>0.61904761904761907</v>
      </c>
      <c r="F418" s="363">
        <v>19977.722859666312</v>
      </c>
      <c r="G418" s="693">
        <v>0</v>
      </c>
      <c r="H418" s="693">
        <v>0</v>
      </c>
      <c r="I418" s="693">
        <v>0</v>
      </c>
      <c r="J418" s="693"/>
      <c r="K418" s="694">
        <v>0</v>
      </c>
      <c r="L418" s="695">
        <v>0</v>
      </c>
      <c r="M418" s="696">
        <v>-19977.722859666312</v>
      </c>
      <c r="N418" s="695">
        <v>0</v>
      </c>
      <c r="O418" s="696">
        <v>-18498.540669271944</v>
      </c>
      <c r="P418" s="696">
        <v>-1479.1821903943674</v>
      </c>
      <c r="Q418" s="695">
        <v>0.19047619047619047</v>
      </c>
      <c r="R418" s="698">
        <v>6146.9916491280956</v>
      </c>
    </row>
    <row r="419" spans="1:18" s="130" customFormat="1" ht="21.95" customHeight="1" x14ac:dyDescent="0.2">
      <c r="A419" s="388" t="s">
        <v>86</v>
      </c>
      <c r="B419" s="868" t="s">
        <v>710</v>
      </c>
      <c r="C419" s="868" t="s">
        <v>269</v>
      </c>
      <c r="D419" s="361">
        <v>43623.940062538808</v>
      </c>
      <c r="E419" s="362">
        <v>1</v>
      </c>
      <c r="F419" s="363">
        <v>43623.940062538808</v>
      </c>
      <c r="G419" s="693">
        <v>6608</v>
      </c>
      <c r="H419" s="693">
        <v>50.22</v>
      </c>
      <c r="I419" s="693">
        <v>0</v>
      </c>
      <c r="J419" s="693"/>
      <c r="K419" s="694">
        <v>6658.22</v>
      </c>
      <c r="L419" s="695">
        <v>0.15262766248199608</v>
      </c>
      <c r="M419" s="696">
        <v>-36965.720062538807</v>
      </c>
      <c r="N419" s="695">
        <v>0.15147645972662815</v>
      </c>
      <c r="O419" s="696">
        <v>-37015.940062538808</v>
      </c>
      <c r="P419" s="696">
        <v>50.220000000001164</v>
      </c>
      <c r="Q419" s="695">
        <v>0.15262766248199608</v>
      </c>
      <c r="R419" s="698">
        <v>6658.22</v>
      </c>
    </row>
    <row r="420" spans="1:18" s="130" customFormat="1" ht="21.95" customHeight="1" x14ac:dyDescent="0.2">
      <c r="A420" s="388" t="s">
        <v>86</v>
      </c>
      <c r="B420" s="868" t="s">
        <v>711</v>
      </c>
      <c r="C420" s="868" t="s">
        <v>1933</v>
      </c>
      <c r="D420" s="361">
        <v>15579.982200795635</v>
      </c>
      <c r="E420" s="362">
        <v>1</v>
      </c>
      <c r="F420" s="363">
        <v>15579.982200795635</v>
      </c>
      <c r="G420" s="693">
        <v>21528.5</v>
      </c>
      <c r="H420" s="693">
        <v>0</v>
      </c>
      <c r="I420" s="693">
        <v>0</v>
      </c>
      <c r="J420" s="693"/>
      <c r="K420" s="694">
        <v>21528.5</v>
      </c>
      <c r="L420" s="695">
        <v>1.3818051729802738</v>
      </c>
      <c r="M420" s="696">
        <v>5948.5177992043646</v>
      </c>
      <c r="N420" s="695">
        <v>1.3818051729802738</v>
      </c>
      <c r="O420" s="696">
        <v>5948.5177992043646</v>
      </c>
      <c r="P420" s="696">
        <v>0</v>
      </c>
      <c r="Q420" s="695">
        <v>1.3818051729802738</v>
      </c>
      <c r="R420" s="698">
        <v>21528.5</v>
      </c>
    </row>
    <row r="421" spans="1:18" s="130" customFormat="1" ht="21.95" customHeight="1" x14ac:dyDescent="0.2">
      <c r="A421" s="388" t="s">
        <v>86</v>
      </c>
      <c r="B421" s="868" t="s">
        <v>712</v>
      </c>
      <c r="C421" s="868" t="s">
        <v>166</v>
      </c>
      <c r="D421" s="361">
        <v>50360.215567140796</v>
      </c>
      <c r="E421" s="362">
        <v>0.61904761904761907</v>
      </c>
      <c r="F421" s="363">
        <v>31175.371541563352</v>
      </c>
      <c r="G421" s="693">
        <v>6907</v>
      </c>
      <c r="H421" s="693">
        <v>0</v>
      </c>
      <c r="I421" s="693">
        <v>0</v>
      </c>
      <c r="J421" s="693"/>
      <c r="K421" s="694">
        <v>6907</v>
      </c>
      <c r="L421" s="695">
        <v>0.22155309330608974</v>
      </c>
      <c r="M421" s="696">
        <v>-24268.371541563352</v>
      </c>
      <c r="N421" s="695">
        <v>0.23926894428613615</v>
      </c>
      <c r="O421" s="696">
        <v>-21960.097736428677</v>
      </c>
      <c r="P421" s="696">
        <v>-2308.2738051346751</v>
      </c>
      <c r="Q421" s="695">
        <v>0.36982869458112022</v>
      </c>
      <c r="R421" s="698">
        <v>18624.65278201949</v>
      </c>
    </row>
    <row r="422" spans="1:18" s="130" customFormat="1" ht="21.95" customHeight="1" x14ac:dyDescent="0.2">
      <c r="A422" s="388" t="s">
        <v>86</v>
      </c>
      <c r="B422" s="868" t="s">
        <v>713</v>
      </c>
      <c r="C422" s="868" t="s">
        <v>165</v>
      </c>
      <c r="D422" s="361">
        <v>74413.834748149908</v>
      </c>
      <c r="E422" s="362">
        <v>0.61904761904761907</v>
      </c>
      <c r="F422" s="363">
        <v>46065.707225045182</v>
      </c>
      <c r="G422" s="693">
        <v>0</v>
      </c>
      <c r="H422" s="693">
        <v>0</v>
      </c>
      <c r="I422" s="693">
        <v>0</v>
      </c>
      <c r="J422" s="693"/>
      <c r="K422" s="694">
        <v>0</v>
      </c>
      <c r="L422" s="695">
        <v>0</v>
      </c>
      <c r="M422" s="696">
        <v>-46065.707225045182</v>
      </c>
      <c r="N422" s="695">
        <v>0</v>
      </c>
      <c r="O422" s="696">
        <v>-42654.929420494838</v>
      </c>
      <c r="P422" s="696">
        <v>-3410.7778045503437</v>
      </c>
      <c r="Q422" s="695">
        <v>0.19047619047619047</v>
      </c>
      <c r="R422" s="698">
        <v>14174.063761552363</v>
      </c>
    </row>
    <row r="423" spans="1:18" s="130" customFormat="1" ht="21.95" customHeight="1" x14ac:dyDescent="0.2">
      <c r="A423" s="388" t="s">
        <v>86</v>
      </c>
      <c r="B423" s="868" t="s">
        <v>714</v>
      </c>
      <c r="C423" s="868" t="s">
        <v>715</v>
      </c>
      <c r="D423" s="361">
        <v>38763.26218470715</v>
      </c>
      <c r="E423" s="362">
        <v>0.61904761904761907</v>
      </c>
      <c r="F423" s="363">
        <v>23996.305161961569</v>
      </c>
      <c r="G423" s="693">
        <v>0</v>
      </c>
      <c r="H423" s="693">
        <v>0</v>
      </c>
      <c r="I423" s="693">
        <v>0</v>
      </c>
      <c r="J423" s="693"/>
      <c r="K423" s="694">
        <v>0</v>
      </c>
      <c r="L423" s="695">
        <v>0</v>
      </c>
      <c r="M423" s="696">
        <v>-23996.305161961569</v>
      </c>
      <c r="N423" s="695">
        <v>0</v>
      </c>
      <c r="O423" s="696">
        <v>-22219.58078350381</v>
      </c>
      <c r="P423" s="696">
        <v>-1776.7243784577586</v>
      </c>
      <c r="Q423" s="695">
        <v>0.19047619047619047</v>
      </c>
      <c r="R423" s="698">
        <v>7383.4785113727903</v>
      </c>
    </row>
    <row r="424" spans="1:18" s="130" customFormat="1" ht="21.95" customHeight="1" x14ac:dyDescent="0.2">
      <c r="A424" s="388" t="s">
        <v>86</v>
      </c>
      <c r="B424" s="868" t="s">
        <v>716</v>
      </c>
      <c r="C424" s="868" t="s">
        <v>580</v>
      </c>
      <c r="D424" s="361">
        <v>36473.814893532188</v>
      </c>
      <c r="E424" s="362">
        <v>0.66639999999999999</v>
      </c>
      <c r="F424" s="363">
        <v>24306.150245049848</v>
      </c>
      <c r="G424" s="693">
        <v>0</v>
      </c>
      <c r="H424" s="693">
        <v>0</v>
      </c>
      <c r="I424" s="693">
        <v>0</v>
      </c>
      <c r="J424" s="693"/>
      <c r="K424" s="694">
        <v>0</v>
      </c>
      <c r="L424" s="695">
        <v>0</v>
      </c>
      <c r="M424" s="696">
        <v>-24306.150245049848</v>
      </c>
      <c r="N424" s="695">
        <v>0</v>
      </c>
      <c r="O424" s="696">
        <v>-22632.663746504975</v>
      </c>
      <c r="P424" s="696">
        <v>-1673.486498544873</v>
      </c>
      <c r="Q424" s="695">
        <v>0.1668</v>
      </c>
      <c r="R424" s="698">
        <v>6083.8323242411689</v>
      </c>
    </row>
    <row r="425" spans="1:18" s="130" customFormat="1" ht="21.95" customHeight="1" x14ac:dyDescent="0.2">
      <c r="A425" s="388" t="s">
        <v>86</v>
      </c>
      <c r="B425" s="868" t="s">
        <v>717</v>
      </c>
      <c r="C425" s="868" t="s">
        <v>718</v>
      </c>
      <c r="D425" s="361">
        <v>0</v>
      </c>
      <c r="E425" s="362">
        <v>0.66639999999999999</v>
      </c>
      <c r="F425" s="363">
        <v>0</v>
      </c>
      <c r="G425" s="693">
        <v>194292.19999999998</v>
      </c>
      <c r="H425" s="693">
        <v>0</v>
      </c>
      <c r="I425" s="693">
        <v>0</v>
      </c>
      <c r="J425" s="693"/>
      <c r="K425" s="694">
        <v>194292.19999999998</v>
      </c>
      <c r="L425" s="695">
        <v>0</v>
      </c>
      <c r="M425" s="696">
        <v>194292.19999999998</v>
      </c>
      <c r="N425" s="695">
        <v>0</v>
      </c>
      <c r="O425" s="696">
        <v>170967.23999999996</v>
      </c>
      <c r="P425" s="696">
        <v>23324.960000000021</v>
      </c>
      <c r="Q425" s="695">
        <v>0</v>
      </c>
      <c r="R425" s="698">
        <v>0</v>
      </c>
    </row>
    <row r="426" spans="1:18" s="130" customFormat="1" ht="21.95" customHeight="1" x14ac:dyDescent="0.2">
      <c r="A426" s="388" t="s">
        <v>86</v>
      </c>
      <c r="B426" s="868" t="s">
        <v>1934</v>
      </c>
      <c r="C426" s="868" t="s">
        <v>719</v>
      </c>
      <c r="D426" s="361">
        <v>0</v>
      </c>
      <c r="E426" s="362">
        <v>0.66639999999999999</v>
      </c>
      <c r="F426" s="363">
        <v>0</v>
      </c>
      <c r="G426" s="693">
        <v>473422.25000000012</v>
      </c>
      <c r="H426" s="693">
        <v>21028.949999999993</v>
      </c>
      <c r="I426" s="693">
        <v>0</v>
      </c>
      <c r="J426" s="693"/>
      <c r="K426" s="694">
        <v>494451.20000000013</v>
      </c>
      <c r="L426" s="695">
        <v>0</v>
      </c>
      <c r="M426" s="696">
        <v>494451.20000000013</v>
      </c>
      <c r="N426" s="695">
        <v>0</v>
      </c>
      <c r="O426" s="696">
        <v>438594.78000000014</v>
      </c>
      <c r="P426" s="696">
        <v>55856.419999999984</v>
      </c>
      <c r="Q426" s="695">
        <v>0</v>
      </c>
      <c r="R426" s="698">
        <v>0</v>
      </c>
    </row>
    <row r="427" spans="1:18" s="130" customFormat="1" ht="21.95" customHeight="1" x14ac:dyDescent="0.2">
      <c r="A427" s="388" t="s">
        <v>86</v>
      </c>
      <c r="B427" s="872" t="s">
        <v>720</v>
      </c>
      <c r="C427" s="872" t="s">
        <v>721</v>
      </c>
      <c r="D427" s="361">
        <v>0</v>
      </c>
      <c r="E427" s="362">
        <v>0</v>
      </c>
      <c r="F427" s="363">
        <v>0</v>
      </c>
      <c r="G427" s="693">
        <v>0</v>
      </c>
      <c r="H427" s="693">
        <v>0</v>
      </c>
      <c r="I427" s="693">
        <v>0</v>
      </c>
      <c r="J427" s="693"/>
      <c r="K427" s="694">
        <v>0</v>
      </c>
      <c r="L427" s="695">
        <v>0</v>
      </c>
      <c r="M427" s="696">
        <v>0</v>
      </c>
      <c r="N427" s="695">
        <v>0</v>
      </c>
      <c r="O427" s="696">
        <v>0</v>
      </c>
      <c r="P427" s="696">
        <v>0</v>
      </c>
      <c r="Q427" s="695">
        <v>0</v>
      </c>
      <c r="R427" s="698">
        <v>0</v>
      </c>
    </row>
    <row r="428" spans="1:18" s="130" customFormat="1" ht="21.95" customHeight="1" x14ac:dyDescent="0.2">
      <c r="A428" s="388" t="s">
        <v>86</v>
      </c>
      <c r="B428" s="868" t="s">
        <v>722</v>
      </c>
      <c r="C428" s="868" t="s">
        <v>160</v>
      </c>
      <c r="D428" s="361">
        <v>4201.9115805592392</v>
      </c>
      <c r="E428" s="362">
        <v>0.66639999999999999</v>
      </c>
      <c r="F428" s="363">
        <v>2800.153877284677</v>
      </c>
      <c r="G428" s="693">
        <v>2027.44</v>
      </c>
      <c r="H428" s="693">
        <v>0</v>
      </c>
      <c r="I428" s="693">
        <v>0</v>
      </c>
      <c r="J428" s="693"/>
      <c r="K428" s="694">
        <v>2027.44</v>
      </c>
      <c r="L428" s="695">
        <v>0.72404592349261121</v>
      </c>
      <c r="M428" s="696">
        <v>-772.71387728467698</v>
      </c>
      <c r="N428" s="695">
        <v>0.77758275375097841</v>
      </c>
      <c r="O428" s="696">
        <v>-579.92235496458761</v>
      </c>
      <c r="P428" s="696">
        <v>-192.79152232008937</v>
      </c>
      <c r="Q428" s="695">
        <v>0.77007506345404364</v>
      </c>
      <c r="R428" s="698">
        <v>3235.7873270274367</v>
      </c>
    </row>
    <row r="429" spans="1:18" s="130" customFormat="1" ht="21.95" customHeight="1" x14ac:dyDescent="0.2">
      <c r="A429" s="388" t="s">
        <v>86</v>
      </c>
      <c r="B429" s="868" t="s">
        <v>723</v>
      </c>
      <c r="C429" s="868" t="s">
        <v>724</v>
      </c>
      <c r="D429" s="361">
        <v>41585.172936909199</v>
      </c>
      <c r="E429" s="362">
        <v>0.66639999999999999</v>
      </c>
      <c r="F429" s="363">
        <v>27712.359245156291</v>
      </c>
      <c r="G429" s="693">
        <v>25592.400000000001</v>
      </c>
      <c r="H429" s="693">
        <v>0</v>
      </c>
      <c r="I429" s="693">
        <v>0</v>
      </c>
      <c r="J429" s="693"/>
      <c r="K429" s="694">
        <v>25592.400000000001</v>
      </c>
      <c r="L429" s="695">
        <v>0.92350130761505533</v>
      </c>
      <c r="M429" s="696">
        <v>-2119.9592451562894</v>
      </c>
      <c r="N429" s="695">
        <v>0.81173122550895815</v>
      </c>
      <c r="O429" s="696">
        <v>-4858.1541282604521</v>
      </c>
      <c r="P429" s="696">
        <v>2738.1948831041627</v>
      </c>
      <c r="Q429" s="695">
        <v>0.93626128950486409</v>
      </c>
      <c r="R429" s="698">
        <v>38934.587638193385</v>
      </c>
    </row>
    <row r="430" spans="1:18" s="130" customFormat="1" ht="21.95" customHeight="1" x14ac:dyDescent="0.2">
      <c r="A430" s="388" t="s">
        <v>86</v>
      </c>
      <c r="B430" s="868" t="s">
        <v>725</v>
      </c>
      <c r="C430" s="868" t="s">
        <v>1055</v>
      </c>
      <c r="D430" s="361">
        <v>114359.22557650029</v>
      </c>
      <c r="E430" s="362">
        <v>0.66639999999999999</v>
      </c>
      <c r="F430" s="363">
        <v>76208.98792417979</v>
      </c>
      <c r="G430" s="693">
        <v>30332.809999999998</v>
      </c>
      <c r="H430" s="693">
        <v>29.24</v>
      </c>
      <c r="I430" s="693">
        <v>0</v>
      </c>
      <c r="J430" s="693"/>
      <c r="K430" s="694">
        <v>30362.05</v>
      </c>
      <c r="L430" s="695">
        <v>0.39840510715359662</v>
      </c>
      <c r="M430" s="696">
        <v>-45846.937924179787</v>
      </c>
      <c r="N430" s="695">
        <v>0.36417729943134619</v>
      </c>
      <c r="O430" s="696">
        <v>-45119.233852716228</v>
      </c>
      <c r="P430" s="696">
        <v>-727.70407146355865</v>
      </c>
      <c r="Q430" s="695">
        <v>0.49875113528037673</v>
      </c>
      <c r="R430" s="698">
        <v>57036.793586064217</v>
      </c>
    </row>
    <row r="431" spans="1:18" s="155" customFormat="1" ht="21.95" customHeight="1" x14ac:dyDescent="0.2">
      <c r="A431" s="388" t="s">
        <v>86</v>
      </c>
      <c r="B431" s="868" t="s">
        <v>726</v>
      </c>
      <c r="C431" s="868" t="s">
        <v>727</v>
      </c>
      <c r="D431" s="361">
        <v>12706.580619611143</v>
      </c>
      <c r="E431" s="362">
        <v>0.66639999999999999</v>
      </c>
      <c r="F431" s="363">
        <v>8467.6653249088649</v>
      </c>
      <c r="G431" s="693">
        <v>11347.800000000001</v>
      </c>
      <c r="H431" s="693">
        <v>0</v>
      </c>
      <c r="I431" s="693">
        <v>0</v>
      </c>
      <c r="J431" s="693"/>
      <c r="K431" s="694">
        <v>11347.800000000001</v>
      </c>
      <c r="L431" s="695">
        <v>1.3401332675039486</v>
      </c>
      <c r="M431" s="696">
        <v>2880.1346750911362</v>
      </c>
      <c r="N431" s="695">
        <v>1.2232988357986219</v>
      </c>
      <c r="O431" s="696">
        <v>1760.6362385870871</v>
      </c>
      <c r="P431" s="696">
        <v>1119.4984365040491</v>
      </c>
      <c r="Q431" s="695">
        <v>1.2833990384842899</v>
      </c>
      <c r="R431" s="698">
        <v>16307.613349632053</v>
      </c>
    </row>
    <row r="432" spans="1:18" s="130" customFormat="1" ht="21.95" customHeight="1" x14ac:dyDescent="0.2">
      <c r="A432" s="388" t="s">
        <v>86</v>
      </c>
      <c r="B432" s="883" t="s">
        <v>728</v>
      </c>
      <c r="C432" s="883" t="s">
        <v>729</v>
      </c>
      <c r="D432" s="361">
        <v>8327.4247687446768</v>
      </c>
      <c r="E432" s="362">
        <v>0.66639999999999999</v>
      </c>
      <c r="F432" s="363">
        <v>5549.3958658914526</v>
      </c>
      <c r="G432" s="693">
        <v>17495.960000000003</v>
      </c>
      <c r="H432" s="693">
        <v>0</v>
      </c>
      <c r="I432" s="693">
        <v>60</v>
      </c>
      <c r="J432" s="693"/>
      <c r="K432" s="694">
        <v>17555.960000000003</v>
      </c>
      <c r="L432" s="695">
        <v>3.1635804012298232</v>
      </c>
      <c r="M432" s="696">
        <v>12006.56413410855</v>
      </c>
      <c r="N432" s="695">
        <v>3.063610489482175</v>
      </c>
      <c r="O432" s="696">
        <v>10663.331878342906</v>
      </c>
      <c r="P432" s="696">
        <v>1343.2322557656444</v>
      </c>
      <c r="Q432" s="695">
        <v>2.8026951903046888</v>
      </c>
      <c r="R432" s="698">
        <v>23339.233346984842</v>
      </c>
    </row>
    <row r="433" spans="1:18" s="130" customFormat="1" ht="21.95" customHeight="1" x14ac:dyDescent="0.2">
      <c r="A433" s="388" t="s">
        <v>91</v>
      </c>
      <c r="B433" s="161" t="s">
        <v>91</v>
      </c>
      <c r="C433" s="161" t="s">
        <v>168</v>
      </c>
      <c r="D433" s="163">
        <v>224148.78962368326</v>
      </c>
      <c r="E433" s="524">
        <v>0.71958309192859915</v>
      </c>
      <c r="F433" s="888">
        <v>161293.67908946311</v>
      </c>
      <c r="G433" s="888">
        <v>87662.79</v>
      </c>
      <c r="H433" s="888">
        <v>778.32</v>
      </c>
      <c r="I433" s="888">
        <v>0</v>
      </c>
      <c r="J433" s="888"/>
      <c r="K433" s="888">
        <v>88441.11</v>
      </c>
      <c r="L433" s="533">
        <v>0.54832347119408986</v>
      </c>
      <c r="M433" s="888">
        <v>-72852.569089463112</v>
      </c>
      <c r="N433" s="533">
        <v>0.53914058679283894</v>
      </c>
      <c r="O433" s="888">
        <v>-63983.234245369356</v>
      </c>
      <c r="P433" s="888">
        <v>-8869.3348440937552</v>
      </c>
      <c r="Q433" s="533">
        <v>0.61165233902217797</v>
      </c>
      <c r="R433" s="888">
        <v>137101.13146231597</v>
      </c>
    </row>
    <row r="434" spans="1:18" s="130" customFormat="1" ht="21.95" customHeight="1" x14ac:dyDescent="0.2">
      <c r="A434" s="388" t="s">
        <v>91</v>
      </c>
      <c r="B434" s="868" t="s">
        <v>92</v>
      </c>
      <c r="C434" s="868" t="s">
        <v>1935</v>
      </c>
      <c r="D434" s="361">
        <v>4283.3926949400002</v>
      </c>
      <c r="E434" s="362">
        <v>1</v>
      </c>
      <c r="F434" s="363">
        <v>4283.3926949400002</v>
      </c>
      <c r="G434" s="693">
        <v>0</v>
      </c>
      <c r="H434" s="693">
        <v>0</v>
      </c>
      <c r="I434" s="693">
        <v>0</v>
      </c>
      <c r="J434" s="693"/>
      <c r="K434" s="694">
        <v>0</v>
      </c>
      <c r="L434" s="695">
        <v>0</v>
      </c>
      <c r="M434" s="696">
        <v>-4283.3926949400002</v>
      </c>
      <c r="N434" s="695">
        <v>0</v>
      </c>
      <c r="O434" s="696">
        <v>-4283.3926949400002</v>
      </c>
      <c r="P434" s="696">
        <v>0</v>
      </c>
      <c r="Q434" s="695">
        <v>0</v>
      </c>
      <c r="R434" s="698">
        <v>0</v>
      </c>
    </row>
    <row r="435" spans="1:18" s="130" customFormat="1" ht="21.95" customHeight="1" x14ac:dyDescent="0.2">
      <c r="A435" s="388" t="s">
        <v>91</v>
      </c>
      <c r="B435" s="868" t="s">
        <v>93</v>
      </c>
      <c r="C435" s="868" t="s">
        <v>1056</v>
      </c>
      <c r="D435" s="361">
        <v>1946.0976212096402</v>
      </c>
      <c r="E435" s="362">
        <v>1</v>
      </c>
      <c r="F435" s="363">
        <v>1946.0976212096402</v>
      </c>
      <c r="G435" s="693">
        <v>3530</v>
      </c>
      <c r="H435" s="693">
        <v>0</v>
      </c>
      <c r="I435" s="693">
        <v>0</v>
      </c>
      <c r="J435" s="693"/>
      <c r="K435" s="694">
        <v>3530</v>
      </c>
      <c r="L435" s="695">
        <v>1.8138863957943949</v>
      </c>
      <c r="M435" s="696">
        <v>1583.9023787903598</v>
      </c>
      <c r="N435" s="695">
        <v>1.7573630236874875</v>
      </c>
      <c r="O435" s="696">
        <v>1473.9023787903598</v>
      </c>
      <c r="P435" s="696">
        <v>110</v>
      </c>
      <c r="Q435" s="695">
        <v>1.8138863957943949</v>
      </c>
      <c r="R435" s="698">
        <v>3530</v>
      </c>
    </row>
    <row r="436" spans="1:18" s="130" customFormat="1" ht="21.95" customHeight="1" x14ac:dyDescent="0.2">
      <c r="A436" s="388" t="s">
        <v>91</v>
      </c>
      <c r="B436" s="868" t="s">
        <v>169</v>
      </c>
      <c r="C436" s="868" t="s">
        <v>1936</v>
      </c>
      <c r="D436" s="361">
        <v>1514.9533456841903</v>
      </c>
      <c r="E436" s="362">
        <v>1</v>
      </c>
      <c r="F436" s="363">
        <v>1514.9533456841903</v>
      </c>
      <c r="G436" s="693">
        <v>1336</v>
      </c>
      <c r="H436" s="693">
        <v>0</v>
      </c>
      <c r="I436" s="693">
        <v>0</v>
      </c>
      <c r="J436" s="693"/>
      <c r="K436" s="694">
        <v>1336</v>
      </c>
      <c r="L436" s="695">
        <v>0.88187534210608276</v>
      </c>
      <c r="M436" s="696">
        <v>-178.95334568419025</v>
      </c>
      <c r="N436" s="695">
        <v>0.88187534210608276</v>
      </c>
      <c r="O436" s="696">
        <v>-178.95334568419025</v>
      </c>
      <c r="P436" s="696">
        <v>0</v>
      </c>
      <c r="Q436" s="695">
        <v>0.88187534210608276</v>
      </c>
      <c r="R436" s="698">
        <v>1336</v>
      </c>
    </row>
    <row r="437" spans="1:18" s="130" customFormat="1" ht="21.95" customHeight="1" x14ac:dyDescent="0.2">
      <c r="A437" s="388" t="s">
        <v>91</v>
      </c>
      <c r="B437" s="868" t="s">
        <v>170</v>
      </c>
      <c r="C437" s="868" t="s">
        <v>603</v>
      </c>
      <c r="D437" s="361">
        <v>913.88498645549191</v>
      </c>
      <c r="E437" s="362">
        <v>1</v>
      </c>
      <c r="F437" s="363">
        <v>913.88498645549191</v>
      </c>
      <c r="G437" s="693">
        <v>0</v>
      </c>
      <c r="H437" s="693">
        <v>0</v>
      </c>
      <c r="I437" s="693">
        <v>0</v>
      </c>
      <c r="J437" s="693"/>
      <c r="K437" s="694">
        <v>0</v>
      </c>
      <c r="L437" s="695">
        <v>0</v>
      </c>
      <c r="M437" s="696">
        <v>-913.88498645549191</v>
      </c>
      <c r="N437" s="695">
        <v>0</v>
      </c>
      <c r="O437" s="696">
        <v>-913.88498645549191</v>
      </c>
      <c r="P437" s="696">
        <v>0</v>
      </c>
      <c r="Q437" s="695">
        <v>0</v>
      </c>
      <c r="R437" s="698">
        <v>0</v>
      </c>
    </row>
    <row r="438" spans="1:18" s="130" customFormat="1" ht="21.95" customHeight="1" x14ac:dyDescent="0.2">
      <c r="A438" s="388" t="s">
        <v>91</v>
      </c>
      <c r="B438" s="868" t="s">
        <v>171</v>
      </c>
      <c r="C438" s="868" t="s">
        <v>627</v>
      </c>
      <c r="D438" s="361">
        <v>915.57971572255428</v>
      </c>
      <c r="E438" s="362">
        <v>1</v>
      </c>
      <c r="F438" s="363">
        <v>915.57971572255428</v>
      </c>
      <c r="G438" s="693">
        <v>640</v>
      </c>
      <c r="H438" s="693">
        <v>0</v>
      </c>
      <c r="I438" s="693">
        <v>0</v>
      </c>
      <c r="J438" s="693"/>
      <c r="K438" s="694">
        <v>640</v>
      </c>
      <c r="L438" s="695">
        <v>0.69901068034794422</v>
      </c>
      <c r="M438" s="696">
        <v>-275.57971572255428</v>
      </c>
      <c r="N438" s="695">
        <v>0.69901068034794422</v>
      </c>
      <c r="O438" s="696">
        <v>-275.57971572255428</v>
      </c>
      <c r="P438" s="696">
        <v>0</v>
      </c>
      <c r="Q438" s="695">
        <v>0.69901068034794422</v>
      </c>
      <c r="R438" s="698">
        <v>640</v>
      </c>
    </row>
    <row r="439" spans="1:18" s="130" customFormat="1" ht="21.95" customHeight="1" x14ac:dyDescent="0.2">
      <c r="A439" s="388" t="s">
        <v>91</v>
      </c>
      <c r="B439" s="868" t="s">
        <v>172</v>
      </c>
      <c r="C439" s="868" t="s">
        <v>654</v>
      </c>
      <c r="D439" s="361">
        <v>12999.856138143374</v>
      </c>
      <c r="E439" s="362">
        <v>0.8</v>
      </c>
      <c r="F439" s="363">
        <v>10399.8849105147</v>
      </c>
      <c r="G439" s="693">
        <v>22435.309999999998</v>
      </c>
      <c r="H439" s="693">
        <v>0</v>
      </c>
      <c r="I439" s="693">
        <v>0</v>
      </c>
      <c r="J439" s="693"/>
      <c r="K439" s="694">
        <v>22435.309999999998</v>
      </c>
      <c r="L439" s="695">
        <v>2.1572652190907422</v>
      </c>
      <c r="M439" s="696">
        <v>12035.425089485298</v>
      </c>
      <c r="N439" s="695">
        <v>1.4564416165099046</v>
      </c>
      <c r="O439" s="696">
        <v>4753.8552824742364</v>
      </c>
      <c r="P439" s="696">
        <v>7281.5698070110611</v>
      </c>
      <c r="Q439" s="695">
        <v>2.041538697181668</v>
      </c>
      <c r="R439" s="698">
        <v>26539.709363814334</v>
      </c>
    </row>
    <row r="440" spans="1:18" s="130" customFormat="1" ht="21.95" customHeight="1" x14ac:dyDescent="0.2">
      <c r="A440" s="388" t="s">
        <v>91</v>
      </c>
      <c r="B440" s="868" t="s">
        <v>174</v>
      </c>
      <c r="C440" s="868" t="s">
        <v>1937</v>
      </c>
      <c r="D440" s="361">
        <v>5581.7531974498861</v>
      </c>
      <c r="E440" s="362">
        <v>0</v>
      </c>
      <c r="F440" s="363">
        <v>0</v>
      </c>
      <c r="G440" s="693">
        <v>48.89</v>
      </c>
      <c r="H440" s="693">
        <v>0</v>
      </c>
      <c r="I440" s="693">
        <v>0</v>
      </c>
      <c r="J440" s="693"/>
      <c r="K440" s="694">
        <v>48.89</v>
      </c>
      <c r="L440" s="695">
        <v>0</v>
      </c>
      <c r="M440" s="696">
        <v>48.89</v>
      </c>
      <c r="N440" s="695">
        <v>0</v>
      </c>
      <c r="O440" s="696">
        <v>48.89</v>
      </c>
      <c r="P440" s="696">
        <v>0</v>
      </c>
      <c r="Q440" s="695">
        <v>1</v>
      </c>
      <c r="R440" s="698">
        <v>5581.7531974498861</v>
      </c>
    </row>
    <row r="441" spans="1:18" s="130" customFormat="1" ht="21.95" customHeight="1" x14ac:dyDescent="0.2">
      <c r="A441" s="388" t="s">
        <v>91</v>
      </c>
      <c r="B441" s="868" t="s">
        <v>175</v>
      </c>
      <c r="C441" s="868" t="s">
        <v>1938</v>
      </c>
      <c r="D441" s="361">
        <v>107344.02427583843</v>
      </c>
      <c r="E441" s="362">
        <v>0.83333333333333337</v>
      </c>
      <c r="F441" s="363">
        <v>89453.353563198689</v>
      </c>
      <c r="G441" s="693">
        <v>26969.47</v>
      </c>
      <c r="H441" s="693">
        <v>75.5</v>
      </c>
      <c r="I441" s="693">
        <v>0</v>
      </c>
      <c r="J441" s="693"/>
      <c r="K441" s="694">
        <v>27044.97</v>
      </c>
      <c r="L441" s="695">
        <v>0.30233601002887794</v>
      </c>
      <c r="M441" s="696">
        <v>-62408.383563198688</v>
      </c>
      <c r="N441" s="695">
        <v>0.37595221615753932</v>
      </c>
      <c r="O441" s="696">
        <v>-44766.960431623505</v>
      </c>
      <c r="P441" s="696">
        <v>-17641.423131575182</v>
      </c>
      <c r="Q441" s="695">
        <v>0.36047467585980475</v>
      </c>
      <c r="R441" s="698">
        <v>38694.802356319866</v>
      </c>
    </row>
    <row r="442" spans="1:18" s="130" customFormat="1" ht="21.95" customHeight="1" x14ac:dyDescent="0.2">
      <c r="A442" s="388" t="s">
        <v>91</v>
      </c>
      <c r="B442" s="868" t="s">
        <v>176</v>
      </c>
      <c r="C442" s="868" t="s">
        <v>1057</v>
      </c>
      <c r="D442" s="361">
        <v>1809.9750028248727</v>
      </c>
      <c r="E442" s="362">
        <v>1</v>
      </c>
      <c r="F442" s="363">
        <v>1809.9750028248727</v>
      </c>
      <c r="G442" s="693">
        <v>1370</v>
      </c>
      <c r="H442" s="693">
        <v>45</v>
      </c>
      <c r="I442" s="693">
        <v>0</v>
      </c>
      <c r="J442" s="693"/>
      <c r="K442" s="694">
        <v>1415</v>
      </c>
      <c r="L442" s="695">
        <v>0.78177875263004992</v>
      </c>
      <c r="M442" s="696">
        <v>-394.97500282487272</v>
      </c>
      <c r="N442" s="695">
        <v>0.71824196354704228</v>
      </c>
      <c r="O442" s="696">
        <v>-509.97500282487272</v>
      </c>
      <c r="P442" s="696">
        <v>115</v>
      </c>
      <c r="Q442" s="695">
        <v>0.78177875263004992</v>
      </c>
      <c r="R442" s="698">
        <v>1415</v>
      </c>
    </row>
    <row r="443" spans="1:18" s="130" customFormat="1" ht="21.95" customHeight="1" x14ac:dyDescent="0.2">
      <c r="A443" s="388" t="s">
        <v>91</v>
      </c>
      <c r="B443" s="868" t="s">
        <v>177</v>
      </c>
      <c r="C443" s="868" t="s">
        <v>1058</v>
      </c>
      <c r="D443" s="361">
        <v>1329.4746376366274</v>
      </c>
      <c r="E443" s="362">
        <v>0.66639999999999999</v>
      </c>
      <c r="F443" s="363">
        <v>885.96189852104851</v>
      </c>
      <c r="G443" s="693">
        <v>360</v>
      </c>
      <c r="H443" s="693">
        <v>0</v>
      </c>
      <c r="I443" s="693">
        <v>0</v>
      </c>
      <c r="J443" s="693"/>
      <c r="K443" s="694">
        <v>360</v>
      </c>
      <c r="L443" s="695">
        <v>0.40633801589092511</v>
      </c>
      <c r="M443" s="696">
        <v>-525.96189852104851</v>
      </c>
      <c r="N443" s="695">
        <v>0.21819156982892587</v>
      </c>
      <c r="O443" s="696">
        <v>-644.96312823235951</v>
      </c>
      <c r="P443" s="696">
        <v>119.001229711311</v>
      </c>
      <c r="Q443" s="695">
        <v>0.5053608348403188</v>
      </c>
      <c r="R443" s="698">
        <v>671.8644127750764</v>
      </c>
    </row>
    <row r="444" spans="1:18" s="130" customFormat="1" ht="21.95" customHeight="1" x14ac:dyDescent="0.2">
      <c r="A444" s="388" t="s">
        <v>91</v>
      </c>
      <c r="B444" s="868" t="s">
        <v>179</v>
      </c>
      <c r="C444" s="868" t="s">
        <v>173</v>
      </c>
      <c r="D444" s="361">
        <v>25066.628317867027</v>
      </c>
      <c r="E444" s="362">
        <v>0.66639999999999999</v>
      </c>
      <c r="F444" s="363">
        <v>16704.401111026586</v>
      </c>
      <c r="G444" s="693">
        <v>16565.89</v>
      </c>
      <c r="H444" s="693">
        <v>657.82</v>
      </c>
      <c r="I444" s="693">
        <v>0</v>
      </c>
      <c r="J444" s="693"/>
      <c r="K444" s="694">
        <v>17223.71</v>
      </c>
      <c r="L444" s="695">
        <v>1.0310881476996274</v>
      </c>
      <c r="M444" s="696">
        <v>519.30888897341356</v>
      </c>
      <c r="N444" s="695">
        <v>0.85625146035830246</v>
      </c>
      <c r="O444" s="696">
        <v>-2235.9075593020971</v>
      </c>
      <c r="P444" s="696">
        <v>2755.2164482755106</v>
      </c>
      <c r="Q444" s="695">
        <v>1.0259026446633297</v>
      </c>
      <c r="R444" s="698">
        <v>25715.920284092495</v>
      </c>
    </row>
    <row r="445" spans="1:18" s="130" customFormat="1" ht="21.95" customHeight="1" x14ac:dyDescent="0.2">
      <c r="A445" s="388" t="s">
        <v>91</v>
      </c>
      <c r="B445" s="868" t="s">
        <v>180</v>
      </c>
      <c r="C445" s="868" t="s">
        <v>730</v>
      </c>
      <c r="D445" s="361">
        <v>3300.4105505483494</v>
      </c>
      <c r="E445" s="362">
        <v>0.66639999999999999</v>
      </c>
      <c r="F445" s="363">
        <v>2199.3935908854201</v>
      </c>
      <c r="G445" s="693">
        <v>6312</v>
      </c>
      <c r="H445" s="693">
        <v>0</v>
      </c>
      <c r="I445" s="693">
        <v>0</v>
      </c>
      <c r="J445" s="693"/>
      <c r="K445" s="694">
        <v>6312</v>
      </c>
      <c r="L445" s="695">
        <v>2.8698819648096494</v>
      </c>
      <c r="M445" s="696">
        <v>4112.6064091145799</v>
      </c>
      <c r="N445" s="695">
        <v>2.8184080732464647</v>
      </c>
      <c r="O445" s="696">
        <v>3724.0353866459959</v>
      </c>
      <c r="P445" s="696">
        <v>388.57102246858403</v>
      </c>
      <c r="Q445" s="695">
        <v>2.5579856530793998</v>
      </c>
      <c r="R445" s="698">
        <v>8442.402837574562</v>
      </c>
    </row>
    <row r="446" spans="1:18" s="130" customFormat="1" ht="21.95" customHeight="1" x14ac:dyDescent="0.2">
      <c r="A446" s="388" t="s">
        <v>91</v>
      </c>
      <c r="B446" s="868" t="s">
        <v>181</v>
      </c>
      <c r="C446" s="868" t="s">
        <v>540</v>
      </c>
      <c r="D446" s="361">
        <v>450</v>
      </c>
      <c r="E446" s="362">
        <v>1</v>
      </c>
      <c r="F446" s="363">
        <v>450</v>
      </c>
      <c r="G446" s="693">
        <v>0</v>
      </c>
      <c r="H446" s="693">
        <v>0</v>
      </c>
      <c r="I446" s="693">
        <v>0</v>
      </c>
      <c r="J446" s="693"/>
      <c r="K446" s="694">
        <v>0</v>
      </c>
      <c r="L446" s="695">
        <v>0</v>
      </c>
      <c r="M446" s="696">
        <v>-450</v>
      </c>
      <c r="N446" s="695">
        <v>0</v>
      </c>
      <c r="O446" s="696">
        <v>-450</v>
      </c>
      <c r="P446" s="696">
        <v>0</v>
      </c>
      <c r="Q446" s="695">
        <v>0</v>
      </c>
      <c r="R446" s="698">
        <v>0</v>
      </c>
    </row>
    <row r="447" spans="1:18" s="130" customFormat="1" ht="21.95" customHeight="1" x14ac:dyDescent="0.2">
      <c r="A447" s="388" t="s">
        <v>91</v>
      </c>
      <c r="B447" s="868" t="s">
        <v>182</v>
      </c>
      <c r="C447" s="868" t="s">
        <v>542</v>
      </c>
      <c r="D447" s="361">
        <v>744.240666035446</v>
      </c>
      <c r="E447" s="362">
        <v>0.22219999999999998</v>
      </c>
      <c r="F447" s="363">
        <v>165.37027599307609</v>
      </c>
      <c r="G447" s="693">
        <v>0</v>
      </c>
      <c r="H447" s="693">
        <v>0</v>
      </c>
      <c r="I447" s="693">
        <v>0</v>
      </c>
      <c r="J447" s="693"/>
      <c r="K447" s="694">
        <v>0</v>
      </c>
      <c r="L447" s="695">
        <v>0</v>
      </c>
      <c r="M447" s="696">
        <v>-165.37027599307609</v>
      </c>
      <c r="N447" s="695">
        <v>0</v>
      </c>
      <c r="O447" s="696">
        <v>-83.220507862259268</v>
      </c>
      <c r="P447" s="696">
        <v>-82.149768130816824</v>
      </c>
      <c r="Q447" s="695">
        <v>0.38890000000000002</v>
      </c>
      <c r="R447" s="698">
        <v>289.43519502118494</v>
      </c>
    </row>
    <row r="448" spans="1:18" s="130" customFormat="1" ht="21.95" customHeight="1" x14ac:dyDescent="0.2">
      <c r="A448" s="388" t="s">
        <v>91</v>
      </c>
      <c r="B448" s="868" t="s">
        <v>731</v>
      </c>
      <c r="C448" s="868" t="s">
        <v>178</v>
      </c>
      <c r="D448" s="361">
        <v>499.1361635088553</v>
      </c>
      <c r="E448" s="362">
        <v>0.66639999999999999</v>
      </c>
      <c r="F448" s="363">
        <v>332.62433936230116</v>
      </c>
      <c r="G448" s="693">
        <v>0</v>
      </c>
      <c r="H448" s="693">
        <v>0</v>
      </c>
      <c r="I448" s="693">
        <v>0</v>
      </c>
      <c r="J448" s="693"/>
      <c r="K448" s="694">
        <v>0</v>
      </c>
      <c r="L448" s="695">
        <v>0</v>
      </c>
      <c r="M448" s="696">
        <v>-332.62433936230116</v>
      </c>
      <c r="N448" s="695">
        <v>0</v>
      </c>
      <c r="O448" s="696">
        <v>-309.7230433776117</v>
      </c>
      <c r="P448" s="696">
        <v>-22.901295984689455</v>
      </c>
      <c r="Q448" s="695">
        <v>0.1668</v>
      </c>
      <c r="R448" s="698">
        <v>83.255912073277074</v>
      </c>
    </row>
    <row r="449" spans="1:18" s="130" customFormat="1" ht="21.95" customHeight="1" x14ac:dyDescent="0.2">
      <c r="A449" s="388" t="s">
        <v>91</v>
      </c>
      <c r="B449" s="868" t="s">
        <v>732</v>
      </c>
      <c r="C449" s="868" t="s">
        <v>638</v>
      </c>
      <c r="D449" s="361">
        <v>10112.78351836923</v>
      </c>
      <c r="E449" s="362">
        <v>0.44340000000000002</v>
      </c>
      <c r="F449" s="363">
        <v>4484.0082120449169</v>
      </c>
      <c r="G449" s="693">
        <v>1790.2</v>
      </c>
      <c r="H449" s="693">
        <v>0</v>
      </c>
      <c r="I449" s="693">
        <v>0</v>
      </c>
      <c r="J449" s="693"/>
      <c r="K449" s="694">
        <v>1790.2</v>
      </c>
      <c r="L449" s="695">
        <v>0.39924101726468186</v>
      </c>
      <c r="M449" s="696">
        <v>-2693.8082120449171</v>
      </c>
      <c r="N449" s="695">
        <v>0.55753089343730278</v>
      </c>
      <c r="O449" s="696">
        <v>-1329.4765474680996</v>
      </c>
      <c r="P449" s="696">
        <v>-1364.3316645768175</v>
      </c>
      <c r="Q449" s="695">
        <v>0.56643224215992094</v>
      </c>
      <c r="R449" s="698">
        <v>5728.2066427877771</v>
      </c>
    </row>
    <row r="450" spans="1:18" s="130" customFormat="1" ht="21.95" customHeight="1" x14ac:dyDescent="0.2">
      <c r="A450" s="388" t="s">
        <v>91</v>
      </c>
      <c r="B450" s="868" t="s">
        <v>733</v>
      </c>
      <c r="C450" s="868" t="s">
        <v>636</v>
      </c>
      <c r="D450" s="361">
        <v>8095.8612499801429</v>
      </c>
      <c r="E450" s="362">
        <v>0.6</v>
      </c>
      <c r="F450" s="363">
        <v>4857.5167499880854</v>
      </c>
      <c r="G450" s="693">
        <v>0</v>
      </c>
      <c r="H450" s="693">
        <v>0</v>
      </c>
      <c r="I450" s="693">
        <v>0</v>
      </c>
      <c r="J450" s="693"/>
      <c r="K450" s="694">
        <v>0</v>
      </c>
      <c r="L450" s="695">
        <v>0</v>
      </c>
      <c r="M450" s="696">
        <v>-4857.5167499880854</v>
      </c>
      <c r="N450" s="695">
        <v>0</v>
      </c>
      <c r="O450" s="696">
        <v>-3252.4971373685712</v>
      </c>
      <c r="P450" s="696">
        <v>-1605.0196126195142</v>
      </c>
      <c r="Q450" s="695">
        <v>0.2</v>
      </c>
      <c r="R450" s="698">
        <v>1619.1722499960288</v>
      </c>
    </row>
    <row r="451" spans="1:18" s="130" customFormat="1" ht="21.95" customHeight="1" x14ac:dyDescent="0.2">
      <c r="A451" s="388" t="s">
        <v>91</v>
      </c>
      <c r="B451" s="868" t="s">
        <v>734</v>
      </c>
      <c r="C451" s="868" t="s">
        <v>670</v>
      </c>
      <c r="D451" s="361">
        <v>310.09739985832709</v>
      </c>
      <c r="E451" s="362">
        <v>0</v>
      </c>
      <c r="F451" s="363">
        <v>0</v>
      </c>
      <c r="G451" s="693">
        <v>0</v>
      </c>
      <c r="H451" s="693">
        <v>0</v>
      </c>
      <c r="I451" s="693">
        <v>0</v>
      </c>
      <c r="J451" s="693"/>
      <c r="K451" s="694">
        <v>0</v>
      </c>
      <c r="L451" s="695">
        <v>0</v>
      </c>
      <c r="M451" s="696">
        <v>0</v>
      </c>
      <c r="N451" s="695">
        <v>0</v>
      </c>
      <c r="O451" s="696">
        <v>0</v>
      </c>
      <c r="P451" s="696">
        <v>0</v>
      </c>
      <c r="Q451" s="695">
        <v>1</v>
      </c>
      <c r="R451" s="698">
        <v>310.09739985832709</v>
      </c>
    </row>
    <row r="452" spans="1:18" s="130" customFormat="1" ht="21.95" customHeight="1" x14ac:dyDescent="0.2">
      <c r="A452" s="388" t="s">
        <v>91</v>
      </c>
      <c r="B452" s="872" t="s">
        <v>735</v>
      </c>
      <c r="C452" s="872" t="s">
        <v>736</v>
      </c>
      <c r="D452" s="361">
        <v>0</v>
      </c>
      <c r="E452" s="362">
        <v>0</v>
      </c>
      <c r="F452" s="363">
        <v>0</v>
      </c>
      <c r="G452" s="693">
        <v>0</v>
      </c>
      <c r="H452" s="693">
        <v>0</v>
      </c>
      <c r="I452" s="693">
        <v>0</v>
      </c>
      <c r="J452" s="693"/>
      <c r="K452" s="694">
        <v>0</v>
      </c>
      <c r="L452" s="695">
        <v>0</v>
      </c>
      <c r="M452" s="696">
        <v>0</v>
      </c>
      <c r="N452" s="695">
        <v>0</v>
      </c>
      <c r="O452" s="696">
        <v>0</v>
      </c>
      <c r="P452" s="696">
        <v>0</v>
      </c>
      <c r="Q452" s="695">
        <v>0</v>
      </c>
      <c r="R452" s="698">
        <v>0</v>
      </c>
    </row>
    <row r="453" spans="1:18" s="130" customFormat="1" ht="21.95" customHeight="1" x14ac:dyDescent="0.2">
      <c r="A453" s="388" t="s">
        <v>91</v>
      </c>
      <c r="B453" s="868" t="s">
        <v>737</v>
      </c>
      <c r="C453" s="868" t="s">
        <v>624</v>
      </c>
      <c r="D453" s="361">
        <v>2532.12</v>
      </c>
      <c r="E453" s="362">
        <v>1</v>
      </c>
      <c r="F453" s="363">
        <v>2532.12</v>
      </c>
      <c r="G453" s="693">
        <v>658.65000000000009</v>
      </c>
      <c r="H453" s="693">
        <v>0</v>
      </c>
      <c r="I453" s="693">
        <v>0</v>
      </c>
      <c r="J453" s="693"/>
      <c r="K453" s="694">
        <v>658.65000000000009</v>
      </c>
      <c r="L453" s="695">
        <v>0.26011800388607181</v>
      </c>
      <c r="M453" s="696">
        <v>-1873.4699999999998</v>
      </c>
      <c r="N453" s="695">
        <v>0.26011800388607181</v>
      </c>
      <c r="O453" s="696">
        <v>-1873.4699999999998</v>
      </c>
      <c r="P453" s="696">
        <v>0</v>
      </c>
      <c r="Q453" s="695">
        <v>0.26011800388607181</v>
      </c>
      <c r="R453" s="698">
        <v>658.65000000000009</v>
      </c>
    </row>
    <row r="454" spans="1:18" s="130" customFormat="1" ht="21.95" customHeight="1" x14ac:dyDescent="0.2">
      <c r="A454" s="388" t="s">
        <v>91</v>
      </c>
      <c r="B454" s="868" t="s">
        <v>738</v>
      </c>
      <c r="C454" s="868" t="s">
        <v>623</v>
      </c>
      <c r="D454" s="361">
        <v>15389.741095650603</v>
      </c>
      <c r="E454" s="362">
        <v>0.5</v>
      </c>
      <c r="F454" s="363">
        <v>7694.8705478253014</v>
      </c>
      <c r="G454" s="693">
        <v>2422.31</v>
      </c>
      <c r="H454" s="693">
        <v>0</v>
      </c>
      <c r="I454" s="693">
        <v>0</v>
      </c>
      <c r="J454" s="693"/>
      <c r="K454" s="694">
        <v>2422.31</v>
      </c>
      <c r="L454" s="695">
        <v>0.31479541922697907</v>
      </c>
      <c r="M454" s="696">
        <v>-5272.5605478253019</v>
      </c>
      <c r="N454" s="695">
        <v>0.31365312213060198</v>
      </c>
      <c r="O454" s="696">
        <v>-5300.5845898755451</v>
      </c>
      <c r="P454" s="696">
        <v>28.024042050243224</v>
      </c>
      <c r="Q454" s="695">
        <v>0.4860965644202343</v>
      </c>
      <c r="R454" s="698">
        <v>7480.9002739126508</v>
      </c>
    </row>
    <row r="455" spans="1:18" s="130" customFormat="1" ht="21.95" customHeight="1" x14ac:dyDescent="0.2">
      <c r="A455" s="388" t="s">
        <v>91</v>
      </c>
      <c r="B455" s="868" t="s">
        <v>739</v>
      </c>
      <c r="C455" s="868" t="s">
        <v>621</v>
      </c>
      <c r="D455" s="361">
        <v>1525.69</v>
      </c>
      <c r="E455" s="362">
        <v>1</v>
      </c>
      <c r="F455" s="363">
        <v>1525.69</v>
      </c>
      <c r="G455" s="693">
        <v>0</v>
      </c>
      <c r="H455" s="693">
        <v>0</v>
      </c>
      <c r="I455" s="693">
        <v>0</v>
      </c>
      <c r="J455" s="693"/>
      <c r="K455" s="694">
        <v>0</v>
      </c>
      <c r="L455" s="695">
        <v>0</v>
      </c>
      <c r="M455" s="696">
        <v>-1525.69</v>
      </c>
      <c r="N455" s="695">
        <v>0</v>
      </c>
      <c r="O455" s="696">
        <v>-1525.69</v>
      </c>
      <c r="P455" s="696">
        <v>0</v>
      </c>
      <c r="Q455" s="695">
        <v>0</v>
      </c>
      <c r="R455" s="698">
        <v>0</v>
      </c>
    </row>
    <row r="456" spans="1:18" s="130" customFormat="1" ht="21.95" customHeight="1" x14ac:dyDescent="0.2">
      <c r="A456" s="388" t="s">
        <v>91</v>
      </c>
      <c r="B456" s="868" t="s">
        <v>740</v>
      </c>
      <c r="C456" s="868" t="s">
        <v>646</v>
      </c>
      <c r="D456" s="361">
        <v>3617.8029983471488</v>
      </c>
      <c r="E456" s="362">
        <v>0</v>
      </c>
      <c r="F456" s="363">
        <v>0</v>
      </c>
      <c r="G456" s="693">
        <v>0</v>
      </c>
      <c r="H456" s="693">
        <v>0</v>
      </c>
      <c r="I456" s="693">
        <v>0</v>
      </c>
      <c r="J456" s="693"/>
      <c r="K456" s="694">
        <v>0</v>
      </c>
      <c r="L456" s="695">
        <v>0</v>
      </c>
      <c r="M456" s="696">
        <v>0</v>
      </c>
      <c r="N456" s="695">
        <v>0</v>
      </c>
      <c r="O456" s="696">
        <v>0</v>
      </c>
      <c r="P456" s="696">
        <v>0</v>
      </c>
      <c r="Q456" s="695">
        <v>1</v>
      </c>
      <c r="R456" s="698">
        <v>3617.8029983471488</v>
      </c>
    </row>
    <row r="457" spans="1:18" s="130" customFormat="1" ht="21.95" customHeight="1" x14ac:dyDescent="0.2">
      <c r="A457" s="388" t="s">
        <v>91</v>
      </c>
      <c r="B457" s="868" t="s">
        <v>741</v>
      </c>
      <c r="C457" s="868" t="s">
        <v>591</v>
      </c>
      <c r="D457" s="361">
        <v>6773.9907904773199</v>
      </c>
      <c r="E457" s="362">
        <v>0.66639999999999999</v>
      </c>
      <c r="F457" s="363">
        <v>4514.1874627740863</v>
      </c>
      <c r="G457" s="693">
        <v>291.57</v>
      </c>
      <c r="H457" s="693">
        <v>0</v>
      </c>
      <c r="I457" s="693">
        <v>0</v>
      </c>
      <c r="J457" s="693"/>
      <c r="K457" s="694">
        <v>291.57</v>
      </c>
      <c r="L457" s="695">
        <v>6.4589696906566352E-2</v>
      </c>
      <c r="M457" s="696">
        <v>-4222.6174627740866</v>
      </c>
      <c r="N457" s="695">
        <v>6.9365537122675944E-2</v>
      </c>
      <c r="O457" s="696">
        <v>-3911.8141601247294</v>
      </c>
      <c r="P457" s="696">
        <v>-310.80330264935719</v>
      </c>
      <c r="Q457" s="695">
        <v>0.2206161354625511</v>
      </c>
      <c r="R457" s="698">
        <v>1494.4516698540181</v>
      </c>
    </row>
    <row r="458" spans="1:18" s="130" customFormat="1" ht="21.95" customHeight="1" x14ac:dyDescent="0.2">
      <c r="A458" s="388" t="s">
        <v>91</v>
      </c>
      <c r="B458" s="883" t="s">
        <v>742</v>
      </c>
      <c r="C458" s="883" t="s">
        <v>647</v>
      </c>
      <c r="D458" s="361">
        <v>7091.2952571357455</v>
      </c>
      <c r="E458" s="362">
        <v>0.5</v>
      </c>
      <c r="F458" s="363">
        <v>3545.6476285678727</v>
      </c>
      <c r="G458" s="693">
        <v>2932.5</v>
      </c>
      <c r="H458" s="693">
        <v>0</v>
      </c>
      <c r="I458" s="693">
        <v>0</v>
      </c>
      <c r="J458" s="693"/>
      <c r="K458" s="694">
        <v>2932.5</v>
      </c>
      <c r="L458" s="695">
        <v>0.82707034291066028</v>
      </c>
      <c r="M458" s="696">
        <v>-613.14762856787274</v>
      </c>
      <c r="N458" s="695">
        <v>0.46367062457427144</v>
      </c>
      <c r="O458" s="696">
        <v>-1908.5605655199333</v>
      </c>
      <c r="P458" s="696">
        <v>1295.4129369520606</v>
      </c>
      <c r="Q458" s="695">
        <v>0.87030275718299521</v>
      </c>
      <c r="R458" s="698">
        <v>6171.5738142839364</v>
      </c>
    </row>
    <row r="459" spans="1:18" s="130" customFormat="1" ht="21.95" customHeight="1" x14ac:dyDescent="0.2">
      <c r="A459" s="388" t="s">
        <v>95</v>
      </c>
      <c r="B459" s="161" t="s">
        <v>95</v>
      </c>
      <c r="C459" s="161" t="s">
        <v>743</v>
      </c>
      <c r="D459" s="163">
        <v>292549.27959654352</v>
      </c>
      <c r="E459" s="524">
        <v>0.59077733646122932</v>
      </c>
      <c r="F459" s="888">
        <v>172831.48418369744</v>
      </c>
      <c r="G459" s="888">
        <v>131322.91999999998</v>
      </c>
      <c r="H459" s="888">
        <v>554.04999999999995</v>
      </c>
      <c r="I459" s="888">
        <v>0</v>
      </c>
      <c r="J459" s="888"/>
      <c r="K459" s="888">
        <v>131876.96999999997</v>
      </c>
      <c r="L459" s="533">
        <v>0.76303788411509488</v>
      </c>
      <c r="M459" s="888">
        <v>-40954.514183697465</v>
      </c>
      <c r="N459" s="533">
        <v>0.7851661128890165</v>
      </c>
      <c r="O459" s="888">
        <v>-34436.73170148721</v>
      </c>
      <c r="P459" s="888">
        <v>-6517.7824822102557</v>
      </c>
      <c r="Q459" s="533">
        <v>0.81152301822519668</v>
      </c>
      <c r="R459" s="888">
        <v>237410.47435779395</v>
      </c>
    </row>
    <row r="460" spans="1:18" s="130" customFormat="1" ht="21.95" customHeight="1" x14ac:dyDescent="0.2">
      <c r="A460" s="388" t="s">
        <v>95</v>
      </c>
      <c r="B460" s="872" t="s">
        <v>744</v>
      </c>
      <c r="C460" s="872" t="s">
        <v>745</v>
      </c>
      <c r="D460" s="361">
        <v>0</v>
      </c>
      <c r="E460" s="362">
        <v>0</v>
      </c>
      <c r="F460" s="363">
        <v>0</v>
      </c>
      <c r="G460" s="693">
        <v>0</v>
      </c>
      <c r="H460" s="693">
        <v>0</v>
      </c>
      <c r="I460" s="693">
        <v>0</v>
      </c>
      <c r="J460" s="693"/>
      <c r="K460" s="694">
        <v>0</v>
      </c>
      <c r="L460" s="695">
        <v>0</v>
      </c>
      <c r="M460" s="696">
        <v>0</v>
      </c>
      <c r="N460" s="695">
        <v>0</v>
      </c>
      <c r="O460" s="696">
        <v>0</v>
      </c>
      <c r="P460" s="696">
        <v>0</v>
      </c>
      <c r="Q460" s="695">
        <v>0</v>
      </c>
      <c r="R460" s="698">
        <v>0</v>
      </c>
    </row>
    <row r="461" spans="1:18" s="130" customFormat="1" ht="21.95" customHeight="1" x14ac:dyDescent="0.2">
      <c r="A461" s="388" t="s">
        <v>95</v>
      </c>
      <c r="B461" s="868" t="s">
        <v>746</v>
      </c>
      <c r="C461" s="868" t="s">
        <v>1059</v>
      </c>
      <c r="D461" s="361">
        <v>46857.680655933342</v>
      </c>
      <c r="E461" s="362">
        <v>0.66639999999999999</v>
      </c>
      <c r="F461" s="363">
        <v>31225.958389113977</v>
      </c>
      <c r="G461" s="693">
        <v>7244.2000000000007</v>
      </c>
      <c r="H461" s="693">
        <v>0</v>
      </c>
      <c r="I461" s="693">
        <v>0</v>
      </c>
      <c r="J461" s="693"/>
      <c r="K461" s="694">
        <v>7244.2000000000007</v>
      </c>
      <c r="L461" s="695">
        <v>0.2319928794411473</v>
      </c>
      <c r="M461" s="696">
        <v>-23981.758389113977</v>
      </c>
      <c r="N461" s="695">
        <v>0.19738519553330724</v>
      </c>
      <c r="O461" s="696">
        <v>-23336.860806877827</v>
      </c>
      <c r="P461" s="696">
        <v>-644.8975822361499</v>
      </c>
      <c r="Q461" s="695">
        <v>0.36009646715036392</v>
      </c>
      <c r="R461" s="698">
        <v>16873.285263061545</v>
      </c>
    </row>
    <row r="462" spans="1:18" s="130" customFormat="1" ht="21.95" customHeight="1" x14ac:dyDescent="0.2">
      <c r="A462" s="388" t="s">
        <v>95</v>
      </c>
      <c r="B462" s="868" t="s">
        <v>747</v>
      </c>
      <c r="C462" s="868" t="s">
        <v>1060</v>
      </c>
      <c r="D462" s="361">
        <v>26484.776022918846</v>
      </c>
      <c r="E462" s="362">
        <v>0.66639999999999999</v>
      </c>
      <c r="F462" s="363">
        <v>17649.454741673118</v>
      </c>
      <c r="G462" s="693">
        <v>18870.549999999996</v>
      </c>
      <c r="H462" s="693">
        <v>0</v>
      </c>
      <c r="I462" s="693">
        <v>0</v>
      </c>
      <c r="J462" s="693"/>
      <c r="K462" s="694">
        <v>18870.549999999996</v>
      </c>
      <c r="L462" s="695">
        <v>1.0691860046783022</v>
      </c>
      <c r="M462" s="696">
        <v>1221.0952583268772</v>
      </c>
      <c r="N462" s="695">
        <v>1.1482429094820319</v>
      </c>
      <c r="O462" s="696">
        <v>2436.2660656777443</v>
      </c>
      <c r="P462" s="696">
        <v>-1215.1708073508671</v>
      </c>
      <c r="Q462" s="695">
        <v>1.0576457790979614</v>
      </c>
      <c r="R462" s="698">
        <v>28011.511570995011</v>
      </c>
    </row>
    <row r="463" spans="1:18" s="130" customFormat="1" ht="21.95" customHeight="1" x14ac:dyDescent="0.2">
      <c r="A463" s="388" t="s">
        <v>95</v>
      </c>
      <c r="B463" s="868" t="s">
        <v>748</v>
      </c>
      <c r="C463" s="868" t="s">
        <v>749</v>
      </c>
      <c r="D463" s="361">
        <v>2648.4776022918845</v>
      </c>
      <c r="E463" s="362">
        <v>0.66639999999999999</v>
      </c>
      <c r="F463" s="363">
        <v>1764.9454741673119</v>
      </c>
      <c r="G463" s="693">
        <v>7042.5700000000024</v>
      </c>
      <c r="H463" s="693">
        <v>326.5</v>
      </c>
      <c r="I463" s="693">
        <v>0</v>
      </c>
      <c r="J463" s="693"/>
      <c r="K463" s="694">
        <v>7369.0700000000024</v>
      </c>
      <c r="L463" s="695">
        <v>4.1752394665204458</v>
      </c>
      <c r="M463" s="696">
        <v>5604.1245258326908</v>
      </c>
      <c r="N463" s="695">
        <v>4.1491494410408638</v>
      </c>
      <c r="O463" s="696">
        <v>5175.401606567777</v>
      </c>
      <c r="P463" s="696">
        <v>428.7229192649138</v>
      </c>
      <c r="Q463" s="695">
        <v>3.6456095235048354</v>
      </c>
      <c r="R463" s="698">
        <v>9655.3151697045469</v>
      </c>
    </row>
    <row r="464" spans="1:18" s="130" customFormat="1" ht="21.95" customHeight="1" x14ac:dyDescent="0.2">
      <c r="A464" s="388" t="s">
        <v>95</v>
      </c>
      <c r="B464" s="868" t="s">
        <v>750</v>
      </c>
      <c r="C464" s="868" t="s">
        <v>1061</v>
      </c>
      <c r="D464" s="361">
        <v>5093.2261582536257</v>
      </c>
      <c r="E464" s="362">
        <v>0.66639999999999999</v>
      </c>
      <c r="F464" s="363">
        <v>3394.1259118602161</v>
      </c>
      <c r="G464" s="693">
        <v>89.81</v>
      </c>
      <c r="H464" s="693">
        <v>0</v>
      </c>
      <c r="I464" s="693">
        <v>0</v>
      </c>
      <c r="J464" s="693"/>
      <c r="K464" s="694">
        <v>89.81</v>
      </c>
      <c r="L464" s="695">
        <v>2.6460420836532227E-2</v>
      </c>
      <c r="M464" s="696">
        <v>-3304.3159118602161</v>
      </c>
      <c r="N464" s="695">
        <v>2.8416936318391497E-2</v>
      </c>
      <c r="O464" s="696">
        <v>-3070.6292181388953</v>
      </c>
      <c r="P464" s="696">
        <v>-233.68669372132081</v>
      </c>
      <c r="Q464" s="695">
        <v>0.18884682264099867</v>
      </c>
      <c r="R464" s="698">
        <v>961.83957697821745</v>
      </c>
    </row>
    <row r="465" spans="1:18" s="130" customFormat="1" ht="21.95" customHeight="1" x14ac:dyDescent="0.2">
      <c r="A465" s="388" t="s">
        <v>95</v>
      </c>
      <c r="B465" s="868" t="s">
        <v>751</v>
      </c>
      <c r="C465" s="868" t="s">
        <v>1062</v>
      </c>
      <c r="D465" s="361">
        <v>4836.8229669948205</v>
      </c>
      <c r="E465" s="362">
        <v>0.66639999999999999</v>
      </c>
      <c r="F465" s="363">
        <v>3223.2588252053483</v>
      </c>
      <c r="G465" s="693">
        <v>18034.150000000001</v>
      </c>
      <c r="H465" s="693">
        <v>0</v>
      </c>
      <c r="I465" s="693">
        <v>0</v>
      </c>
      <c r="J465" s="693"/>
      <c r="K465" s="694">
        <v>18034.150000000001</v>
      </c>
      <c r="L465" s="695">
        <v>5.5950052347568073</v>
      </c>
      <c r="M465" s="696">
        <v>14810.891174794653</v>
      </c>
      <c r="N465" s="695">
        <v>5.2643349370415482</v>
      </c>
      <c r="O465" s="696">
        <v>12798.703612980653</v>
      </c>
      <c r="P465" s="696">
        <v>2012.1875618140002</v>
      </c>
      <c r="Q465" s="695">
        <v>4.8285583615993719</v>
      </c>
      <c r="R465" s="698">
        <v>23354.881980858725</v>
      </c>
    </row>
    <row r="466" spans="1:18" s="130" customFormat="1" ht="21.95" customHeight="1" x14ac:dyDescent="0.2">
      <c r="A466" s="388" t="s">
        <v>95</v>
      </c>
      <c r="B466" s="868" t="s">
        <v>752</v>
      </c>
      <c r="C466" s="868" t="s">
        <v>605</v>
      </c>
      <c r="D466" s="361">
        <v>2648.4776022918845</v>
      </c>
      <c r="E466" s="362">
        <v>0.66639999999999999</v>
      </c>
      <c r="F466" s="363">
        <v>1764.9454741673119</v>
      </c>
      <c r="G466" s="693">
        <v>1998.6000000000001</v>
      </c>
      <c r="H466" s="693">
        <v>0</v>
      </c>
      <c r="I466" s="693">
        <v>0</v>
      </c>
      <c r="J466" s="693"/>
      <c r="K466" s="694">
        <v>1998.6000000000001</v>
      </c>
      <c r="L466" s="695">
        <v>1.1323862573958126</v>
      </c>
      <c r="M466" s="696">
        <v>233.65452583268825</v>
      </c>
      <c r="N466" s="695">
        <v>1.0077713191635334</v>
      </c>
      <c r="O466" s="696">
        <v>12.771606567774825</v>
      </c>
      <c r="P466" s="696">
        <v>220.88291926491343</v>
      </c>
      <c r="Q466" s="695">
        <v>1.110304229662191</v>
      </c>
      <c r="R466" s="698">
        <v>2940.6158839902573</v>
      </c>
    </row>
    <row r="467" spans="1:18" s="130" customFormat="1" ht="21.95" customHeight="1" x14ac:dyDescent="0.2">
      <c r="A467" s="388" t="s">
        <v>95</v>
      </c>
      <c r="B467" s="868" t="s">
        <v>753</v>
      </c>
      <c r="C467" s="868" t="s">
        <v>1063</v>
      </c>
      <c r="D467" s="361">
        <v>6967.5333844909592</v>
      </c>
      <c r="E467" s="362">
        <v>0.66639999999999999</v>
      </c>
      <c r="F467" s="363">
        <v>4643.1642474247756</v>
      </c>
      <c r="G467" s="693">
        <v>1914.2500000000002</v>
      </c>
      <c r="H467" s="693">
        <v>0</v>
      </c>
      <c r="I467" s="693">
        <v>0</v>
      </c>
      <c r="J467" s="693"/>
      <c r="K467" s="694">
        <v>1914.2500000000002</v>
      </c>
      <c r="L467" s="695">
        <v>0.41227272997324937</v>
      </c>
      <c r="M467" s="696">
        <v>-2728.9142474247756</v>
      </c>
      <c r="N467" s="695">
        <v>0.44275667366878596</v>
      </c>
      <c r="O467" s="696">
        <v>-2409.2308504140083</v>
      </c>
      <c r="P467" s="696">
        <v>-319.68339701076729</v>
      </c>
      <c r="Q467" s="695">
        <v>0.51030563861371137</v>
      </c>
      <c r="R467" s="698">
        <v>3555.5715733350125</v>
      </c>
    </row>
    <row r="468" spans="1:18" s="130" customFormat="1" ht="21.95" customHeight="1" x14ac:dyDescent="0.2">
      <c r="A468" s="388" t="s">
        <v>95</v>
      </c>
      <c r="B468" s="868" t="s">
        <v>754</v>
      </c>
      <c r="C468" s="868" t="s">
        <v>597</v>
      </c>
      <c r="D468" s="361">
        <v>5483.6626890930302</v>
      </c>
      <c r="E468" s="362">
        <v>0.66639999999999999</v>
      </c>
      <c r="F468" s="363">
        <v>3654.3128160115953</v>
      </c>
      <c r="G468" s="693">
        <v>4802.6400000000003</v>
      </c>
      <c r="H468" s="693">
        <v>0</v>
      </c>
      <c r="I468" s="693">
        <v>0</v>
      </c>
      <c r="J468" s="693"/>
      <c r="K468" s="694">
        <v>4802.6400000000003</v>
      </c>
      <c r="L468" s="695">
        <v>1.3142388847930422</v>
      </c>
      <c r="M468" s="696">
        <v>1148.3271839884051</v>
      </c>
      <c r="N468" s="695">
        <v>1.3207523229939757</v>
      </c>
      <c r="O468" s="696">
        <v>1091.4278322770147</v>
      </c>
      <c r="P468" s="696">
        <v>56.899351711390409</v>
      </c>
      <c r="Q468" s="695">
        <v>1.2618238388095626</v>
      </c>
      <c r="R468" s="698">
        <v>6919.4163050881361</v>
      </c>
    </row>
    <row r="469" spans="1:18" s="130" customFormat="1" ht="21.95" customHeight="1" x14ac:dyDescent="0.2">
      <c r="A469" s="388" t="s">
        <v>95</v>
      </c>
      <c r="B469" s="868" t="s">
        <v>755</v>
      </c>
      <c r="C469" s="868" t="s">
        <v>593</v>
      </c>
      <c r="D469" s="361">
        <v>81287.88948572785</v>
      </c>
      <c r="E469" s="362">
        <v>0.66639999999999999</v>
      </c>
      <c r="F469" s="363">
        <v>54170.249553289039</v>
      </c>
      <c r="G469" s="693">
        <v>0</v>
      </c>
      <c r="H469" s="693">
        <v>0</v>
      </c>
      <c r="I469" s="693">
        <v>0</v>
      </c>
      <c r="J469" s="693"/>
      <c r="K469" s="694">
        <v>0</v>
      </c>
      <c r="L469" s="695">
        <v>0</v>
      </c>
      <c r="M469" s="696">
        <v>-54170.249553289039</v>
      </c>
      <c r="N469" s="695">
        <v>0</v>
      </c>
      <c r="O469" s="696">
        <v>-50440.609921496754</v>
      </c>
      <c r="P469" s="696">
        <v>-3729.6396317922845</v>
      </c>
      <c r="Q469" s="695">
        <v>0.1668</v>
      </c>
      <c r="R469" s="698">
        <v>13558.819966219406</v>
      </c>
    </row>
    <row r="470" spans="1:18" s="130" customFormat="1" ht="21.95" customHeight="1" x14ac:dyDescent="0.2">
      <c r="A470" s="388" t="s">
        <v>95</v>
      </c>
      <c r="B470" s="868" t="s">
        <v>1064</v>
      </c>
      <c r="C470" s="868" t="s">
        <v>599</v>
      </c>
      <c r="D470" s="361">
        <v>27552.316225688814</v>
      </c>
      <c r="E470" s="362">
        <v>0.66639999999999999</v>
      </c>
      <c r="F470" s="363">
        <v>18360.863532799027</v>
      </c>
      <c r="G470" s="693">
        <v>11804.65</v>
      </c>
      <c r="H470" s="693">
        <v>0</v>
      </c>
      <c r="I470" s="693">
        <v>0</v>
      </c>
      <c r="J470" s="693"/>
      <c r="K470" s="694">
        <v>11804.65</v>
      </c>
      <c r="L470" s="695">
        <v>0.64292455411548044</v>
      </c>
      <c r="M470" s="696">
        <v>-6556.2135327990272</v>
      </c>
      <c r="N470" s="695">
        <v>0.62290632277485658</v>
      </c>
      <c r="O470" s="696">
        <v>-6447.061994444166</v>
      </c>
      <c r="P470" s="696">
        <v>-109.15153835486126</v>
      </c>
      <c r="Q470" s="695">
        <v>0.70248473848901827</v>
      </c>
      <c r="R470" s="698">
        <v>19355.081658569739</v>
      </c>
    </row>
    <row r="471" spans="1:18" s="130" customFormat="1" ht="21.95" customHeight="1" x14ac:dyDescent="0.2">
      <c r="A471" s="388" t="s">
        <v>95</v>
      </c>
      <c r="B471" s="872" t="s">
        <v>756</v>
      </c>
      <c r="C471" s="872" t="s">
        <v>117</v>
      </c>
      <c r="D471" s="361">
        <v>0</v>
      </c>
      <c r="E471" s="362">
        <v>0</v>
      </c>
      <c r="F471" s="363">
        <v>0</v>
      </c>
      <c r="G471" s="693">
        <v>0</v>
      </c>
      <c r="H471" s="693">
        <v>0</v>
      </c>
      <c r="I471" s="693">
        <v>0</v>
      </c>
      <c r="J471" s="693"/>
      <c r="K471" s="694">
        <v>0</v>
      </c>
      <c r="L471" s="695">
        <v>0</v>
      </c>
      <c r="M471" s="696">
        <v>0</v>
      </c>
      <c r="N471" s="695">
        <v>0</v>
      </c>
      <c r="O471" s="696">
        <v>0</v>
      </c>
      <c r="P471" s="696">
        <v>0</v>
      </c>
      <c r="Q471" s="695">
        <v>0</v>
      </c>
      <c r="R471" s="698">
        <v>0</v>
      </c>
    </row>
    <row r="472" spans="1:18" s="130" customFormat="1" ht="21.95" customHeight="1" x14ac:dyDescent="0.2">
      <c r="A472" s="388" t="s">
        <v>95</v>
      </c>
      <c r="B472" s="868" t="s">
        <v>757</v>
      </c>
      <c r="C472" s="868" t="s">
        <v>758</v>
      </c>
      <c r="D472" s="361">
        <v>1426.1033243110153</v>
      </c>
      <c r="E472" s="362">
        <v>0.66639999999999999</v>
      </c>
      <c r="F472" s="363">
        <v>950.35525532086058</v>
      </c>
      <c r="G472" s="693">
        <v>0</v>
      </c>
      <c r="H472" s="693">
        <v>0</v>
      </c>
      <c r="I472" s="693">
        <v>0</v>
      </c>
      <c r="J472" s="693"/>
      <c r="K472" s="694">
        <v>0</v>
      </c>
      <c r="L472" s="695">
        <v>0</v>
      </c>
      <c r="M472" s="696">
        <v>-950.35525532086058</v>
      </c>
      <c r="N472" s="695">
        <v>0</v>
      </c>
      <c r="O472" s="696">
        <v>-884.92298107889053</v>
      </c>
      <c r="P472" s="696">
        <v>-65.432274241970049</v>
      </c>
      <c r="Q472" s="695">
        <v>0.1668</v>
      </c>
      <c r="R472" s="698">
        <v>237.87403449507735</v>
      </c>
    </row>
    <row r="473" spans="1:18" s="130" customFormat="1" ht="21.95" customHeight="1" x14ac:dyDescent="0.2">
      <c r="A473" s="388" t="s">
        <v>95</v>
      </c>
      <c r="B473" s="868" t="s">
        <v>759</v>
      </c>
      <c r="C473" s="868" t="s">
        <v>588</v>
      </c>
      <c r="D473" s="361">
        <v>1227.6712331854535</v>
      </c>
      <c r="E473" s="362">
        <v>0.66639999999999999</v>
      </c>
      <c r="F473" s="363">
        <v>818.12010979478623</v>
      </c>
      <c r="G473" s="693">
        <v>168</v>
      </c>
      <c r="H473" s="693">
        <v>0</v>
      </c>
      <c r="I473" s="693">
        <v>0</v>
      </c>
      <c r="J473" s="693"/>
      <c r="K473" s="694">
        <v>168</v>
      </c>
      <c r="L473" s="695">
        <v>0.20534882102108504</v>
      </c>
      <c r="M473" s="696">
        <v>-650.12010979478623</v>
      </c>
      <c r="N473" s="695">
        <v>0.22053256091665793</v>
      </c>
      <c r="O473" s="696">
        <v>-593.79226914019898</v>
      </c>
      <c r="P473" s="696">
        <v>-56.327840654587249</v>
      </c>
      <c r="Q473" s="695">
        <v>0.33789663767476807</v>
      </c>
      <c r="R473" s="698">
        <v>414.8259818634009</v>
      </c>
    </row>
    <row r="474" spans="1:18" s="130" customFormat="1" ht="21.95" customHeight="1" x14ac:dyDescent="0.2">
      <c r="A474" s="388" t="s">
        <v>95</v>
      </c>
      <c r="B474" s="868" t="s">
        <v>760</v>
      </c>
      <c r="C474" s="868" t="s">
        <v>592</v>
      </c>
      <c r="D474" s="361">
        <v>6111.8713899043478</v>
      </c>
      <c r="E474" s="362">
        <v>0.66639999999999999</v>
      </c>
      <c r="F474" s="363">
        <v>4072.9510942322572</v>
      </c>
      <c r="G474" s="693">
        <v>4519.07</v>
      </c>
      <c r="H474" s="693">
        <v>0</v>
      </c>
      <c r="I474" s="693">
        <v>0</v>
      </c>
      <c r="J474" s="693"/>
      <c r="K474" s="694">
        <v>4519.07</v>
      </c>
      <c r="L474" s="695">
        <v>1.1095321047187372</v>
      </c>
      <c r="M474" s="696">
        <v>446.11890576774249</v>
      </c>
      <c r="N474" s="695">
        <v>1.1915722488990974</v>
      </c>
      <c r="O474" s="696">
        <v>726.54293823332728</v>
      </c>
      <c r="P474" s="696">
        <v>-280.42403246558479</v>
      </c>
      <c r="Q474" s="695">
        <v>1.0912621496516519</v>
      </c>
      <c r="R474" s="698">
        <v>6669.6539113414483</v>
      </c>
    </row>
    <row r="475" spans="1:18" s="130" customFormat="1" ht="21.95" customHeight="1" x14ac:dyDescent="0.2">
      <c r="A475" s="388" t="s">
        <v>95</v>
      </c>
      <c r="B475" s="868" t="s">
        <v>761</v>
      </c>
      <c r="C475" s="868" t="s">
        <v>589</v>
      </c>
      <c r="D475" s="361">
        <v>254.66130791268114</v>
      </c>
      <c r="E475" s="362">
        <v>0.66639999999999999</v>
      </c>
      <c r="F475" s="363">
        <v>169.70629559301071</v>
      </c>
      <c r="G475" s="693">
        <v>5451.58</v>
      </c>
      <c r="H475" s="693">
        <v>0</v>
      </c>
      <c r="I475" s="693">
        <v>0</v>
      </c>
      <c r="J475" s="693"/>
      <c r="K475" s="694">
        <v>5451.58</v>
      </c>
      <c r="L475" s="695">
        <v>32.123616751814367</v>
      </c>
      <c r="M475" s="696">
        <v>5281.8737044069894</v>
      </c>
      <c r="N475" s="695">
        <v>34.498622651634356</v>
      </c>
      <c r="O475" s="696">
        <v>5293.5180390930564</v>
      </c>
      <c r="P475" s="696">
        <v>-11.644334686066941</v>
      </c>
      <c r="Q475" s="695">
        <v>26.932197477611734</v>
      </c>
      <c r="R475" s="698">
        <v>6858.5886346112156</v>
      </c>
    </row>
    <row r="476" spans="1:18" s="130" customFormat="1" ht="21.95" customHeight="1" x14ac:dyDescent="0.2">
      <c r="A476" s="388" t="s">
        <v>95</v>
      </c>
      <c r="B476" s="868" t="s">
        <v>762</v>
      </c>
      <c r="C476" s="868" t="s">
        <v>11</v>
      </c>
      <c r="D476" s="361">
        <v>356.52583107775382</v>
      </c>
      <c r="E476" s="362">
        <v>0.66639999999999999</v>
      </c>
      <c r="F476" s="363">
        <v>237.58881383021514</v>
      </c>
      <c r="G476" s="693">
        <v>34.700000000000003</v>
      </c>
      <c r="H476" s="693">
        <v>0</v>
      </c>
      <c r="I476" s="693">
        <v>0</v>
      </c>
      <c r="J476" s="693"/>
      <c r="K476" s="694">
        <v>34.700000000000003</v>
      </c>
      <c r="L476" s="695">
        <v>0.1460506470847453</v>
      </c>
      <c r="M476" s="696">
        <v>-202.88881383021516</v>
      </c>
      <c r="N476" s="695">
        <v>0</v>
      </c>
      <c r="O476" s="696">
        <v>-221.23074526972263</v>
      </c>
      <c r="P476" s="696">
        <v>18.341931439507476</v>
      </c>
      <c r="Q476" s="695">
        <v>0.2884893991510098</v>
      </c>
      <c r="R476" s="698">
        <v>102.85392278943561</v>
      </c>
    </row>
    <row r="477" spans="1:18" s="130" customFormat="1" ht="21.95" customHeight="1" x14ac:dyDescent="0.2">
      <c r="A477" s="388" t="s">
        <v>95</v>
      </c>
      <c r="B477" s="868" t="s">
        <v>763</v>
      </c>
      <c r="C477" s="868" t="s">
        <v>69</v>
      </c>
      <c r="D477" s="361">
        <v>8000</v>
      </c>
      <c r="E477" s="362">
        <v>1</v>
      </c>
      <c r="F477" s="363">
        <v>8000</v>
      </c>
      <c r="G477" s="693">
        <v>3001</v>
      </c>
      <c r="H477" s="693">
        <v>0</v>
      </c>
      <c r="I477" s="693">
        <v>0</v>
      </c>
      <c r="J477" s="693"/>
      <c r="K477" s="694">
        <v>3001</v>
      </c>
      <c r="L477" s="695">
        <v>0.37512499999999999</v>
      </c>
      <c r="M477" s="696">
        <v>-4999</v>
      </c>
      <c r="N477" s="695">
        <v>0.37512499999999999</v>
      </c>
      <c r="O477" s="696">
        <v>-4999</v>
      </c>
      <c r="P477" s="696">
        <v>0</v>
      </c>
      <c r="Q477" s="695">
        <v>0.37512499999999999</v>
      </c>
      <c r="R477" s="698">
        <v>3001</v>
      </c>
    </row>
    <row r="478" spans="1:18" s="130" customFormat="1" ht="21.95" customHeight="1" x14ac:dyDescent="0.2">
      <c r="A478" s="388" t="s">
        <v>95</v>
      </c>
      <c r="B478" s="868" t="s">
        <v>764</v>
      </c>
      <c r="C478" s="868" t="s">
        <v>536</v>
      </c>
      <c r="D478" s="361">
        <v>5000</v>
      </c>
      <c r="E478" s="362">
        <v>1</v>
      </c>
      <c r="F478" s="363">
        <v>5000</v>
      </c>
      <c r="G478" s="693">
        <v>46147.149999999994</v>
      </c>
      <c r="H478" s="693">
        <v>227.55</v>
      </c>
      <c r="I478" s="693">
        <v>0</v>
      </c>
      <c r="J478" s="693"/>
      <c r="K478" s="694">
        <v>46374.7</v>
      </c>
      <c r="L478" s="695">
        <v>9.2749399999999991</v>
      </c>
      <c r="M478" s="696">
        <v>41374.699999999997</v>
      </c>
      <c r="N478" s="695">
        <v>9.2971399999999988</v>
      </c>
      <c r="O478" s="696">
        <v>41485.69999999999</v>
      </c>
      <c r="P478" s="696">
        <v>-110.99999999999272</v>
      </c>
      <c r="Q478" s="695">
        <v>9.2749399999999991</v>
      </c>
      <c r="R478" s="698">
        <v>46374.7</v>
      </c>
    </row>
    <row r="479" spans="1:18" s="130" customFormat="1" ht="21.95" customHeight="1" x14ac:dyDescent="0.2">
      <c r="A479" s="388" t="s">
        <v>95</v>
      </c>
      <c r="B479" s="868" t="s">
        <v>765</v>
      </c>
      <c r="C479" s="868" t="s">
        <v>1065</v>
      </c>
      <c r="D479" s="361">
        <v>6201.9479971665405</v>
      </c>
      <c r="E479" s="362">
        <v>0</v>
      </c>
      <c r="F479" s="363">
        <v>0</v>
      </c>
      <c r="G479" s="693">
        <v>0</v>
      </c>
      <c r="H479" s="693">
        <v>0</v>
      </c>
      <c r="I479" s="693">
        <v>0</v>
      </c>
      <c r="J479" s="693"/>
      <c r="K479" s="694">
        <v>0</v>
      </c>
      <c r="L479" s="695">
        <v>0</v>
      </c>
      <c r="M479" s="696">
        <v>0</v>
      </c>
      <c r="N479" s="695">
        <v>0</v>
      </c>
      <c r="O479" s="696">
        <v>0</v>
      </c>
      <c r="P479" s="696">
        <v>0</v>
      </c>
      <c r="Q479" s="695">
        <v>1</v>
      </c>
      <c r="R479" s="698">
        <v>6201.9479971665405</v>
      </c>
    </row>
    <row r="480" spans="1:18" s="130" customFormat="1" ht="21.95" customHeight="1" x14ac:dyDescent="0.2">
      <c r="A480" s="388" t="s">
        <v>95</v>
      </c>
      <c r="B480" s="868" t="s">
        <v>766</v>
      </c>
      <c r="C480" s="868" t="s">
        <v>683</v>
      </c>
      <c r="D480" s="361">
        <v>11765.694872264652</v>
      </c>
      <c r="E480" s="362">
        <v>0</v>
      </c>
      <c r="F480" s="363">
        <v>0</v>
      </c>
      <c r="G480" s="693">
        <v>0</v>
      </c>
      <c r="H480" s="693">
        <v>0</v>
      </c>
      <c r="I480" s="693">
        <v>0</v>
      </c>
      <c r="J480" s="693"/>
      <c r="K480" s="694">
        <v>0</v>
      </c>
      <c r="L480" s="695">
        <v>0</v>
      </c>
      <c r="M480" s="696">
        <v>0</v>
      </c>
      <c r="N480" s="695">
        <v>0</v>
      </c>
      <c r="O480" s="696">
        <v>0</v>
      </c>
      <c r="P480" s="696">
        <v>0</v>
      </c>
      <c r="Q480" s="695">
        <v>1</v>
      </c>
      <c r="R480" s="698">
        <v>11765.694872264652</v>
      </c>
    </row>
    <row r="481" spans="1:18" s="130" customFormat="1" ht="21.95" customHeight="1" x14ac:dyDescent="0.2">
      <c r="A481" s="388" t="s">
        <v>95</v>
      </c>
      <c r="B481" s="868" t="s">
        <v>767</v>
      </c>
      <c r="C481" s="868" t="s">
        <v>1066</v>
      </c>
      <c r="D481" s="361">
        <v>10336.579995277567</v>
      </c>
      <c r="E481" s="362">
        <v>0</v>
      </c>
      <c r="F481" s="363">
        <v>0</v>
      </c>
      <c r="G481" s="693">
        <v>0</v>
      </c>
      <c r="H481" s="693">
        <v>0</v>
      </c>
      <c r="I481" s="693">
        <v>0</v>
      </c>
      <c r="J481" s="693"/>
      <c r="K481" s="694">
        <v>0</v>
      </c>
      <c r="L481" s="695">
        <v>0</v>
      </c>
      <c r="M481" s="696">
        <v>0</v>
      </c>
      <c r="N481" s="695">
        <v>0</v>
      </c>
      <c r="O481" s="696">
        <v>0</v>
      </c>
      <c r="P481" s="696">
        <v>0</v>
      </c>
      <c r="Q481" s="695">
        <v>1</v>
      </c>
      <c r="R481" s="698">
        <v>10336.579995277567</v>
      </c>
    </row>
    <row r="482" spans="1:18" s="130" customFormat="1" ht="21.95" customHeight="1" x14ac:dyDescent="0.2">
      <c r="A482" s="388" t="s">
        <v>95</v>
      </c>
      <c r="B482" s="868" t="s">
        <v>768</v>
      </c>
      <c r="C482" s="868" t="s">
        <v>601</v>
      </c>
      <c r="D482" s="361">
        <v>5093.2261582536257</v>
      </c>
      <c r="E482" s="362">
        <v>0.66639999999999999</v>
      </c>
      <c r="F482" s="363">
        <v>3394.1259118602161</v>
      </c>
      <c r="G482" s="693">
        <v>0</v>
      </c>
      <c r="H482" s="693">
        <v>0</v>
      </c>
      <c r="I482" s="693">
        <v>0</v>
      </c>
      <c r="J482" s="693"/>
      <c r="K482" s="694">
        <v>0</v>
      </c>
      <c r="L482" s="695">
        <v>0</v>
      </c>
      <c r="M482" s="696">
        <v>-3394.1259118602161</v>
      </c>
      <c r="N482" s="695">
        <v>0</v>
      </c>
      <c r="O482" s="696">
        <v>-3160.4392181388953</v>
      </c>
      <c r="P482" s="696">
        <v>-233.68669372132081</v>
      </c>
      <c r="Q482" s="695">
        <v>0.1668</v>
      </c>
      <c r="R482" s="698">
        <v>849.55012319670482</v>
      </c>
    </row>
    <row r="483" spans="1:18" s="130" customFormat="1" ht="21.95" customHeight="1" x14ac:dyDescent="0.2">
      <c r="A483" s="388" t="s">
        <v>95</v>
      </c>
      <c r="B483" s="883" t="s">
        <v>769</v>
      </c>
      <c r="C483" s="883" t="s">
        <v>1067</v>
      </c>
      <c r="D483" s="361">
        <v>26914.134693504762</v>
      </c>
      <c r="E483" s="362">
        <v>0.36869999999999997</v>
      </c>
      <c r="F483" s="363">
        <v>9923.2414614952049</v>
      </c>
      <c r="G483" s="693">
        <v>200</v>
      </c>
      <c r="H483" s="693">
        <v>0</v>
      </c>
      <c r="I483" s="693">
        <v>0</v>
      </c>
      <c r="J483" s="693"/>
      <c r="K483" s="694">
        <v>200</v>
      </c>
      <c r="L483" s="695">
        <v>2.0154704566653223E-2</v>
      </c>
      <c r="M483" s="696">
        <v>-9723.2414614952049</v>
      </c>
      <c r="N483" s="695">
        <v>2.6429228132543364E-2</v>
      </c>
      <c r="O483" s="696">
        <v>-7367.3795313655801</v>
      </c>
      <c r="P483" s="696">
        <v>-2355.8619301296249</v>
      </c>
      <c r="Q483" s="695">
        <v>0.32944287207018913</v>
      </c>
      <c r="R483" s="698">
        <v>8866.6698327121285</v>
      </c>
    </row>
    <row r="484" spans="1:18" s="130" customFormat="1" ht="21.95" customHeight="1" x14ac:dyDescent="0.2">
      <c r="A484" s="388" t="s">
        <v>105</v>
      </c>
      <c r="B484" s="161" t="s">
        <v>105</v>
      </c>
      <c r="C484" s="161" t="s">
        <v>770</v>
      </c>
      <c r="D484" s="163">
        <v>1308519.8469957265</v>
      </c>
      <c r="E484" s="524">
        <v>0.58966461799923975</v>
      </c>
      <c r="F484" s="888">
        <v>771587.85572315869</v>
      </c>
      <c r="G484" s="888">
        <v>374564.31</v>
      </c>
      <c r="H484" s="888">
        <v>0</v>
      </c>
      <c r="I484" s="888">
        <v>373027.61999999994</v>
      </c>
      <c r="J484" s="888"/>
      <c r="K484" s="888">
        <v>747591.92999999993</v>
      </c>
      <c r="L484" s="533">
        <v>0.96890059175352239</v>
      </c>
      <c r="M484" s="888">
        <v>-23995.925723158754</v>
      </c>
      <c r="N484" s="533">
        <v>1.0059003872315755</v>
      </c>
      <c r="O484" s="888">
        <v>3994.4545677162241</v>
      </c>
      <c r="P484" s="888">
        <v>-27990.380290874979</v>
      </c>
      <c r="Q484" s="533">
        <v>0.97528118553493037</v>
      </c>
      <c r="R484" s="888">
        <v>1276174.7876739779</v>
      </c>
    </row>
    <row r="485" spans="1:18" s="130" customFormat="1" ht="21.95" customHeight="1" x14ac:dyDescent="0.2">
      <c r="A485" s="388" t="s">
        <v>105</v>
      </c>
      <c r="B485" s="868" t="s">
        <v>106</v>
      </c>
      <c r="C485" s="868" t="s">
        <v>771</v>
      </c>
      <c r="D485" s="361">
        <v>1308519.8469957265</v>
      </c>
      <c r="E485" s="362">
        <v>0.58966461799923975</v>
      </c>
      <c r="F485" s="363">
        <v>771587.85572315869</v>
      </c>
      <c r="G485" s="693">
        <v>374564.31</v>
      </c>
      <c r="H485" s="693">
        <v>0</v>
      </c>
      <c r="I485" s="693">
        <v>373027.61999999994</v>
      </c>
      <c r="J485" s="693"/>
      <c r="K485" s="694">
        <v>747591.92999999993</v>
      </c>
      <c r="L485" s="695">
        <v>0.96890059175352239</v>
      </c>
      <c r="M485" s="696">
        <v>-23995.925723158754</v>
      </c>
      <c r="N485" s="695">
        <v>1.0059003872315755</v>
      </c>
      <c r="O485" s="696">
        <v>3994.4545677162241</v>
      </c>
      <c r="P485" s="696">
        <v>-27990.380290874979</v>
      </c>
      <c r="Q485" s="695">
        <v>0.97528118553493037</v>
      </c>
      <c r="R485" s="698">
        <v>1276174.7876739779</v>
      </c>
    </row>
    <row r="486" spans="1:18" s="130" customFormat="1" ht="30.75" customHeight="1" x14ac:dyDescent="0.2">
      <c r="A486" s="388"/>
      <c r="B486" s="161" t="s">
        <v>62</v>
      </c>
      <c r="C486" s="161"/>
      <c r="D486" s="163">
        <v>3361804.5720551694</v>
      </c>
      <c r="E486" s="164">
        <v>0.63146582187948674</v>
      </c>
      <c r="F486" s="518">
        <v>2122864.6870910339</v>
      </c>
      <c r="G486" s="519">
        <v>1749011.08</v>
      </c>
      <c r="H486" s="519">
        <v>24524.419999999995</v>
      </c>
      <c r="I486" s="519">
        <v>130104.48599999995</v>
      </c>
      <c r="J486" s="519">
        <v>0</v>
      </c>
      <c r="K486" s="519">
        <v>1903639.986</v>
      </c>
      <c r="L486" s="533">
        <v>0.89673166527093262</v>
      </c>
      <c r="M486" s="519">
        <v>-219224.70109103387</v>
      </c>
      <c r="N486" s="533">
        <v>0.90888202781510208</v>
      </c>
      <c r="O486" s="519">
        <v>-175849.30887339544</v>
      </c>
      <c r="P486" s="519">
        <v>-43375.392217638437</v>
      </c>
      <c r="Q486" s="533">
        <v>0.91787407316552239</v>
      </c>
      <c r="R486" s="519">
        <v>3085713.2557387543</v>
      </c>
    </row>
    <row r="487" spans="1:18" s="130" customFormat="1" ht="30.75" customHeight="1" x14ac:dyDescent="0.2">
      <c r="A487" s="388"/>
      <c r="B487" s="385" t="s">
        <v>67</v>
      </c>
      <c r="C487" s="385"/>
      <c r="D487" s="387">
        <v>10031917.437574459</v>
      </c>
      <c r="E487" s="164">
        <v>0.60533608606404776</v>
      </c>
      <c r="F487" s="518">
        <v>6072681.6373789944</v>
      </c>
      <c r="G487" s="519">
        <v>5121245.7000000011</v>
      </c>
      <c r="H487" s="519">
        <v>268544.51999999996</v>
      </c>
      <c r="I487" s="519">
        <v>666979.4355462488</v>
      </c>
      <c r="J487" s="519">
        <v>409284.63080102723</v>
      </c>
      <c r="K487" s="519">
        <v>5647485.0247452222</v>
      </c>
      <c r="L487" s="533">
        <v>0.92998206755701263</v>
      </c>
      <c r="M487" s="519">
        <v>-425196.61263377219</v>
      </c>
      <c r="N487" s="533">
        <v>0.92605526781889613</v>
      </c>
      <c r="O487" s="519">
        <v>-409007.38093557768</v>
      </c>
      <c r="P487" s="519">
        <v>-16189.231698194519</v>
      </c>
      <c r="Q487" s="533">
        <v>0.94774286140648323</v>
      </c>
      <c r="R487" s="519">
        <v>9507678.1376804132</v>
      </c>
    </row>
    <row r="488" spans="1:18" ht="15.75" x14ac:dyDescent="0.2">
      <c r="K488" s="338"/>
      <c r="P488" s="841"/>
    </row>
    <row r="489" spans="1:18" ht="24" customHeight="1" x14ac:dyDescent="0.2"/>
  </sheetData>
  <autoFilter ref="A8:F487"/>
  <mergeCells count="12">
    <mergeCell ref="N6:O6"/>
    <mergeCell ref="P6:P7"/>
    <mergeCell ref="Q6:R6"/>
    <mergeCell ref="C2:R2"/>
    <mergeCell ref="B4:C4"/>
    <mergeCell ref="G4:O4"/>
    <mergeCell ref="E6:F7"/>
    <mergeCell ref="G6:K6"/>
    <mergeCell ref="L6:M6"/>
    <mergeCell ref="B6:B7"/>
    <mergeCell ref="C6:C7"/>
    <mergeCell ref="D6:D7"/>
  </mergeCells>
  <conditionalFormatting sqref="L9">
    <cfRule type="cellIs" dxfId="42" priority="80" stopIfTrue="1" operator="greaterThan">
      <formula>1</formula>
    </cfRule>
  </conditionalFormatting>
  <conditionalFormatting sqref="M9">
    <cfRule type="expression" dxfId="41" priority="81" stopIfTrue="1">
      <formula>L9&gt;1</formula>
    </cfRule>
    <cfRule type="expression" dxfId="40" priority="82" stopIfTrue="1">
      <formula>L9&lt;1</formula>
    </cfRule>
  </conditionalFormatting>
  <conditionalFormatting sqref="P9">
    <cfRule type="expression" dxfId="39" priority="83" stopIfTrue="1">
      <formula>(N9&gt;SUM(G9:G9))</formula>
    </cfRule>
    <cfRule type="expression" dxfId="38" priority="84" stopIfTrue="1">
      <formula>(N9&lt;SUM(G9:G9))</formula>
    </cfRule>
  </conditionalFormatting>
  <conditionalFormatting sqref="N9">
    <cfRule type="cellIs" dxfId="37" priority="77" stopIfTrue="1" operator="greaterThan">
      <formula>1</formula>
    </cfRule>
  </conditionalFormatting>
  <conditionalFormatting sqref="O9">
    <cfRule type="expression" dxfId="36" priority="78" stopIfTrue="1">
      <formula>N9&gt;1</formula>
    </cfRule>
    <cfRule type="expression" dxfId="35" priority="79" stopIfTrue="1">
      <formula>N9&lt;1</formula>
    </cfRule>
  </conditionalFormatting>
  <conditionalFormatting sqref="Q9">
    <cfRule type="cellIs" dxfId="34" priority="76" stopIfTrue="1" operator="greaterThan">
      <formula>1</formula>
    </cfRule>
  </conditionalFormatting>
  <conditionalFormatting sqref="R9">
    <cfRule type="expression" dxfId="33" priority="74" stopIfTrue="1">
      <formula>Q9&gt;1</formula>
    </cfRule>
    <cfRule type="expression" dxfId="32" priority="75" stopIfTrue="1">
      <formula>Q9&lt;1</formula>
    </cfRule>
  </conditionalFormatting>
  <conditionalFormatting sqref="M394 M405 M433 M459">
    <cfRule type="expression" dxfId="31" priority="31" stopIfTrue="1">
      <formula>L394&gt;1</formula>
    </cfRule>
    <cfRule type="expression" dxfId="30" priority="32" stopIfTrue="1">
      <formula>L394&lt;1</formula>
    </cfRule>
  </conditionalFormatting>
  <conditionalFormatting sqref="M484">
    <cfRule type="expression" dxfId="29" priority="29" stopIfTrue="1">
      <formula>L484&gt;1</formula>
    </cfRule>
    <cfRule type="expression" dxfId="28" priority="30" stopIfTrue="1">
      <formula>L484&lt;1</formula>
    </cfRule>
  </conditionalFormatting>
  <conditionalFormatting sqref="L485 L460:L483 L434:L458 L406:L432 L395:L404 L385:L393 L383 L362:L381 L333:L360 L308:L331 L303:L306 L285:L301 L272:L283 L264:L270 L261:L262 L227:L259 L219:L225 L184:L217 L117:L182 L109:L115 L91:L107 L85:L89 L51:L83 L48:L49 L29:L46 L21:L27 L10:L19">
    <cfRule type="cellIs" dxfId="27" priority="7" stopIfTrue="1" operator="greaterThan">
      <formula>1</formula>
    </cfRule>
  </conditionalFormatting>
  <conditionalFormatting sqref="M485 M460:M483 M434:M458 M406:M432 M395:M404 M385:M393 M383 M362:M381 M333:M360 M308:M331 M303:M306 M285:M301 M272:M283 M264:M270 M261:M262 M227:M259 M219:M225 M184:M217 M117:M182 M109:M115 M91:M107 M85:M89 M51:M83 M48:M49 M29:M46 M21:M27 M10:M19">
    <cfRule type="expression" dxfId="26" priority="8" stopIfTrue="1">
      <formula>L10&gt;1</formula>
    </cfRule>
    <cfRule type="expression" dxfId="25" priority="9" stopIfTrue="1">
      <formula>L10&lt;1</formula>
    </cfRule>
  </conditionalFormatting>
  <conditionalFormatting sqref="P485 P460:P483 P434:P458 P406:P432 P395:P404 P385:P393 P383 P362:P381 P333:P360 P308:P331 P303:P306 P285:P301 P272:P283 P264:P270 P261:P262 P227:P259 P219:P225 P184:P217 P117:P182 P109:P115 P91:P107 P85:P89 P51:P83 P48:P49 P29:P46 P21:P27 P10:P19">
    <cfRule type="expression" dxfId="24" priority="10" stopIfTrue="1">
      <formula>(N10&gt;SUM(G10:G10))</formula>
    </cfRule>
    <cfRule type="expression" dxfId="23" priority="11" stopIfTrue="1">
      <formula>(N10&lt;SUM(G10:G10))</formula>
    </cfRule>
  </conditionalFormatting>
  <conditionalFormatting sqref="N485 N460:N483 N434:N458 N406:N432 N395:N404 N385:N393 N383 N362:N381 N333:N360 N308:N331 N303:N306 N285:N301 N272:N283 N264:N270 N261:N262 N227:N259 N219:N225 N184:N217 N117:N182 N109:N115 N91:N107 N85:N89 N51:N83 N48:N49 N29:N46 N21:N27 N10:N19">
    <cfRule type="cellIs" dxfId="22" priority="4" stopIfTrue="1" operator="greaterThan">
      <formula>1</formula>
    </cfRule>
  </conditionalFormatting>
  <conditionalFormatting sqref="O485 O460:O483 O434:O458 O406:O432 O395:O404 O385:O393 O383 O362:O381 O333:O360 O308:O331 O303:O306 O285:O301 O272:O283 O264:O270 O261:O262 O227:O259 O219:O225 O184:O217 O117:O182 O109:O115 O91:O107 O85:O89 O51:O83 O48:O49 O29:O46 O21:O27 O10:O19">
    <cfRule type="expression" dxfId="21" priority="5" stopIfTrue="1">
      <formula>N10&gt;1</formula>
    </cfRule>
    <cfRule type="expression" dxfId="20" priority="6" stopIfTrue="1">
      <formula>N10&lt;1</formula>
    </cfRule>
  </conditionalFormatting>
  <conditionalFormatting sqref="Q485 Q460:Q483 Q434:Q458 Q406:Q432 Q395:Q404 Q385:Q393 Q383 Q362:Q381 Q333:Q360 Q308:Q331 Q303:Q306 Q285:Q301 Q272:Q283 Q264:Q270 Q261:Q262 Q227:Q259 Q219:Q225 Q184:Q217 Q117:Q182 Q109:Q115 Q91:Q107 Q85:Q89 Q51:Q83 Q48:Q49 Q29:Q46 Q21:Q27 Q10:Q19">
    <cfRule type="cellIs" dxfId="19" priority="3" stopIfTrue="1" operator="greaterThan">
      <formula>1</formula>
    </cfRule>
  </conditionalFormatting>
  <conditionalFormatting sqref="R485 R460:R483 R434:R458 R406:R432 R395:R404 R385:R393 R383 R362:R381 R333:R360 R308:R331 R303:R306 R285:R301 R272:R283 R264:R270 R261:R262 R227:R259 R219:R225 R184:R217 R117:R182 R109:R115 R91:R107 R85:R89 R51:R83 R48:R49 R29:R46 R21:R27 R10:R19">
    <cfRule type="expression" dxfId="18" priority="1" stopIfTrue="1">
      <formula>Q10&gt;1</formula>
    </cfRule>
    <cfRule type="expression" dxfId="17" priority="2" stopIfTrue="1">
      <formula>Q10&lt;1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4"/>
  <sheetViews>
    <sheetView showZeros="0" zoomScale="60" zoomScaleNormal="60" workbookViewId="0">
      <pane xSplit="6" ySplit="15" topLeftCell="I48" activePane="bottomRight" state="frozen"/>
      <selection activeCell="B486" sqref="B486"/>
      <selection pane="topRight" activeCell="B486" sqref="B486"/>
      <selection pane="bottomLeft" activeCell="B486" sqref="B486"/>
      <selection pane="bottomRight" activeCell="B486" sqref="B486"/>
    </sheetView>
  </sheetViews>
  <sheetFormatPr defaultColWidth="11.42578125" defaultRowHeight="12.75" x14ac:dyDescent="0.2"/>
  <cols>
    <col min="1" max="1" width="4.28515625" style="218" customWidth="1"/>
    <col min="2" max="2" width="12.42578125" style="219" bestFit="1" customWidth="1"/>
    <col min="3" max="3" width="40.7109375" style="218" customWidth="1"/>
    <col min="4" max="4" width="21.42578125" style="218" customWidth="1"/>
    <col min="5" max="5" width="15.7109375" style="218" customWidth="1"/>
    <col min="6" max="6" width="29" style="218" customWidth="1"/>
    <col min="7" max="7" width="24.42578125" style="218" customWidth="1"/>
    <col min="8" max="8" width="27.28515625" style="218" customWidth="1"/>
    <col min="9" max="9" width="18.42578125" style="218" customWidth="1"/>
    <col min="10" max="10" width="17.28515625" style="218" bestFit="1" customWidth="1"/>
    <col min="11" max="11" width="21.85546875" style="218" customWidth="1"/>
    <col min="12" max="12" width="15.7109375" style="218" customWidth="1"/>
    <col min="13" max="13" width="18.28515625" style="218" customWidth="1"/>
    <col min="14" max="14" width="15.7109375" style="263" customWidth="1"/>
    <col min="15" max="15" width="18.28515625" style="218" customWidth="1"/>
    <col min="16" max="16" width="17" style="218" customWidth="1"/>
    <col min="17" max="17" width="15.7109375" style="218" customWidth="1"/>
    <col min="18" max="18" width="23.42578125" style="218" customWidth="1"/>
    <col min="19" max="19" width="11.42578125" style="474"/>
    <col min="20" max="16384" width="11.42578125" style="218"/>
  </cols>
  <sheetData>
    <row r="2" spans="2:19" ht="50.1" customHeight="1" x14ac:dyDescent="0.2">
      <c r="B2" s="220"/>
      <c r="C2" s="260"/>
      <c r="D2" s="1239" t="s">
        <v>325</v>
      </c>
      <c r="E2" s="1240"/>
      <c r="F2" s="1240"/>
      <c r="G2" s="1240"/>
      <c r="H2" s="1240"/>
      <c r="I2" s="1240"/>
      <c r="J2" s="1240"/>
      <c r="K2" s="1240"/>
      <c r="L2" s="1240"/>
      <c r="M2" s="1241"/>
    </row>
    <row r="3" spans="2:19" s="221" customFormat="1" ht="9.9499999999999993" customHeight="1" x14ac:dyDescent="0.2"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64"/>
      <c r="Q3" s="220"/>
      <c r="S3" s="501"/>
    </row>
    <row r="4" spans="2:19" s="222" customFormat="1" ht="21" customHeight="1" x14ac:dyDescent="0.2">
      <c r="B4" s="1244" t="s">
        <v>1125</v>
      </c>
      <c r="C4" s="1245" t="s">
        <v>1660</v>
      </c>
      <c r="D4" s="700"/>
      <c r="E4" s="700"/>
      <c r="F4" s="700"/>
      <c r="G4" s="1242"/>
      <c r="H4" s="692"/>
      <c r="I4" s="1243"/>
      <c r="J4" s="1243"/>
      <c r="K4" s="1243"/>
      <c r="L4" s="1243"/>
      <c r="M4" s="1243"/>
      <c r="N4" s="1243"/>
      <c r="O4" s="1243"/>
      <c r="P4" s="1243"/>
      <c r="Q4" s="1261"/>
      <c r="R4" s="1242"/>
      <c r="S4" s="502"/>
    </row>
    <row r="5" spans="2:19" s="223" customFormat="1" ht="16.5" customHeight="1" x14ac:dyDescent="0.2">
      <c r="B5" s="1244"/>
      <c r="C5" s="1245"/>
      <c r="D5" s="700"/>
      <c r="E5" s="700"/>
      <c r="F5" s="700"/>
      <c r="G5" s="1242"/>
      <c r="H5" s="692"/>
      <c r="I5" s="1243"/>
      <c r="J5" s="1243"/>
      <c r="K5" s="1243"/>
      <c r="L5" s="1243"/>
      <c r="M5" s="1243"/>
      <c r="N5" s="1243"/>
      <c r="O5" s="1243"/>
      <c r="P5" s="1243"/>
      <c r="Q5" s="1261"/>
      <c r="R5" s="1242"/>
      <c r="S5" s="503"/>
    </row>
    <row r="6" spans="2:19" s="221" customFormat="1" ht="9.9499999999999993" customHeight="1" x14ac:dyDescent="0.2">
      <c r="B6" s="224"/>
      <c r="C6" s="224"/>
      <c r="D6" s="224"/>
      <c r="E6" s="224"/>
      <c r="F6" s="224"/>
      <c r="G6" s="225"/>
      <c r="H6" s="225"/>
      <c r="I6" s="225"/>
      <c r="J6" s="225"/>
      <c r="K6" s="226"/>
      <c r="L6" s="226"/>
      <c r="M6" s="265"/>
      <c r="N6" s="264"/>
      <c r="Q6" s="226"/>
      <c r="S6" s="501"/>
    </row>
    <row r="7" spans="2:19" s="221" customFormat="1" ht="23.25" customHeight="1" x14ac:dyDescent="0.2">
      <c r="B7" s="1268" t="s">
        <v>310</v>
      </c>
      <c r="C7" s="1268"/>
      <c r="D7" s="1268"/>
      <c r="E7" s="1268"/>
      <c r="F7" s="1268"/>
      <c r="G7" s="1237" t="s">
        <v>311</v>
      </c>
      <c r="H7" s="1238"/>
      <c r="I7" s="1238"/>
      <c r="J7" s="1238"/>
      <c r="K7" s="1238"/>
      <c r="L7" s="1238"/>
      <c r="M7" s="1238"/>
      <c r="N7" s="1238"/>
      <c r="O7" s="1238"/>
      <c r="P7" s="1238"/>
      <c r="Q7" s="1238" t="s">
        <v>30</v>
      </c>
      <c r="R7" s="1238"/>
      <c r="S7" s="501"/>
    </row>
    <row r="8" spans="2:19" s="221" customFormat="1" ht="20.100000000000001" customHeight="1" x14ac:dyDescent="0.25">
      <c r="B8" s="1264" t="s">
        <v>321</v>
      </c>
      <c r="C8" s="1264"/>
      <c r="D8" s="1264"/>
      <c r="E8" s="1264"/>
      <c r="F8" s="298">
        <v>9819757.5099999998</v>
      </c>
      <c r="G8" s="1265" t="s">
        <v>1651</v>
      </c>
      <c r="H8" s="1266"/>
      <c r="I8" s="1266"/>
      <c r="J8" s="1266"/>
      <c r="K8" s="1266"/>
      <c r="L8" s="1267"/>
      <c r="M8" s="1267"/>
      <c r="N8" s="803"/>
      <c r="O8" s="803"/>
      <c r="P8" s="796"/>
      <c r="Q8" s="796"/>
      <c r="R8" s="803">
        <v>9819757.5099999998</v>
      </c>
      <c r="S8" s="501"/>
    </row>
    <row r="9" spans="2:19" s="221" customFormat="1" ht="20.100000000000001" customHeight="1" x14ac:dyDescent="0.2">
      <c r="B9" s="1270" t="s">
        <v>312</v>
      </c>
      <c r="C9" s="1270"/>
      <c r="D9" s="267"/>
      <c r="E9" s="266"/>
      <c r="F9" s="297">
        <v>43739</v>
      </c>
      <c r="G9" s="797" t="s">
        <v>1656</v>
      </c>
      <c r="H9" s="798"/>
      <c r="I9" s="799"/>
      <c r="J9" s="798"/>
      <c r="K9" s="798"/>
      <c r="L9" s="798"/>
      <c r="M9" s="798"/>
      <c r="N9" s="804"/>
      <c r="O9" s="804"/>
      <c r="P9" s="800"/>
      <c r="Q9" s="800"/>
      <c r="R9" s="804">
        <v>10031917.437574459</v>
      </c>
      <c r="S9" s="501"/>
    </row>
    <row r="10" spans="2:19" s="221" customFormat="1" ht="20.100000000000001" customHeight="1" x14ac:dyDescent="0.2">
      <c r="B10" s="1270" t="s">
        <v>322</v>
      </c>
      <c r="C10" s="1270"/>
      <c r="D10" s="268"/>
      <c r="E10" s="266"/>
      <c r="F10" s="300">
        <v>7.7351999999999999</v>
      </c>
      <c r="G10" s="1265" t="s">
        <v>313</v>
      </c>
      <c r="H10" s="1266"/>
      <c r="I10" s="1266"/>
      <c r="J10" s="1266"/>
      <c r="K10" s="1266"/>
      <c r="L10" s="1263"/>
      <c r="M10" s="1263"/>
      <c r="N10" s="1263"/>
      <c r="O10" s="1263"/>
      <c r="P10" s="796"/>
      <c r="Q10" s="796"/>
      <c r="R10" s="805">
        <v>44104</v>
      </c>
      <c r="S10" s="501"/>
    </row>
    <row r="11" spans="2:19" s="221" customFormat="1" ht="20.100000000000001" customHeight="1" x14ac:dyDescent="0.2">
      <c r="B11" s="793" t="s">
        <v>2121</v>
      </c>
      <c r="C11" s="794"/>
      <c r="D11" s="794"/>
      <c r="E11" s="794"/>
      <c r="F11" s="802">
        <v>7.7351999999999999</v>
      </c>
      <c r="G11" s="1271" t="s">
        <v>323</v>
      </c>
      <c r="H11" s="1272"/>
      <c r="I11" s="1273"/>
      <c r="J11" s="1273"/>
      <c r="K11" s="1273"/>
      <c r="L11" s="1274"/>
      <c r="M11" s="1274"/>
      <c r="N11" s="801"/>
      <c r="O11" s="801"/>
      <c r="P11" s="800"/>
      <c r="Q11" s="800"/>
      <c r="R11" s="801">
        <v>8.1470099999999999</v>
      </c>
      <c r="S11" s="501"/>
    </row>
    <row r="12" spans="2:19" s="221" customFormat="1" ht="20.100000000000001" customHeight="1" x14ac:dyDescent="0.2">
      <c r="B12" s="794"/>
      <c r="C12" s="792"/>
      <c r="D12" s="268"/>
      <c r="E12" s="269"/>
      <c r="F12" s="299"/>
      <c r="G12" s="1247" t="s">
        <v>2694</v>
      </c>
      <c r="H12" s="1248"/>
      <c r="I12" s="1248"/>
      <c r="J12" s="1248"/>
      <c r="K12" s="1248"/>
      <c r="L12" s="1248"/>
      <c r="M12" s="1248"/>
      <c r="N12" s="1249"/>
      <c r="O12" s="1249"/>
      <c r="P12" s="796"/>
      <c r="Q12" s="796"/>
      <c r="R12" s="893">
        <v>1.1599999999999999</v>
      </c>
      <c r="S12" s="501"/>
    </row>
    <row r="13" spans="2:19" s="221" customFormat="1" ht="9.9499999999999993" customHeight="1" x14ac:dyDescent="0.2">
      <c r="B13" s="224"/>
      <c r="C13" s="224"/>
      <c r="D13" s="224"/>
      <c r="E13" s="224"/>
      <c r="F13" s="224"/>
      <c r="G13" s="225"/>
      <c r="H13" s="225"/>
      <c r="I13" s="225"/>
      <c r="J13" s="225"/>
      <c r="K13" s="226"/>
      <c r="L13" s="226"/>
      <c r="M13" s="265"/>
      <c r="N13" s="264"/>
      <c r="Q13" s="226"/>
      <c r="S13" s="501"/>
    </row>
    <row r="14" spans="2:19" s="227" customFormat="1" ht="15.75" customHeight="1" x14ac:dyDescent="0.2">
      <c r="B14" s="1250" t="s">
        <v>5</v>
      </c>
      <c r="C14" s="1251" t="s">
        <v>39</v>
      </c>
      <c r="D14" s="351" t="s">
        <v>314</v>
      </c>
      <c r="E14" s="1252" t="s">
        <v>315</v>
      </c>
      <c r="F14" s="1252"/>
      <c r="G14" s="1279" t="s">
        <v>925</v>
      </c>
      <c r="H14" s="1280"/>
      <c r="I14" s="1275" t="s">
        <v>317</v>
      </c>
      <c r="J14" s="1277" t="s">
        <v>326</v>
      </c>
      <c r="K14" s="1253" t="s">
        <v>316</v>
      </c>
      <c r="L14" s="1255" t="s">
        <v>307</v>
      </c>
      <c r="M14" s="1256"/>
      <c r="N14" s="1257" t="s">
        <v>308</v>
      </c>
      <c r="O14" s="1258"/>
      <c r="P14" s="1262" t="s">
        <v>327</v>
      </c>
      <c r="Q14" s="1259" t="s">
        <v>331</v>
      </c>
      <c r="R14" s="1260"/>
      <c r="S14" s="504"/>
    </row>
    <row r="15" spans="2:19" s="227" customFormat="1" ht="52.5" customHeight="1" x14ac:dyDescent="0.2">
      <c r="B15" s="1250"/>
      <c r="C15" s="1251"/>
      <c r="D15" s="808" t="s">
        <v>1654</v>
      </c>
      <c r="E15" s="301" t="s">
        <v>56</v>
      </c>
      <c r="F15" s="348">
        <v>44104</v>
      </c>
      <c r="G15" s="453" t="s">
        <v>926</v>
      </c>
      <c r="H15" s="454" t="s">
        <v>927</v>
      </c>
      <c r="I15" s="1276"/>
      <c r="J15" s="1278"/>
      <c r="K15" s="1254"/>
      <c r="L15" s="270" t="s">
        <v>309</v>
      </c>
      <c r="M15" s="262" t="s">
        <v>324</v>
      </c>
      <c r="N15" s="270" t="s">
        <v>309</v>
      </c>
      <c r="O15" s="262" t="s">
        <v>324</v>
      </c>
      <c r="P15" s="1262"/>
      <c r="Q15" s="346" t="s">
        <v>329</v>
      </c>
      <c r="R15" s="347" t="s">
        <v>330</v>
      </c>
      <c r="S15" s="504"/>
    </row>
    <row r="16" spans="2:19" s="227" customFormat="1" ht="9.9499999999999993" customHeight="1" x14ac:dyDescent="0.2">
      <c r="B16" s="271"/>
      <c r="C16" s="271"/>
      <c r="D16" s="271"/>
      <c r="E16" s="271"/>
      <c r="F16" s="271"/>
      <c r="G16" s="273"/>
      <c r="H16" s="273"/>
      <c r="I16" s="272"/>
      <c r="J16" s="272"/>
      <c r="K16" s="272"/>
      <c r="L16" s="272"/>
      <c r="M16" s="272"/>
      <c r="N16" s="263"/>
      <c r="Q16" s="272"/>
      <c r="S16" s="504"/>
    </row>
    <row r="17" spans="1:19" s="274" customFormat="1" ht="24.95" customHeight="1" x14ac:dyDescent="0.2">
      <c r="B17" s="312"/>
      <c r="C17" s="312"/>
      <c r="D17" s="312"/>
      <c r="E17" s="312"/>
      <c r="F17" s="312"/>
      <c r="G17" s="312"/>
      <c r="H17" s="312"/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505"/>
    </row>
    <row r="18" spans="1:19" s="277" customFormat="1" ht="30" customHeight="1" x14ac:dyDescent="0.2">
      <c r="A18" s="286"/>
      <c r="B18" s="290" t="s">
        <v>75</v>
      </c>
      <c r="C18" s="275" t="s">
        <v>772</v>
      </c>
      <c r="D18" s="276">
        <v>292608.86994262337</v>
      </c>
      <c r="E18" s="302">
        <v>0.99553678547653635</v>
      </c>
      <c r="F18" s="324">
        <v>291302.89378460118</v>
      </c>
      <c r="G18" s="311">
        <v>131193.43999999997</v>
      </c>
      <c r="H18" s="311">
        <v>0</v>
      </c>
      <c r="I18" s="444">
        <v>179605.26</v>
      </c>
      <c r="J18" s="445">
        <v>2306.29</v>
      </c>
      <c r="K18" s="447">
        <v>308492.40999999997</v>
      </c>
      <c r="L18" s="449">
        <v>1.059009081551072</v>
      </c>
      <c r="M18" s="450">
        <v>17189.516215398791</v>
      </c>
      <c r="N18" s="449">
        <v>1.0594712471835597</v>
      </c>
      <c r="O18" s="450">
        <v>17324.728489798785</v>
      </c>
      <c r="P18" s="450">
        <v>-135.21227439999348</v>
      </c>
      <c r="Q18" s="449">
        <v>1.0588773964561746</v>
      </c>
      <c r="R18" s="325">
        <v>309836.91838482843</v>
      </c>
      <c r="S18" s="506"/>
    </row>
    <row r="19" spans="1:19" s="277" customFormat="1" ht="30" customHeight="1" x14ac:dyDescent="0.2">
      <c r="A19" s="286"/>
      <c r="B19" s="290" t="s">
        <v>82</v>
      </c>
      <c r="C19" s="275" t="s">
        <v>773</v>
      </c>
      <c r="D19" s="276">
        <v>55821.980103001602</v>
      </c>
      <c r="E19" s="302">
        <v>1</v>
      </c>
      <c r="F19" s="324">
        <v>55821.980103001602</v>
      </c>
      <c r="G19" s="311">
        <v>36454.18</v>
      </c>
      <c r="H19" s="439">
        <v>0</v>
      </c>
      <c r="I19" s="444">
        <v>5590</v>
      </c>
      <c r="J19" s="445">
        <v>0</v>
      </c>
      <c r="K19" s="447">
        <v>42044.18</v>
      </c>
      <c r="L19" s="449">
        <v>0.75318324291651639</v>
      </c>
      <c r="M19" s="450">
        <v>-13777.800103001602</v>
      </c>
      <c r="N19" s="449">
        <v>0.74858827871913913</v>
      </c>
      <c r="O19" s="450">
        <v>-14034.300103001602</v>
      </c>
      <c r="P19" s="450">
        <v>256.5</v>
      </c>
      <c r="Q19" s="449">
        <v>0.75318324291651639</v>
      </c>
      <c r="R19" s="325">
        <v>42044.18</v>
      </c>
      <c r="S19" s="506"/>
    </row>
    <row r="20" spans="1:19" s="277" customFormat="1" ht="30" customHeight="1" x14ac:dyDescent="0.2">
      <c r="A20" s="286"/>
      <c r="B20" s="290" t="s">
        <v>86</v>
      </c>
      <c r="C20" s="275" t="s">
        <v>775</v>
      </c>
      <c r="D20" s="276">
        <v>65086.797763010632</v>
      </c>
      <c r="E20" s="302">
        <v>0.99999999999999989</v>
      </c>
      <c r="F20" s="324">
        <v>65086.797763010625</v>
      </c>
      <c r="G20" s="311">
        <v>47246.989999999991</v>
      </c>
      <c r="H20" s="439">
        <v>0</v>
      </c>
      <c r="I20" s="444">
        <v>0</v>
      </c>
      <c r="J20" s="445">
        <v>1670.8400000000001</v>
      </c>
      <c r="K20" s="447">
        <v>45576.149999999994</v>
      </c>
      <c r="L20" s="449">
        <v>0.70023647754109208</v>
      </c>
      <c r="M20" s="450">
        <v>-19510.647763010631</v>
      </c>
      <c r="N20" s="449">
        <v>0.6992224470115781</v>
      </c>
      <c r="O20" s="450">
        <v>-19576.647763010631</v>
      </c>
      <c r="P20" s="450">
        <v>66</v>
      </c>
      <c r="Q20" s="449">
        <v>0.70023647754109208</v>
      </c>
      <c r="R20" s="325">
        <v>45576.149999999994</v>
      </c>
      <c r="S20" s="506"/>
    </row>
    <row r="21" spans="1:19" s="277" customFormat="1" ht="30" customHeight="1" x14ac:dyDescent="0.2">
      <c r="A21" s="286"/>
      <c r="B21" s="290" t="s">
        <v>91</v>
      </c>
      <c r="C21" s="275" t="s">
        <v>784</v>
      </c>
      <c r="D21" s="276">
        <v>143143.61208291791</v>
      </c>
      <c r="E21" s="302">
        <v>1</v>
      </c>
      <c r="F21" s="324">
        <v>143143.61208291791</v>
      </c>
      <c r="G21" s="311">
        <v>127208.1</v>
      </c>
      <c r="H21" s="439">
        <v>1502.99</v>
      </c>
      <c r="I21" s="444">
        <v>2781.66</v>
      </c>
      <c r="J21" s="445">
        <v>0</v>
      </c>
      <c r="K21" s="447">
        <v>131492.75</v>
      </c>
      <c r="L21" s="449">
        <v>0.91860718118410345</v>
      </c>
      <c r="M21" s="450">
        <v>-11650.862082917913</v>
      </c>
      <c r="N21" s="449">
        <v>0.92028381904804801</v>
      </c>
      <c r="O21" s="450">
        <v>-11410.862082917913</v>
      </c>
      <c r="P21" s="450">
        <v>-240</v>
      </c>
      <c r="Q21" s="449">
        <v>0.91860718118410345</v>
      </c>
      <c r="R21" s="325">
        <v>131492.75</v>
      </c>
      <c r="S21" s="506"/>
    </row>
    <row r="22" spans="1:19" s="277" customFormat="1" ht="30" customHeight="1" x14ac:dyDescent="0.2">
      <c r="A22" s="286"/>
      <c r="B22" s="290" t="s">
        <v>95</v>
      </c>
      <c r="C22" s="275" t="s">
        <v>786</v>
      </c>
      <c r="D22" s="276">
        <v>531854.80738066311</v>
      </c>
      <c r="E22" s="302">
        <v>1</v>
      </c>
      <c r="F22" s="324">
        <v>531854.80738066311</v>
      </c>
      <c r="G22" s="311">
        <v>507332.4600000002</v>
      </c>
      <c r="H22" s="439">
        <v>10497.58</v>
      </c>
      <c r="I22" s="444">
        <v>69.56</v>
      </c>
      <c r="J22" s="445">
        <v>3604.63</v>
      </c>
      <c r="K22" s="447">
        <v>514294.9700000002</v>
      </c>
      <c r="L22" s="449">
        <v>0.96698377614156861</v>
      </c>
      <c r="M22" s="450">
        <v>-17559.83738066291</v>
      </c>
      <c r="N22" s="449">
        <v>0.96690655581859675</v>
      </c>
      <c r="O22" s="450">
        <v>-17600.907380662975</v>
      </c>
      <c r="P22" s="450">
        <v>41.070000000065193</v>
      </c>
      <c r="Q22" s="449">
        <v>0.96698377614156861</v>
      </c>
      <c r="R22" s="325">
        <v>514294.9700000002</v>
      </c>
      <c r="S22" s="506"/>
    </row>
    <row r="23" spans="1:19" s="277" customFormat="1" ht="30" customHeight="1" x14ac:dyDescent="0.2">
      <c r="A23" s="286"/>
      <c r="B23" s="290" t="s">
        <v>105</v>
      </c>
      <c r="C23" s="275" t="s">
        <v>797</v>
      </c>
      <c r="D23" s="276">
        <v>1072268.5623638765</v>
      </c>
      <c r="E23" s="302">
        <v>1</v>
      </c>
      <c r="F23" s="324">
        <v>1072268.5623638765</v>
      </c>
      <c r="G23" s="311">
        <v>1107049.5099999998</v>
      </c>
      <c r="H23" s="439">
        <v>9116.4599999999991</v>
      </c>
      <c r="I23" s="444">
        <v>0</v>
      </c>
      <c r="J23" s="445">
        <v>4392.6600000000008</v>
      </c>
      <c r="K23" s="447">
        <v>1111773.3099999998</v>
      </c>
      <c r="L23" s="449">
        <v>1.0368422138097875</v>
      </c>
      <c r="M23" s="450">
        <v>39504.747636123328</v>
      </c>
      <c r="N23" s="449">
        <v>1.0349655850708417</v>
      </c>
      <c r="O23" s="450">
        <v>37492.497636123328</v>
      </c>
      <c r="P23" s="450">
        <v>2012.25</v>
      </c>
      <c r="Q23" s="449">
        <v>1.0368422138097875</v>
      </c>
      <c r="R23" s="325">
        <v>1111773.3099999998</v>
      </c>
      <c r="S23" s="506"/>
    </row>
    <row r="24" spans="1:19" s="277" customFormat="1" ht="30" customHeight="1" x14ac:dyDescent="0.2">
      <c r="A24" s="286"/>
      <c r="B24" s="290" t="s">
        <v>108</v>
      </c>
      <c r="C24" s="275" t="s">
        <v>800</v>
      </c>
      <c r="D24" s="276">
        <v>257506.07790717791</v>
      </c>
      <c r="E24" s="302">
        <v>0.7943345886020291</v>
      </c>
      <c r="F24" s="324">
        <v>204545.98445692021</v>
      </c>
      <c r="G24" s="311">
        <v>117756.20000000004</v>
      </c>
      <c r="H24" s="439">
        <v>0</v>
      </c>
      <c r="I24" s="444">
        <v>74628.397999999986</v>
      </c>
      <c r="J24" s="445">
        <v>8699.01</v>
      </c>
      <c r="K24" s="447">
        <v>183685.58800000002</v>
      </c>
      <c r="L24" s="449">
        <v>0.89801610375141028</v>
      </c>
      <c r="M24" s="450">
        <v>-20860.396456920193</v>
      </c>
      <c r="N24" s="449">
        <v>0.8661752873559051</v>
      </c>
      <c r="O24" s="450">
        <v>-27281.38879565525</v>
      </c>
      <c r="P24" s="450">
        <v>6420.9923387350573</v>
      </c>
      <c r="Q24" s="449">
        <v>0.90850338374037731</v>
      </c>
      <c r="R24" s="325">
        <v>233945.14311238434</v>
      </c>
      <c r="S24" s="506"/>
    </row>
    <row r="25" spans="1:19" s="277" customFormat="1" ht="30" customHeight="1" x14ac:dyDescent="0.2">
      <c r="A25" s="286"/>
      <c r="B25" s="290" t="s">
        <v>110</v>
      </c>
      <c r="C25" s="275" t="s">
        <v>815</v>
      </c>
      <c r="D25" s="276">
        <v>86343.267547345487</v>
      </c>
      <c r="E25" s="302">
        <v>0.3147717407958634</v>
      </c>
      <c r="F25" s="324">
        <v>27178.420631880919</v>
      </c>
      <c r="G25" s="311">
        <v>35864.520000000004</v>
      </c>
      <c r="H25" s="439">
        <v>16132.88</v>
      </c>
      <c r="I25" s="444">
        <v>3636.9179999999992</v>
      </c>
      <c r="J25" s="445">
        <v>32393.276000000002</v>
      </c>
      <c r="K25" s="447">
        <v>23241.041999999998</v>
      </c>
      <c r="L25" s="449">
        <v>0.85512849752342546</v>
      </c>
      <c r="M25" s="450">
        <v>-3937.3786318809216</v>
      </c>
      <c r="N25" s="449">
        <v>0.40353449824887105</v>
      </c>
      <c r="O25" s="450">
        <v>-6750.4810460155204</v>
      </c>
      <c r="P25" s="450">
        <v>2813.1024141345988</v>
      </c>
      <c r="Q25" s="449">
        <v>0.90476352124858084</v>
      </c>
      <c r="R25" s="325">
        <v>78120.238782244618</v>
      </c>
      <c r="S25" s="506"/>
    </row>
    <row r="26" spans="1:19" s="277" customFormat="1" ht="30" customHeight="1" x14ac:dyDescent="0.2">
      <c r="A26" s="286"/>
      <c r="B26" s="290" t="s">
        <v>112</v>
      </c>
      <c r="C26" s="275" t="s">
        <v>821</v>
      </c>
      <c r="D26" s="276">
        <v>481167.66998789657</v>
      </c>
      <c r="E26" s="302">
        <v>0.17288905780647884</v>
      </c>
      <c r="F26" s="324">
        <v>83188.62511114619</v>
      </c>
      <c r="G26" s="311">
        <v>127946.76999999999</v>
      </c>
      <c r="H26" s="439">
        <v>34410.89</v>
      </c>
      <c r="I26" s="444">
        <v>8258.3700000000008</v>
      </c>
      <c r="J26" s="445">
        <v>81098.5</v>
      </c>
      <c r="K26" s="447">
        <v>89517.52999999997</v>
      </c>
      <c r="L26" s="449">
        <v>1.0760789696956512</v>
      </c>
      <c r="M26" s="450">
        <v>6328.90488885378</v>
      </c>
      <c r="N26" s="449">
        <v>0.83930354912897587</v>
      </c>
      <c r="O26" s="450">
        <v>-9349.499394380211</v>
      </c>
      <c r="P26" s="450">
        <v>15678.404283233991</v>
      </c>
      <c r="Q26" s="449">
        <v>1</v>
      </c>
      <c r="R26" s="325">
        <v>481167.66998789657</v>
      </c>
      <c r="S26" s="506"/>
    </row>
    <row r="27" spans="1:19" s="277" customFormat="1" ht="30" customHeight="1" x14ac:dyDescent="0.2">
      <c r="A27" s="286"/>
      <c r="B27" s="290" t="s">
        <v>125</v>
      </c>
      <c r="C27" s="275" t="s">
        <v>833</v>
      </c>
      <c r="D27" s="276">
        <v>383285.49366535165</v>
      </c>
      <c r="E27" s="302">
        <v>0.40500373767917158</v>
      </c>
      <c r="F27" s="324">
        <v>155232.05753267385</v>
      </c>
      <c r="G27" s="311">
        <v>202549.14000000016</v>
      </c>
      <c r="H27" s="439">
        <v>21728</v>
      </c>
      <c r="I27" s="444">
        <v>92868.705999999991</v>
      </c>
      <c r="J27" s="445">
        <v>71868.12</v>
      </c>
      <c r="K27" s="447">
        <v>245277.72600000014</v>
      </c>
      <c r="L27" s="449">
        <v>1.5800713454330986</v>
      </c>
      <c r="M27" s="450">
        <v>90045.668467326293</v>
      </c>
      <c r="N27" s="449">
        <v>1.24828161036653</v>
      </c>
      <c r="O27" s="450">
        <v>34086.508687670343</v>
      </c>
      <c r="P27" s="450">
        <v>55959.159779655951</v>
      </c>
      <c r="Q27" s="449">
        <v>1.4075012042270445</v>
      </c>
      <c r="R27" s="325">
        <v>539474.79389673972</v>
      </c>
      <c r="S27" s="506"/>
    </row>
    <row r="28" spans="1:19" s="277" customFormat="1" ht="30" customHeight="1" x14ac:dyDescent="0.2">
      <c r="A28" s="286"/>
      <c r="B28" s="290" t="s">
        <v>136</v>
      </c>
      <c r="C28" s="275" t="s">
        <v>845</v>
      </c>
      <c r="D28" s="276">
        <v>116674.85327383559</v>
      </c>
      <c r="E28" s="302">
        <v>3.7860564826719102E-4</v>
      </c>
      <c r="F28" s="324">
        <v>44.173758460219915</v>
      </c>
      <c r="G28" s="311">
        <v>15145.98</v>
      </c>
      <c r="H28" s="439">
        <v>2057.7199999999998</v>
      </c>
      <c r="I28" s="444">
        <v>0</v>
      </c>
      <c r="J28" s="445">
        <v>17159.52480102727</v>
      </c>
      <c r="K28" s="447">
        <v>44.175198972730868</v>
      </c>
      <c r="L28" s="449">
        <v>1.0000326101414316</v>
      </c>
      <c r="M28" s="450">
        <v>1.4405125109533401E-3</v>
      </c>
      <c r="N28" s="449">
        <v>273.07539476361222</v>
      </c>
      <c r="O28" s="450">
        <v>12106.104596045654</v>
      </c>
      <c r="P28" s="450">
        <v>-12106.103155533143</v>
      </c>
      <c r="Q28" s="449">
        <v>1</v>
      </c>
      <c r="R28" s="325">
        <v>116674.85327383559</v>
      </c>
      <c r="S28" s="506"/>
    </row>
    <row r="29" spans="1:19" s="277" customFormat="1" ht="30" customHeight="1" x14ac:dyDescent="0.2">
      <c r="A29" s="286"/>
      <c r="B29" s="290" t="s">
        <v>137</v>
      </c>
      <c r="C29" s="275" t="s">
        <v>1</v>
      </c>
      <c r="D29" s="276">
        <v>354221.42187646806</v>
      </c>
      <c r="E29" s="302">
        <v>0.85228109532022223</v>
      </c>
      <c r="F29" s="324">
        <v>301896.22142276273</v>
      </c>
      <c r="G29" s="311">
        <v>146792.58000000002</v>
      </c>
      <c r="H29" s="439">
        <v>69276.760000000009</v>
      </c>
      <c r="I29" s="444">
        <v>104606.50954624891</v>
      </c>
      <c r="J29" s="445">
        <v>74180.540000000008</v>
      </c>
      <c r="K29" s="447">
        <v>246495.3095462489</v>
      </c>
      <c r="L29" s="449">
        <v>0.81649021105523301</v>
      </c>
      <c r="M29" s="450">
        <v>-55400.911876513826</v>
      </c>
      <c r="N29" s="449">
        <v>0.7574140429632531</v>
      </c>
      <c r="O29" s="450">
        <v>-49930.373491523496</v>
      </c>
      <c r="P29" s="450">
        <v>-5470.5383849903301</v>
      </c>
      <c r="Q29" s="449">
        <v>0.83004414356570211</v>
      </c>
      <c r="R29" s="325">
        <v>294019.41675407818</v>
      </c>
      <c r="S29" s="506"/>
    </row>
    <row r="30" spans="1:19" s="277" customFormat="1" ht="30" customHeight="1" x14ac:dyDescent="0.2">
      <c r="A30" s="286"/>
      <c r="B30" s="290" t="s">
        <v>143</v>
      </c>
      <c r="C30" s="275" t="s">
        <v>857</v>
      </c>
      <c r="D30" s="276">
        <v>759260.13723670063</v>
      </c>
      <c r="E30" s="302">
        <v>0.26270097599819597</v>
      </c>
      <c r="F30" s="324">
        <v>199458.37908860546</v>
      </c>
      <c r="G30" s="311">
        <v>206325.72000000003</v>
      </c>
      <c r="H30" s="439">
        <v>6937.56</v>
      </c>
      <c r="I30" s="444">
        <v>7980</v>
      </c>
      <c r="J30" s="445">
        <v>24211.97</v>
      </c>
      <c r="K30" s="447">
        <v>197031.31000000003</v>
      </c>
      <c r="L30" s="449">
        <v>0.98783170153244226</v>
      </c>
      <c r="M30" s="450">
        <v>-2427.0690886054363</v>
      </c>
      <c r="N30" s="449">
        <v>0.99609321152898267</v>
      </c>
      <c r="O30" s="450">
        <v>-779.32985848342651</v>
      </c>
      <c r="P30" s="450">
        <v>-1647.7392301220098</v>
      </c>
      <c r="Q30" s="449">
        <v>0.99231753882438878</v>
      </c>
      <c r="R30" s="325">
        <v>753427.15071019041</v>
      </c>
      <c r="S30" s="506"/>
    </row>
    <row r="31" spans="1:19" s="277" customFormat="1" ht="30" customHeight="1" x14ac:dyDescent="0.2">
      <c r="A31" s="286"/>
      <c r="B31" s="290" t="s">
        <v>144</v>
      </c>
      <c r="C31" s="275" t="s">
        <v>858</v>
      </c>
      <c r="D31" s="276">
        <v>67062.061479256139</v>
      </c>
      <c r="E31" s="302">
        <v>5.1513726358577858E-2</v>
      </c>
      <c r="F31" s="324">
        <v>3454.6166840845258</v>
      </c>
      <c r="G31" s="311">
        <v>0</v>
      </c>
      <c r="H31" s="439">
        <v>0</v>
      </c>
      <c r="I31" s="444">
        <v>0</v>
      </c>
      <c r="J31" s="445">
        <v>0</v>
      </c>
      <c r="K31" s="447">
        <v>0</v>
      </c>
      <c r="L31" s="449">
        <v>0</v>
      </c>
      <c r="M31" s="450">
        <v>0</v>
      </c>
      <c r="N31" s="449">
        <v>0</v>
      </c>
      <c r="O31" s="450">
        <v>0</v>
      </c>
      <c r="P31" s="450">
        <v>0</v>
      </c>
      <c r="Q31" s="449">
        <v>1</v>
      </c>
      <c r="R31" s="325">
        <v>67062.061479256139</v>
      </c>
      <c r="S31" s="506"/>
    </row>
    <row r="32" spans="1:19" s="277" customFormat="1" ht="30" customHeight="1" x14ac:dyDescent="0.2">
      <c r="A32" s="286"/>
      <c r="B32" s="290" t="s">
        <v>148</v>
      </c>
      <c r="C32" s="275" t="s">
        <v>863</v>
      </c>
      <c r="D32" s="276">
        <v>103816.23709922987</v>
      </c>
      <c r="E32" s="302">
        <v>0</v>
      </c>
      <c r="F32" s="324">
        <v>0</v>
      </c>
      <c r="G32" s="311">
        <v>21740.9</v>
      </c>
      <c r="H32" s="439">
        <v>41553.799999999996</v>
      </c>
      <c r="I32" s="444">
        <v>0</v>
      </c>
      <c r="J32" s="445">
        <v>62838.55</v>
      </c>
      <c r="K32" s="447">
        <v>456.14999999999418</v>
      </c>
      <c r="L32" s="449">
        <v>0</v>
      </c>
      <c r="M32" s="450">
        <v>0</v>
      </c>
      <c r="N32" s="449">
        <v>0</v>
      </c>
      <c r="O32" s="450">
        <v>0</v>
      </c>
      <c r="P32" s="450">
        <v>0</v>
      </c>
      <c r="Q32" s="449">
        <v>1</v>
      </c>
      <c r="R32" s="325">
        <v>103816.23709922987</v>
      </c>
      <c r="S32" s="506"/>
    </row>
    <row r="33" spans="1:19" s="277" customFormat="1" ht="30" customHeight="1" x14ac:dyDescent="0.2">
      <c r="A33" s="286"/>
      <c r="B33" s="290" t="s">
        <v>149</v>
      </c>
      <c r="C33" s="278" t="s">
        <v>884</v>
      </c>
      <c r="D33" s="276">
        <v>1289294.9460309565</v>
      </c>
      <c r="E33" s="302">
        <v>0.62724430712580981</v>
      </c>
      <c r="F33" s="324">
        <v>808702.91510399559</v>
      </c>
      <c r="G33" s="311">
        <v>513387.43999999994</v>
      </c>
      <c r="H33" s="439">
        <v>30805.46</v>
      </c>
      <c r="I33" s="444">
        <v>56849.567999999999</v>
      </c>
      <c r="J33" s="445">
        <v>24197.750000000004</v>
      </c>
      <c r="K33" s="447">
        <v>576844.71799999988</v>
      </c>
      <c r="L33" s="449">
        <v>0.71329620213600964</v>
      </c>
      <c r="M33" s="450">
        <v>-231858.19710399571</v>
      </c>
      <c r="N33" s="449">
        <v>0.68703654395916725</v>
      </c>
      <c r="O33" s="450">
        <v>-192912.78808551427</v>
      </c>
      <c r="P33" s="450">
        <v>-38945.409018481441</v>
      </c>
      <c r="Q33" s="449">
        <v>0.76673143854723635</v>
      </c>
      <c r="R33" s="325">
        <v>988542.96868199669</v>
      </c>
      <c r="S33" s="506"/>
    </row>
    <row r="34" spans="1:19" s="277" customFormat="1" ht="30" customHeight="1" x14ac:dyDescent="0.2">
      <c r="A34" s="286"/>
      <c r="B34" s="290" t="s">
        <v>150</v>
      </c>
      <c r="C34" s="275" t="s">
        <v>886</v>
      </c>
      <c r="D34" s="276">
        <v>101697.49661469787</v>
      </c>
      <c r="E34" s="302">
        <v>0</v>
      </c>
      <c r="F34" s="324">
        <v>0</v>
      </c>
      <c r="G34" s="311">
        <v>0</v>
      </c>
      <c r="H34" s="439">
        <v>0</v>
      </c>
      <c r="I34" s="444">
        <v>0</v>
      </c>
      <c r="J34" s="445">
        <v>0</v>
      </c>
      <c r="K34" s="447">
        <v>0</v>
      </c>
      <c r="L34" s="449">
        <v>0</v>
      </c>
      <c r="M34" s="450">
        <v>0</v>
      </c>
      <c r="N34" s="449">
        <v>0</v>
      </c>
      <c r="O34" s="450">
        <v>0</v>
      </c>
      <c r="P34" s="450">
        <v>0</v>
      </c>
      <c r="Q34" s="449">
        <v>1</v>
      </c>
      <c r="R34" s="325">
        <v>101697.49661469787</v>
      </c>
      <c r="S34" s="506"/>
    </row>
    <row r="35" spans="1:19" s="277" customFormat="1" ht="30" customHeight="1" x14ac:dyDescent="0.2">
      <c r="A35" s="286"/>
      <c r="B35" s="290" t="s">
        <v>151</v>
      </c>
      <c r="C35" s="275" t="s">
        <v>887</v>
      </c>
      <c r="D35" s="276">
        <v>99217.96814201065</v>
      </c>
      <c r="E35" s="302">
        <v>0</v>
      </c>
      <c r="F35" s="324">
        <v>0</v>
      </c>
      <c r="G35" s="311">
        <v>0</v>
      </c>
      <c r="H35" s="439">
        <v>0</v>
      </c>
      <c r="I35" s="444">
        <v>0</v>
      </c>
      <c r="J35" s="445">
        <v>0</v>
      </c>
      <c r="K35" s="447">
        <v>0</v>
      </c>
      <c r="L35" s="449">
        <v>0</v>
      </c>
      <c r="M35" s="450">
        <v>0</v>
      </c>
      <c r="N35" s="449">
        <v>0</v>
      </c>
      <c r="O35" s="450">
        <v>0</v>
      </c>
      <c r="P35" s="450">
        <v>0</v>
      </c>
      <c r="Q35" s="449">
        <v>1</v>
      </c>
      <c r="R35" s="325">
        <v>99217.96814201065</v>
      </c>
      <c r="S35" s="506"/>
    </row>
    <row r="36" spans="1:19" s="277" customFormat="1" ht="30" customHeight="1" x14ac:dyDescent="0.2">
      <c r="A36" s="286"/>
      <c r="B36" s="290" t="s">
        <v>152</v>
      </c>
      <c r="C36" s="275" t="s">
        <v>9</v>
      </c>
      <c r="D36" s="276">
        <v>222426.31961481075</v>
      </c>
      <c r="E36" s="302">
        <v>7.758912475318634E-3</v>
      </c>
      <c r="F36" s="324">
        <v>1725.786346098565</v>
      </c>
      <c r="G36" s="311">
        <v>1777.99</v>
      </c>
      <c r="H36" s="439">
        <v>0</v>
      </c>
      <c r="I36" s="444">
        <v>0</v>
      </c>
      <c r="J36" s="445">
        <v>662.96999999999991</v>
      </c>
      <c r="K36" s="447">
        <v>1115.02</v>
      </c>
      <c r="L36" s="449">
        <v>0.64609388208493668</v>
      </c>
      <c r="M36" s="450">
        <v>-610.76634609856501</v>
      </c>
      <c r="N36" s="449">
        <v>0.48336821161289684</v>
      </c>
      <c r="O36" s="450">
        <v>-898.04077059632198</v>
      </c>
      <c r="P36" s="450">
        <v>287.27442449775697</v>
      </c>
      <c r="Q36" s="449">
        <v>1</v>
      </c>
      <c r="R36" s="325">
        <v>222426.31961481075</v>
      </c>
      <c r="S36" s="506"/>
    </row>
    <row r="37" spans="1:19" s="277" customFormat="1" ht="30" customHeight="1" thickBot="1" x14ac:dyDescent="0.25">
      <c r="A37" s="286"/>
      <c r="B37" s="290" t="s">
        <v>153</v>
      </c>
      <c r="C37" s="275" t="s">
        <v>919</v>
      </c>
      <c r="D37" s="276">
        <v>187354.28540745864</v>
      </c>
      <c r="E37" s="302">
        <v>2.6212993540981482E-2</v>
      </c>
      <c r="F37" s="324">
        <v>4911.1166732609145</v>
      </c>
      <c r="G37" s="311">
        <v>26462.7</v>
      </c>
      <c r="H37" s="439">
        <v>0</v>
      </c>
      <c r="I37" s="444">
        <v>0</v>
      </c>
      <c r="J37" s="445">
        <v>0</v>
      </c>
      <c r="K37" s="447">
        <v>26462.7</v>
      </c>
      <c r="L37" s="449">
        <v>5.3883264765585643</v>
      </c>
      <c r="M37" s="450">
        <v>21551.583326739084</v>
      </c>
      <c r="N37" s="449">
        <v>5.4635388579717414</v>
      </c>
      <c r="O37" s="450">
        <v>18923.195056019642</v>
      </c>
      <c r="P37" s="450">
        <v>2628.3882707194425</v>
      </c>
      <c r="Q37" s="449">
        <v>1</v>
      </c>
      <c r="R37" s="325">
        <v>187354.28540745864</v>
      </c>
      <c r="S37" s="506"/>
    </row>
    <row r="38" spans="1:19" s="279" customFormat="1" ht="30" customHeight="1" thickBot="1" x14ac:dyDescent="0.25">
      <c r="A38" s="287"/>
      <c r="B38" s="1246" t="s">
        <v>318</v>
      </c>
      <c r="C38" s="1269"/>
      <c r="D38" s="292">
        <v>6670112.8655192899</v>
      </c>
      <c r="E38" s="303">
        <v>0.59216643405035607</v>
      </c>
      <c r="F38" s="306">
        <v>3949816.95028796</v>
      </c>
      <c r="G38" s="322">
        <v>3372234.6200000006</v>
      </c>
      <c r="H38" s="440">
        <v>244020.09999999998</v>
      </c>
      <c r="I38" s="308">
        <v>536874.94954624888</v>
      </c>
      <c r="J38" s="446">
        <v>409284.63080102723</v>
      </c>
      <c r="K38" s="448">
        <v>3743845.0387452217</v>
      </c>
      <c r="L38" s="451">
        <v>0.94785279567760172</v>
      </c>
      <c r="M38" s="452">
        <v>-205971.91154273832</v>
      </c>
      <c r="N38" s="451">
        <v>0.93525814344663216</v>
      </c>
      <c r="O38" s="452">
        <v>-233158.07206218317</v>
      </c>
      <c r="P38" s="452">
        <v>27186.160519444849</v>
      </c>
      <c r="Q38" s="451">
        <v>0.96279703378627746</v>
      </c>
      <c r="R38" s="326">
        <v>6421964.8819416594</v>
      </c>
      <c r="S38" s="507"/>
    </row>
    <row r="39" spans="1:19" s="279" customFormat="1" ht="15" customHeight="1" thickBot="1" x14ac:dyDescent="0.25">
      <c r="B39" s="291"/>
      <c r="C39" s="291"/>
      <c r="D39" s="291"/>
      <c r="E39" s="291"/>
      <c r="F39" s="507"/>
      <c r="G39" s="507"/>
      <c r="H39" s="507"/>
      <c r="I39" s="507"/>
      <c r="J39" s="507"/>
      <c r="K39" s="291"/>
      <c r="L39" s="291"/>
      <c r="M39" s="291"/>
      <c r="N39" s="291"/>
      <c r="O39" s="291"/>
      <c r="P39" s="291"/>
      <c r="Q39" s="291"/>
      <c r="R39" s="291"/>
      <c r="S39" s="507"/>
    </row>
    <row r="40" spans="1:19" s="274" customFormat="1" ht="24.95" customHeight="1" x14ac:dyDescent="0.2">
      <c r="B40" s="437"/>
      <c r="C40" s="438"/>
      <c r="D40" s="438"/>
      <c r="E40" s="438"/>
      <c r="F40" s="438"/>
      <c r="G40" s="438"/>
      <c r="H40" s="438"/>
      <c r="I40" s="438"/>
      <c r="J40" s="438"/>
      <c r="K40" s="438"/>
      <c r="L40" s="438"/>
      <c r="M40" s="438"/>
      <c r="N40" s="438"/>
      <c r="O40" s="438"/>
      <c r="P40" s="438"/>
      <c r="Q40" s="438"/>
      <c r="R40" s="438"/>
      <c r="S40" s="505"/>
    </row>
    <row r="41" spans="1:19" s="277" customFormat="1" ht="30" customHeight="1" x14ac:dyDescent="0.2">
      <c r="A41" s="288"/>
      <c r="B41" s="434" t="s">
        <v>75</v>
      </c>
      <c r="C41" s="435" t="s">
        <v>155</v>
      </c>
      <c r="D41" s="281">
        <v>153772.67404914892</v>
      </c>
      <c r="E41" s="436">
        <v>0.53400224999809498</v>
      </c>
      <c r="F41" s="349">
        <v>82114.953930469186</v>
      </c>
      <c r="G41" s="307">
        <v>65412.46</v>
      </c>
      <c r="H41" s="441">
        <v>0</v>
      </c>
      <c r="I41" s="315">
        <v>10285.07</v>
      </c>
      <c r="J41" s="316"/>
      <c r="K41" s="318">
        <v>75697.53</v>
      </c>
      <c r="L41" s="511">
        <v>0.92184829165339188</v>
      </c>
      <c r="M41" s="316">
        <v>-6417.4239304691873</v>
      </c>
      <c r="N41" s="511">
        <v>0.96174060562186436</v>
      </c>
      <c r="O41" s="316">
        <v>-2931.3916263606807</v>
      </c>
      <c r="P41" s="315">
        <v>-3486.0323041085067</v>
      </c>
      <c r="Q41" s="511">
        <v>0.94005755177755412</v>
      </c>
      <c r="R41" s="316">
        <v>144555.16349693076</v>
      </c>
      <c r="S41" s="506"/>
    </row>
    <row r="42" spans="1:19" s="277" customFormat="1" ht="30" customHeight="1" x14ac:dyDescent="0.2">
      <c r="A42" s="288"/>
      <c r="B42" s="290" t="s">
        <v>82</v>
      </c>
      <c r="C42" s="280" t="s">
        <v>158</v>
      </c>
      <c r="D42" s="281">
        <v>77424.664249605456</v>
      </c>
      <c r="E42" s="304">
        <v>0.91264496615376645</v>
      </c>
      <c r="F42" s="324">
        <v>70661.230083547896</v>
      </c>
      <c r="G42" s="307">
        <v>65474.289999999986</v>
      </c>
      <c r="H42" s="441">
        <v>647</v>
      </c>
      <c r="I42" s="315">
        <v>-4125.96</v>
      </c>
      <c r="J42" s="316"/>
      <c r="K42" s="318">
        <v>61995.32999999998</v>
      </c>
      <c r="L42" s="511">
        <v>0.87735990339679071</v>
      </c>
      <c r="M42" s="316">
        <v>-8665.9000835479164</v>
      </c>
      <c r="N42" s="511">
        <v>0.81921809745502983</v>
      </c>
      <c r="O42" s="316">
        <v>-12628.663198149443</v>
      </c>
      <c r="P42" s="315">
        <v>3962.7631146015265</v>
      </c>
      <c r="Q42" s="511">
        <v>0.88271651829163011</v>
      </c>
      <c r="R42" s="316">
        <v>68344.030056310177</v>
      </c>
      <c r="S42" s="506"/>
    </row>
    <row r="43" spans="1:19" s="277" customFormat="1" ht="30" customHeight="1" x14ac:dyDescent="0.2">
      <c r="A43" s="288"/>
      <c r="B43" s="290" t="s">
        <v>86</v>
      </c>
      <c r="C43" s="280" t="s">
        <v>693</v>
      </c>
      <c r="D43" s="281">
        <v>1305389.3175404617</v>
      </c>
      <c r="E43" s="304">
        <v>0.66215915241998691</v>
      </c>
      <c r="F43" s="324">
        <v>864375.48408069729</v>
      </c>
      <c r="G43" s="307">
        <v>1024574.3100000003</v>
      </c>
      <c r="H43" s="441">
        <v>22545.05</v>
      </c>
      <c r="I43" s="315">
        <v>-249082.24399999998</v>
      </c>
      <c r="J43" s="316"/>
      <c r="K43" s="318">
        <v>798037.11600000039</v>
      </c>
      <c r="L43" s="511">
        <v>0.92325283478944253</v>
      </c>
      <c r="M43" s="316">
        <v>-66338.368080696906</v>
      </c>
      <c r="N43" s="511">
        <v>0.9184170435965282</v>
      </c>
      <c r="O43" s="316">
        <v>-65863.742669744999</v>
      </c>
      <c r="P43" s="315">
        <v>-474.62541095190682</v>
      </c>
      <c r="Q43" s="511">
        <v>0.93621699846149153</v>
      </c>
      <c r="R43" s="316">
        <v>1222127.6686914258</v>
      </c>
      <c r="S43" s="506"/>
    </row>
    <row r="44" spans="1:19" s="277" customFormat="1" ht="30" customHeight="1" x14ac:dyDescent="0.2">
      <c r="A44" s="288"/>
      <c r="B44" s="290" t="s">
        <v>91</v>
      </c>
      <c r="C44" s="280" t="s">
        <v>168</v>
      </c>
      <c r="D44" s="281">
        <v>224148.78962368326</v>
      </c>
      <c r="E44" s="304">
        <v>0.71958309192859915</v>
      </c>
      <c r="F44" s="324">
        <v>161293.67908946311</v>
      </c>
      <c r="G44" s="307">
        <v>87662.790000000023</v>
      </c>
      <c r="H44" s="441">
        <v>778.32</v>
      </c>
      <c r="I44" s="315">
        <v>0</v>
      </c>
      <c r="J44" s="316"/>
      <c r="K44" s="318">
        <v>88441.11000000003</v>
      </c>
      <c r="L44" s="511">
        <v>0.54832347119409008</v>
      </c>
      <c r="M44" s="316">
        <v>-72852.569089463082</v>
      </c>
      <c r="N44" s="511">
        <v>0.53914058679283916</v>
      </c>
      <c r="O44" s="316">
        <v>-63983.234245369327</v>
      </c>
      <c r="P44" s="315">
        <v>-8869.3348440937552</v>
      </c>
      <c r="Q44" s="511">
        <v>0.61165233902217819</v>
      </c>
      <c r="R44" s="316">
        <v>137101.131462316</v>
      </c>
      <c r="S44" s="506"/>
    </row>
    <row r="45" spans="1:19" s="277" customFormat="1" ht="30" customHeight="1" x14ac:dyDescent="0.2">
      <c r="A45" s="288"/>
      <c r="B45" s="290" t="s">
        <v>95</v>
      </c>
      <c r="C45" s="278" t="s">
        <v>743</v>
      </c>
      <c r="D45" s="281">
        <v>292549.27959654352</v>
      </c>
      <c r="E45" s="304">
        <v>0.59077733646122932</v>
      </c>
      <c r="F45" s="324">
        <v>172831.48418369744</v>
      </c>
      <c r="G45" s="307">
        <v>131322.91999999998</v>
      </c>
      <c r="H45" s="441">
        <v>554.04999999999995</v>
      </c>
      <c r="I45" s="315">
        <v>0</v>
      </c>
      <c r="J45" s="316"/>
      <c r="K45" s="318">
        <v>131876.96999999997</v>
      </c>
      <c r="L45" s="511">
        <v>0.76303788411509488</v>
      </c>
      <c r="M45" s="316">
        <v>-40954.514183697465</v>
      </c>
      <c r="N45" s="511">
        <v>0.78516611288901628</v>
      </c>
      <c r="O45" s="316">
        <v>-34436.731701487239</v>
      </c>
      <c r="P45" s="315">
        <v>-6517.7824822102266</v>
      </c>
      <c r="Q45" s="511">
        <v>0.81152301822519668</v>
      </c>
      <c r="R45" s="316">
        <v>237410.47435779395</v>
      </c>
      <c r="S45" s="506"/>
    </row>
    <row r="46" spans="1:19" s="277" customFormat="1" ht="30" customHeight="1" thickBot="1" x14ac:dyDescent="0.25">
      <c r="A46" s="288"/>
      <c r="B46" s="290" t="s">
        <v>105</v>
      </c>
      <c r="C46" s="280" t="s">
        <v>770</v>
      </c>
      <c r="D46" s="281">
        <v>1308519.8469957265</v>
      </c>
      <c r="E46" s="305">
        <v>0.58966461799923975</v>
      </c>
      <c r="F46" s="324">
        <v>771587.85572315869</v>
      </c>
      <c r="G46" s="307">
        <v>374564.31</v>
      </c>
      <c r="H46" s="441">
        <v>0</v>
      </c>
      <c r="I46" s="350">
        <v>373027.61999999994</v>
      </c>
      <c r="J46" s="316"/>
      <c r="K46" s="318">
        <v>747591.92999999993</v>
      </c>
      <c r="L46" s="512">
        <v>0.96890059175352239</v>
      </c>
      <c r="M46" s="316">
        <v>-23995.925723158754</v>
      </c>
      <c r="N46" s="512">
        <v>1.0059003872315755</v>
      </c>
      <c r="O46" s="316">
        <v>3994.4545677162241</v>
      </c>
      <c r="P46" s="350">
        <v>-27990.380290874979</v>
      </c>
      <c r="Q46" s="512">
        <v>0.97528118553493037</v>
      </c>
      <c r="R46" s="316">
        <v>1276174.7876739779</v>
      </c>
      <c r="S46" s="506"/>
    </row>
    <row r="47" spans="1:19" s="279" customFormat="1" ht="30" customHeight="1" thickBot="1" x14ac:dyDescent="0.25">
      <c r="A47" s="287"/>
      <c r="B47" s="1246" t="s">
        <v>319</v>
      </c>
      <c r="C47" s="1236"/>
      <c r="D47" s="293">
        <v>3361804.5720551694</v>
      </c>
      <c r="E47" s="303">
        <v>0.63146582187948674</v>
      </c>
      <c r="F47" s="308">
        <v>2122864.6870910339</v>
      </c>
      <c r="G47" s="308">
        <v>1749011.0800000003</v>
      </c>
      <c r="H47" s="442">
        <v>24524.42</v>
      </c>
      <c r="I47" s="313">
        <v>130104.48599999995</v>
      </c>
      <c r="J47" s="314">
        <v>0</v>
      </c>
      <c r="K47" s="317">
        <v>1903639.9860000003</v>
      </c>
      <c r="L47" s="509">
        <v>0.89673166527093273</v>
      </c>
      <c r="M47" s="314">
        <v>-219224.70109103364</v>
      </c>
      <c r="N47" s="509">
        <v>0.90888202781510208</v>
      </c>
      <c r="O47" s="314">
        <v>-175849.30887339544</v>
      </c>
      <c r="P47" s="313">
        <v>-43375.392217638204</v>
      </c>
      <c r="Q47" s="509">
        <v>0.9178740731655225</v>
      </c>
      <c r="R47" s="314">
        <v>3085713.2557387548</v>
      </c>
      <c r="S47" s="507"/>
    </row>
    <row r="48" spans="1:19" s="274" customFormat="1" ht="30" customHeight="1" x14ac:dyDescent="0.2">
      <c r="A48" s="289"/>
      <c r="B48" s="294"/>
      <c r="C48" s="295" t="s">
        <v>320</v>
      </c>
      <c r="D48" s="296">
        <v>10031917.437574459</v>
      </c>
      <c r="E48" s="309">
        <v>0.60533608606404776</v>
      </c>
      <c r="F48" s="310">
        <v>6072681.6373789944</v>
      </c>
      <c r="G48" s="310">
        <v>5121245.7000000011</v>
      </c>
      <c r="H48" s="443">
        <v>268544.51999999996</v>
      </c>
      <c r="I48" s="319">
        <v>666979.4355462488</v>
      </c>
      <c r="J48" s="320">
        <v>409284.63080102723</v>
      </c>
      <c r="K48" s="321">
        <v>5647485.0247452222</v>
      </c>
      <c r="L48" s="510">
        <v>0.92998206755701263</v>
      </c>
      <c r="M48" s="320">
        <v>-425196.61263377219</v>
      </c>
      <c r="N48" s="510">
        <v>0.92605526781889613</v>
      </c>
      <c r="O48" s="320">
        <v>-409007.38093557768</v>
      </c>
      <c r="P48" s="319">
        <v>-16189.231698194519</v>
      </c>
      <c r="Q48" s="510">
        <v>0.94774286140648345</v>
      </c>
      <c r="R48" s="320">
        <v>9507678.1376804151</v>
      </c>
      <c r="S48" s="505"/>
    </row>
    <row r="49" spans="1:19" s="228" customFormat="1" ht="9.9499999999999993" customHeight="1" thickBot="1" x14ac:dyDescent="0.25">
      <c r="A49" s="261"/>
      <c r="B49" s="261"/>
      <c r="C49" s="261"/>
      <c r="D49" s="282">
        <v>0</v>
      </c>
      <c r="E49" s="261"/>
      <c r="F49" s="283"/>
      <c r="G49" s="283"/>
      <c r="H49" s="283"/>
      <c r="I49" s="283"/>
      <c r="J49" s="283"/>
      <c r="K49" s="283"/>
      <c r="L49" s="283"/>
      <c r="M49" s="283"/>
      <c r="N49" s="284"/>
      <c r="O49" s="285"/>
      <c r="P49" s="285"/>
      <c r="Q49" s="283"/>
      <c r="R49" s="285"/>
      <c r="S49" s="508"/>
    </row>
    <row r="50" spans="1:19" s="274" customFormat="1" ht="36.75" customHeight="1" x14ac:dyDescent="0.2">
      <c r="A50" s="266"/>
      <c r="B50" s="810"/>
      <c r="C50" s="811"/>
      <c r="D50" s="811"/>
      <c r="E50" s="812" t="s">
        <v>1657</v>
      </c>
      <c r="F50" s="812"/>
      <c r="G50" s="812"/>
      <c r="H50" s="811"/>
      <c r="I50" s="811"/>
      <c r="J50" s="811"/>
      <c r="K50" s="811"/>
      <c r="L50" s="811"/>
      <c r="M50" s="811"/>
      <c r="N50" s="811"/>
      <c r="O50" s="811"/>
      <c r="P50" s="811"/>
      <c r="Q50" s="811"/>
      <c r="R50" s="813"/>
    </row>
    <row r="51" spans="1:19" s="277" customFormat="1" ht="30" customHeight="1" x14ac:dyDescent="0.2">
      <c r="A51" s="288"/>
      <c r="B51" s="814" t="s">
        <v>105</v>
      </c>
      <c r="C51" s="280" t="s">
        <v>770</v>
      </c>
      <c r="D51" s="281">
        <v>0</v>
      </c>
      <c r="E51" s="815"/>
      <c r="F51" s="324"/>
      <c r="G51" s="307"/>
      <c r="H51" s="441"/>
      <c r="I51" s="350"/>
      <c r="J51" s="316"/>
      <c r="K51" s="318">
        <v>0</v>
      </c>
      <c r="L51" s="512">
        <v>0</v>
      </c>
      <c r="M51" s="316">
        <v>0</v>
      </c>
      <c r="N51" s="512">
        <v>0</v>
      </c>
      <c r="O51" s="316">
        <v>0</v>
      </c>
      <c r="P51" s="350">
        <v>0</v>
      </c>
      <c r="Q51" s="512"/>
      <c r="R51" s="816">
        <v>1308519.8469957265</v>
      </c>
      <c r="S51" s="817"/>
    </row>
    <row r="52" spans="1:19" s="277" customFormat="1" ht="31.5" customHeight="1" thickBot="1" x14ac:dyDescent="0.25">
      <c r="A52" s="288"/>
      <c r="B52" s="814" t="s">
        <v>108</v>
      </c>
      <c r="C52" s="280" t="s">
        <v>1658</v>
      </c>
      <c r="D52" s="281"/>
      <c r="E52" s="818"/>
      <c r="F52" s="324"/>
      <c r="G52" s="307"/>
      <c r="H52" s="441"/>
      <c r="I52" s="350"/>
      <c r="J52" s="316"/>
      <c r="K52" s="318"/>
      <c r="L52" s="512"/>
      <c r="M52" s="316"/>
      <c r="N52" s="512"/>
      <c r="O52" s="316"/>
      <c r="P52" s="350"/>
      <c r="Q52" s="512"/>
      <c r="R52" s="816">
        <v>277436.09999999998</v>
      </c>
      <c r="S52" s="817"/>
    </row>
    <row r="53" spans="1:19" s="279" customFormat="1" ht="36" customHeight="1" thickBot="1" x14ac:dyDescent="0.25">
      <c r="A53" s="287"/>
      <c r="B53" s="1235" t="s">
        <v>319</v>
      </c>
      <c r="C53" s="1236"/>
      <c r="D53" s="293">
        <v>3361804.5720551694</v>
      </c>
      <c r="E53" s="303">
        <v>0.63146582187948674</v>
      </c>
      <c r="F53" s="308">
        <v>2122864.6870910339</v>
      </c>
      <c r="G53" s="308">
        <v>1749011.0800000003</v>
      </c>
      <c r="H53" s="442">
        <v>24524.42</v>
      </c>
      <c r="I53" s="313">
        <v>130104.48599999995</v>
      </c>
      <c r="J53" s="314">
        <v>0</v>
      </c>
      <c r="K53" s="317">
        <v>1903639.9860000003</v>
      </c>
      <c r="L53" s="509">
        <v>0.89673166527093273</v>
      </c>
      <c r="M53" s="314">
        <v>-219224.70109103364</v>
      </c>
      <c r="N53" s="509">
        <v>0.90888202781510208</v>
      </c>
      <c r="O53" s="314">
        <v>-175849.30887339544</v>
      </c>
      <c r="P53" s="313">
        <v>-43375.392217638204</v>
      </c>
      <c r="Q53" s="509">
        <v>1.0100213567693312</v>
      </c>
      <c r="R53" s="819">
        <v>3395494.4150605034</v>
      </c>
      <c r="S53" s="820"/>
    </row>
    <row r="54" spans="1:19" s="274" customFormat="1" ht="36" customHeight="1" thickBot="1" x14ac:dyDescent="0.25">
      <c r="A54" s="289"/>
      <c r="B54" s="821"/>
      <c r="C54" s="822" t="s">
        <v>320</v>
      </c>
      <c r="D54" s="823">
        <v>10031917.437574459</v>
      </c>
      <c r="E54" s="824">
        <v>0.60533608606404776</v>
      </c>
      <c r="F54" s="825">
        <v>6072681.6373789944</v>
      </c>
      <c r="G54" s="825">
        <v>5121245.7000000011</v>
      </c>
      <c r="H54" s="826">
        <v>268544.51999999996</v>
      </c>
      <c r="I54" s="827">
        <v>666979.4355462488</v>
      </c>
      <c r="J54" s="828">
        <v>409284.63080102723</v>
      </c>
      <c r="K54" s="829">
        <v>5647485.0247452222</v>
      </c>
      <c r="L54" s="830">
        <v>0.92998206755701263</v>
      </c>
      <c r="M54" s="828">
        <v>-425196.61263377219</v>
      </c>
      <c r="N54" s="830">
        <v>0.92605526781889613</v>
      </c>
      <c r="O54" s="828">
        <v>-409007.38093557768</v>
      </c>
      <c r="P54" s="827">
        <v>-16189.231698194519</v>
      </c>
      <c r="Q54" s="830">
        <v>0.97862241770760139</v>
      </c>
      <c r="R54" s="831">
        <v>9817459.2970021628</v>
      </c>
      <c r="S54" s="266"/>
    </row>
  </sheetData>
  <mergeCells count="35">
    <mergeCell ref="B8:E8"/>
    <mergeCell ref="G8:K8"/>
    <mergeCell ref="L8:M8"/>
    <mergeCell ref="B7:F7"/>
    <mergeCell ref="B38:C38"/>
    <mergeCell ref="B10:C10"/>
    <mergeCell ref="G11:K11"/>
    <mergeCell ref="L11:M11"/>
    <mergeCell ref="B9:C9"/>
    <mergeCell ref="G10:K10"/>
    <mergeCell ref="L10:M10"/>
    <mergeCell ref="I14:I15"/>
    <mergeCell ref="J14:J15"/>
    <mergeCell ref="G14:H14"/>
    <mergeCell ref="Q14:R14"/>
    <mergeCell ref="Q4:R5"/>
    <mergeCell ref="Q7:R7"/>
    <mergeCell ref="P14:P15"/>
    <mergeCell ref="N10:O10"/>
    <mergeCell ref="B53:C53"/>
    <mergeCell ref="G7:P7"/>
    <mergeCell ref="D2:M2"/>
    <mergeCell ref="G4:G5"/>
    <mergeCell ref="I4:P5"/>
    <mergeCell ref="B4:B5"/>
    <mergeCell ref="C4:C5"/>
    <mergeCell ref="B47:C47"/>
    <mergeCell ref="G12:M12"/>
    <mergeCell ref="N12:O12"/>
    <mergeCell ref="B14:B15"/>
    <mergeCell ref="C14:C15"/>
    <mergeCell ref="E14:F14"/>
    <mergeCell ref="K14:K15"/>
    <mergeCell ref="L14:M14"/>
    <mergeCell ref="N14:O14"/>
  </mergeCells>
  <conditionalFormatting sqref="L18:L38">
    <cfRule type="cellIs" dxfId="16" priority="65" stopIfTrue="1" operator="greaterThan">
      <formula>1</formula>
    </cfRule>
  </conditionalFormatting>
  <conditionalFormatting sqref="G12:H12">
    <cfRule type="expression" dxfId="15" priority="66" stopIfTrue="1">
      <formula>M12&gt;0</formula>
    </cfRule>
  </conditionalFormatting>
  <conditionalFormatting sqref="M18:M37">
    <cfRule type="expression" dxfId="14" priority="70" stopIfTrue="1">
      <formula>L18&gt;1</formula>
    </cfRule>
    <cfRule type="expression" dxfId="13" priority="71" stopIfTrue="1">
      <formula>L18&lt;1</formula>
    </cfRule>
  </conditionalFormatting>
  <conditionalFormatting sqref="M38">
    <cfRule type="expression" dxfId="12" priority="74" stopIfTrue="1">
      <formula>L38&gt;1</formula>
    </cfRule>
  </conditionalFormatting>
  <conditionalFormatting sqref="P18:P37">
    <cfRule type="expression" dxfId="11" priority="80" stopIfTrue="1">
      <formula>(N18&gt;SUM(G18:G18))</formula>
    </cfRule>
    <cfRule type="expression" dxfId="10" priority="81" stopIfTrue="1">
      <formula>(N18&lt;SUM(G18:G18))</formula>
    </cfRule>
  </conditionalFormatting>
  <conditionalFormatting sqref="P38">
    <cfRule type="expression" dxfId="9" priority="85" stopIfTrue="1">
      <formula>(N38&gt;SUM(G38:G38))</formula>
    </cfRule>
  </conditionalFormatting>
  <conditionalFormatting sqref="N18:N38">
    <cfRule type="cellIs" dxfId="8" priority="42" stopIfTrue="1" operator="greaterThan">
      <formula>1</formula>
    </cfRule>
  </conditionalFormatting>
  <conditionalFormatting sqref="O18:O37">
    <cfRule type="expression" dxfId="7" priority="43" stopIfTrue="1">
      <formula>N18&gt;1</formula>
    </cfRule>
    <cfRule type="expression" dxfId="6" priority="44" stopIfTrue="1">
      <formula>N18&lt;1</formula>
    </cfRule>
  </conditionalFormatting>
  <conditionalFormatting sqref="O38">
    <cfRule type="expression" dxfId="5" priority="47" stopIfTrue="1">
      <formula>N38&gt;1</formula>
    </cfRule>
  </conditionalFormatting>
  <conditionalFormatting sqref="Q18:Q38">
    <cfRule type="cellIs" dxfId="4" priority="28" stopIfTrue="1" operator="greaterThan">
      <formula>1</formula>
    </cfRule>
  </conditionalFormatting>
  <conditionalFormatting sqref="R18:R37">
    <cfRule type="expression" dxfId="3" priority="18" stopIfTrue="1">
      <formula>Q18&gt;1</formula>
    </cfRule>
    <cfRule type="expression" dxfId="2" priority="19" stopIfTrue="1">
      <formula>Q18&lt;1</formula>
    </cfRule>
  </conditionalFormatting>
  <conditionalFormatting sqref="R38">
    <cfRule type="expression" dxfId="1" priority="22" stopIfTrue="1">
      <formula>Q38&gt;1</formula>
    </cfRule>
  </conditionalFormatting>
  <conditionalFormatting sqref="Q11">
    <cfRule type="expression" dxfId="0" priority="316" stopIfTrue="1">
      <formula>(Q11&gt;#REF!)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9"/>
  <sheetViews>
    <sheetView topLeftCell="B1" zoomScale="60" zoomScaleNormal="60" workbookViewId="0">
      <selection activeCell="B486" sqref="B486"/>
    </sheetView>
  </sheetViews>
  <sheetFormatPr defaultColWidth="11.42578125" defaultRowHeight="12.75" x14ac:dyDescent="0.2"/>
  <cols>
    <col min="1" max="1" width="8.28515625" style="1" customWidth="1"/>
    <col min="2" max="2" width="36.140625" style="1" customWidth="1"/>
    <col min="3" max="3" width="11.140625" style="1" hidden="1" customWidth="1"/>
    <col min="4" max="4" width="15" style="1" customWidth="1"/>
    <col min="5" max="5" width="13.42578125" style="1" bestFit="1" customWidth="1"/>
    <col min="6" max="6" width="14.85546875" style="1" customWidth="1"/>
    <col min="7" max="7" width="13.42578125" style="1" customWidth="1"/>
    <col min="8" max="8" width="15.140625" style="1" customWidth="1"/>
    <col min="9" max="9" width="13.85546875" style="1" bestFit="1" customWidth="1"/>
    <col min="10" max="10" width="14.85546875" style="1" customWidth="1"/>
    <col min="11" max="11" width="13.85546875" style="1" customWidth="1"/>
    <col min="12" max="12" width="15.28515625" style="1" customWidth="1"/>
    <col min="13" max="13" width="15.85546875" style="1" customWidth="1"/>
    <col min="14" max="14" width="13.7109375" style="1" bestFit="1" customWidth="1"/>
    <col min="15" max="15" width="13.42578125" style="1" bestFit="1" customWidth="1"/>
    <col min="16" max="16" width="13.7109375" style="1" bestFit="1" customWidth="1"/>
    <col min="17" max="17" width="13.42578125" style="1" bestFit="1" customWidth="1"/>
    <col min="18" max="18" width="13.28515625" style="1" bestFit="1" customWidth="1"/>
    <col min="19" max="23" width="13" style="1" bestFit="1" customWidth="1"/>
    <col min="24" max="26" width="13.28515625" style="1" bestFit="1" customWidth="1"/>
    <col min="27" max="28" width="14" style="1" bestFit="1" customWidth="1"/>
    <col min="29" max="29" width="15.140625" style="1" bestFit="1" customWidth="1"/>
    <col min="30" max="31" width="11.85546875" style="1" bestFit="1" customWidth="1"/>
    <col min="32" max="32" width="4.85546875" style="1" customWidth="1"/>
    <col min="33" max="33" width="5" style="1" customWidth="1"/>
    <col min="34" max="34" width="6" style="3" customWidth="1"/>
    <col min="35" max="35" width="15" style="1" customWidth="1"/>
    <col min="36" max="36" width="18" style="1" customWidth="1"/>
    <col min="37" max="37" width="35.7109375" style="1" bestFit="1" customWidth="1"/>
    <col min="38" max="265" width="11.42578125" style="1"/>
    <col min="266" max="266" width="8.85546875" style="1" customWidth="1"/>
    <col min="267" max="267" width="18.85546875" style="1" customWidth="1"/>
    <col min="268" max="274" width="9.7109375" style="1" customWidth="1"/>
    <col min="275" max="275" width="10.140625" style="1" bestFit="1" customWidth="1"/>
    <col min="276" max="284" width="9.7109375" style="1" customWidth="1"/>
    <col min="285" max="287" width="10.28515625" style="1" customWidth="1"/>
    <col min="288" max="290" width="3" style="1" customWidth="1"/>
    <col min="291" max="291" width="15" style="1" customWidth="1"/>
    <col min="292" max="292" width="18" style="1" customWidth="1"/>
    <col min="293" max="293" width="35.7109375" style="1" bestFit="1" customWidth="1"/>
    <col min="294" max="521" width="11.42578125" style="1"/>
    <col min="522" max="522" width="8.85546875" style="1" customWidth="1"/>
    <col min="523" max="523" width="18.85546875" style="1" customWidth="1"/>
    <col min="524" max="530" width="9.7109375" style="1" customWidth="1"/>
    <col min="531" max="531" width="10.140625" style="1" bestFit="1" customWidth="1"/>
    <col min="532" max="540" width="9.7109375" style="1" customWidth="1"/>
    <col min="541" max="543" width="10.28515625" style="1" customWidth="1"/>
    <col min="544" max="546" width="3" style="1" customWidth="1"/>
    <col min="547" max="547" width="15" style="1" customWidth="1"/>
    <col min="548" max="548" width="18" style="1" customWidth="1"/>
    <col min="549" max="549" width="35.7109375" style="1" bestFit="1" customWidth="1"/>
    <col min="550" max="777" width="11.42578125" style="1"/>
    <col min="778" max="778" width="8.85546875" style="1" customWidth="1"/>
    <col min="779" max="779" width="18.85546875" style="1" customWidth="1"/>
    <col min="780" max="786" width="9.7109375" style="1" customWidth="1"/>
    <col min="787" max="787" width="10.140625" style="1" bestFit="1" customWidth="1"/>
    <col min="788" max="796" width="9.7109375" style="1" customWidth="1"/>
    <col min="797" max="799" width="10.28515625" style="1" customWidth="1"/>
    <col min="800" max="802" width="3" style="1" customWidth="1"/>
    <col min="803" max="803" width="15" style="1" customWidth="1"/>
    <col min="804" max="804" width="18" style="1" customWidth="1"/>
    <col min="805" max="805" width="35.7109375" style="1" bestFit="1" customWidth="1"/>
    <col min="806" max="1033" width="11.42578125" style="1"/>
    <col min="1034" max="1034" width="8.85546875" style="1" customWidth="1"/>
    <col min="1035" max="1035" width="18.85546875" style="1" customWidth="1"/>
    <col min="1036" max="1042" width="9.7109375" style="1" customWidth="1"/>
    <col min="1043" max="1043" width="10.140625" style="1" bestFit="1" customWidth="1"/>
    <col min="1044" max="1052" width="9.7109375" style="1" customWidth="1"/>
    <col min="1053" max="1055" width="10.28515625" style="1" customWidth="1"/>
    <col min="1056" max="1058" width="3" style="1" customWidth="1"/>
    <col min="1059" max="1059" width="15" style="1" customWidth="1"/>
    <col min="1060" max="1060" width="18" style="1" customWidth="1"/>
    <col min="1061" max="1061" width="35.7109375" style="1" bestFit="1" customWidth="1"/>
    <col min="1062" max="1289" width="11.42578125" style="1"/>
    <col min="1290" max="1290" width="8.85546875" style="1" customWidth="1"/>
    <col min="1291" max="1291" width="18.85546875" style="1" customWidth="1"/>
    <col min="1292" max="1298" width="9.7109375" style="1" customWidth="1"/>
    <col min="1299" max="1299" width="10.140625" style="1" bestFit="1" customWidth="1"/>
    <col min="1300" max="1308" width="9.7109375" style="1" customWidth="1"/>
    <col min="1309" max="1311" width="10.28515625" style="1" customWidth="1"/>
    <col min="1312" max="1314" width="3" style="1" customWidth="1"/>
    <col min="1315" max="1315" width="15" style="1" customWidth="1"/>
    <col min="1316" max="1316" width="18" style="1" customWidth="1"/>
    <col min="1317" max="1317" width="35.7109375" style="1" bestFit="1" customWidth="1"/>
    <col min="1318" max="1545" width="11.42578125" style="1"/>
    <col min="1546" max="1546" width="8.85546875" style="1" customWidth="1"/>
    <col min="1547" max="1547" width="18.85546875" style="1" customWidth="1"/>
    <col min="1548" max="1554" width="9.7109375" style="1" customWidth="1"/>
    <col min="1555" max="1555" width="10.140625" style="1" bestFit="1" customWidth="1"/>
    <col min="1556" max="1564" width="9.7109375" style="1" customWidth="1"/>
    <col min="1565" max="1567" width="10.28515625" style="1" customWidth="1"/>
    <col min="1568" max="1570" width="3" style="1" customWidth="1"/>
    <col min="1571" max="1571" width="15" style="1" customWidth="1"/>
    <col min="1572" max="1572" width="18" style="1" customWidth="1"/>
    <col min="1573" max="1573" width="35.7109375" style="1" bestFit="1" customWidth="1"/>
    <col min="1574" max="1801" width="11.42578125" style="1"/>
    <col min="1802" max="1802" width="8.85546875" style="1" customWidth="1"/>
    <col min="1803" max="1803" width="18.85546875" style="1" customWidth="1"/>
    <col min="1804" max="1810" width="9.7109375" style="1" customWidth="1"/>
    <col min="1811" max="1811" width="10.140625" style="1" bestFit="1" customWidth="1"/>
    <col min="1812" max="1820" width="9.7109375" style="1" customWidth="1"/>
    <col min="1821" max="1823" width="10.28515625" style="1" customWidth="1"/>
    <col min="1824" max="1826" width="3" style="1" customWidth="1"/>
    <col min="1827" max="1827" width="15" style="1" customWidth="1"/>
    <col min="1828" max="1828" width="18" style="1" customWidth="1"/>
    <col min="1829" max="1829" width="35.7109375" style="1" bestFit="1" customWidth="1"/>
    <col min="1830" max="2057" width="11.42578125" style="1"/>
    <col min="2058" max="2058" width="8.85546875" style="1" customWidth="1"/>
    <col min="2059" max="2059" width="18.85546875" style="1" customWidth="1"/>
    <col min="2060" max="2066" width="9.7109375" style="1" customWidth="1"/>
    <col min="2067" max="2067" width="10.140625" style="1" bestFit="1" customWidth="1"/>
    <col min="2068" max="2076" width="9.7109375" style="1" customWidth="1"/>
    <col min="2077" max="2079" width="10.28515625" style="1" customWidth="1"/>
    <col min="2080" max="2082" width="3" style="1" customWidth="1"/>
    <col min="2083" max="2083" width="15" style="1" customWidth="1"/>
    <col min="2084" max="2084" width="18" style="1" customWidth="1"/>
    <col min="2085" max="2085" width="35.7109375" style="1" bestFit="1" customWidth="1"/>
    <col min="2086" max="2313" width="11.42578125" style="1"/>
    <col min="2314" max="2314" width="8.85546875" style="1" customWidth="1"/>
    <col min="2315" max="2315" width="18.85546875" style="1" customWidth="1"/>
    <col min="2316" max="2322" width="9.7109375" style="1" customWidth="1"/>
    <col min="2323" max="2323" width="10.140625" style="1" bestFit="1" customWidth="1"/>
    <col min="2324" max="2332" width="9.7109375" style="1" customWidth="1"/>
    <col min="2333" max="2335" width="10.28515625" style="1" customWidth="1"/>
    <col min="2336" max="2338" width="3" style="1" customWidth="1"/>
    <col min="2339" max="2339" width="15" style="1" customWidth="1"/>
    <col min="2340" max="2340" width="18" style="1" customWidth="1"/>
    <col min="2341" max="2341" width="35.7109375" style="1" bestFit="1" customWidth="1"/>
    <col min="2342" max="2569" width="11.42578125" style="1"/>
    <col min="2570" max="2570" width="8.85546875" style="1" customWidth="1"/>
    <col min="2571" max="2571" width="18.85546875" style="1" customWidth="1"/>
    <col min="2572" max="2578" width="9.7109375" style="1" customWidth="1"/>
    <col min="2579" max="2579" width="10.140625" style="1" bestFit="1" customWidth="1"/>
    <col min="2580" max="2588" width="9.7109375" style="1" customWidth="1"/>
    <col min="2589" max="2591" width="10.28515625" style="1" customWidth="1"/>
    <col min="2592" max="2594" width="3" style="1" customWidth="1"/>
    <col min="2595" max="2595" width="15" style="1" customWidth="1"/>
    <col min="2596" max="2596" width="18" style="1" customWidth="1"/>
    <col min="2597" max="2597" width="35.7109375" style="1" bestFit="1" customWidth="1"/>
    <col min="2598" max="2825" width="11.42578125" style="1"/>
    <col min="2826" max="2826" width="8.85546875" style="1" customWidth="1"/>
    <col min="2827" max="2827" width="18.85546875" style="1" customWidth="1"/>
    <col min="2828" max="2834" width="9.7109375" style="1" customWidth="1"/>
    <col min="2835" max="2835" width="10.140625" style="1" bestFit="1" customWidth="1"/>
    <col min="2836" max="2844" width="9.7109375" style="1" customWidth="1"/>
    <col min="2845" max="2847" width="10.28515625" style="1" customWidth="1"/>
    <col min="2848" max="2850" width="3" style="1" customWidth="1"/>
    <col min="2851" max="2851" width="15" style="1" customWidth="1"/>
    <col min="2852" max="2852" width="18" style="1" customWidth="1"/>
    <col min="2853" max="2853" width="35.7109375" style="1" bestFit="1" customWidth="1"/>
    <col min="2854" max="3081" width="11.42578125" style="1"/>
    <col min="3082" max="3082" width="8.85546875" style="1" customWidth="1"/>
    <col min="3083" max="3083" width="18.85546875" style="1" customWidth="1"/>
    <col min="3084" max="3090" width="9.7109375" style="1" customWidth="1"/>
    <col min="3091" max="3091" width="10.140625" style="1" bestFit="1" customWidth="1"/>
    <col min="3092" max="3100" width="9.7109375" style="1" customWidth="1"/>
    <col min="3101" max="3103" width="10.28515625" style="1" customWidth="1"/>
    <col min="3104" max="3106" width="3" style="1" customWidth="1"/>
    <col min="3107" max="3107" width="15" style="1" customWidth="1"/>
    <col min="3108" max="3108" width="18" style="1" customWidth="1"/>
    <col min="3109" max="3109" width="35.7109375" style="1" bestFit="1" customWidth="1"/>
    <col min="3110" max="3337" width="11.42578125" style="1"/>
    <col min="3338" max="3338" width="8.85546875" style="1" customWidth="1"/>
    <col min="3339" max="3339" width="18.85546875" style="1" customWidth="1"/>
    <col min="3340" max="3346" width="9.7109375" style="1" customWidth="1"/>
    <col min="3347" max="3347" width="10.140625" style="1" bestFit="1" customWidth="1"/>
    <col min="3348" max="3356" width="9.7109375" style="1" customWidth="1"/>
    <col min="3357" max="3359" width="10.28515625" style="1" customWidth="1"/>
    <col min="3360" max="3362" width="3" style="1" customWidth="1"/>
    <col min="3363" max="3363" width="15" style="1" customWidth="1"/>
    <col min="3364" max="3364" width="18" style="1" customWidth="1"/>
    <col min="3365" max="3365" width="35.7109375" style="1" bestFit="1" customWidth="1"/>
    <col min="3366" max="3593" width="11.42578125" style="1"/>
    <col min="3594" max="3594" width="8.85546875" style="1" customWidth="1"/>
    <col min="3595" max="3595" width="18.85546875" style="1" customWidth="1"/>
    <col min="3596" max="3602" width="9.7109375" style="1" customWidth="1"/>
    <col min="3603" max="3603" width="10.140625" style="1" bestFit="1" customWidth="1"/>
    <col min="3604" max="3612" width="9.7109375" style="1" customWidth="1"/>
    <col min="3613" max="3615" width="10.28515625" style="1" customWidth="1"/>
    <col min="3616" max="3618" width="3" style="1" customWidth="1"/>
    <col min="3619" max="3619" width="15" style="1" customWidth="1"/>
    <col min="3620" max="3620" width="18" style="1" customWidth="1"/>
    <col min="3621" max="3621" width="35.7109375" style="1" bestFit="1" customWidth="1"/>
    <col min="3622" max="3849" width="11.42578125" style="1"/>
    <col min="3850" max="3850" width="8.85546875" style="1" customWidth="1"/>
    <col min="3851" max="3851" width="18.85546875" style="1" customWidth="1"/>
    <col min="3852" max="3858" width="9.7109375" style="1" customWidth="1"/>
    <col min="3859" max="3859" width="10.140625" style="1" bestFit="1" customWidth="1"/>
    <col min="3860" max="3868" width="9.7109375" style="1" customWidth="1"/>
    <col min="3869" max="3871" width="10.28515625" style="1" customWidth="1"/>
    <col min="3872" max="3874" width="3" style="1" customWidth="1"/>
    <col min="3875" max="3875" width="15" style="1" customWidth="1"/>
    <col min="3876" max="3876" width="18" style="1" customWidth="1"/>
    <col min="3877" max="3877" width="35.7109375" style="1" bestFit="1" customWidth="1"/>
    <col min="3878" max="4105" width="11.42578125" style="1"/>
    <col min="4106" max="4106" width="8.85546875" style="1" customWidth="1"/>
    <col min="4107" max="4107" width="18.85546875" style="1" customWidth="1"/>
    <col min="4108" max="4114" width="9.7109375" style="1" customWidth="1"/>
    <col min="4115" max="4115" width="10.140625" style="1" bestFit="1" customWidth="1"/>
    <col min="4116" max="4124" width="9.7109375" style="1" customWidth="1"/>
    <col min="4125" max="4127" width="10.28515625" style="1" customWidth="1"/>
    <col min="4128" max="4130" width="3" style="1" customWidth="1"/>
    <col min="4131" max="4131" width="15" style="1" customWidth="1"/>
    <col min="4132" max="4132" width="18" style="1" customWidth="1"/>
    <col min="4133" max="4133" width="35.7109375" style="1" bestFit="1" customWidth="1"/>
    <col min="4134" max="4361" width="11.42578125" style="1"/>
    <col min="4362" max="4362" width="8.85546875" style="1" customWidth="1"/>
    <col min="4363" max="4363" width="18.85546875" style="1" customWidth="1"/>
    <col min="4364" max="4370" width="9.7109375" style="1" customWidth="1"/>
    <col min="4371" max="4371" width="10.140625" style="1" bestFit="1" customWidth="1"/>
    <col min="4372" max="4380" width="9.7109375" style="1" customWidth="1"/>
    <col min="4381" max="4383" width="10.28515625" style="1" customWidth="1"/>
    <col min="4384" max="4386" width="3" style="1" customWidth="1"/>
    <col min="4387" max="4387" width="15" style="1" customWidth="1"/>
    <col min="4388" max="4388" width="18" style="1" customWidth="1"/>
    <col min="4389" max="4389" width="35.7109375" style="1" bestFit="1" customWidth="1"/>
    <col min="4390" max="4617" width="11.42578125" style="1"/>
    <col min="4618" max="4618" width="8.85546875" style="1" customWidth="1"/>
    <col min="4619" max="4619" width="18.85546875" style="1" customWidth="1"/>
    <col min="4620" max="4626" width="9.7109375" style="1" customWidth="1"/>
    <col min="4627" max="4627" width="10.140625" style="1" bestFit="1" customWidth="1"/>
    <col min="4628" max="4636" width="9.7109375" style="1" customWidth="1"/>
    <col min="4637" max="4639" width="10.28515625" style="1" customWidth="1"/>
    <col min="4640" max="4642" width="3" style="1" customWidth="1"/>
    <col min="4643" max="4643" width="15" style="1" customWidth="1"/>
    <col min="4644" max="4644" width="18" style="1" customWidth="1"/>
    <col min="4645" max="4645" width="35.7109375" style="1" bestFit="1" customWidth="1"/>
    <col min="4646" max="4873" width="11.42578125" style="1"/>
    <col min="4874" max="4874" width="8.85546875" style="1" customWidth="1"/>
    <col min="4875" max="4875" width="18.85546875" style="1" customWidth="1"/>
    <col min="4876" max="4882" width="9.7109375" style="1" customWidth="1"/>
    <col min="4883" max="4883" width="10.140625" style="1" bestFit="1" customWidth="1"/>
    <col min="4884" max="4892" width="9.7109375" style="1" customWidth="1"/>
    <col min="4893" max="4895" width="10.28515625" style="1" customWidth="1"/>
    <col min="4896" max="4898" width="3" style="1" customWidth="1"/>
    <col min="4899" max="4899" width="15" style="1" customWidth="1"/>
    <col min="4900" max="4900" width="18" style="1" customWidth="1"/>
    <col min="4901" max="4901" width="35.7109375" style="1" bestFit="1" customWidth="1"/>
    <col min="4902" max="5129" width="11.42578125" style="1"/>
    <col min="5130" max="5130" width="8.85546875" style="1" customWidth="1"/>
    <col min="5131" max="5131" width="18.85546875" style="1" customWidth="1"/>
    <col min="5132" max="5138" width="9.7109375" style="1" customWidth="1"/>
    <col min="5139" max="5139" width="10.140625" style="1" bestFit="1" customWidth="1"/>
    <col min="5140" max="5148" width="9.7109375" style="1" customWidth="1"/>
    <col min="5149" max="5151" width="10.28515625" style="1" customWidth="1"/>
    <col min="5152" max="5154" width="3" style="1" customWidth="1"/>
    <col min="5155" max="5155" width="15" style="1" customWidth="1"/>
    <col min="5156" max="5156" width="18" style="1" customWidth="1"/>
    <col min="5157" max="5157" width="35.7109375" style="1" bestFit="1" customWidth="1"/>
    <col min="5158" max="5385" width="11.42578125" style="1"/>
    <col min="5386" max="5386" width="8.85546875" style="1" customWidth="1"/>
    <col min="5387" max="5387" width="18.85546875" style="1" customWidth="1"/>
    <col min="5388" max="5394" width="9.7109375" style="1" customWidth="1"/>
    <col min="5395" max="5395" width="10.140625" style="1" bestFit="1" customWidth="1"/>
    <col min="5396" max="5404" width="9.7109375" style="1" customWidth="1"/>
    <col min="5405" max="5407" width="10.28515625" style="1" customWidth="1"/>
    <col min="5408" max="5410" width="3" style="1" customWidth="1"/>
    <col min="5411" max="5411" width="15" style="1" customWidth="1"/>
    <col min="5412" max="5412" width="18" style="1" customWidth="1"/>
    <col min="5413" max="5413" width="35.7109375" style="1" bestFit="1" customWidth="1"/>
    <col min="5414" max="5641" width="11.42578125" style="1"/>
    <col min="5642" max="5642" width="8.85546875" style="1" customWidth="1"/>
    <col min="5643" max="5643" width="18.85546875" style="1" customWidth="1"/>
    <col min="5644" max="5650" width="9.7109375" style="1" customWidth="1"/>
    <col min="5651" max="5651" width="10.140625" style="1" bestFit="1" customWidth="1"/>
    <col min="5652" max="5660" width="9.7109375" style="1" customWidth="1"/>
    <col min="5661" max="5663" width="10.28515625" style="1" customWidth="1"/>
    <col min="5664" max="5666" width="3" style="1" customWidth="1"/>
    <col min="5667" max="5667" width="15" style="1" customWidth="1"/>
    <col min="5668" max="5668" width="18" style="1" customWidth="1"/>
    <col min="5669" max="5669" width="35.7109375" style="1" bestFit="1" customWidth="1"/>
    <col min="5670" max="5897" width="11.42578125" style="1"/>
    <col min="5898" max="5898" width="8.85546875" style="1" customWidth="1"/>
    <col min="5899" max="5899" width="18.85546875" style="1" customWidth="1"/>
    <col min="5900" max="5906" width="9.7109375" style="1" customWidth="1"/>
    <col min="5907" max="5907" width="10.140625" style="1" bestFit="1" customWidth="1"/>
    <col min="5908" max="5916" width="9.7109375" style="1" customWidth="1"/>
    <col min="5917" max="5919" width="10.28515625" style="1" customWidth="1"/>
    <col min="5920" max="5922" width="3" style="1" customWidth="1"/>
    <col min="5923" max="5923" width="15" style="1" customWidth="1"/>
    <col min="5924" max="5924" width="18" style="1" customWidth="1"/>
    <col min="5925" max="5925" width="35.7109375" style="1" bestFit="1" customWidth="1"/>
    <col min="5926" max="6153" width="11.42578125" style="1"/>
    <col min="6154" max="6154" width="8.85546875" style="1" customWidth="1"/>
    <col min="6155" max="6155" width="18.85546875" style="1" customWidth="1"/>
    <col min="6156" max="6162" width="9.7109375" style="1" customWidth="1"/>
    <col min="6163" max="6163" width="10.140625" style="1" bestFit="1" customWidth="1"/>
    <col min="6164" max="6172" width="9.7109375" style="1" customWidth="1"/>
    <col min="6173" max="6175" width="10.28515625" style="1" customWidth="1"/>
    <col min="6176" max="6178" width="3" style="1" customWidth="1"/>
    <col min="6179" max="6179" width="15" style="1" customWidth="1"/>
    <col min="6180" max="6180" width="18" style="1" customWidth="1"/>
    <col min="6181" max="6181" width="35.7109375" style="1" bestFit="1" customWidth="1"/>
    <col min="6182" max="6409" width="11.42578125" style="1"/>
    <col min="6410" max="6410" width="8.85546875" style="1" customWidth="1"/>
    <col min="6411" max="6411" width="18.85546875" style="1" customWidth="1"/>
    <col min="6412" max="6418" width="9.7109375" style="1" customWidth="1"/>
    <col min="6419" max="6419" width="10.140625" style="1" bestFit="1" customWidth="1"/>
    <col min="6420" max="6428" width="9.7109375" style="1" customWidth="1"/>
    <col min="6429" max="6431" width="10.28515625" style="1" customWidth="1"/>
    <col min="6432" max="6434" width="3" style="1" customWidth="1"/>
    <col min="6435" max="6435" width="15" style="1" customWidth="1"/>
    <col min="6436" max="6436" width="18" style="1" customWidth="1"/>
    <col min="6437" max="6437" width="35.7109375" style="1" bestFit="1" customWidth="1"/>
    <col min="6438" max="6665" width="11.42578125" style="1"/>
    <col min="6666" max="6666" width="8.85546875" style="1" customWidth="1"/>
    <col min="6667" max="6667" width="18.85546875" style="1" customWidth="1"/>
    <col min="6668" max="6674" width="9.7109375" style="1" customWidth="1"/>
    <col min="6675" max="6675" width="10.140625" style="1" bestFit="1" customWidth="1"/>
    <col min="6676" max="6684" width="9.7109375" style="1" customWidth="1"/>
    <col min="6685" max="6687" width="10.28515625" style="1" customWidth="1"/>
    <col min="6688" max="6690" width="3" style="1" customWidth="1"/>
    <col min="6691" max="6691" width="15" style="1" customWidth="1"/>
    <col min="6692" max="6692" width="18" style="1" customWidth="1"/>
    <col min="6693" max="6693" width="35.7109375" style="1" bestFit="1" customWidth="1"/>
    <col min="6694" max="6921" width="11.42578125" style="1"/>
    <col min="6922" max="6922" width="8.85546875" style="1" customWidth="1"/>
    <col min="6923" max="6923" width="18.85546875" style="1" customWidth="1"/>
    <col min="6924" max="6930" width="9.7109375" style="1" customWidth="1"/>
    <col min="6931" max="6931" width="10.140625" style="1" bestFit="1" customWidth="1"/>
    <col min="6932" max="6940" width="9.7109375" style="1" customWidth="1"/>
    <col min="6941" max="6943" width="10.28515625" style="1" customWidth="1"/>
    <col min="6944" max="6946" width="3" style="1" customWidth="1"/>
    <col min="6947" max="6947" width="15" style="1" customWidth="1"/>
    <col min="6948" max="6948" width="18" style="1" customWidth="1"/>
    <col min="6949" max="6949" width="35.7109375" style="1" bestFit="1" customWidth="1"/>
    <col min="6950" max="7177" width="11.42578125" style="1"/>
    <col min="7178" max="7178" width="8.85546875" style="1" customWidth="1"/>
    <col min="7179" max="7179" width="18.85546875" style="1" customWidth="1"/>
    <col min="7180" max="7186" width="9.7109375" style="1" customWidth="1"/>
    <col min="7187" max="7187" width="10.140625" style="1" bestFit="1" customWidth="1"/>
    <col min="7188" max="7196" width="9.7109375" style="1" customWidth="1"/>
    <col min="7197" max="7199" width="10.28515625" style="1" customWidth="1"/>
    <col min="7200" max="7202" width="3" style="1" customWidth="1"/>
    <col min="7203" max="7203" width="15" style="1" customWidth="1"/>
    <col min="7204" max="7204" width="18" style="1" customWidth="1"/>
    <col min="7205" max="7205" width="35.7109375" style="1" bestFit="1" customWidth="1"/>
    <col min="7206" max="7433" width="11.42578125" style="1"/>
    <col min="7434" max="7434" width="8.85546875" style="1" customWidth="1"/>
    <col min="7435" max="7435" width="18.85546875" style="1" customWidth="1"/>
    <col min="7436" max="7442" width="9.7109375" style="1" customWidth="1"/>
    <col min="7443" max="7443" width="10.140625" style="1" bestFit="1" customWidth="1"/>
    <col min="7444" max="7452" width="9.7109375" style="1" customWidth="1"/>
    <col min="7453" max="7455" width="10.28515625" style="1" customWidth="1"/>
    <col min="7456" max="7458" width="3" style="1" customWidth="1"/>
    <col min="7459" max="7459" width="15" style="1" customWidth="1"/>
    <col min="7460" max="7460" width="18" style="1" customWidth="1"/>
    <col min="7461" max="7461" width="35.7109375" style="1" bestFit="1" customWidth="1"/>
    <col min="7462" max="7689" width="11.42578125" style="1"/>
    <col min="7690" max="7690" width="8.85546875" style="1" customWidth="1"/>
    <col min="7691" max="7691" width="18.85546875" style="1" customWidth="1"/>
    <col min="7692" max="7698" width="9.7109375" style="1" customWidth="1"/>
    <col min="7699" max="7699" width="10.140625" style="1" bestFit="1" customWidth="1"/>
    <col min="7700" max="7708" width="9.7109375" style="1" customWidth="1"/>
    <col min="7709" max="7711" width="10.28515625" style="1" customWidth="1"/>
    <col min="7712" max="7714" width="3" style="1" customWidth="1"/>
    <col min="7715" max="7715" width="15" style="1" customWidth="1"/>
    <col min="7716" max="7716" width="18" style="1" customWidth="1"/>
    <col min="7717" max="7717" width="35.7109375" style="1" bestFit="1" customWidth="1"/>
    <col min="7718" max="7945" width="11.42578125" style="1"/>
    <col min="7946" max="7946" width="8.85546875" style="1" customWidth="1"/>
    <col min="7947" max="7947" width="18.85546875" style="1" customWidth="1"/>
    <col min="7948" max="7954" width="9.7109375" style="1" customWidth="1"/>
    <col min="7955" max="7955" width="10.140625" style="1" bestFit="1" customWidth="1"/>
    <col min="7956" max="7964" width="9.7109375" style="1" customWidth="1"/>
    <col min="7965" max="7967" width="10.28515625" style="1" customWidth="1"/>
    <col min="7968" max="7970" width="3" style="1" customWidth="1"/>
    <col min="7971" max="7971" width="15" style="1" customWidth="1"/>
    <col min="7972" max="7972" width="18" style="1" customWidth="1"/>
    <col min="7973" max="7973" width="35.7109375" style="1" bestFit="1" customWidth="1"/>
    <col min="7974" max="8201" width="11.42578125" style="1"/>
    <col min="8202" max="8202" width="8.85546875" style="1" customWidth="1"/>
    <col min="8203" max="8203" width="18.85546875" style="1" customWidth="1"/>
    <col min="8204" max="8210" width="9.7109375" style="1" customWidth="1"/>
    <col min="8211" max="8211" width="10.140625" style="1" bestFit="1" customWidth="1"/>
    <col min="8212" max="8220" width="9.7109375" style="1" customWidth="1"/>
    <col min="8221" max="8223" width="10.28515625" style="1" customWidth="1"/>
    <col min="8224" max="8226" width="3" style="1" customWidth="1"/>
    <col min="8227" max="8227" width="15" style="1" customWidth="1"/>
    <col min="8228" max="8228" width="18" style="1" customWidth="1"/>
    <col min="8229" max="8229" width="35.7109375" style="1" bestFit="1" customWidth="1"/>
    <col min="8230" max="8457" width="11.42578125" style="1"/>
    <col min="8458" max="8458" width="8.85546875" style="1" customWidth="1"/>
    <col min="8459" max="8459" width="18.85546875" style="1" customWidth="1"/>
    <col min="8460" max="8466" width="9.7109375" style="1" customWidth="1"/>
    <col min="8467" max="8467" width="10.140625" style="1" bestFit="1" customWidth="1"/>
    <col min="8468" max="8476" width="9.7109375" style="1" customWidth="1"/>
    <col min="8477" max="8479" width="10.28515625" style="1" customWidth="1"/>
    <col min="8480" max="8482" width="3" style="1" customWidth="1"/>
    <col min="8483" max="8483" width="15" style="1" customWidth="1"/>
    <col min="8484" max="8484" width="18" style="1" customWidth="1"/>
    <col min="8485" max="8485" width="35.7109375" style="1" bestFit="1" customWidth="1"/>
    <col min="8486" max="8713" width="11.42578125" style="1"/>
    <col min="8714" max="8714" width="8.85546875" style="1" customWidth="1"/>
    <col min="8715" max="8715" width="18.85546875" style="1" customWidth="1"/>
    <col min="8716" max="8722" width="9.7109375" style="1" customWidth="1"/>
    <col min="8723" max="8723" width="10.140625" style="1" bestFit="1" customWidth="1"/>
    <col min="8724" max="8732" width="9.7109375" style="1" customWidth="1"/>
    <col min="8733" max="8735" width="10.28515625" style="1" customWidth="1"/>
    <col min="8736" max="8738" width="3" style="1" customWidth="1"/>
    <col min="8739" max="8739" width="15" style="1" customWidth="1"/>
    <col min="8740" max="8740" width="18" style="1" customWidth="1"/>
    <col min="8741" max="8741" width="35.7109375" style="1" bestFit="1" customWidth="1"/>
    <col min="8742" max="8969" width="11.42578125" style="1"/>
    <col min="8970" max="8970" width="8.85546875" style="1" customWidth="1"/>
    <col min="8971" max="8971" width="18.85546875" style="1" customWidth="1"/>
    <col min="8972" max="8978" width="9.7109375" style="1" customWidth="1"/>
    <col min="8979" max="8979" width="10.140625" style="1" bestFit="1" customWidth="1"/>
    <col min="8980" max="8988" width="9.7109375" style="1" customWidth="1"/>
    <col min="8989" max="8991" width="10.28515625" style="1" customWidth="1"/>
    <col min="8992" max="8994" width="3" style="1" customWidth="1"/>
    <col min="8995" max="8995" width="15" style="1" customWidth="1"/>
    <col min="8996" max="8996" width="18" style="1" customWidth="1"/>
    <col min="8997" max="8997" width="35.7109375" style="1" bestFit="1" customWidth="1"/>
    <col min="8998" max="9225" width="11.42578125" style="1"/>
    <col min="9226" max="9226" width="8.85546875" style="1" customWidth="1"/>
    <col min="9227" max="9227" width="18.85546875" style="1" customWidth="1"/>
    <col min="9228" max="9234" width="9.7109375" style="1" customWidth="1"/>
    <col min="9235" max="9235" width="10.140625" style="1" bestFit="1" customWidth="1"/>
    <col min="9236" max="9244" width="9.7109375" style="1" customWidth="1"/>
    <col min="9245" max="9247" width="10.28515625" style="1" customWidth="1"/>
    <col min="9248" max="9250" width="3" style="1" customWidth="1"/>
    <col min="9251" max="9251" width="15" style="1" customWidth="1"/>
    <col min="9252" max="9252" width="18" style="1" customWidth="1"/>
    <col min="9253" max="9253" width="35.7109375" style="1" bestFit="1" customWidth="1"/>
    <col min="9254" max="9481" width="11.42578125" style="1"/>
    <col min="9482" max="9482" width="8.85546875" style="1" customWidth="1"/>
    <col min="9483" max="9483" width="18.85546875" style="1" customWidth="1"/>
    <col min="9484" max="9490" width="9.7109375" style="1" customWidth="1"/>
    <col min="9491" max="9491" width="10.140625" style="1" bestFit="1" customWidth="1"/>
    <col min="9492" max="9500" width="9.7109375" style="1" customWidth="1"/>
    <col min="9501" max="9503" width="10.28515625" style="1" customWidth="1"/>
    <col min="9504" max="9506" width="3" style="1" customWidth="1"/>
    <col min="9507" max="9507" width="15" style="1" customWidth="1"/>
    <col min="9508" max="9508" width="18" style="1" customWidth="1"/>
    <col min="9509" max="9509" width="35.7109375" style="1" bestFit="1" customWidth="1"/>
    <col min="9510" max="9737" width="11.42578125" style="1"/>
    <col min="9738" max="9738" width="8.85546875" style="1" customWidth="1"/>
    <col min="9739" max="9739" width="18.85546875" style="1" customWidth="1"/>
    <col min="9740" max="9746" width="9.7109375" style="1" customWidth="1"/>
    <col min="9747" max="9747" width="10.140625" style="1" bestFit="1" customWidth="1"/>
    <col min="9748" max="9756" width="9.7109375" style="1" customWidth="1"/>
    <col min="9757" max="9759" width="10.28515625" style="1" customWidth="1"/>
    <col min="9760" max="9762" width="3" style="1" customWidth="1"/>
    <col min="9763" max="9763" width="15" style="1" customWidth="1"/>
    <col min="9764" max="9764" width="18" style="1" customWidth="1"/>
    <col min="9765" max="9765" width="35.7109375" style="1" bestFit="1" customWidth="1"/>
    <col min="9766" max="9993" width="11.42578125" style="1"/>
    <col min="9994" max="9994" width="8.85546875" style="1" customWidth="1"/>
    <col min="9995" max="9995" width="18.85546875" style="1" customWidth="1"/>
    <col min="9996" max="10002" width="9.7109375" style="1" customWidth="1"/>
    <col min="10003" max="10003" width="10.140625" style="1" bestFit="1" customWidth="1"/>
    <col min="10004" max="10012" width="9.7109375" style="1" customWidth="1"/>
    <col min="10013" max="10015" width="10.28515625" style="1" customWidth="1"/>
    <col min="10016" max="10018" width="3" style="1" customWidth="1"/>
    <col min="10019" max="10019" width="15" style="1" customWidth="1"/>
    <col min="10020" max="10020" width="18" style="1" customWidth="1"/>
    <col min="10021" max="10021" width="35.7109375" style="1" bestFit="1" customWidth="1"/>
    <col min="10022" max="10249" width="11.42578125" style="1"/>
    <col min="10250" max="10250" width="8.85546875" style="1" customWidth="1"/>
    <col min="10251" max="10251" width="18.85546875" style="1" customWidth="1"/>
    <col min="10252" max="10258" width="9.7109375" style="1" customWidth="1"/>
    <col min="10259" max="10259" width="10.140625" style="1" bestFit="1" customWidth="1"/>
    <col min="10260" max="10268" width="9.7109375" style="1" customWidth="1"/>
    <col min="10269" max="10271" width="10.28515625" style="1" customWidth="1"/>
    <col min="10272" max="10274" width="3" style="1" customWidth="1"/>
    <col min="10275" max="10275" width="15" style="1" customWidth="1"/>
    <col min="10276" max="10276" width="18" style="1" customWidth="1"/>
    <col min="10277" max="10277" width="35.7109375" style="1" bestFit="1" customWidth="1"/>
    <col min="10278" max="10505" width="11.42578125" style="1"/>
    <col min="10506" max="10506" width="8.85546875" style="1" customWidth="1"/>
    <col min="10507" max="10507" width="18.85546875" style="1" customWidth="1"/>
    <col min="10508" max="10514" width="9.7109375" style="1" customWidth="1"/>
    <col min="10515" max="10515" width="10.140625" style="1" bestFit="1" customWidth="1"/>
    <col min="10516" max="10524" width="9.7109375" style="1" customWidth="1"/>
    <col min="10525" max="10527" width="10.28515625" style="1" customWidth="1"/>
    <col min="10528" max="10530" width="3" style="1" customWidth="1"/>
    <col min="10531" max="10531" width="15" style="1" customWidth="1"/>
    <col min="10532" max="10532" width="18" style="1" customWidth="1"/>
    <col min="10533" max="10533" width="35.7109375" style="1" bestFit="1" customWidth="1"/>
    <col min="10534" max="10761" width="11.42578125" style="1"/>
    <col min="10762" max="10762" width="8.85546875" style="1" customWidth="1"/>
    <col min="10763" max="10763" width="18.85546875" style="1" customWidth="1"/>
    <col min="10764" max="10770" width="9.7109375" style="1" customWidth="1"/>
    <col min="10771" max="10771" width="10.140625" style="1" bestFit="1" customWidth="1"/>
    <col min="10772" max="10780" width="9.7109375" style="1" customWidth="1"/>
    <col min="10781" max="10783" width="10.28515625" style="1" customWidth="1"/>
    <col min="10784" max="10786" width="3" style="1" customWidth="1"/>
    <col min="10787" max="10787" width="15" style="1" customWidth="1"/>
    <col min="10788" max="10788" width="18" style="1" customWidth="1"/>
    <col min="10789" max="10789" width="35.7109375" style="1" bestFit="1" customWidth="1"/>
    <col min="10790" max="11017" width="11.42578125" style="1"/>
    <col min="11018" max="11018" width="8.85546875" style="1" customWidth="1"/>
    <col min="11019" max="11019" width="18.85546875" style="1" customWidth="1"/>
    <col min="11020" max="11026" width="9.7109375" style="1" customWidth="1"/>
    <col min="11027" max="11027" width="10.140625" style="1" bestFit="1" customWidth="1"/>
    <col min="11028" max="11036" width="9.7109375" style="1" customWidth="1"/>
    <col min="11037" max="11039" width="10.28515625" style="1" customWidth="1"/>
    <col min="11040" max="11042" width="3" style="1" customWidth="1"/>
    <col min="11043" max="11043" width="15" style="1" customWidth="1"/>
    <col min="11044" max="11044" width="18" style="1" customWidth="1"/>
    <col min="11045" max="11045" width="35.7109375" style="1" bestFit="1" customWidth="1"/>
    <col min="11046" max="11273" width="11.42578125" style="1"/>
    <col min="11274" max="11274" width="8.85546875" style="1" customWidth="1"/>
    <col min="11275" max="11275" width="18.85546875" style="1" customWidth="1"/>
    <col min="11276" max="11282" width="9.7109375" style="1" customWidth="1"/>
    <col min="11283" max="11283" width="10.140625" style="1" bestFit="1" customWidth="1"/>
    <col min="11284" max="11292" width="9.7109375" style="1" customWidth="1"/>
    <col min="11293" max="11295" width="10.28515625" style="1" customWidth="1"/>
    <col min="11296" max="11298" width="3" style="1" customWidth="1"/>
    <col min="11299" max="11299" width="15" style="1" customWidth="1"/>
    <col min="11300" max="11300" width="18" style="1" customWidth="1"/>
    <col min="11301" max="11301" width="35.7109375" style="1" bestFit="1" customWidth="1"/>
    <col min="11302" max="11529" width="11.42578125" style="1"/>
    <col min="11530" max="11530" width="8.85546875" style="1" customWidth="1"/>
    <col min="11531" max="11531" width="18.85546875" style="1" customWidth="1"/>
    <col min="11532" max="11538" width="9.7109375" style="1" customWidth="1"/>
    <col min="11539" max="11539" width="10.140625" style="1" bestFit="1" customWidth="1"/>
    <col min="11540" max="11548" width="9.7109375" style="1" customWidth="1"/>
    <col min="11549" max="11551" width="10.28515625" style="1" customWidth="1"/>
    <col min="11552" max="11554" width="3" style="1" customWidth="1"/>
    <col min="11555" max="11555" width="15" style="1" customWidth="1"/>
    <col min="11556" max="11556" width="18" style="1" customWidth="1"/>
    <col min="11557" max="11557" width="35.7109375" style="1" bestFit="1" customWidth="1"/>
    <col min="11558" max="11785" width="11.42578125" style="1"/>
    <col min="11786" max="11786" width="8.85546875" style="1" customWidth="1"/>
    <col min="11787" max="11787" width="18.85546875" style="1" customWidth="1"/>
    <col min="11788" max="11794" width="9.7109375" style="1" customWidth="1"/>
    <col min="11795" max="11795" width="10.140625" style="1" bestFit="1" customWidth="1"/>
    <col min="11796" max="11804" width="9.7109375" style="1" customWidth="1"/>
    <col min="11805" max="11807" width="10.28515625" style="1" customWidth="1"/>
    <col min="11808" max="11810" width="3" style="1" customWidth="1"/>
    <col min="11811" max="11811" width="15" style="1" customWidth="1"/>
    <col min="11812" max="11812" width="18" style="1" customWidth="1"/>
    <col min="11813" max="11813" width="35.7109375" style="1" bestFit="1" customWidth="1"/>
    <col min="11814" max="12041" width="11.42578125" style="1"/>
    <col min="12042" max="12042" width="8.85546875" style="1" customWidth="1"/>
    <col min="12043" max="12043" width="18.85546875" style="1" customWidth="1"/>
    <col min="12044" max="12050" width="9.7109375" style="1" customWidth="1"/>
    <col min="12051" max="12051" width="10.140625" style="1" bestFit="1" customWidth="1"/>
    <col min="12052" max="12060" width="9.7109375" style="1" customWidth="1"/>
    <col min="12061" max="12063" width="10.28515625" style="1" customWidth="1"/>
    <col min="12064" max="12066" width="3" style="1" customWidth="1"/>
    <col min="12067" max="12067" width="15" style="1" customWidth="1"/>
    <col min="12068" max="12068" width="18" style="1" customWidth="1"/>
    <col min="12069" max="12069" width="35.7109375" style="1" bestFit="1" customWidth="1"/>
    <col min="12070" max="12297" width="11.42578125" style="1"/>
    <col min="12298" max="12298" width="8.85546875" style="1" customWidth="1"/>
    <col min="12299" max="12299" width="18.85546875" style="1" customWidth="1"/>
    <col min="12300" max="12306" width="9.7109375" style="1" customWidth="1"/>
    <col min="12307" max="12307" width="10.140625" style="1" bestFit="1" customWidth="1"/>
    <col min="12308" max="12316" width="9.7109375" style="1" customWidth="1"/>
    <col min="12317" max="12319" width="10.28515625" style="1" customWidth="1"/>
    <col min="12320" max="12322" width="3" style="1" customWidth="1"/>
    <col min="12323" max="12323" width="15" style="1" customWidth="1"/>
    <col min="12324" max="12324" width="18" style="1" customWidth="1"/>
    <col min="12325" max="12325" width="35.7109375" style="1" bestFit="1" customWidth="1"/>
    <col min="12326" max="12553" width="11.42578125" style="1"/>
    <col min="12554" max="12554" width="8.85546875" style="1" customWidth="1"/>
    <col min="12555" max="12555" width="18.85546875" style="1" customWidth="1"/>
    <col min="12556" max="12562" width="9.7109375" style="1" customWidth="1"/>
    <col min="12563" max="12563" width="10.140625" style="1" bestFit="1" customWidth="1"/>
    <col min="12564" max="12572" width="9.7109375" style="1" customWidth="1"/>
    <col min="12573" max="12575" width="10.28515625" style="1" customWidth="1"/>
    <col min="12576" max="12578" width="3" style="1" customWidth="1"/>
    <col min="12579" max="12579" width="15" style="1" customWidth="1"/>
    <col min="12580" max="12580" width="18" style="1" customWidth="1"/>
    <col min="12581" max="12581" width="35.7109375" style="1" bestFit="1" customWidth="1"/>
    <col min="12582" max="12809" width="11.42578125" style="1"/>
    <col min="12810" max="12810" width="8.85546875" style="1" customWidth="1"/>
    <col min="12811" max="12811" width="18.85546875" style="1" customWidth="1"/>
    <col min="12812" max="12818" width="9.7109375" style="1" customWidth="1"/>
    <col min="12819" max="12819" width="10.140625" style="1" bestFit="1" customWidth="1"/>
    <col min="12820" max="12828" width="9.7109375" style="1" customWidth="1"/>
    <col min="12829" max="12831" width="10.28515625" style="1" customWidth="1"/>
    <col min="12832" max="12834" width="3" style="1" customWidth="1"/>
    <col min="12835" max="12835" width="15" style="1" customWidth="1"/>
    <col min="12836" max="12836" width="18" style="1" customWidth="1"/>
    <col min="12837" max="12837" width="35.7109375" style="1" bestFit="1" customWidth="1"/>
    <col min="12838" max="13065" width="11.42578125" style="1"/>
    <col min="13066" max="13066" width="8.85546875" style="1" customWidth="1"/>
    <col min="13067" max="13067" width="18.85546875" style="1" customWidth="1"/>
    <col min="13068" max="13074" width="9.7109375" style="1" customWidth="1"/>
    <col min="13075" max="13075" width="10.140625" style="1" bestFit="1" customWidth="1"/>
    <col min="13076" max="13084" width="9.7109375" style="1" customWidth="1"/>
    <col min="13085" max="13087" width="10.28515625" style="1" customWidth="1"/>
    <col min="13088" max="13090" width="3" style="1" customWidth="1"/>
    <col min="13091" max="13091" width="15" style="1" customWidth="1"/>
    <col min="13092" max="13092" width="18" style="1" customWidth="1"/>
    <col min="13093" max="13093" width="35.7109375" style="1" bestFit="1" customWidth="1"/>
    <col min="13094" max="13321" width="11.42578125" style="1"/>
    <col min="13322" max="13322" width="8.85546875" style="1" customWidth="1"/>
    <col min="13323" max="13323" width="18.85546875" style="1" customWidth="1"/>
    <col min="13324" max="13330" width="9.7109375" style="1" customWidth="1"/>
    <col min="13331" max="13331" width="10.140625" style="1" bestFit="1" customWidth="1"/>
    <col min="13332" max="13340" width="9.7109375" style="1" customWidth="1"/>
    <col min="13341" max="13343" width="10.28515625" style="1" customWidth="1"/>
    <col min="13344" max="13346" width="3" style="1" customWidth="1"/>
    <col min="13347" max="13347" width="15" style="1" customWidth="1"/>
    <col min="13348" max="13348" width="18" style="1" customWidth="1"/>
    <col min="13349" max="13349" width="35.7109375" style="1" bestFit="1" customWidth="1"/>
    <col min="13350" max="13577" width="11.42578125" style="1"/>
    <col min="13578" max="13578" width="8.85546875" style="1" customWidth="1"/>
    <col min="13579" max="13579" width="18.85546875" style="1" customWidth="1"/>
    <col min="13580" max="13586" width="9.7109375" style="1" customWidth="1"/>
    <col min="13587" max="13587" width="10.140625" style="1" bestFit="1" customWidth="1"/>
    <col min="13588" max="13596" width="9.7109375" style="1" customWidth="1"/>
    <col min="13597" max="13599" width="10.28515625" style="1" customWidth="1"/>
    <col min="13600" max="13602" width="3" style="1" customWidth="1"/>
    <col min="13603" max="13603" width="15" style="1" customWidth="1"/>
    <col min="13604" max="13604" width="18" style="1" customWidth="1"/>
    <col min="13605" max="13605" width="35.7109375" style="1" bestFit="1" customWidth="1"/>
    <col min="13606" max="13833" width="11.42578125" style="1"/>
    <col min="13834" max="13834" width="8.85546875" style="1" customWidth="1"/>
    <col min="13835" max="13835" width="18.85546875" style="1" customWidth="1"/>
    <col min="13836" max="13842" width="9.7109375" style="1" customWidth="1"/>
    <col min="13843" max="13843" width="10.140625" style="1" bestFit="1" customWidth="1"/>
    <col min="13844" max="13852" width="9.7109375" style="1" customWidth="1"/>
    <col min="13853" max="13855" width="10.28515625" style="1" customWidth="1"/>
    <col min="13856" max="13858" width="3" style="1" customWidth="1"/>
    <col min="13859" max="13859" width="15" style="1" customWidth="1"/>
    <col min="13860" max="13860" width="18" style="1" customWidth="1"/>
    <col min="13861" max="13861" width="35.7109375" style="1" bestFit="1" customWidth="1"/>
    <col min="13862" max="14089" width="11.42578125" style="1"/>
    <col min="14090" max="14090" width="8.85546875" style="1" customWidth="1"/>
    <col min="14091" max="14091" width="18.85546875" style="1" customWidth="1"/>
    <col min="14092" max="14098" width="9.7109375" style="1" customWidth="1"/>
    <col min="14099" max="14099" width="10.140625" style="1" bestFit="1" customWidth="1"/>
    <col min="14100" max="14108" width="9.7109375" style="1" customWidth="1"/>
    <col min="14109" max="14111" width="10.28515625" style="1" customWidth="1"/>
    <col min="14112" max="14114" width="3" style="1" customWidth="1"/>
    <col min="14115" max="14115" width="15" style="1" customWidth="1"/>
    <col min="14116" max="14116" width="18" style="1" customWidth="1"/>
    <col min="14117" max="14117" width="35.7109375" style="1" bestFit="1" customWidth="1"/>
    <col min="14118" max="14345" width="11.42578125" style="1"/>
    <col min="14346" max="14346" width="8.85546875" style="1" customWidth="1"/>
    <col min="14347" max="14347" width="18.85546875" style="1" customWidth="1"/>
    <col min="14348" max="14354" width="9.7109375" style="1" customWidth="1"/>
    <col min="14355" max="14355" width="10.140625" style="1" bestFit="1" customWidth="1"/>
    <col min="14356" max="14364" width="9.7109375" style="1" customWidth="1"/>
    <col min="14365" max="14367" width="10.28515625" style="1" customWidth="1"/>
    <col min="14368" max="14370" width="3" style="1" customWidth="1"/>
    <col min="14371" max="14371" width="15" style="1" customWidth="1"/>
    <col min="14372" max="14372" width="18" style="1" customWidth="1"/>
    <col min="14373" max="14373" width="35.7109375" style="1" bestFit="1" customWidth="1"/>
    <col min="14374" max="14601" width="11.42578125" style="1"/>
    <col min="14602" max="14602" width="8.85546875" style="1" customWidth="1"/>
    <col min="14603" max="14603" width="18.85546875" style="1" customWidth="1"/>
    <col min="14604" max="14610" width="9.7109375" style="1" customWidth="1"/>
    <col min="14611" max="14611" width="10.140625" style="1" bestFit="1" customWidth="1"/>
    <col min="14612" max="14620" width="9.7109375" style="1" customWidth="1"/>
    <col min="14621" max="14623" width="10.28515625" style="1" customWidth="1"/>
    <col min="14624" max="14626" width="3" style="1" customWidth="1"/>
    <col min="14627" max="14627" width="15" style="1" customWidth="1"/>
    <col min="14628" max="14628" width="18" style="1" customWidth="1"/>
    <col min="14629" max="14629" width="35.7109375" style="1" bestFit="1" customWidth="1"/>
    <col min="14630" max="14857" width="11.42578125" style="1"/>
    <col min="14858" max="14858" width="8.85546875" style="1" customWidth="1"/>
    <col min="14859" max="14859" width="18.85546875" style="1" customWidth="1"/>
    <col min="14860" max="14866" width="9.7109375" style="1" customWidth="1"/>
    <col min="14867" max="14867" width="10.140625" style="1" bestFit="1" customWidth="1"/>
    <col min="14868" max="14876" width="9.7109375" style="1" customWidth="1"/>
    <col min="14877" max="14879" width="10.28515625" style="1" customWidth="1"/>
    <col min="14880" max="14882" width="3" style="1" customWidth="1"/>
    <col min="14883" max="14883" width="15" style="1" customWidth="1"/>
    <col min="14884" max="14884" width="18" style="1" customWidth="1"/>
    <col min="14885" max="14885" width="35.7109375" style="1" bestFit="1" customWidth="1"/>
    <col min="14886" max="15113" width="11.42578125" style="1"/>
    <col min="15114" max="15114" width="8.85546875" style="1" customWidth="1"/>
    <col min="15115" max="15115" width="18.85546875" style="1" customWidth="1"/>
    <col min="15116" max="15122" width="9.7109375" style="1" customWidth="1"/>
    <col min="15123" max="15123" width="10.140625" style="1" bestFit="1" customWidth="1"/>
    <col min="15124" max="15132" width="9.7109375" style="1" customWidth="1"/>
    <col min="15133" max="15135" width="10.28515625" style="1" customWidth="1"/>
    <col min="15136" max="15138" width="3" style="1" customWidth="1"/>
    <col min="15139" max="15139" width="15" style="1" customWidth="1"/>
    <col min="15140" max="15140" width="18" style="1" customWidth="1"/>
    <col min="15141" max="15141" width="35.7109375" style="1" bestFit="1" customWidth="1"/>
    <col min="15142" max="15369" width="11.42578125" style="1"/>
    <col min="15370" max="15370" width="8.85546875" style="1" customWidth="1"/>
    <col min="15371" max="15371" width="18.85546875" style="1" customWidth="1"/>
    <col min="15372" max="15378" width="9.7109375" style="1" customWidth="1"/>
    <col min="15379" max="15379" width="10.140625" style="1" bestFit="1" customWidth="1"/>
    <col min="15380" max="15388" width="9.7109375" style="1" customWidth="1"/>
    <col min="15389" max="15391" width="10.28515625" style="1" customWidth="1"/>
    <col min="15392" max="15394" width="3" style="1" customWidth="1"/>
    <col min="15395" max="15395" width="15" style="1" customWidth="1"/>
    <col min="15396" max="15396" width="18" style="1" customWidth="1"/>
    <col min="15397" max="15397" width="35.7109375" style="1" bestFit="1" customWidth="1"/>
    <col min="15398" max="15625" width="11.42578125" style="1"/>
    <col min="15626" max="15626" width="8.85546875" style="1" customWidth="1"/>
    <col min="15627" max="15627" width="18.85546875" style="1" customWidth="1"/>
    <col min="15628" max="15634" width="9.7109375" style="1" customWidth="1"/>
    <col min="15635" max="15635" width="10.140625" style="1" bestFit="1" customWidth="1"/>
    <col min="15636" max="15644" width="9.7109375" style="1" customWidth="1"/>
    <col min="15645" max="15647" width="10.28515625" style="1" customWidth="1"/>
    <col min="15648" max="15650" width="3" style="1" customWidth="1"/>
    <col min="15651" max="15651" width="15" style="1" customWidth="1"/>
    <col min="15652" max="15652" width="18" style="1" customWidth="1"/>
    <col min="15653" max="15653" width="35.7109375" style="1" bestFit="1" customWidth="1"/>
    <col min="15654" max="15881" width="11.42578125" style="1"/>
    <col min="15882" max="15882" width="8.85546875" style="1" customWidth="1"/>
    <col min="15883" max="15883" width="18.85546875" style="1" customWidth="1"/>
    <col min="15884" max="15890" width="9.7109375" style="1" customWidth="1"/>
    <col min="15891" max="15891" width="10.140625" style="1" bestFit="1" customWidth="1"/>
    <col min="15892" max="15900" width="9.7109375" style="1" customWidth="1"/>
    <col min="15901" max="15903" width="10.28515625" style="1" customWidth="1"/>
    <col min="15904" max="15906" width="3" style="1" customWidth="1"/>
    <col min="15907" max="15907" width="15" style="1" customWidth="1"/>
    <col min="15908" max="15908" width="18" style="1" customWidth="1"/>
    <col min="15909" max="15909" width="35.7109375" style="1" bestFit="1" customWidth="1"/>
    <col min="15910" max="16137" width="11.42578125" style="1"/>
    <col min="16138" max="16138" width="8.85546875" style="1" customWidth="1"/>
    <col min="16139" max="16139" width="18.85546875" style="1" customWidth="1"/>
    <col min="16140" max="16146" width="9.7109375" style="1" customWidth="1"/>
    <col min="16147" max="16147" width="10.140625" style="1" bestFit="1" customWidth="1"/>
    <col min="16148" max="16156" width="9.7109375" style="1" customWidth="1"/>
    <col min="16157" max="16159" width="10.28515625" style="1" customWidth="1"/>
    <col min="16160" max="16162" width="3" style="1" customWidth="1"/>
    <col min="16163" max="16163" width="15" style="1" customWidth="1"/>
    <col min="16164" max="16164" width="18" style="1" customWidth="1"/>
    <col min="16165" max="16165" width="35.7109375" style="1" bestFit="1" customWidth="1"/>
    <col min="16166" max="16384" width="11.42578125" style="1"/>
  </cols>
  <sheetData>
    <row r="1" spans="1:40" ht="15.75" x14ac:dyDescent="0.2">
      <c r="C1" s="2"/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</row>
    <row r="2" spans="1:40" s="19" customFormat="1" ht="26.25" customHeight="1" x14ac:dyDescent="0.2">
      <c r="B2" s="1281"/>
      <c r="C2" s="1281"/>
      <c r="D2" s="1281"/>
      <c r="E2" s="1281"/>
      <c r="F2" s="1281"/>
      <c r="G2" s="1281"/>
      <c r="H2" s="1281"/>
      <c r="I2" s="1281"/>
      <c r="J2" s="1281"/>
      <c r="K2" s="1281"/>
      <c r="L2" s="1281"/>
      <c r="M2" s="1281"/>
      <c r="N2" s="1281"/>
      <c r="O2" s="1281"/>
      <c r="P2" s="1281"/>
      <c r="Q2" s="1281"/>
      <c r="R2" s="1281"/>
      <c r="S2" s="1281"/>
      <c r="T2" s="1281"/>
      <c r="U2" s="1281"/>
      <c r="V2" s="1281"/>
      <c r="W2" s="1281"/>
      <c r="X2" s="1281"/>
      <c r="Y2" s="1281"/>
      <c r="Z2" s="1281"/>
      <c r="AA2" s="1281"/>
      <c r="AB2" s="1281"/>
      <c r="AH2" s="21"/>
    </row>
    <row r="3" spans="1:40" ht="18" customHeight="1" x14ac:dyDescent="0.2"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4"/>
      <c r="AD3" s="4"/>
      <c r="AE3" s="4"/>
    </row>
    <row r="4" spans="1:40" ht="4.9000000000000004" customHeight="1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40" ht="13.5" customHeight="1" x14ac:dyDescent="0.2">
      <c r="B5" s="5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40" ht="37.5" customHeight="1" x14ac:dyDescent="0.2">
      <c r="B6" s="8" t="s">
        <v>2</v>
      </c>
      <c r="C6" s="9">
        <v>42795</v>
      </c>
      <c r="D6" s="9">
        <v>43678</v>
      </c>
      <c r="E6" s="9">
        <v>43709</v>
      </c>
      <c r="F6" s="9">
        <v>43739</v>
      </c>
      <c r="G6" s="9">
        <v>43770</v>
      </c>
      <c r="H6" s="9">
        <v>43800</v>
      </c>
      <c r="I6" s="9">
        <v>43831</v>
      </c>
      <c r="J6" s="9">
        <v>43862</v>
      </c>
      <c r="K6" s="9">
        <v>43891</v>
      </c>
      <c r="L6" s="9">
        <v>43922</v>
      </c>
      <c r="M6" s="9">
        <v>43952</v>
      </c>
      <c r="N6" s="9">
        <v>43983</v>
      </c>
      <c r="O6" s="9">
        <v>44013</v>
      </c>
      <c r="P6" s="9">
        <v>44044</v>
      </c>
      <c r="Q6" s="9">
        <v>44075</v>
      </c>
      <c r="R6" s="9">
        <v>44105</v>
      </c>
      <c r="S6" s="9">
        <v>44136</v>
      </c>
      <c r="T6" s="9">
        <v>44166</v>
      </c>
      <c r="U6" s="9">
        <v>44197</v>
      </c>
      <c r="V6" s="9">
        <v>44228</v>
      </c>
      <c r="W6" s="9">
        <v>44256</v>
      </c>
      <c r="X6" s="9">
        <v>44287</v>
      </c>
      <c r="Y6" s="9">
        <v>44317</v>
      </c>
      <c r="Z6" s="9">
        <v>44348</v>
      </c>
      <c r="AA6" s="9">
        <v>44378</v>
      </c>
      <c r="AB6" s="9">
        <v>44409</v>
      </c>
      <c r="AC6" s="10"/>
      <c r="AD6" s="10"/>
      <c r="AE6" s="10"/>
      <c r="AK6" s="11"/>
    </row>
    <row r="7" spans="1:40" s="19" customFormat="1" ht="5.0999999999999996" customHeight="1" x14ac:dyDescent="0.2">
      <c r="A7" s="12"/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5"/>
      <c r="AD7" s="16"/>
      <c r="AE7" s="16"/>
      <c r="AF7" s="17"/>
      <c r="AG7" s="17"/>
      <c r="AH7" s="18"/>
      <c r="AJ7" s="20"/>
      <c r="AK7" s="21"/>
      <c r="AN7" s="16"/>
    </row>
    <row r="8" spans="1:40" s="19" customFormat="1" ht="34.5" customHeight="1" x14ac:dyDescent="0.2">
      <c r="A8" s="595" t="s">
        <v>957</v>
      </c>
      <c r="B8" s="596" t="s">
        <v>958</v>
      </c>
      <c r="C8" s="14"/>
      <c r="D8" s="845" t="s">
        <v>2123</v>
      </c>
      <c r="E8" s="845" t="s">
        <v>2123</v>
      </c>
      <c r="F8" s="597">
        <v>0.94785279567760172</v>
      </c>
      <c r="G8" s="597">
        <v>0.97020164561056765</v>
      </c>
      <c r="H8" s="597">
        <v>0.90259918920924664</v>
      </c>
      <c r="I8" s="597">
        <v>0.88181606847385063</v>
      </c>
      <c r="J8" s="597">
        <v>0.89547061047652876</v>
      </c>
      <c r="K8" s="597">
        <v>0.90721704815507598</v>
      </c>
      <c r="L8" s="597">
        <v>0.93775522784807974</v>
      </c>
      <c r="M8" s="597">
        <v>0.92910793317151652</v>
      </c>
      <c r="N8" s="597">
        <v>0.9113627465371591</v>
      </c>
      <c r="O8" s="597">
        <v>0.93285638921626091</v>
      </c>
      <c r="P8" s="597">
        <v>0.93525814344663216</v>
      </c>
      <c r="Q8" s="597">
        <v>0.94785279567760172</v>
      </c>
      <c r="R8" s="597"/>
      <c r="S8" s="597"/>
      <c r="T8" s="597"/>
      <c r="U8" s="597"/>
      <c r="V8" s="597"/>
      <c r="W8" s="597"/>
      <c r="X8" s="597"/>
      <c r="Y8" s="597"/>
      <c r="Z8" s="597"/>
      <c r="AA8" s="597"/>
      <c r="AB8" s="597"/>
      <c r="AC8" s="15"/>
      <c r="AD8" s="16"/>
      <c r="AE8" s="16"/>
      <c r="AF8" s="17"/>
      <c r="AG8" s="17"/>
      <c r="AH8" s="18"/>
      <c r="AJ8" s="20"/>
      <c r="AK8" s="21"/>
      <c r="AN8" s="16"/>
    </row>
    <row r="9" spans="1:40" s="19" customFormat="1" ht="34.5" customHeight="1" x14ac:dyDescent="0.2">
      <c r="A9" s="595" t="s">
        <v>957</v>
      </c>
      <c r="B9" s="596" t="s">
        <v>959</v>
      </c>
      <c r="C9" s="14"/>
      <c r="D9" s="845" t="s">
        <v>2123</v>
      </c>
      <c r="E9" s="845" t="s">
        <v>2123</v>
      </c>
      <c r="F9" s="597">
        <v>0.89673166527093273</v>
      </c>
      <c r="G9" s="597">
        <v>0.98404503154828271</v>
      </c>
      <c r="H9" s="597">
        <v>0.87833863811314783</v>
      </c>
      <c r="I9" s="597">
        <v>0.86147157049023326</v>
      </c>
      <c r="J9" s="597">
        <v>0.86436995120115501</v>
      </c>
      <c r="K9" s="597">
        <v>0.90048060791816831</v>
      </c>
      <c r="L9" s="597">
        <v>0.82820637246544981</v>
      </c>
      <c r="M9" s="597">
        <v>0.90876163790383035</v>
      </c>
      <c r="N9" s="597">
        <v>0.92907591469429296</v>
      </c>
      <c r="O9" s="597">
        <v>0.91105917455172025</v>
      </c>
      <c r="P9" s="597">
        <v>0.90888202781510208</v>
      </c>
      <c r="Q9" s="597">
        <v>0.89673166527093273</v>
      </c>
      <c r="R9" s="597"/>
      <c r="S9" s="597"/>
      <c r="T9" s="597"/>
      <c r="U9" s="597"/>
      <c r="V9" s="597"/>
      <c r="W9" s="597"/>
      <c r="X9" s="597"/>
      <c r="Y9" s="597"/>
      <c r="Z9" s="597"/>
      <c r="AA9" s="597"/>
      <c r="AB9" s="597"/>
      <c r="AC9" s="15"/>
      <c r="AD9" s="16"/>
      <c r="AE9" s="16"/>
      <c r="AF9" s="17"/>
      <c r="AG9" s="17"/>
      <c r="AH9" s="18"/>
      <c r="AJ9" s="20"/>
      <c r="AK9" s="21"/>
      <c r="AN9" s="16"/>
    </row>
    <row r="10" spans="1:40" s="19" customFormat="1" ht="34.5" customHeight="1" x14ac:dyDescent="0.2">
      <c r="A10" s="595" t="s">
        <v>957</v>
      </c>
      <c r="B10" s="596" t="s">
        <v>960</v>
      </c>
      <c r="C10" s="14"/>
      <c r="D10" s="845" t="s">
        <v>2123</v>
      </c>
      <c r="E10" s="845" t="s">
        <v>2123</v>
      </c>
      <c r="F10" s="597">
        <v>0.92998206755701263</v>
      </c>
      <c r="G10" s="597">
        <v>0.97461893213537731</v>
      </c>
      <c r="H10" s="597">
        <v>0.89531462580071119</v>
      </c>
      <c r="I10" s="597">
        <v>0.87550275577398773</v>
      </c>
      <c r="J10" s="597">
        <v>0.88558558817454303</v>
      </c>
      <c r="K10" s="597">
        <v>0.9050766976069593</v>
      </c>
      <c r="L10" s="597">
        <v>0.90185573442919242</v>
      </c>
      <c r="M10" s="597">
        <v>0.92223165996245859</v>
      </c>
      <c r="N10" s="597">
        <v>0.9173949673316335</v>
      </c>
      <c r="O10" s="597">
        <v>0.92515181176446859</v>
      </c>
      <c r="P10" s="597">
        <v>0.92605526781889613</v>
      </c>
      <c r="Q10" s="597">
        <v>0.92998206755701263</v>
      </c>
      <c r="R10" s="597"/>
      <c r="S10" s="597"/>
      <c r="T10" s="597"/>
      <c r="U10" s="597"/>
      <c r="V10" s="597"/>
      <c r="W10" s="597"/>
      <c r="X10" s="597"/>
      <c r="Y10" s="597"/>
      <c r="Z10" s="597"/>
      <c r="AA10" s="597"/>
      <c r="AB10" s="597"/>
      <c r="AC10" s="15"/>
      <c r="AD10" s="16"/>
      <c r="AE10" s="16"/>
      <c r="AF10" s="17"/>
      <c r="AG10" s="17"/>
      <c r="AH10" s="18"/>
      <c r="AJ10" s="20"/>
      <c r="AK10" s="21"/>
      <c r="AN10" s="16"/>
    </row>
    <row r="11" spans="1:40" ht="40.15" customHeight="1" x14ac:dyDescent="0.2">
      <c r="A11" s="323" t="s">
        <v>949</v>
      </c>
      <c r="B11" s="561" t="s">
        <v>952</v>
      </c>
      <c r="C11" s="22"/>
      <c r="D11" s="845" t="s">
        <v>2123</v>
      </c>
      <c r="E11" s="845" t="s">
        <v>2123</v>
      </c>
      <c r="F11" s="562">
        <v>5383045.3563327175</v>
      </c>
      <c r="G11" s="562">
        <v>1421600.6595129687</v>
      </c>
      <c r="H11" s="562">
        <v>1815111.9392229985</v>
      </c>
      <c r="I11" s="562">
        <v>2143920.8856362891</v>
      </c>
      <c r="J11" s="562">
        <v>2468108.7735018623</v>
      </c>
      <c r="K11" s="562">
        <v>2993312.7640295709</v>
      </c>
      <c r="L11" s="562">
        <v>3499813.7951868391</v>
      </c>
      <c r="M11" s="562">
        <v>3914209.0296860971</v>
      </c>
      <c r="N11" s="562">
        <v>4190308.8587191156</v>
      </c>
      <c r="O11" s="562">
        <v>4492921.8230262548</v>
      </c>
      <c r="P11" s="562">
        <v>4917915.0763170598</v>
      </c>
      <c r="Q11" s="562">
        <v>5344100.0447639842</v>
      </c>
      <c r="R11" s="562"/>
      <c r="S11" s="562"/>
      <c r="T11" s="562"/>
      <c r="U11" s="562"/>
      <c r="V11" s="562"/>
      <c r="W11" s="562"/>
      <c r="X11" s="562"/>
      <c r="Y11" s="562"/>
      <c r="Z11" s="562"/>
      <c r="AA11" s="562"/>
      <c r="AB11" s="562"/>
      <c r="AC11" s="23">
        <v>5344100.0447639842</v>
      </c>
      <c r="AD11" s="16">
        <v>5344101.0447639842</v>
      </c>
      <c r="AE11" s="16">
        <v>5344100.0447639842</v>
      </c>
      <c r="AF11" s="17">
        <v>11</v>
      </c>
      <c r="AG11" s="17">
        <v>25</v>
      </c>
      <c r="AH11" s="18">
        <v>14</v>
      </c>
      <c r="AI11" s="19" t="s">
        <v>18</v>
      </c>
      <c r="AJ11" s="339" t="s">
        <v>2755</v>
      </c>
      <c r="AK11" s="340" t="s">
        <v>2756</v>
      </c>
      <c r="AL11" s="19"/>
      <c r="AM11" s="19"/>
      <c r="AN11" s="341">
        <v>5344100.0448000003</v>
      </c>
    </row>
    <row r="12" spans="1:40" ht="40.15" customHeight="1" x14ac:dyDescent="0.2">
      <c r="A12" s="559" t="s">
        <v>950</v>
      </c>
      <c r="B12" s="29" t="s">
        <v>953</v>
      </c>
      <c r="C12" s="135"/>
      <c r="D12" s="845" t="s">
        <v>2123</v>
      </c>
      <c r="E12" s="845" t="s">
        <v>2123</v>
      </c>
      <c r="F12" s="563">
        <v>6072681.6373789944</v>
      </c>
      <c r="G12" s="563">
        <v>1394886.1181327086</v>
      </c>
      <c r="H12" s="563">
        <v>1994578.4927792232</v>
      </c>
      <c r="I12" s="563">
        <v>2364708.6927322154</v>
      </c>
      <c r="J12" s="563">
        <v>2758866.0595032843</v>
      </c>
      <c r="K12" s="563">
        <v>3092988.0501001291</v>
      </c>
      <c r="L12" s="563">
        <v>3663912.17504803</v>
      </c>
      <c r="M12" s="563">
        <v>3996540.6416019555</v>
      </c>
      <c r="N12" s="563">
        <v>4592811.0549174622</v>
      </c>
      <c r="O12" s="563">
        <v>5069185.6534935404</v>
      </c>
      <c r="P12" s="563">
        <v>5531257.8580154367</v>
      </c>
      <c r="Q12" s="563">
        <v>6072681.6373789944</v>
      </c>
      <c r="R12" s="563"/>
      <c r="S12" s="563"/>
      <c r="T12" s="563"/>
      <c r="U12" s="563"/>
      <c r="V12" s="563"/>
      <c r="W12" s="563"/>
      <c r="X12" s="564"/>
      <c r="Y12" s="564"/>
      <c r="Z12" s="564"/>
      <c r="AA12" s="564"/>
      <c r="AB12" s="564"/>
      <c r="AC12" s="10">
        <v>6072681.6373789944</v>
      </c>
      <c r="AD12" s="342"/>
      <c r="AE12" s="342"/>
      <c r="AF12" s="17">
        <v>11</v>
      </c>
      <c r="AG12" s="17">
        <v>25</v>
      </c>
      <c r="AH12" s="18">
        <v>14</v>
      </c>
      <c r="AI12" s="19" t="s">
        <v>21</v>
      </c>
      <c r="AJ12" s="20"/>
      <c r="AK12" s="340" t="s">
        <v>2757</v>
      </c>
      <c r="AL12" s="19"/>
      <c r="AM12" s="19"/>
      <c r="AN12" s="343">
        <v>6072681.6374000004</v>
      </c>
    </row>
    <row r="13" spans="1:40" ht="40.15" customHeight="1" x14ac:dyDescent="0.2">
      <c r="A13" s="559" t="s">
        <v>2690</v>
      </c>
      <c r="B13" s="29" t="s">
        <v>2691</v>
      </c>
      <c r="C13" s="135"/>
      <c r="D13" s="845"/>
      <c r="E13" s="845"/>
      <c r="F13" s="563"/>
      <c r="G13" s="563"/>
      <c r="H13" s="563"/>
      <c r="I13" s="563">
        <v>2096728.3574999999</v>
      </c>
      <c r="J13" s="563">
        <v>2456907.1319999998</v>
      </c>
      <c r="K13" s="563">
        <v>2812251.9504999998</v>
      </c>
      <c r="L13" s="563">
        <v>3261120.8754999996</v>
      </c>
      <c r="M13" s="563">
        <v>3261120.8754999996</v>
      </c>
      <c r="N13" s="563">
        <v>3261120.8754999996</v>
      </c>
      <c r="O13" s="563">
        <v>3261120.8754999996</v>
      </c>
      <c r="P13" s="563">
        <v>3261120.8754999996</v>
      </c>
      <c r="Q13" s="563">
        <v>3261120.8754999996</v>
      </c>
      <c r="R13" s="563"/>
      <c r="S13" s="563"/>
      <c r="T13" s="563"/>
      <c r="U13" s="563"/>
      <c r="V13" s="563"/>
      <c r="W13" s="563"/>
      <c r="X13" s="564"/>
      <c r="Y13" s="564"/>
      <c r="Z13" s="564"/>
      <c r="AA13" s="564"/>
      <c r="AB13" s="564"/>
      <c r="AC13" s="10"/>
      <c r="AD13" s="342"/>
      <c r="AE13" s="342"/>
      <c r="AF13" s="17"/>
      <c r="AG13" s="17"/>
      <c r="AH13" s="18"/>
      <c r="AI13" s="19"/>
      <c r="AJ13" s="20"/>
      <c r="AK13" s="340"/>
      <c r="AL13" s="19"/>
      <c r="AM13" s="19"/>
      <c r="AN13" s="343"/>
    </row>
    <row r="14" spans="1:40" ht="40.15" customHeight="1" x14ac:dyDescent="0.2">
      <c r="A14" s="560" t="s">
        <v>951</v>
      </c>
      <c r="B14" s="32" t="s">
        <v>954</v>
      </c>
      <c r="C14" s="136"/>
      <c r="D14" s="845" t="s">
        <v>2123</v>
      </c>
      <c r="E14" s="845" t="s">
        <v>2123</v>
      </c>
      <c r="F14" s="565">
        <v>5647485.0247452222</v>
      </c>
      <c r="G14" s="565">
        <v>1359482.4189049623</v>
      </c>
      <c r="H14" s="565">
        <v>1785775.2968927769</v>
      </c>
      <c r="I14" s="565">
        <v>2070308.9770897585</v>
      </c>
      <c r="J14" s="565">
        <v>2443212.0219999999</v>
      </c>
      <c r="K14" s="565">
        <v>2799391.4101224132</v>
      </c>
      <c r="L14" s="565">
        <v>3304320.2055120007</v>
      </c>
      <c r="M14" s="565">
        <v>3685736.3100120006</v>
      </c>
      <c r="N14" s="565">
        <v>4213421.7476863703</v>
      </c>
      <c r="O14" s="565">
        <v>4689766.2915000003</v>
      </c>
      <c r="P14" s="565">
        <v>5122250.477079859</v>
      </c>
      <c r="Q14" s="565">
        <v>5647485.0247452222</v>
      </c>
      <c r="R14" s="565"/>
      <c r="S14" s="565"/>
      <c r="T14" s="565"/>
      <c r="U14" s="565"/>
      <c r="V14" s="565"/>
      <c r="W14" s="565"/>
      <c r="X14" s="566"/>
      <c r="Y14" s="566"/>
      <c r="Z14" s="566"/>
      <c r="AA14" s="566"/>
      <c r="AB14" s="566"/>
      <c r="AC14" s="10">
        <v>5647485.0247452222</v>
      </c>
      <c r="AD14" s="342"/>
      <c r="AE14" s="342"/>
      <c r="AF14" s="17">
        <v>11</v>
      </c>
      <c r="AG14" s="17">
        <v>25</v>
      </c>
      <c r="AH14" s="18">
        <v>14</v>
      </c>
      <c r="AI14" s="19" t="s">
        <v>24</v>
      </c>
      <c r="AJ14" s="20"/>
      <c r="AK14" s="340" t="s">
        <v>2758</v>
      </c>
      <c r="AL14" s="19"/>
      <c r="AM14" s="19"/>
      <c r="AN14" s="343">
        <v>5647485.0247</v>
      </c>
    </row>
    <row r="15" spans="1:40" x14ac:dyDescent="0.2">
      <c r="C15" s="34">
        <v>31</v>
      </c>
      <c r="D15" s="34">
        <v>31</v>
      </c>
      <c r="E15" s="34">
        <v>30</v>
      </c>
      <c r="F15" s="34">
        <v>31</v>
      </c>
      <c r="G15" s="34">
        <v>30</v>
      </c>
      <c r="H15" s="34">
        <v>31</v>
      </c>
      <c r="I15" s="34">
        <v>31</v>
      </c>
      <c r="J15" s="34">
        <v>31</v>
      </c>
      <c r="K15" s="34">
        <v>31</v>
      </c>
      <c r="L15" s="34">
        <v>30</v>
      </c>
      <c r="M15" s="34">
        <v>31</v>
      </c>
      <c r="N15" s="34">
        <v>30</v>
      </c>
      <c r="O15" s="34">
        <v>31</v>
      </c>
      <c r="P15" s="34">
        <v>31</v>
      </c>
      <c r="Q15" s="34">
        <v>30</v>
      </c>
      <c r="R15" s="34">
        <v>31</v>
      </c>
      <c r="S15" s="34">
        <v>30</v>
      </c>
      <c r="T15" s="34">
        <v>31</v>
      </c>
      <c r="U15" s="34">
        <v>31</v>
      </c>
      <c r="V15" s="34">
        <v>28</v>
      </c>
      <c r="W15" s="34">
        <v>31</v>
      </c>
      <c r="X15" s="34">
        <v>30</v>
      </c>
      <c r="Y15" s="34"/>
      <c r="Z15" s="34"/>
      <c r="AA15" s="34"/>
      <c r="AB15" s="34"/>
      <c r="AG15" s="25"/>
    </row>
    <row r="16" spans="1:40" x14ac:dyDescent="0.2">
      <c r="C16" s="34">
        <v>31</v>
      </c>
      <c r="D16" s="34">
        <v>31</v>
      </c>
      <c r="E16" s="34">
        <v>30</v>
      </c>
      <c r="F16" s="34">
        <v>31</v>
      </c>
      <c r="G16" s="34">
        <v>30</v>
      </c>
      <c r="H16" s="34">
        <v>31</v>
      </c>
      <c r="I16" s="34">
        <v>31</v>
      </c>
      <c r="J16" s="34">
        <v>31</v>
      </c>
      <c r="K16" s="34">
        <v>31</v>
      </c>
      <c r="L16" s="34">
        <v>30</v>
      </c>
      <c r="M16" s="34">
        <v>31</v>
      </c>
      <c r="N16" s="34">
        <v>30</v>
      </c>
      <c r="O16" s="34">
        <v>31</v>
      </c>
      <c r="P16" s="34">
        <v>31</v>
      </c>
      <c r="Q16" s="34">
        <v>30</v>
      </c>
      <c r="R16" s="34">
        <v>31</v>
      </c>
      <c r="S16" s="34">
        <v>30</v>
      </c>
      <c r="T16" s="34">
        <v>31</v>
      </c>
      <c r="U16" s="34">
        <v>31</v>
      </c>
      <c r="V16" s="34">
        <v>28</v>
      </c>
      <c r="W16" s="34">
        <v>31</v>
      </c>
      <c r="X16" s="34">
        <v>30</v>
      </c>
      <c r="Y16" s="34"/>
      <c r="Z16" s="34"/>
      <c r="AA16" s="34"/>
      <c r="AB16" s="34"/>
      <c r="AG16" s="25"/>
    </row>
    <row r="17" spans="1:40" x14ac:dyDescent="0.2">
      <c r="C17" s="35">
        <v>42795</v>
      </c>
      <c r="D17" s="35">
        <v>43678</v>
      </c>
      <c r="E17" s="35">
        <v>43709</v>
      </c>
      <c r="F17" s="35">
        <v>43739</v>
      </c>
      <c r="G17" s="35">
        <v>43770</v>
      </c>
      <c r="H17" s="35">
        <v>43800</v>
      </c>
      <c r="I17" s="35">
        <v>43831</v>
      </c>
      <c r="J17" s="35">
        <v>43831</v>
      </c>
      <c r="K17" s="35">
        <v>43891</v>
      </c>
      <c r="L17" s="35">
        <v>43922</v>
      </c>
      <c r="M17" s="35">
        <v>43952</v>
      </c>
      <c r="N17" s="35">
        <v>43983</v>
      </c>
      <c r="O17" s="35">
        <v>44013</v>
      </c>
      <c r="P17" s="35">
        <v>44044</v>
      </c>
      <c r="Q17" s="35">
        <v>44075</v>
      </c>
      <c r="R17" s="35">
        <v>44105</v>
      </c>
      <c r="S17" s="35">
        <v>44136</v>
      </c>
      <c r="T17" s="35">
        <v>44166</v>
      </c>
      <c r="U17" s="35">
        <v>44197</v>
      </c>
      <c r="V17" s="35">
        <v>44228</v>
      </c>
      <c r="W17" s="35">
        <v>44256</v>
      </c>
      <c r="X17" s="35">
        <v>44287</v>
      </c>
      <c r="Y17" s="35"/>
      <c r="Z17" s="35"/>
      <c r="AA17" s="35"/>
      <c r="AB17" s="35"/>
      <c r="AG17" s="25"/>
    </row>
    <row r="18" spans="1:40" x14ac:dyDescent="0.2">
      <c r="B18" s="1" t="s">
        <v>25</v>
      </c>
      <c r="C18" s="35">
        <v>42825</v>
      </c>
      <c r="D18" s="35">
        <v>43708</v>
      </c>
      <c r="E18" s="35">
        <v>43738</v>
      </c>
      <c r="F18" s="35">
        <v>43769</v>
      </c>
      <c r="G18" s="35">
        <v>43799</v>
      </c>
      <c r="H18" s="35">
        <v>43830</v>
      </c>
      <c r="I18" s="35">
        <v>43861</v>
      </c>
      <c r="J18" s="35">
        <v>43861</v>
      </c>
      <c r="K18" s="35">
        <v>43921</v>
      </c>
      <c r="L18" s="35">
        <v>43951</v>
      </c>
      <c r="M18" s="35">
        <v>43982</v>
      </c>
      <c r="N18" s="35">
        <v>44012</v>
      </c>
      <c r="O18" s="35">
        <v>44043</v>
      </c>
      <c r="P18" s="35">
        <v>44074</v>
      </c>
      <c r="Q18" s="35">
        <v>44104</v>
      </c>
      <c r="R18" s="35">
        <v>44135</v>
      </c>
      <c r="S18" s="35">
        <v>44165</v>
      </c>
      <c r="T18" s="35">
        <v>44196</v>
      </c>
      <c r="U18" s="35">
        <v>44227</v>
      </c>
      <c r="V18" s="35">
        <v>44255</v>
      </c>
      <c r="W18" s="35">
        <v>44286</v>
      </c>
      <c r="X18" s="35">
        <v>44316</v>
      </c>
      <c r="Y18" s="35"/>
      <c r="Z18" s="35"/>
      <c r="AA18" s="35"/>
      <c r="AB18" s="35"/>
      <c r="AC18" s="35"/>
      <c r="AF18" s="17"/>
      <c r="AG18" s="17"/>
      <c r="AH18" s="18"/>
    </row>
    <row r="19" spans="1:40" x14ac:dyDescent="0.2">
      <c r="A19" s="1" t="s">
        <v>211</v>
      </c>
      <c r="B19" s="36" t="s">
        <v>26</v>
      </c>
      <c r="C19" s="330"/>
      <c r="D19" s="132">
        <v>5.8899999999999994E-2</v>
      </c>
      <c r="E19" s="132">
        <v>3.5400000000000001E-2</v>
      </c>
      <c r="F19" s="132">
        <v>3.2200000000000006E-2</v>
      </c>
      <c r="G19" s="132">
        <v>2.3699999999999999E-2</v>
      </c>
      <c r="H19" s="132">
        <v>3.5299999999999998E-2</v>
      </c>
      <c r="I19" s="132">
        <v>3.4500000000000003E-2</v>
      </c>
      <c r="J19" s="132">
        <v>3.4000000000000002E-2</v>
      </c>
      <c r="K19" s="132">
        <v>4.9299999999999955E-2</v>
      </c>
      <c r="L19" s="132">
        <v>5.0700000000000023E-2</v>
      </c>
      <c r="M19" s="132">
        <v>4.1300000000000003E-2</v>
      </c>
      <c r="N19" s="132">
        <v>2.6200000000000001E-2</v>
      </c>
      <c r="O19" s="132">
        <v>2.8400000000000036E-2</v>
      </c>
      <c r="P19" s="132">
        <v>4.3500000000000039E-2</v>
      </c>
      <c r="Q19" s="132">
        <v>4.3099999999999916E-2</v>
      </c>
      <c r="R19" s="132">
        <v>5.490000000000006E-2</v>
      </c>
      <c r="S19" s="132">
        <v>9.2399999999999927E-2</v>
      </c>
      <c r="T19" s="132">
        <v>7.5100000000000056E-2</v>
      </c>
      <c r="U19" s="132">
        <v>5.6899999999999951E-2</v>
      </c>
      <c r="V19" s="132">
        <v>4.9000000000000044E-2</v>
      </c>
      <c r="W19" s="132">
        <v>7.8500000000000014E-2</v>
      </c>
      <c r="X19" s="132">
        <v>5.6699999999999973E-2</v>
      </c>
      <c r="Y19" s="132"/>
      <c r="Z19" s="132"/>
      <c r="AA19" s="132"/>
      <c r="AB19" s="132"/>
      <c r="AC19" s="3"/>
      <c r="AH19" s="1"/>
    </row>
    <row r="20" spans="1:40" x14ac:dyDescent="0.2">
      <c r="A20" s="1" t="s">
        <v>212</v>
      </c>
      <c r="B20" s="37" t="s">
        <v>27</v>
      </c>
      <c r="C20" s="330"/>
      <c r="D20" s="132">
        <v>5.8899999999999994E-2</v>
      </c>
      <c r="E20" s="132">
        <v>9.4299999999999995E-2</v>
      </c>
      <c r="F20" s="132">
        <v>0.1265</v>
      </c>
      <c r="G20" s="132">
        <v>0.1502</v>
      </c>
      <c r="H20" s="132">
        <v>0.1855</v>
      </c>
      <c r="I20" s="132">
        <v>0.22</v>
      </c>
      <c r="J20" s="132">
        <v>0.254</v>
      </c>
      <c r="K20" s="132">
        <v>0.30329999999999996</v>
      </c>
      <c r="L20" s="132">
        <v>0.35399999999999998</v>
      </c>
      <c r="M20" s="132">
        <v>0.39529999999999998</v>
      </c>
      <c r="N20" s="132">
        <v>0.42149999999999999</v>
      </c>
      <c r="O20" s="132">
        <v>0.44990000000000002</v>
      </c>
      <c r="P20" s="132">
        <v>0.49340000000000006</v>
      </c>
      <c r="Q20" s="132">
        <v>0.53649999999999998</v>
      </c>
      <c r="R20" s="132">
        <v>0.59140000000000004</v>
      </c>
      <c r="S20" s="132">
        <v>0.68379999999999996</v>
      </c>
      <c r="T20" s="132">
        <v>0.75890000000000002</v>
      </c>
      <c r="U20" s="132">
        <v>0.81579999999999997</v>
      </c>
      <c r="V20" s="132">
        <v>0.86480000000000001</v>
      </c>
      <c r="W20" s="132">
        <v>0.94330000000000003</v>
      </c>
      <c r="X20" s="132">
        <v>1</v>
      </c>
      <c r="Y20" s="132"/>
      <c r="Z20" s="132"/>
      <c r="AA20" s="132"/>
      <c r="AB20" s="132"/>
      <c r="AF20" s="25"/>
      <c r="AG20" s="25"/>
      <c r="AH20" s="26"/>
      <c r="AJ20" s="27"/>
      <c r="AK20" s="3"/>
      <c r="AN20" s="10"/>
    </row>
    <row r="21" spans="1:40" x14ac:dyDescent="0.2">
      <c r="C21" s="331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24"/>
      <c r="AF21" s="25"/>
      <c r="AG21" s="25"/>
      <c r="AH21" s="26"/>
    </row>
    <row r="22" spans="1:40" x14ac:dyDescent="0.2">
      <c r="A22" s="408"/>
      <c r="B22" s="588" t="s">
        <v>935</v>
      </c>
      <c r="C22" s="409"/>
      <c r="D22" s="409"/>
      <c r="E22" s="409"/>
      <c r="F22" s="409"/>
      <c r="G22" s="409"/>
      <c r="H22" s="409"/>
      <c r="I22" s="409"/>
      <c r="J22" s="409"/>
      <c r="K22" s="409"/>
      <c r="L22" s="409"/>
      <c r="M22" s="409"/>
      <c r="N22" s="409"/>
      <c r="O22" s="409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</row>
    <row r="23" spans="1:40" x14ac:dyDescent="0.2">
      <c r="A23" s="1" t="s">
        <v>211</v>
      </c>
      <c r="B23" s="742" t="s">
        <v>1648</v>
      </c>
      <c r="C23" s="330"/>
      <c r="D23" s="132"/>
      <c r="E23" s="132"/>
      <c r="F23" s="132">
        <v>0.11061955628161761</v>
      </c>
      <c r="G23" s="132">
        <v>2.6284549368769158E-2</v>
      </c>
      <c r="H23" s="132">
        <v>6.551531416702705E-2</v>
      </c>
      <c r="I23" s="132">
        <v>3.6896662467121977E-2</v>
      </c>
      <c r="J23" s="132">
        <v>3.9214611935685734E-2</v>
      </c>
      <c r="K23" s="132">
        <v>3.3161576207334786E-2</v>
      </c>
      <c r="L23" s="132">
        <v>5.7006872540265818E-2</v>
      </c>
      <c r="M23" s="132">
        <v>3.2974373253636502E-2</v>
      </c>
      <c r="N23" s="132">
        <v>5.9016418122898151E-2</v>
      </c>
      <c r="O23" s="132">
        <v>4.4595255669917067E-2</v>
      </c>
      <c r="P23" s="132">
        <v>4.4130371530807677E-2</v>
      </c>
      <c r="Q23" s="132">
        <v>5.592052451896623E-2</v>
      </c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</row>
    <row r="24" spans="1:40" x14ac:dyDescent="0.2">
      <c r="A24" s="1" t="s">
        <v>212</v>
      </c>
      <c r="B24" s="743" t="s">
        <v>1649</v>
      </c>
      <c r="C24" s="330"/>
      <c r="D24" s="132"/>
      <c r="E24" s="132"/>
      <c r="F24" s="132">
        <v>0.11061955628161761</v>
      </c>
      <c r="G24" s="132">
        <v>0.13690410565038677</v>
      </c>
      <c r="H24" s="132">
        <v>0.20241941981741382</v>
      </c>
      <c r="I24" s="132">
        <v>0.2393160822845358</v>
      </c>
      <c r="J24" s="132">
        <v>0.27853069422022153</v>
      </c>
      <c r="K24" s="132">
        <v>0.31169227042755632</v>
      </c>
      <c r="L24" s="132">
        <v>0.36869914296782214</v>
      </c>
      <c r="M24" s="132">
        <v>0.40167351622145864</v>
      </c>
      <c r="N24" s="132">
        <v>0.46068993434435679</v>
      </c>
      <c r="O24" s="132">
        <v>0.50528519001427386</v>
      </c>
      <c r="P24" s="132">
        <v>0.54941556154508153</v>
      </c>
      <c r="Q24" s="132">
        <v>0.60533608606404776</v>
      </c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</row>
    <row r="25" spans="1:40" x14ac:dyDescent="0.2">
      <c r="A25" s="408"/>
      <c r="B25" s="408"/>
      <c r="C25" s="410"/>
      <c r="D25" s="410"/>
      <c r="E25" s="410"/>
      <c r="F25" s="410"/>
      <c r="G25" s="410"/>
      <c r="H25" s="410"/>
      <c r="I25" s="410"/>
      <c r="J25" s="410"/>
      <c r="K25" s="410"/>
      <c r="L25" s="410"/>
      <c r="M25" s="410"/>
      <c r="N25" s="410"/>
      <c r="O25" s="410"/>
      <c r="AC25" s="3"/>
      <c r="AH25" s="1"/>
    </row>
    <row r="26" spans="1:40" x14ac:dyDescent="0.2">
      <c r="AC26" s="3"/>
      <c r="AH26" s="1"/>
    </row>
    <row r="27" spans="1:40" x14ac:dyDescent="0.2">
      <c r="AC27" s="3"/>
      <c r="AH27" s="1"/>
    </row>
    <row r="28" spans="1:40" x14ac:dyDescent="0.2">
      <c r="AC28" s="3"/>
      <c r="AH28" s="1"/>
    </row>
    <row r="29" spans="1:40" x14ac:dyDescent="0.2">
      <c r="AC29" s="3"/>
      <c r="AH29" s="1"/>
    </row>
  </sheetData>
  <mergeCells count="1">
    <mergeCell ref="B2:AB2"/>
  </mergeCells>
  <printOptions horizontalCentered="1" verticalCentered="1"/>
  <pageMargins left="0.39370078740157483" right="1.5748031496062993" top="0.78740157480314965" bottom="0.59055118110236227" header="0.51181102362204722" footer="0.39370078740157483"/>
  <pageSetup paperSize="5" scale="64" orientation="landscape" horizontalDpi="300" verticalDpi="300" r:id="rId1"/>
  <headerFooter alignWithMargins="0">
    <oddFooter>&amp;L&amp;8&amp;F / &amp;A&amp;C&amp;8&amp;P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72"/>
  <sheetViews>
    <sheetView topLeftCell="B1" zoomScale="60" zoomScaleNormal="60" workbookViewId="0">
      <selection activeCell="B486" sqref="B486"/>
    </sheetView>
  </sheetViews>
  <sheetFormatPr defaultColWidth="11.42578125" defaultRowHeight="12.75" x14ac:dyDescent="0.2"/>
  <cols>
    <col min="1" max="1" width="11.85546875" style="1" customWidth="1"/>
    <col min="2" max="2" width="25.85546875" style="1" customWidth="1"/>
    <col min="3" max="3" width="12" style="1" bestFit="1" customWidth="1"/>
    <col min="4" max="4" width="11.85546875" style="1" bestFit="1" customWidth="1"/>
    <col min="5" max="5" width="13.42578125" style="1" customWidth="1"/>
    <col min="6" max="6" width="15" style="1" customWidth="1"/>
    <col min="7" max="7" width="12" style="1" bestFit="1" customWidth="1"/>
    <col min="8" max="8" width="11.85546875" style="1" bestFit="1" customWidth="1"/>
    <col min="9" max="9" width="13.85546875" style="1" bestFit="1" customWidth="1"/>
    <col min="10" max="10" width="11.5703125" style="1" bestFit="1" customWidth="1"/>
    <col min="11" max="11" width="12.5703125" style="1" bestFit="1" customWidth="1"/>
    <col min="12" max="12" width="11.5703125" style="1" bestFit="1" customWidth="1"/>
    <col min="13" max="13" width="12.5703125" style="1" bestFit="1" customWidth="1"/>
    <col min="14" max="14" width="11.5703125" style="1" bestFit="1" customWidth="1"/>
    <col min="15" max="15" width="12" style="1" bestFit="1" customWidth="1"/>
    <col min="16" max="16" width="12.5703125" style="1" bestFit="1" customWidth="1"/>
    <col min="17" max="17" width="11.5703125" style="1" bestFit="1" customWidth="1"/>
    <col min="18" max="21" width="11.5703125" style="1" customWidth="1"/>
    <col min="22" max="22" width="13.7109375" style="1" bestFit="1" customWidth="1"/>
    <col min="23" max="23" width="13.28515625" style="1" bestFit="1" customWidth="1"/>
    <col min="24" max="24" width="11.5703125" style="1" customWidth="1"/>
    <col min="25" max="25" width="13.7109375" style="1" bestFit="1" customWidth="1"/>
    <col min="26" max="29" width="11.5703125" style="1" customWidth="1"/>
    <col min="30" max="31" width="12" style="1" bestFit="1" customWidth="1"/>
    <col min="32" max="33" width="10.28515625" style="1" customWidth="1"/>
    <col min="34" max="34" width="4.85546875" style="1" customWidth="1"/>
    <col min="35" max="35" width="5" style="1" customWidth="1"/>
    <col min="36" max="36" width="6" style="3" customWidth="1"/>
    <col min="37" max="37" width="15" style="1" customWidth="1"/>
    <col min="38" max="38" width="18" style="1" customWidth="1"/>
    <col min="39" max="39" width="35.7109375" style="1" bestFit="1" customWidth="1"/>
    <col min="40" max="267" width="11.42578125" style="1"/>
    <col min="268" max="268" width="8.85546875" style="1" customWidth="1"/>
    <col min="269" max="269" width="18.85546875" style="1" customWidth="1"/>
    <col min="270" max="276" width="9.7109375" style="1" customWidth="1"/>
    <col min="277" max="277" width="10.140625" style="1" bestFit="1" customWidth="1"/>
    <col min="278" max="286" width="9.7109375" style="1" customWidth="1"/>
    <col min="287" max="289" width="10.28515625" style="1" customWidth="1"/>
    <col min="290" max="292" width="3" style="1" customWidth="1"/>
    <col min="293" max="293" width="15" style="1" customWidth="1"/>
    <col min="294" max="294" width="18" style="1" customWidth="1"/>
    <col min="295" max="295" width="35.7109375" style="1" bestFit="1" customWidth="1"/>
    <col min="296" max="523" width="11.42578125" style="1"/>
    <col min="524" max="524" width="8.85546875" style="1" customWidth="1"/>
    <col min="525" max="525" width="18.85546875" style="1" customWidth="1"/>
    <col min="526" max="532" width="9.7109375" style="1" customWidth="1"/>
    <col min="533" max="533" width="10.140625" style="1" bestFit="1" customWidth="1"/>
    <col min="534" max="542" width="9.7109375" style="1" customWidth="1"/>
    <col min="543" max="545" width="10.28515625" style="1" customWidth="1"/>
    <col min="546" max="548" width="3" style="1" customWidth="1"/>
    <col min="549" max="549" width="15" style="1" customWidth="1"/>
    <col min="550" max="550" width="18" style="1" customWidth="1"/>
    <col min="551" max="551" width="35.7109375" style="1" bestFit="1" customWidth="1"/>
    <col min="552" max="779" width="11.42578125" style="1"/>
    <col min="780" max="780" width="8.85546875" style="1" customWidth="1"/>
    <col min="781" max="781" width="18.85546875" style="1" customWidth="1"/>
    <col min="782" max="788" width="9.7109375" style="1" customWidth="1"/>
    <col min="789" max="789" width="10.140625" style="1" bestFit="1" customWidth="1"/>
    <col min="790" max="798" width="9.7109375" style="1" customWidth="1"/>
    <col min="799" max="801" width="10.28515625" style="1" customWidth="1"/>
    <col min="802" max="804" width="3" style="1" customWidth="1"/>
    <col min="805" max="805" width="15" style="1" customWidth="1"/>
    <col min="806" max="806" width="18" style="1" customWidth="1"/>
    <col min="807" max="807" width="35.7109375" style="1" bestFit="1" customWidth="1"/>
    <col min="808" max="1035" width="11.42578125" style="1"/>
    <col min="1036" max="1036" width="8.85546875" style="1" customWidth="1"/>
    <col min="1037" max="1037" width="18.85546875" style="1" customWidth="1"/>
    <col min="1038" max="1044" width="9.7109375" style="1" customWidth="1"/>
    <col min="1045" max="1045" width="10.140625" style="1" bestFit="1" customWidth="1"/>
    <col min="1046" max="1054" width="9.7109375" style="1" customWidth="1"/>
    <col min="1055" max="1057" width="10.28515625" style="1" customWidth="1"/>
    <col min="1058" max="1060" width="3" style="1" customWidth="1"/>
    <col min="1061" max="1061" width="15" style="1" customWidth="1"/>
    <col min="1062" max="1062" width="18" style="1" customWidth="1"/>
    <col min="1063" max="1063" width="35.7109375" style="1" bestFit="1" customWidth="1"/>
    <col min="1064" max="1291" width="11.42578125" style="1"/>
    <col min="1292" max="1292" width="8.85546875" style="1" customWidth="1"/>
    <col min="1293" max="1293" width="18.85546875" style="1" customWidth="1"/>
    <col min="1294" max="1300" width="9.7109375" style="1" customWidth="1"/>
    <col min="1301" max="1301" width="10.140625" style="1" bestFit="1" customWidth="1"/>
    <col min="1302" max="1310" width="9.7109375" style="1" customWidth="1"/>
    <col min="1311" max="1313" width="10.28515625" style="1" customWidth="1"/>
    <col min="1314" max="1316" width="3" style="1" customWidth="1"/>
    <col min="1317" max="1317" width="15" style="1" customWidth="1"/>
    <col min="1318" max="1318" width="18" style="1" customWidth="1"/>
    <col min="1319" max="1319" width="35.7109375" style="1" bestFit="1" customWidth="1"/>
    <col min="1320" max="1547" width="11.42578125" style="1"/>
    <col min="1548" max="1548" width="8.85546875" style="1" customWidth="1"/>
    <col min="1549" max="1549" width="18.85546875" style="1" customWidth="1"/>
    <col min="1550" max="1556" width="9.7109375" style="1" customWidth="1"/>
    <col min="1557" max="1557" width="10.140625" style="1" bestFit="1" customWidth="1"/>
    <col min="1558" max="1566" width="9.7109375" style="1" customWidth="1"/>
    <col min="1567" max="1569" width="10.28515625" style="1" customWidth="1"/>
    <col min="1570" max="1572" width="3" style="1" customWidth="1"/>
    <col min="1573" max="1573" width="15" style="1" customWidth="1"/>
    <col min="1574" max="1574" width="18" style="1" customWidth="1"/>
    <col min="1575" max="1575" width="35.7109375" style="1" bestFit="1" customWidth="1"/>
    <col min="1576" max="1803" width="11.42578125" style="1"/>
    <col min="1804" max="1804" width="8.85546875" style="1" customWidth="1"/>
    <col min="1805" max="1805" width="18.85546875" style="1" customWidth="1"/>
    <col min="1806" max="1812" width="9.7109375" style="1" customWidth="1"/>
    <col min="1813" max="1813" width="10.140625" style="1" bestFit="1" customWidth="1"/>
    <col min="1814" max="1822" width="9.7109375" style="1" customWidth="1"/>
    <col min="1823" max="1825" width="10.28515625" style="1" customWidth="1"/>
    <col min="1826" max="1828" width="3" style="1" customWidth="1"/>
    <col min="1829" max="1829" width="15" style="1" customWidth="1"/>
    <col min="1830" max="1830" width="18" style="1" customWidth="1"/>
    <col min="1831" max="1831" width="35.7109375" style="1" bestFit="1" customWidth="1"/>
    <col min="1832" max="2059" width="11.42578125" style="1"/>
    <col min="2060" max="2060" width="8.85546875" style="1" customWidth="1"/>
    <col min="2061" max="2061" width="18.85546875" style="1" customWidth="1"/>
    <col min="2062" max="2068" width="9.7109375" style="1" customWidth="1"/>
    <col min="2069" max="2069" width="10.140625" style="1" bestFit="1" customWidth="1"/>
    <col min="2070" max="2078" width="9.7109375" style="1" customWidth="1"/>
    <col min="2079" max="2081" width="10.28515625" style="1" customWidth="1"/>
    <col min="2082" max="2084" width="3" style="1" customWidth="1"/>
    <col min="2085" max="2085" width="15" style="1" customWidth="1"/>
    <col min="2086" max="2086" width="18" style="1" customWidth="1"/>
    <col min="2087" max="2087" width="35.7109375" style="1" bestFit="1" customWidth="1"/>
    <col min="2088" max="2315" width="11.42578125" style="1"/>
    <col min="2316" max="2316" width="8.85546875" style="1" customWidth="1"/>
    <col min="2317" max="2317" width="18.85546875" style="1" customWidth="1"/>
    <col min="2318" max="2324" width="9.7109375" style="1" customWidth="1"/>
    <col min="2325" max="2325" width="10.140625" style="1" bestFit="1" customWidth="1"/>
    <col min="2326" max="2334" width="9.7109375" style="1" customWidth="1"/>
    <col min="2335" max="2337" width="10.28515625" style="1" customWidth="1"/>
    <col min="2338" max="2340" width="3" style="1" customWidth="1"/>
    <col min="2341" max="2341" width="15" style="1" customWidth="1"/>
    <col min="2342" max="2342" width="18" style="1" customWidth="1"/>
    <col min="2343" max="2343" width="35.7109375" style="1" bestFit="1" customWidth="1"/>
    <col min="2344" max="2571" width="11.42578125" style="1"/>
    <col min="2572" max="2572" width="8.85546875" style="1" customWidth="1"/>
    <col min="2573" max="2573" width="18.85546875" style="1" customWidth="1"/>
    <col min="2574" max="2580" width="9.7109375" style="1" customWidth="1"/>
    <col min="2581" max="2581" width="10.140625" style="1" bestFit="1" customWidth="1"/>
    <col min="2582" max="2590" width="9.7109375" style="1" customWidth="1"/>
    <col min="2591" max="2593" width="10.28515625" style="1" customWidth="1"/>
    <col min="2594" max="2596" width="3" style="1" customWidth="1"/>
    <col min="2597" max="2597" width="15" style="1" customWidth="1"/>
    <col min="2598" max="2598" width="18" style="1" customWidth="1"/>
    <col min="2599" max="2599" width="35.7109375" style="1" bestFit="1" customWidth="1"/>
    <col min="2600" max="2827" width="11.42578125" style="1"/>
    <col min="2828" max="2828" width="8.85546875" style="1" customWidth="1"/>
    <col min="2829" max="2829" width="18.85546875" style="1" customWidth="1"/>
    <col min="2830" max="2836" width="9.7109375" style="1" customWidth="1"/>
    <col min="2837" max="2837" width="10.140625" style="1" bestFit="1" customWidth="1"/>
    <col min="2838" max="2846" width="9.7109375" style="1" customWidth="1"/>
    <col min="2847" max="2849" width="10.28515625" style="1" customWidth="1"/>
    <col min="2850" max="2852" width="3" style="1" customWidth="1"/>
    <col min="2853" max="2853" width="15" style="1" customWidth="1"/>
    <col min="2854" max="2854" width="18" style="1" customWidth="1"/>
    <col min="2855" max="2855" width="35.7109375" style="1" bestFit="1" customWidth="1"/>
    <col min="2856" max="3083" width="11.42578125" style="1"/>
    <col min="3084" max="3084" width="8.85546875" style="1" customWidth="1"/>
    <col min="3085" max="3085" width="18.85546875" style="1" customWidth="1"/>
    <col min="3086" max="3092" width="9.7109375" style="1" customWidth="1"/>
    <col min="3093" max="3093" width="10.140625" style="1" bestFit="1" customWidth="1"/>
    <col min="3094" max="3102" width="9.7109375" style="1" customWidth="1"/>
    <col min="3103" max="3105" width="10.28515625" style="1" customWidth="1"/>
    <col min="3106" max="3108" width="3" style="1" customWidth="1"/>
    <col min="3109" max="3109" width="15" style="1" customWidth="1"/>
    <col min="3110" max="3110" width="18" style="1" customWidth="1"/>
    <col min="3111" max="3111" width="35.7109375" style="1" bestFit="1" customWidth="1"/>
    <col min="3112" max="3339" width="11.42578125" style="1"/>
    <col min="3340" max="3340" width="8.85546875" style="1" customWidth="1"/>
    <col min="3341" max="3341" width="18.85546875" style="1" customWidth="1"/>
    <col min="3342" max="3348" width="9.7109375" style="1" customWidth="1"/>
    <col min="3349" max="3349" width="10.140625" style="1" bestFit="1" customWidth="1"/>
    <col min="3350" max="3358" width="9.7109375" style="1" customWidth="1"/>
    <col min="3359" max="3361" width="10.28515625" style="1" customWidth="1"/>
    <col min="3362" max="3364" width="3" style="1" customWidth="1"/>
    <col min="3365" max="3365" width="15" style="1" customWidth="1"/>
    <col min="3366" max="3366" width="18" style="1" customWidth="1"/>
    <col min="3367" max="3367" width="35.7109375" style="1" bestFit="1" customWidth="1"/>
    <col min="3368" max="3595" width="11.42578125" style="1"/>
    <col min="3596" max="3596" width="8.85546875" style="1" customWidth="1"/>
    <col min="3597" max="3597" width="18.85546875" style="1" customWidth="1"/>
    <col min="3598" max="3604" width="9.7109375" style="1" customWidth="1"/>
    <col min="3605" max="3605" width="10.140625" style="1" bestFit="1" customWidth="1"/>
    <col min="3606" max="3614" width="9.7109375" style="1" customWidth="1"/>
    <col min="3615" max="3617" width="10.28515625" style="1" customWidth="1"/>
    <col min="3618" max="3620" width="3" style="1" customWidth="1"/>
    <col min="3621" max="3621" width="15" style="1" customWidth="1"/>
    <col min="3622" max="3622" width="18" style="1" customWidth="1"/>
    <col min="3623" max="3623" width="35.7109375" style="1" bestFit="1" customWidth="1"/>
    <col min="3624" max="3851" width="11.42578125" style="1"/>
    <col min="3852" max="3852" width="8.85546875" style="1" customWidth="1"/>
    <col min="3853" max="3853" width="18.85546875" style="1" customWidth="1"/>
    <col min="3854" max="3860" width="9.7109375" style="1" customWidth="1"/>
    <col min="3861" max="3861" width="10.140625" style="1" bestFit="1" customWidth="1"/>
    <col min="3862" max="3870" width="9.7109375" style="1" customWidth="1"/>
    <col min="3871" max="3873" width="10.28515625" style="1" customWidth="1"/>
    <col min="3874" max="3876" width="3" style="1" customWidth="1"/>
    <col min="3877" max="3877" width="15" style="1" customWidth="1"/>
    <col min="3878" max="3878" width="18" style="1" customWidth="1"/>
    <col min="3879" max="3879" width="35.7109375" style="1" bestFit="1" customWidth="1"/>
    <col min="3880" max="4107" width="11.42578125" style="1"/>
    <col min="4108" max="4108" width="8.85546875" style="1" customWidth="1"/>
    <col min="4109" max="4109" width="18.85546875" style="1" customWidth="1"/>
    <col min="4110" max="4116" width="9.7109375" style="1" customWidth="1"/>
    <col min="4117" max="4117" width="10.140625" style="1" bestFit="1" customWidth="1"/>
    <col min="4118" max="4126" width="9.7109375" style="1" customWidth="1"/>
    <col min="4127" max="4129" width="10.28515625" style="1" customWidth="1"/>
    <col min="4130" max="4132" width="3" style="1" customWidth="1"/>
    <col min="4133" max="4133" width="15" style="1" customWidth="1"/>
    <col min="4134" max="4134" width="18" style="1" customWidth="1"/>
    <col min="4135" max="4135" width="35.7109375" style="1" bestFit="1" customWidth="1"/>
    <col min="4136" max="4363" width="11.42578125" style="1"/>
    <col min="4364" max="4364" width="8.85546875" style="1" customWidth="1"/>
    <col min="4365" max="4365" width="18.85546875" style="1" customWidth="1"/>
    <col min="4366" max="4372" width="9.7109375" style="1" customWidth="1"/>
    <col min="4373" max="4373" width="10.140625" style="1" bestFit="1" customWidth="1"/>
    <col min="4374" max="4382" width="9.7109375" style="1" customWidth="1"/>
    <col min="4383" max="4385" width="10.28515625" style="1" customWidth="1"/>
    <col min="4386" max="4388" width="3" style="1" customWidth="1"/>
    <col min="4389" max="4389" width="15" style="1" customWidth="1"/>
    <col min="4390" max="4390" width="18" style="1" customWidth="1"/>
    <col min="4391" max="4391" width="35.7109375" style="1" bestFit="1" customWidth="1"/>
    <col min="4392" max="4619" width="11.42578125" style="1"/>
    <col min="4620" max="4620" width="8.85546875" style="1" customWidth="1"/>
    <col min="4621" max="4621" width="18.85546875" style="1" customWidth="1"/>
    <col min="4622" max="4628" width="9.7109375" style="1" customWidth="1"/>
    <col min="4629" max="4629" width="10.140625" style="1" bestFit="1" customWidth="1"/>
    <col min="4630" max="4638" width="9.7109375" style="1" customWidth="1"/>
    <col min="4639" max="4641" width="10.28515625" style="1" customWidth="1"/>
    <col min="4642" max="4644" width="3" style="1" customWidth="1"/>
    <col min="4645" max="4645" width="15" style="1" customWidth="1"/>
    <col min="4646" max="4646" width="18" style="1" customWidth="1"/>
    <col min="4647" max="4647" width="35.7109375" style="1" bestFit="1" customWidth="1"/>
    <col min="4648" max="4875" width="11.42578125" style="1"/>
    <col min="4876" max="4876" width="8.85546875" style="1" customWidth="1"/>
    <col min="4877" max="4877" width="18.85546875" style="1" customWidth="1"/>
    <col min="4878" max="4884" width="9.7109375" style="1" customWidth="1"/>
    <col min="4885" max="4885" width="10.140625" style="1" bestFit="1" customWidth="1"/>
    <col min="4886" max="4894" width="9.7109375" style="1" customWidth="1"/>
    <col min="4895" max="4897" width="10.28515625" style="1" customWidth="1"/>
    <col min="4898" max="4900" width="3" style="1" customWidth="1"/>
    <col min="4901" max="4901" width="15" style="1" customWidth="1"/>
    <col min="4902" max="4902" width="18" style="1" customWidth="1"/>
    <col min="4903" max="4903" width="35.7109375" style="1" bestFit="1" customWidth="1"/>
    <col min="4904" max="5131" width="11.42578125" style="1"/>
    <col min="5132" max="5132" width="8.85546875" style="1" customWidth="1"/>
    <col min="5133" max="5133" width="18.85546875" style="1" customWidth="1"/>
    <col min="5134" max="5140" width="9.7109375" style="1" customWidth="1"/>
    <col min="5141" max="5141" width="10.140625" style="1" bestFit="1" customWidth="1"/>
    <col min="5142" max="5150" width="9.7109375" style="1" customWidth="1"/>
    <col min="5151" max="5153" width="10.28515625" style="1" customWidth="1"/>
    <col min="5154" max="5156" width="3" style="1" customWidth="1"/>
    <col min="5157" max="5157" width="15" style="1" customWidth="1"/>
    <col min="5158" max="5158" width="18" style="1" customWidth="1"/>
    <col min="5159" max="5159" width="35.7109375" style="1" bestFit="1" customWidth="1"/>
    <col min="5160" max="5387" width="11.42578125" style="1"/>
    <col min="5388" max="5388" width="8.85546875" style="1" customWidth="1"/>
    <col min="5389" max="5389" width="18.85546875" style="1" customWidth="1"/>
    <col min="5390" max="5396" width="9.7109375" style="1" customWidth="1"/>
    <col min="5397" max="5397" width="10.140625" style="1" bestFit="1" customWidth="1"/>
    <col min="5398" max="5406" width="9.7109375" style="1" customWidth="1"/>
    <col min="5407" max="5409" width="10.28515625" style="1" customWidth="1"/>
    <col min="5410" max="5412" width="3" style="1" customWidth="1"/>
    <col min="5413" max="5413" width="15" style="1" customWidth="1"/>
    <col min="5414" max="5414" width="18" style="1" customWidth="1"/>
    <col min="5415" max="5415" width="35.7109375" style="1" bestFit="1" customWidth="1"/>
    <col min="5416" max="5643" width="11.42578125" style="1"/>
    <col min="5644" max="5644" width="8.85546875" style="1" customWidth="1"/>
    <col min="5645" max="5645" width="18.85546875" style="1" customWidth="1"/>
    <col min="5646" max="5652" width="9.7109375" style="1" customWidth="1"/>
    <col min="5653" max="5653" width="10.140625" style="1" bestFit="1" customWidth="1"/>
    <col min="5654" max="5662" width="9.7109375" style="1" customWidth="1"/>
    <col min="5663" max="5665" width="10.28515625" style="1" customWidth="1"/>
    <col min="5666" max="5668" width="3" style="1" customWidth="1"/>
    <col min="5669" max="5669" width="15" style="1" customWidth="1"/>
    <col min="5670" max="5670" width="18" style="1" customWidth="1"/>
    <col min="5671" max="5671" width="35.7109375" style="1" bestFit="1" customWidth="1"/>
    <col min="5672" max="5899" width="11.42578125" style="1"/>
    <col min="5900" max="5900" width="8.85546875" style="1" customWidth="1"/>
    <col min="5901" max="5901" width="18.85546875" style="1" customWidth="1"/>
    <col min="5902" max="5908" width="9.7109375" style="1" customWidth="1"/>
    <col min="5909" max="5909" width="10.140625" style="1" bestFit="1" customWidth="1"/>
    <col min="5910" max="5918" width="9.7109375" style="1" customWidth="1"/>
    <col min="5919" max="5921" width="10.28515625" style="1" customWidth="1"/>
    <col min="5922" max="5924" width="3" style="1" customWidth="1"/>
    <col min="5925" max="5925" width="15" style="1" customWidth="1"/>
    <col min="5926" max="5926" width="18" style="1" customWidth="1"/>
    <col min="5927" max="5927" width="35.7109375" style="1" bestFit="1" customWidth="1"/>
    <col min="5928" max="6155" width="11.42578125" style="1"/>
    <col min="6156" max="6156" width="8.85546875" style="1" customWidth="1"/>
    <col min="6157" max="6157" width="18.85546875" style="1" customWidth="1"/>
    <col min="6158" max="6164" width="9.7109375" style="1" customWidth="1"/>
    <col min="6165" max="6165" width="10.140625" style="1" bestFit="1" customWidth="1"/>
    <col min="6166" max="6174" width="9.7109375" style="1" customWidth="1"/>
    <col min="6175" max="6177" width="10.28515625" style="1" customWidth="1"/>
    <col min="6178" max="6180" width="3" style="1" customWidth="1"/>
    <col min="6181" max="6181" width="15" style="1" customWidth="1"/>
    <col min="6182" max="6182" width="18" style="1" customWidth="1"/>
    <col min="6183" max="6183" width="35.7109375" style="1" bestFit="1" customWidth="1"/>
    <col min="6184" max="6411" width="11.42578125" style="1"/>
    <col min="6412" max="6412" width="8.85546875" style="1" customWidth="1"/>
    <col min="6413" max="6413" width="18.85546875" style="1" customWidth="1"/>
    <col min="6414" max="6420" width="9.7109375" style="1" customWidth="1"/>
    <col min="6421" max="6421" width="10.140625" style="1" bestFit="1" customWidth="1"/>
    <col min="6422" max="6430" width="9.7109375" style="1" customWidth="1"/>
    <col min="6431" max="6433" width="10.28515625" style="1" customWidth="1"/>
    <col min="6434" max="6436" width="3" style="1" customWidth="1"/>
    <col min="6437" max="6437" width="15" style="1" customWidth="1"/>
    <col min="6438" max="6438" width="18" style="1" customWidth="1"/>
    <col min="6439" max="6439" width="35.7109375" style="1" bestFit="1" customWidth="1"/>
    <col min="6440" max="6667" width="11.42578125" style="1"/>
    <col min="6668" max="6668" width="8.85546875" style="1" customWidth="1"/>
    <col min="6669" max="6669" width="18.85546875" style="1" customWidth="1"/>
    <col min="6670" max="6676" width="9.7109375" style="1" customWidth="1"/>
    <col min="6677" max="6677" width="10.140625" style="1" bestFit="1" customWidth="1"/>
    <col min="6678" max="6686" width="9.7109375" style="1" customWidth="1"/>
    <col min="6687" max="6689" width="10.28515625" style="1" customWidth="1"/>
    <col min="6690" max="6692" width="3" style="1" customWidth="1"/>
    <col min="6693" max="6693" width="15" style="1" customWidth="1"/>
    <col min="6694" max="6694" width="18" style="1" customWidth="1"/>
    <col min="6695" max="6695" width="35.7109375" style="1" bestFit="1" customWidth="1"/>
    <col min="6696" max="6923" width="11.42578125" style="1"/>
    <col min="6924" max="6924" width="8.85546875" style="1" customWidth="1"/>
    <col min="6925" max="6925" width="18.85546875" style="1" customWidth="1"/>
    <col min="6926" max="6932" width="9.7109375" style="1" customWidth="1"/>
    <col min="6933" max="6933" width="10.140625" style="1" bestFit="1" customWidth="1"/>
    <col min="6934" max="6942" width="9.7109375" style="1" customWidth="1"/>
    <col min="6943" max="6945" width="10.28515625" style="1" customWidth="1"/>
    <col min="6946" max="6948" width="3" style="1" customWidth="1"/>
    <col min="6949" max="6949" width="15" style="1" customWidth="1"/>
    <col min="6950" max="6950" width="18" style="1" customWidth="1"/>
    <col min="6951" max="6951" width="35.7109375" style="1" bestFit="1" customWidth="1"/>
    <col min="6952" max="7179" width="11.42578125" style="1"/>
    <col min="7180" max="7180" width="8.85546875" style="1" customWidth="1"/>
    <col min="7181" max="7181" width="18.85546875" style="1" customWidth="1"/>
    <col min="7182" max="7188" width="9.7109375" style="1" customWidth="1"/>
    <col min="7189" max="7189" width="10.140625" style="1" bestFit="1" customWidth="1"/>
    <col min="7190" max="7198" width="9.7109375" style="1" customWidth="1"/>
    <col min="7199" max="7201" width="10.28515625" style="1" customWidth="1"/>
    <col min="7202" max="7204" width="3" style="1" customWidth="1"/>
    <col min="7205" max="7205" width="15" style="1" customWidth="1"/>
    <col min="7206" max="7206" width="18" style="1" customWidth="1"/>
    <col min="7207" max="7207" width="35.7109375" style="1" bestFit="1" customWidth="1"/>
    <col min="7208" max="7435" width="11.42578125" style="1"/>
    <col min="7436" max="7436" width="8.85546875" style="1" customWidth="1"/>
    <col min="7437" max="7437" width="18.85546875" style="1" customWidth="1"/>
    <col min="7438" max="7444" width="9.7109375" style="1" customWidth="1"/>
    <col min="7445" max="7445" width="10.140625" style="1" bestFit="1" customWidth="1"/>
    <col min="7446" max="7454" width="9.7109375" style="1" customWidth="1"/>
    <col min="7455" max="7457" width="10.28515625" style="1" customWidth="1"/>
    <col min="7458" max="7460" width="3" style="1" customWidth="1"/>
    <col min="7461" max="7461" width="15" style="1" customWidth="1"/>
    <col min="7462" max="7462" width="18" style="1" customWidth="1"/>
    <col min="7463" max="7463" width="35.7109375" style="1" bestFit="1" customWidth="1"/>
    <col min="7464" max="7691" width="11.42578125" style="1"/>
    <col min="7692" max="7692" width="8.85546875" style="1" customWidth="1"/>
    <col min="7693" max="7693" width="18.85546875" style="1" customWidth="1"/>
    <col min="7694" max="7700" width="9.7109375" style="1" customWidth="1"/>
    <col min="7701" max="7701" width="10.140625" style="1" bestFit="1" customWidth="1"/>
    <col min="7702" max="7710" width="9.7109375" style="1" customWidth="1"/>
    <col min="7711" max="7713" width="10.28515625" style="1" customWidth="1"/>
    <col min="7714" max="7716" width="3" style="1" customWidth="1"/>
    <col min="7717" max="7717" width="15" style="1" customWidth="1"/>
    <col min="7718" max="7718" width="18" style="1" customWidth="1"/>
    <col min="7719" max="7719" width="35.7109375" style="1" bestFit="1" customWidth="1"/>
    <col min="7720" max="7947" width="11.42578125" style="1"/>
    <col min="7948" max="7948" width="8.85546875" style="1" customWidth="1"/>
    <col min="7949" max="7949" width="18.85546875" style="1" customWidth="1"/>
    <col min="7950" max="7956" width="9.7109375" style="1" customWidth="1"/>
    <col min="7957" max="7957" width="10.140625" style="1" bestFit="1" customWidth="1"/>
    <col min="7958" max="7966" width="9.7109375" style="1" customWidth="1"/>
    <col min="7967" max="7969" width="10.28515625" style="1" customWidth="1"/>
    <col min="7970" max="7972" width="3" style="1" customWidth="1"/>
    <col min="7973" max="7973" width="15" style="1" customWidth="1"/>
    <col min="7974" max="7974" width="18" style="1" customWidth="1"/>
    <col min="7975" max="7975" width="35.7109375" style="1" bestFit="1" customWidth="1"/>
    <col min="7976" max="8203" width="11.42578125" style="1"/>
    <col min="8204" max="8204" width="8.85546875" style="1" customWidth="1"/>
    <col min="8205" max="8205" width="18.85546875" style="1" customWidth="1"/>
    <col min="8206" max="8212" width="9.7109375" style="1" customWidth="1"/>
    <col min="8213" max="8213" width="10.140625" style="1" bestFit="1" customWidth="1"/>
    <col min="8214" max="8222" width="9.7109375" style="1" customWidth="1"/>
    <col min="8223" max="8225" width="10.28515625" style="1" customWidth="1"/>
    <col min="8226" max="8228" width="3" style="1" customWidth="1"/>
    <col min="8229" max="8229" width="15" style="1" customWidth="1"/>
    <col min="8230" max="8230" width="18" style="1" customWidth="1"/>
    <col min="8231" max="8231" width="35.7109375" style="1" bestFit="1" customWidth="1"/>
    <col min="8232" max="8459" width="11.42578125" style="1"/>
    <col min="8460" max="8460" width="8.85546875" style="1" customWidth="1"/>
    <col min="8461" max="8461" width="18.85546875" style="1" customWidth="1"/>
    <col min="8462" max="8468" width="9.7109375" style="1" customWidth="1"/>
    <col min="8469" max="8469" width="10.140625" style="1" bestFit="1" customWidth="1"/>
    <col min="8470" max="8478" width="9.7109375" style="1" customWidth="1"/>
    <col min="8479" max="8481" width="10.28515625" style="1" customWidth="1"/>
    <col min="8482" max="8484" width="3" style="1" customWidth="1"/>
    <col min="8485" max="8485" width="15" style="1" customWidth="1"/>
    <col min="8486" max="8486" width="18" style="1" customWidth="1"/>
    <col min="8487" max="8487" width="35.7109375" style="1" bestFit="1" customWidth="1"/>
    <col min="8488" max="8715" width="11.42578125" style="1"/>
    <col min="8716" max="8716" width="8.85546875" style="1" customWidth="1"/>
    <col min="8717" max="8717" width="18.85546875" style="1" customWidth="1"/>
    <col min="8718" max="8724" width="9.7109375" style="1" customWidth="1"/>
    <col min="8725" max="8725" width="10.140625" style="1" bestFit="1" customWidth="1"/>
    <col min="8726" max="8734" width="9.7109375" style="1" customWidth="1"/>
    <col min="8735" max="8737" width="10.28515625" style="1" customWidth="1"/>
    <col min="8738" max="8740" width="3" style="1" customWidth="1"/>
    <col min="8741" max="8741" width="15" style="1" customWidth="1"/>
    <col min="8742" max="8742" width="18" style="1" customWidth="1"/>
    <col min="8743" max="8743" width="35.7109375" style="1" bestFit="1" customWidth="1"/>
    <col min="8744" max="8971" width="11.42578125" style="1"/>
    <col min="8972" max="8972" width="8.85546875" style="1" customWidth="1"/>
    <col min="8973" max="8973" width="18.85546875" style="1" customWidth="1"/>
    <col min="8974" max="8980" width="9.7109375" style="1" customWidth="1"/>
    <col min="8981" max="8981" width="10.140625" style="1" bestFit="1" customWidth="1"/>
    <col min="8982" max="8990" width="9.7109375" style="1" customWidth="1"/>
    <col min="8991" max="8993" width="10.28515625" style="1" customWidth="1"/>
    <col min="8994" max="8996" width="3" style="1" customWidth="1"/>
    <col min="8997" max="8997" width="15" style="1" customWidth="1"/>
    <col min="8998" max="8998" width="18" style="1" customWidth="1"/>
    <col min="8999" max="8999" width="35.7109375" style="1" bestFit="1" customWidth="1"/>
    <col min="9000" max="9227" width="11.42578125" style="1"/>
    <col min="9228" max="9228" width="8.85546875" style="1" customWidth="1"/>
    <col min="9229" max="9229" width="18.85546875" style="1" customWidth="1"/>
    <col min="9230" max="9236" width="9.7109375" style="1" customWidth="1"/>
    <col min="9237" max="9237" width="10.140625" style="1" bestFit="1" customWidth="1"/>
    <col min="9238" max="9246" width="9.7109375" style="1" customWidth="1"/>
    <col min="9247" max="9249" width="10.28515625" style="1" customWidth="1"/>
    <col min="9250" max="9252" width="3" style="1" customWidth="1"/>
    <col min="9253" max="9253" width="15" style="1" customWidth="1"/>
    <col min="9254" max="9254" width="18" style="1" customWidth="1"/>
    <col min="9255" max="9255" width="35.7109375" style="1" bestFit="1" customWidth="1"/>
    <col min="9256" max="9483" width="11.42578125" style="1"/>
    <col min="9484" max="9484" width="8.85546875" style="1" customWidth="1"/>
    <col min="9485" max="9485" width="18.85546875" style="1" customWidth="1"/>
    <col min="9486" max="9492" width="9.7109375" style="1" customWidth="1"/>
    <col min="9493" max="9493" width="10.140625" style="1" bestFit="1" customWidth="1"/>
    <col min="9494" max="9502" width="9.7109375" style="1" customWidth="1"/>
    <col min="9503" max="9505" width="10.28515625" style="1" customWidth="1"/>
    <col min="9506" max="9508" width="3" style="1" customWidth="1"/>
    <col min="9509" max="9509" width="15" style="1" customWidth="1"/>
    <col min="9510" max="9510" width="18" style="1" customWidth="1"/>
    <col min="9511" max="9511" width="35.7109375" style="1" bestFit="1" customWidth="1"/>
    <col min="9512" max="9739" width="11.42578125" style="1"/>
    <col min="9740" max="9740" width="8.85546875" style="1" customWidth="1"/>
    <col min="9741" max="9741" width="18.85546875" style="1" customWidth="1"/>
    <col min="9742" max="9748" width="9.7109375" style="1" customWidth="1"/>
    <col min="9749" max="9749" width="10.140625" style="1" bestFit="1" customWidth="1"/>
    <col min="9750" max="9758" width="9.7109375" style="1" customWidth="1"/>
    <col min="9759" max="9761" width="10.28515625" style="1" customWidth="1"/>
    <col min="9762" max="9764" width="3" style="1" customWidth="1"/>
    <col min="9765" max="9765" width="15" style="1" customWidth="1"/>
    <col min="9766" max="9766" width="18" style="1" customWidth="1"/>
    <col min="9767" max="9767" width="35.7109375" style="1" bestFit="1" customWidth="1"/>
    <col min="9768" max="9995" width="11.42578125" style="1"/>
    <col min="9996" max="9996" width="8.85546875" style="1" customWidth="1"/>
    <col min="9997" max="9997" width="18.85546875" style="1" customWidth="1"/>
    <col min="9998" max="10004" width="9.7109375" style="1" customWidth="1"/>
    <col min="10005" max="10005" width="10.140625" style="1" bestFit="1" customWidth="1"/>
    <col min="10006" max="10014" width="9.7109375" style="1" customWidth="1"/>
    <col min="10015" max="10017" width="10.28515625" style="1" customWidth="1"/>
    <col min="10018" max="10020" width="3" style="1" customWidth="1"/>
    <col min="10021" max="10021" width="15" style="1" customWidth="1"/>
    <col min="10022" max="10022" width="18" style="1" customWidth="1"/>
    <col min="10023" max="10023" width="35.7109375" style="1" bestFit="1" customWidth="1"/>
    <col min="10024" max="10251" width="11.42578125" style="1"/>
    <col min="10252" max="10252" width="8.85546875" style="1" customWidth="1"/>
    <col min="10253" max="10253" width="18.85546875" style="1" customWidth="1"/>
    <col min="10254" max="10260" width="9.7109375" style="1" customWidth="1"/>
    <col min="10261" max="10261" width="10.140625" style="1" bestFit="1" customWidth="1"/>
    <col min="10262" max="10270" width="9.7109375" style="1" customWidth="1"/>
    <col min="10271" max="10273" width="10.28515625" style="1" customWidth="1"/>
    <col min="10274" max="10276" width="3" style="1" customWidth="1"/>
    <col min="10277" max="10277" width="15" style="1" customWidth="1"/>
    <col min="10278" max="10278" width="18" style="1" customWidth="1"/>
    <col min="10279" max="10279" width="35.7109375" style="1" bestFit="1" customWidth="1"/>
    <col min="10280" max="10507" width="11.42578125" style="1"/>
    <col min="10508" max="10508" width="8.85546875" style="1" customWidth="1"/>
    <col min="10509" max="10509" width="18.85546875" style="1" customWidth="1"/>
    <col min="10510" max="10516" width="9.7109375" style="1" customWidth="1"/>
    <col min="10517" max="10517" width="10.140625" style="1" bestFit="1" customWidth="1"/>
    <col min="10518" max="10526" width="9.7109375" style="1" customWidth="1"/>
    <col min="10527" max="10529" width="10.28515625" style="1" customWidth="1"/>
    <col min="10530" max="10532" width="3" style="1" customWidth="1"/>
    <col min="10533" max="10533" width="15" style="1" customWidth="1"/>
    <col min="10534" max="10534" width="18" style="1" customWidth="1"/>
    <col min="10535" max="10535" width="35.7109375" style="1" bestFit="1" customWidth="1"/>
    <col min="10536" max="10763" width="11.42578125" style="1"/>
    <col min="10764" max="10764" width="8.85546875" style="1" customWidth="1"/>
    <col min="10765" max="10765" width="18.85546875" style="1" customWidth="1"/>
    <col min="10766" max="10772" width="9.7109375" style="1" customWidth="1"/>
    <col min="10773" max="10773" width="10.140625" style="1" bestFit="1" customWidth="1"/>
    <col min="10774" max="10782" width="9.7109375" style="1" customWidth="1"/>
    <col min="10783" max="10785" width="10.28515625" style="1" customWidth="1"/>
    <col min="10786" max="10788" width="3" style="1" customWidth="1"/>
    <col min="10789" max="10789" width="15" style="1" customWidth="1"/>
    <col min="10790" max="10790" width="18" style="1" customWidth="1"/>
    <col min="10791" max="10791" width="35.7109375" style="1" bestFit="1" customWidth="1"/>
    <col min="10792" max="11019" width="11.42578125" style="1"/>
    <col min="11020" max="11020" width="8.85546875" style="1" customWidth="1"/>
    <col min="11021" max="11021" width="18.85546875" style="1" customWidth="1"/>
    <col min="11022" max="11028" width="9.7109375" style="1" customWidth="1"/>
    <col min="11029" max="11029" width="10.140625" style="1" bestFit="1" customWidth="1"/>
    <col min="11030" max="11038" width="9.7109375" style="1" customWidth="1"/>
    <col min="11039" max="11041" width="10.28515625" style="1" customWidth="1"/>
    <col min="11042" max="11044" width="3" style="1" customWidth="1"/>
    <col min="11045" max="11045" width="15" style="1" customWidth="1"/>
    <col min="11046" max="11046" width="18" style="1" customWidth="1"/>
    <col min="11047" max="11047" width="35.7109375" style="1" bestFit="1" customWidth="1"/>
    <col min="11048" max="11275" width="11.42578125" style="1"/>
    <col min="11276" max="11276" width="8.85546875" style="1" customWidth="1"/>
    <col min="11277" max="11277" width="18.85546875" style="1" customWidth="1"/>
    <col min="11278" max="11284" width="9.7109375" style="1" customWidth="1"/>
    <col min="11285" max="11285" width="10.140625" style="1" bestFit="1" customWidth="1"/>
    <col min="11286" max="11294" width="9.7109375" style="1" customWidth="1"/>
    <col min="11295" max="11297" width="10.28515625" style="1" customWidth="1"/>
    <col min="11298" max="11300" width="3" style="1" customWidth="1"/>
    <col min="11301" max="11301" width="15" style="1" customWidth="1"/>
    <col min="11302" max="11302" width="18" style="1" customWidth="1"/>
    <col min="11303" max="11303" width="35.7109375" style="1" bestFit="1" customWidth="1"/>
    <col min="11304" max="11531" width="11.42578125" style="1"/>
    <col min="11532" max="11532" width="8.85546875" style="1" customWidth="1"/>
    <col min="11533" max="11533" width="18.85546875" style="1" customWidth="1"/>
    <col min="11534" max="11540" width="9.7109375" style="1" customWidth="1"/>
    <col min="11541" max="11541" width="10.140625" style="1" bestFit="1" customWidth="1"/>
    <col min="11542" max="11550" width="9.7109375" style="1" customWidth="1"/>
    <col min="11551" max="11553" width="10.28515625" style="1" customWidth="1"/>
    <col min="11554" max="11556" width="3" style="1" customWidth="1"/>
    <col min="11557" max="11557" width="15" style="1" customWidth="1"/>
    <col min="11558" max="11558" width="18" style="1" customWidth="1"/>
    <col min="11559" max="11559" width="35.7109375" style="1" bestFit="1" customWidth="1"/>
    <col min="11560" max="11787" width="11.42578125" style="1"/>
    <col min="11788" max="11788" width="8.85546875" style="1" customWidth="1"/>
    <col min="11789" max="11789" width="18.85546875" style="1" customWidth="1"/>
    <col min="11790" max="11796" width="9.7109375" style="1" customWidth="1"/>
    <col min="11797" max="11797" width="10.140625" style="1" bestFit="1" customWidth="1"/>
    <col min="11798" max="11806" width="9.7109375" style="1" customWidth="1"/>
    <col min="11807" max="11809" width="10.28515625" style="1" customWidth="1"/>
    <col min="11810" max="11812" width="3" style="1" customWidth="1"/>
    <col min="11813" max="11813" width="15" style="1" customWidth="1"/>
    <col min="11814" max="11814" width="18" style="1" customWidth="1"/>
    <col min="11815" max="11815" width="35.7109375" style="1" bestFit="1" customWidth="1"/>
    <col min="11816" max="12043" width="11.42578125" style="1"/>
    <col min="12044" max="12044" width="8.85546875" style="1" customWidth="1"/>
    <col min="12045" max="12045" width="18.85546875" style="1" customWidth="1"/>
    <col min="12046" max="12052" width="9.7109375" style="1" customWidth="1"/>
    <col min="12053" max="12053" width="10.140625" style="1" bestFit="1" customWidth="1"/>
    <col min="12054" max="12062" width="9.7109375" style="1" customWidth="1"/>
    <col min="12063" max="12065" width="10.28515625" style="1" customWidth="1"/>
    <col min="12066" max="12068" width="3" style="1" customWidth="1"/>
    <col min="12069" max="12069" width="15" style="1" customWidth="1"/>
    <col min="12070" max="12070" width="18" style="1" customWidth="1"/>
    <col min="12071" max="12071" width="35.7109375" style="1" bestFit="1" customWidth="1"/>
    <col min="12072" max="12299" width="11.42578125" style="1"/>
    <col min="12300" max="12300" width="8.85546875" style="1" customWidth="1"/>
    <col min="12301" max="12301" width="18.85546875" style="1" customWidth="1"/>
    <col min="12302" max="12308" width="9.7109375" style="1" customWidth="1"/>
    <col min="12309" max="12309" width="10.140625" style="1" bestFit="1" customWidth="1"/>
    <col min="12310" max="12318" width="9.7109375" style="1" customWidth="1"/>
    <col min="12319" max="12321" width="10.28515625" style="1" customWidth="1"/>
    <col min="12322" max="12324" width="3" style="1" customWidth="1"/>
    <col min="12325" max="12325" width="15" style="1" customWidth="1"/>
    <col min="12326" max="12326" width="18" style="1" customWidth="1"/>
    <col min="12327" max="12327" width="35.7109375" style="1" bestFit="1" customWidth="1"/>
    <col min="12328" max="12555" width="11.42578125" style="1"/>
    <col min="12556" max="12556" width="8.85546875" style="1" customWidth="1"/>
    <col min="12557" max="12557" width="18.85546875" style="1" customWidth="1"/>
    <col min="12558" max="12564" width="9.7109375" style="1" customWidth="1"/>
    <col min="12565" max="12565" width="10.140625" style="1" bestFit="1" customWidth="1"/>
    <col min="12566" max="12574" width="9.7109375" style="1" customWidth="1"/>
    <col min="12575" max="12577" width="10.28515625" style="1" customWidth="1"/>
    <col min="12578" max="12580" width="3" style="1" customWidth="1"/>
    <col min="12581" max="12581" width="15" style="1" customWidth="1"/>
    <col min="12582" max="12582" width="18" style="1" customWidth="1"/>
    <col min="12583" max="12583" width="35.7109375" style="1" bestFit="1" customWidth="1"/>
    <col min="12584" max="12811" width="11.42578125" style="1"/>
    <col min="12812" max="12812" width="8.85546875" style="1" customWidth="1"/>
    <col min="12813" max="12813" width="18.85546875" style="1" customWidth="1"/>
    <col min="12814" max="12820" width="9.7109375" style="1" customWidth="1"/>
    <col min="12821" max="12821" width="10.140625" style="1" bestFit="1" customWidth="1"/>
    <col min="12822" max="12830" width="9.7109375" style="1" customWidth="1"/>
    <col min="12831" max="12833" width="10.28515625" style="1" customWidth="1"/>
    <col min="12834" max="12836" width="3" style="1" customWidth="1"/>
    <col min="12837" max="12837" width="15" style="1" customWidth="1"/>
    <col min="12838" max="12838" width="18" style="1" customWidth="1"/>
    <col min="12839" max="12839" width="35.7109375" style="1" bestFit="1" customWidth="1"/>
    <col min="12840" max="13067" width="11.42578125" style="1"/>
    <col min="13068" max="13068" width="8.85546875" style="1" customWidth="1"/>
    <col min="13069" max="13069" width="18.85546875" style="1" customWidth="1"/>
    <col min="13070" max="13076" width="9.7109375" style="1" customWidth="1"/>
    <col min="13077" max="13077" width="10.140625" style="1" bestFit="1" customWidth="1"/>
    <col min="13078" max="13086" width="9.7109375" style="1" customWidth="1"/>
    <col min="13087" max="13089" width="10.28515625" style="1" customWidth="1"/>
    <col min="13090" max="13092" width="3" style="1" customWidth="1"/>
    <col min="13093" max="13093" width="15" style="1" customWidth="1"/>
    <col min="13094" max="13094" width="18" style="1" customWidth="1"/>
    <col min="13095" max="13095" width="35.7109375" style="1" bestFit="1" customWidth="1"/>
    <col min="13096" max="13323" width="11.42578125" style="1"/>
    <col min="13324" max="13324" width="8.85546875" style="1" customWidth="1"/>
    <col min="13325" max="13325" width="18.85546875" style="1" customWidth="1"/>
    <col min="13326" max="13332" width="9.7109375" style="1" customWidth="1"/>
    <col min="13333" max="13333" width="10.140625" style="1" bestFit="1" customWidth="1"/>
    <col min="13334" max="13342" width="9.7109375" style="1" customWidth="1"/>
    <col min="13343" max="13345" width="10.28515625" style="1" customWidth="1"/>
    <col min="13346" max="13348" width="3" style="1" customWidth="1"/>
    <col min="13349" max="13349" width="15" style="1" customWidth="1"/>
    <col min="13350" max="13350" width="18" style="1" customWidth="1"/>
    <col min="13351" max="13351" width="35.7109375" style="1" bestFit="1" customWidth="1"/>
    <col min="13352" max="13579" width="11.42578125" style="1"/>
    <col min="13580" max="13580" width="8.85546875" style="1" customWidth="1"/>
    <col min="13581" max="13581" width="18.85546875" style="1" customWidth="1"/>
    <col min="13582" max="13588" width="9.7109375" style="1" customWidth="1"/>
    <col min="13589" max="13589" width="10.140625" style="1" bestFit="1" customWidth="1"/>
    <col min="13590" max="13598" width="9.7109375" style="1" customWidth="1"/>
    <col min="13599" max="13601" width="10.28515625" style="1" customWidth="1"/>
    <col min="13602" max="13604" width="3" style="1" customWidth="1"/>
    <col min="13605" max="13605" width="15" style="1" customWidth="1"/>
    <col min="13606" max="13606" width="18" style="1" customWidth="1"/>
    <col min="13607" max="13607" width="35.7109375" style="1" bestFit="1" customWidth="1"/>
    <col min="13608" max="13835" width="11.42578125" style="1"/>
    <col min="13836" max="13836" width="8.85546875" style="1" customWidth="1"/>
    <col min="13837" max="13837" width="18.85546875" style="1" customWidth="1"/>
    <col min="13838" max="13844" width="9.7109375" style="1" customWidth="1"/>
    <col min="13845" max="13845" width="10.140625" style="1" bestFit="1" customWidth="1"/>
    <col min="13846" max="13854" width="9.7109375" style="1" customWidth="1"/>
    <col min="13855" max="13857" width="10.28515625" style="1" customWidth="1"/>
    <col min="13858" max="13860" width="3" style="1" customWidth="1"/>
    <col min="13861" max="13861" width="15" style="1" customWidth="1"/>
    <col min="13862" max="13862" width="18" style="1" customWidth="1"/>
    <col min="13863" max="13863" width="35.7109375" style="1" bestFit="1" customWidth="1"/>
    <col min="13864" max="14091" width="11.42578125" style="1"/>
    <col min="14092" max="14092" width="8.85546875" style="1" customWidth="1"/>
    <col min="14093" max="14093" width="18.85546875" style="1" customWidth="1"/>
    <col min="14094" max="14100" width="9.7109375" style="1" customWidth="1"/>
    <col min="14101" max="14101" width="10.140625" style="1" bestFit="1" customWidth="1"/>
    <col min="14102" max="14110" width="9.7109375" style="1" customWidth="1"/>
    <col min="14111" max="14113" width="10.28515625" style="1" customWidth="1"/>
    <col min="14114" max="14116" width="3" style="1" customWidth="1"/>
    <col min="14117" max="14117" width="15" style="1" customWidth="1"/>
    <col min="14118" max="14118" width="18" style="1" customWidth="1"/>
    <col min="14119" max="14119" width="35.7109375" style="1" bestFit="1" customWidth="1"/>
    <col min="14120" max="14347" width="11.42578125" style="1"/>
    <col min="14348" max="14348" width="8.85546875" style="1" customWidth="1"/>
    <col min="14349" max="14349" width="18.85546875" style="1" customWidth="1"/>
    <col min="14350" max="14356" width="9.7109375" style="1" customWidth="1"/>
    <col min="14357" max="14357" width="10.140625" style="1" bestFit="1" customWidth="1"/>
    <col min="14358" max="14366" width="9.7109375" style="1" customWidth="1"/>
    <col min="14367" max="14369" width="10.28515625" style="1" customWidth="1"/>
    <col min="14370" max="14372" width="3" style="1" customWidth="1"/>
    <col min="14373" max="14373" width="15" style="1" customWidth="1"/>
    <col min="14374" max="14374" width="18" style="1" customWidth="1"/>
    <col min="14375" max="14375" width="35.7109375" style="1" bestFit="1" customWidth="1"/>
    <col min="14376" max="14603" width="11.42578125" style="1"/>
    <col min="14604" max="14604" width="8.85546875" style="1" customWidth="1"/>
    <col min="14605" max="14605" width="18.85546875" style="1" customWidth="1"/>
    <col min="14606" max="14612" width="9.7109375" style="1" customWidth="1"/>
    <col min="14613" max="14613" width="10.140625" style="1" bestFit="1" customWidth="1"/>
    <col min="14614" max="14622" width="9.7109375" style="1" customWidth="1"/>
    <col min="14623" max="14625" width="10.28515625" style="1" customWidth="1"/>
    <col min="14626" max="14628" width="3" style="1" customWidth="1"/>
    <col min="14629" max="14629" width="15" style="1" customWidth="1"/>
    <col min="14630" max="14630" width="18" style="1" customWidth="1"/>
    <col min="14631" max="14631" width="35.7109375" style="1" bestFit="1" customWidth="1"/>
    <col min="14632" max="14859" width="11.42578125" style="1"/>
    <col min="14860" max="14860" width="8.85546875" style="1" customWidth="1"/>
    <col min="14861" max="14861" width="18.85546875" style="1" customWidth="1"/>
    <col min="14862" max="14868" width="9.7109375" style="1" customWidth="1"/>
    <col min="14869" max="14869" width="10.140625" style="1" bestFit="1" customWidth="1"/>
    <col min="14870" max="14878" width="9.7109375" style="1" customWidth="1"/>
    <col min="14879" max="14881" width="10.28515625" style="1" customWidth="1"/>
    <col min="14882" max="14884" width="3" style="1" customWidth="1"/>
    <col min="14885" max="14885" width="15" style="1" customWidth="1"/>
    <col min="14886" max="14886" width="18" style="1" customWidth="1"/>
    <col min="14887" max="14887" width="35.7109375" style="1" bestFit="1" customWidth="1"/>
    <col min="14888" max="15115" width="11.42578125" style="1"/>
    <col min="15116" max="15116" width="8.85546875" style="1" customWidth="1"/>
    <col min="15117" max="15117" width="18.85546875" style="1" customWidth="1"/>
    <col min="15118" max="15124" width="9.7109375" style="1" customWidth="1"/>
    <col min="15125" max="15125" width="10.140625" style="1" bestFit="1" customWidth="1"/>
    <col min="15126" max="15134" width="9.7109375" style="1" customWidth="1"/>
    <col min="15135" max="15137" width="10.28515625" style="1" customWidth="1"/>
    <col min="15138" max="15140" width="3" style="1" customWidth="1"/>
    <col min="15141" max="15141" width="15" style="1" customWidth="1"/>
    <col min="15142" max="15142" width="18" style="1" customWidth="1"/>
    <col min="15143" max="15143" width="35.7109375" style="1" bestFit="1" customWidth="1"/>
    <col min="15144" max="15371" width="11.42578125" style="1"/>
    <col min="15372" max="15372" width="8.85546875" style="1" customWidth="1"/>
    <col min="15373" max="15373" width="18.85546875" style="1" customWidth="1"/>
    <col min="15374" max="15380" width="9.7109375" style="1" customWidth="1"/>
    <col min="15381" max="15381" width="10.140625" style="1" bestFit="1" customWidth="1"/>
    <col min="15382" max="15390" width="9.7109375" style="1" customWidth="1"/>
    <col min="15391" max="15393" width="10.28515625" style="1" customWidth="1"/>
    <col min="15394" max="15396" width="3" style="1" customWidth="1"/>
    <col min="15397" max="15397" width="15" style="1" customWidth="1"/>
    <col min="15398" max="15398" width="18" style="1" customWidth="1"/>
    <col min="15399" max="15399" width="35.7109375" style="1" bestFit="1" customWidth="1"/>
    <col min="15400" max="15627" width="11.42578125" style="1"/>
    <col min="15628" max="15628" width="8.85546875" style="1" customWidth="1"/>
    <col min="15629" max="15629" width="18.85546875" style="1" customWidth="1"/>
    <col min="15630" max="15636" width="9.7109375" style="1" customWidth="1"/>
    <col min="15637" max="15637" width="10.140625" style="1" bestFit="1" customWidth="1"/>
    <col min="15638" max="15646" width="9.7109375" style="1" customWidth="1"/>
    <col min="15647" max="15649" width="10.28515625" style="1" customWidth="1"/>
    <col min="15650" max="15652" width="3" style="1" customWidth="1"/>
    <col min="15653" max="15653" width="15" style="1" customWidth="1"/>
    <col min="15654" max="15654" width="18" style="1" customWidth="1"/>
    <col min="15655" max="15655" width="35.7109375" style="1" bestFit="1" customWidth="1"/>
    <col min="15656" max="15883" width="11.42578125" style="1"/>
    <col min="15884" max="15884" width="8.85546875" style="1" customWidth="1"/>
    <col min="15885" max="15885" width="18.85546875" style="1" customWidth="1"/>
    <col min="15886" max="15892" width="9.7109375" style="1" customWidth="1"/>
    <col min="15893" max="15893" width="10.140625" style="1" bestFit="1" customWidth="1"/>
    <col min="15894" max="15902" width="9.7109375" style="1" customWidth="1"/>
    <col min="15903" max="15905" width="10.28515625" style="1" customWidth="1"/>
    <col min="15906" max="15908" width="3" style="1" customWidth="1"/>
    <col min="15909" max="15909" width="15" style="1" customWidth="1"/>
    <col min="15910" max="15910" width="18" style="1" customWidth="1"/>
    <col min="15911" max="15911" width="35.7109375" style="1" bestFit="1" customWidth="1"/>
    <col min="15912" max="16139" width="11.42578125" style="1"/>
    <col min="16140" max="16140" width="8.85546875" style="1" customWidth="1"/>
    <col min="16141" max="16141" width="18.85546875" style="1" customWidth="1"/>
    <col min="16142" max="16148" width="9.7109375" style="1" customWidth="1"/>
    <col min="16149" max="16149" width="10.140625" style="1" bestFit="1" customWidth="1"/>
    <col min="16150" max="16158" width="9.7109375" style="1" customWidth="1"/>
    <col min="16159" max="16161" width="10.28515625" style="1" customWidth="1"/>
    <col min="16162" max="16164" width="3" style="1" customWidth="1"/>
    <col min="16165" max="16165" width="15" style="1" customWidth="1"/>
    <col min="16166" max="16166" width="18" style="1" customWidth="1"/>
    <col min="16167" max="16167" width="35.7109375" style="1" bestFit="1" customWidth="1"/>
    <col min="16168" max="16384" width="11.42578125" style="1"/>
  </cols>
  <sheetData>
    <row r="1" spans="1:42" ht="15.75" x14ac:dyDescent="0.2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/>
      <c r="AF1" s="2"/>
    </row>
    <row r="2" spans="1:42" s="150" customFormat="1" ht="26.25" customHeight="1" x14ac:dyDescent="0.2">
      <c r="B2" s="979" t="s">
        <v>14</v>
      </c>
      <c r="C2" s="979"/>
      <c r="D2" s="979"/>
      <c r="E2" s="979"/>
      <c r="F2" s="979"/>
      <c r="G2" s="979"/>
      <c r="H2" s="979"/>
      <c r="I2" s="979"/>
      <c r="J2" s="979"/>
      <c r="K2" s="979"/>
      <c r="L2" s="979"/>
      <c r="M2" s="979"/>
      <c r="N2" s="979"/>
      <c r="O2" s="979"/>
      <c r="P2" s="979"/>
      <c r="Q2" s="979"/>
      <c r="R2" s="979"/>
      <c r="S2" s="979"/>
      <c r="T2" s="979"/>
      <c r="U2" s="979"/>
      <c r="V2" s="979"/>
      <c r="W2" s="979"/>
      <c r="X2" s="979"/>
      <c r="Y2" s="979"/>
      <c r="Z2" s="979"/>
      <c r="AA2" s="979"/>
      <c r="AB2" s="979"/>
      <c r="AC2" s="979"/>
      <c r="AD2" s="979"/>
      <c r="AJ2" s="151"/>
    </row>
    <row r="3" spans="1:42" ht="18" customHeight="1" x14ac:dyDescent="0.2">
      <c r="B3" s="980" t="s">
        <v>1627</v>
      </c>
      <c r="C3" s="980"/>
      <c r="D3" s="980"/>
      <c r="E3" s="980"/>
      <c r="F3" s="980"/>
      <c r="G3" s="980"/>
      <c r="H3" s="980"/>
      <c r="I3" s="980"/>
      <c r="J3" s="980"/>
      <c r="K3" s="980"/>
      <c r="L3" s="980"/>
      <c r="M3" s="980"/>
      <c r="N3" s="980"/>
      <c r="O3" s="980"/>
      <c r="P3" s="980"/>
      <c r="Q3" s="980"/>
      <c r="R3" s="980"/>
      <c r="S3" s="980"/>
      <c r="T3" s="980"/>
      <c r="U3" s="980"/>
      <c r="V3" s="980"/>
      <c r="W3" s="980"/>
      <c r="X3" s="980"/>
      <c r="Y3" s="980"/>
      <c r="Z3" s="980"/>
      <c r="AA3" s="980"/>
      <c r="AB3" s="980"/>
      <c r="AC3" s="980"/>
      <c r="AD3" s="980"/>
      <c r="AE3" s="4"/>
      <c r="AF3" s="4"/>
      <c r="AG3" s="4"/>
    </row>
    <row r="4" spans="1:42" ht="37.5" customHeight="1" x14ac:dyDescent="0.2">
      <c r="B4" s="8" t="s">
        <v>2</v>
      </c>
      <c r="C4" s="9">
        <v>43678</v>
      </c>
      <c r="D4" s="9">
        <v>43709</v>
      </c>
      <c r="E4" s="9">
        <v>43739</v>
      </c>
      <c r="F4" s="9">
        <v>43770</v>
      </c>
      <c r="G4" s="9">
        <v>43800</v>
      </c>
      <c r="H4" s="9">
        <v>43831</v>
      </c>
      <c r="I4" s="9">
        <v>43862</v>
      </c>
      <c r="J4" s="9">
        <v>43891</v>
      </c>
      <c r="K4" s="9">
        <v>43922</v>
      </c>
      <c r="L4" s="9">
        <v>43952</v>
      </c>
      <c r="M4" s="9">
        <v>43983</v>
      </c>
      <c r="N4" s="9">
        <v>44013</v>
      </c>
      <c r="O4" s="9">
        <v>44044</v>
      </c>
      <c r="P4" s="9">
        <v>44075</v>
      </c>
      <c r="Q4" s="9">
        <v>44105</v>
      </c>
      <c r="R4" s="9">
        <v>44136</v>
      </c>
      <c r="S4" s="9">
        <v>44166</v>
      </c>
      <c r="T4" s="9">
        <v>44197</v>
      </c>
      <c r="U4" s="9">
        <v>44228</v>
      </c>
      <c r="V4" s="9">
        <v>44256</v>
      </c>
      <c r="W4" s="9">
        <v>44287</v>
      </c>
      <c r="X4" s="9">
        <v>44317</v>
      </c>
      <c r="Y4" s="9">
        <v>44348</v>
      </c>
      <c r="Z4" s="9">
        <v>44378</v>
      </c>
      <c r="AA4" s="9">
        <v>44409</v>
      </c>
      <c r="AB4" s="9">
        <v>44440</v>
      </c>
      <c r="AC4" s="9">
        <v>44470</v>
      </c>
      <c r="AD4" s="9">
        <v>44501</v>
      </c>
      <c r="AE4" s="10"/>
      <c r="AF4" s="10"/>
      <c r="AG4" s="10"/>
      <c r="AM4" s="11"/>
    </row>
    <row r="5" spans="1:42" s="19" customFormat="1" ht="5.0999999999999996" customHeight="1" x14ac:dyDescent="0.2">
      <c r="A5" s="12"/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5"/>
      <c r="AF5" s="16"/>
      <c r="AG5" s="16"/>
      <c r="AH5" s="17"/>
      <c r="AI5" s="17"/>
      <c r="AJ5" s="18"/>
      <c r="AL5" s="20"/>
      <c r="AM5" s="21"/>
      <c r="AP5" s="16"/>
    </row>
    <row r="6" spans="1:42" ht="40.15" customHeight="1" x14ac:dyDescent="0.2">
      <c r="A6" s="28" t="s">
        <v>19</v>
      </c>
      <c r="B6" s="29" t="s">
        <v>20</v>
      </c>
      <c r="C6" s="135" t="s">
        <v>2123</v>
      </c>
      <c r="D6" s="135" t="s">
        <v>2123</v>
      </c>
      <c r="E6" s="135">
        <v>0</v>
      </c>
      <c r="F6" s="135">
        <v>2.6406884822874066E-2</v>
      </c>
      <c r="G6" s="135">
        <v>5.76007555908013E-2</v>
      </c>
      <c r="H6" s="135">
        <v>3.452505201002154E-2</v>
      </c>
      <c r="I6" s="135">
        <v>3.6831265844078892E-2</v>
      </c>
      <c r="J6" s="135">
        <v>3.0714716169615075E-2</v>
      </c>
      <c r="K6" s="135">
        <v>5.4649535912696445E-2</v>
      </c>
      <c r="L6" s="135">
        <v>3.0517734499586391E-2</v>
      </c>
      <c r="M6" s="135">
        <v>3.7969360374020933E-2</v>
      </c>
      <c r="N6" s="135">
        <v>4.3250535799223888E-2</v>
      </c>
      <c r="O6" s="135">
        <v>4.416164200244288E-2</v>
      </c>
      <c r="P6" s="135">
        <v>8.2417580493724718E-2</v>
      </c>
      <c r="Q6" s="135"/>
      <c r="R6" s="135"/>
      <c r="S6" s="135"/>
      <c r="T6" s="135"/>
      <c r="U6" s="135"/>
      <c r="V6" s="135"/>
      <c r="W6" s="30"/>
      <c r="X6" s="30"/>
      <c r="Y6" s="30"/>
      <c r="Z6" s="30"/>
      <c r="AA6" s="30"/>
      <c r="AB6" s="30"/>
      <c r="AC6" s="30"/>
      <c r="AD6" s="30"/>
      <c r="AE6" s="10">
        <v>8.2417580493724718E-2</v>
      </c>
      <c r="AF6" s="342"/>
      <c r="AG6" s="342"/>
      <c r="AH6" s="17">
        <v>14</v>
      </c>
      <c r="AI6" s="17">
        <v>28</v>
      </c>
      <c r="AJ6" s="18">
        <v>14</v>
      </c>
      <c r="AK6" s="19" t="s">
        <v>21</v>
      </c>
      <c r="AL6" s="20"/>
      <c r="AM6" s="340" t="s">
        <v>2768</v>
      </c>
      <c r="AN6" s="19"/>
      <c r="AO6" s="19"/>
      <c r="AP6" s="343">
        <v>8.2699999999999996E-2</v>
      </c>
    </row>
    <row r="7" spans="1:42" ht="40.15" customHeight="1" x14ac:dyDescent="0.2">
      <c r="A7" s="31" t="s">
        <v>22</v>
      </c>
      <c r="B7" s="32" t="s">
        <v>23</v>
      </c>
      <c r="C7" s="135" t="s">
        <v>2123</v>
      </c>
      <c r="D7" s="135">
        <v>0</v>
      </c>
      <c r="E7" s="136">
        <v>0.1106195562816176</v>
      </c>
      <c r="F7" s="136">
        <v>0.13702644110449166</v>
      </c>
      <c r="G7" s="136">
        <v>0.19462719669529296</v>
      </c>
      <c r="H7" s="136">
        <v>0.2291522487053145</v>
      </c>
      <c r="I7" s="136">
        <v>0.2659835145493934</v>
      </c>
      <c r="J7" s="136">
        <v>0.29669823071900847</v>
      </c>
      <c r="K7" s="136">
        <v>0.35134776663170492</v>
      </c>
      <c r="L7" s="136">
        <v>0.38186550113129131</v>
      </c>
      <c r="M7" s="136">
        <v>0.41983486150531224</v>
      </c>
      <c r="N7" s="136">
        <v>0.46308539730453613</v>
      </c>
      <c r="O7" s="136">
        <v>0.50724703930697901</v>
      </c>
      <c r="P7" s="136">
        <v>0.58966461980070373</v>
      </c>
      <c r="Q7" s="136"/>
      <c r="R7" s="136"/>
      <c r="S7" s="136"/>
      <c r="T7" s="136"/>
      <c r="U7" s="136"/>
      <c r="V7" s="136"/>
      <c r="W7" s="33"/>
      <c r="X7" s="33"/>
      <c r="Y7" s="33"/>
      <c r="Z7" s="33"/>
      <c r="AA7" s="33"/>
      <c r="AB7" s="33"/>
      <c r="AC7" s="33"/>
      <c r="AD7" s="33"/>
      <c r="AE7" s="10">
        <v>0.58966461980070373</v>
      </c>
      <c r="AF7" s="342"/>
      <c r="AG7" s="342"/>
      <c r="AH7" s="17">
        <v>14</v>
      </c>
      <c r="AI7" s="17">
        <v>28</v>
      </c>
      <c r="AJ7" s="18">
        <v>14</v>
      </c>
      <c r="AK7" s="19" t="s">
        <v>24</v>
      </c>
      <c r="AL7" s="20"/>
      <c r="AM7" s="340" t="s">
        <v>2769</v>
      </c>
      <c r="AN7" s="19"/>
      <c r="AO7" s="19"/>
      <c r="AP7" s="343">
        <v>0.56850000000000001</v>
      </c>
    </row>
    <row r="8" spans="1:42" x14ac:dyDescent="0.2">
      <c r="C8" s="34">
        <v>28</v>
      </c>
      <c r="D8" s="34">
        <v>31</v>
      </c>
      <c r="E8" s="34">
        <v>30</v>
      </c>
      <c r="F8" s="34">
        <v>31</v>
      </c>
      <c r="G8" s="34">
        <v>30</v>
      </c>
      <c r="H8" s="34">
        <v>31</v>
      </c>
      <c r="I8" s="34">
        <v>31</v>
      </c>
      <c r="J8" s="34">
        <v>30</v>
      </c>
      <c r="K8" s="34">
        <v>31</v>
      </c>
      <c r="L8" s="34">
        <v>30</v>
      </c>
      <c r="M8" s="34">
        <v>30</v>
      </c>
      <c r="N8" s="34">
        <v>31</v>
      </c>
      <c r="O8" s="34">
        <v>31</v>
      </c>
      <c r="P8" s="34">
        <v>30</v>
      </c>
      <c r="Q8" s="34">
        <v>31</v>
      </c>
      <c r="R8" s="34">
        <v>30</v>
      </c>
      <c r="S8" s="34">
        <v>31</v>
      </c>
      <c r="T8" s="34">
        <v>31</v>
      </c>
      <c r="U8" s="34">
        <v>28</v>
      </c>
      <c r="V8" s="34">
        <v>31</v>
      </c>
      <c r="W8" s="34">
        <v>30</v>
      </c>
      <c r="X8" s="34"/>
      <c r="Y8" s="34"/>
      <c r="Z8" s="34"/>
      <c r="AA8" s="34"/>
      <c r="AB8" s="34"/>
      <c r="AC8" s="34"/>
      <c r="AD8" s="34"/>
      <c r="AI8" s="25"/>
    </row>
    <row r="9" spans="1:42" x14ac:dyDescent="0.2">
      <c r="C9" s="34">
        <v>28</v>
      </c>
      <c r="D9" s="34">
        <v>31</v>
      </c>
      <c r="E9" s="34">
        <v>30</v>
      </c>
      <c r="F9" s="34">
        <v>31</v>
      </c>
      <c r="G9" s="34">
        <v>30</v>
      </c>
      <c r="H9" s="34">
        <v>31</v>
      </c>
      <c r="I9" s="34">
        <v>31</v>
      </c>
      <c r="J9" s="34">
        <v>30</v>
      </c>
      <c r="K9" s="34">
        <v>31</v>
      </c>
      <c r="L9" s="34">
        <v>30</v>
      </c>
      <c r="M9" s="34">
        <v>30</v>
      </c>
      <c r="N9" s="34">
        <v>31</v>
      </c>
      <c r="O9" s="34">
        <v>31</v>
      </c>
      <c r="P9" s="34">
        <v>30</v>
      </c>
      <c r="Q9" s="34">
        <v>31</v>
      </c>
      <c r="R9" s="34">
        <v>30</v>
      </c>
      <c r="S9" s="34">
        <v>31</v>
      </c>
      <c r="T9" s="34">
        <v>31</v>
      </c>
      <c r="U9" s="34">
        <v>28</v>
      </c>
      <c r="V9" s="34">
        <v>31</v>
      </c>
      <c r="W9" s="34">
        <v>30</v>
      </c>
      <c r="X9" s="34"/>
      <c r="Y9" s="34"/>
      <c r="Z9" s="34"/>
      <c r="AA9" s="34"/>
      <c r="AB9" s="34"/>
      <c r="AC9" s="34"/>
      <c r="AD9" s="34"/>
      <c r="AI9" s="25"/>
    </row>
    <row r="10" spans="1:42" x14ac:dyDescent="0.2">
      <c r="C10" s="35">
        <v>43678</v>
      </c>
      <c r="D10" s="35">
        <v>43709</v>
      </c>
      <c r="E10" s="35">
        <v>43739</v>
      </c>
      <c r="F10" s="35">
        <v>43770</v>
      </c>
      <c r="G10" s="35">
        <v>43800</v>
      </c>
      <c r="H10" s="35">
        <v>43831</v>
      </c>
      <c r="I10" s="35">
        <v>43862</v>
      </c>
      <c r="J10" s="35">
        <v>43891</v>
      </c>
      <c r="K10" s="35">
        <v>43922</v>
      </c>
      <c r="L10" s="35">
        <v>43952</v>
      </c>
      <c r="M10" s="35">
        <v>43983</v>
      </c>
      <c r="N10" s="35">
        <v>44013</v>
      </c>
      <c r="O10" s="35">
        <v>44044</v>
      </c>
      <c r="P10" s="35">
        <v>44075</v>
      </c>
      <c r="Q10" s="35">
        <v>44105</v>
      </c>
      <c r="R10" s="35">
        <v>44136</v>
      </c>
      <c r="S10" s="35">
        <v>44166</v>
      </c>
      <c r="T10" s="35">
        <v>44197</v>
      </c>
      <c r="U10" s="35">
        <v>44228</v>
      </c>
      <c r="V10" s="35">
        <v>44256</v>
      </c>
      <c r="W10" s="35">
        <v>44287</v>
      </c>
      <c r="X10" s="35"/>
      <c r="Y10" s="35"/>
      <c r="Z10" s="35"/>
      <c r="AA10" s="35"/>
      <c r="AB10" s="35"/>
      <c r="AC10" s="35"/>
      <c r="AD10" s="35"/>
      <c r="AI10" s="25"/>
    </row>
    <row r="11" spans="1:42" x14ac:dyDescent="0.2">
      <c r="B11" s="1" t="s">
        <v>25</v>
      </c>
      <c r="C11" s="35">
        <v>43708</v>
      </c>
      <c r="D11" s="35">
        <v>43738</v>
      </c>
      <c r="E11" s="35">
        <v>43769</v>
      </c>
      <c r="F11" s="35">
        <v>43799</v>
      </c>
      <c r="G11" s="35">
        <v>43830</v>
      </c>
      <c r="H11" s="35">
        <v>43861</v>
      </c>
      <c r="I11" s="35">
        <v>43890</v>
      </c>
      <c r="J11" s="35">
        <v>43921</v>
      </c>
      <c r="K11" s="35">
        <v>43951</v>
      </c>
      <c r="L11" s="35">
        <v>43982</v>
      </c>
      <c r="M11" s="35">
        <v>44012</v>
      </c>
      <c r="N11" s="35">
        <v>44043</v>
      </c>
      <c r="O11" s="35">
        <v>44074</v>
      </c>
      <c r="P11" s="35">
        <v>44104</v>
      </c>
      <c r="Q11" s="35">
        <v>44135</v>
      </c>
      <c r="R11" s="35">
        <v>44165</v>
      </c>
      <c r="S11" s="35">
        <v>44196</v>
      </c>
      <c r="T11" s="35">
        <v>44227</v>
      </c>
      <c r="U11" s="35">
        <v>44255</v>
      </c>
      <c r="V11" s="35">
        <v>44286</v>
      </c>
      <c r="W11" s="35">
        <v>44316</v>
      </c>
      <c r="X11" s="35"/>
      <c r="Y11" s="35"/>
      <c r="Z11" s="35"/>
      <c r="AA11" s="35"/>
      <c r="AB11" s="35"/>
      <c r="AC11" s="35"/>
      <c r="AD11" s="35"/>
      <c r="AE11" s="35"/>
      <c r="AH11" s="17"/>
      <c r="AI11" s="17"/>
      <c r="AJ11" s="18"/>
    </row>
    <row r="12" spans="1:42" x14ac:dyDescent="0.2">
      <c r="A12" s="1" t="s">
        <v>211</v>
      </c>
      <c r="B12" s="36" t="s">
        <v>26</v>
      </c>
      <c r="C12" s="132">
        <v>5.8899999999999994E-2</v>
      </c>
      <c r="D12" s="132">
        <v>3.5400000000000001E-2</v>
      </c>
      <c r="E12" s="132">
        <v>3.2200000000000006E-2</v>
      </c>
      <c r="F12" s="132">
        <v>2.3699999999999999E-2</v>
      </c>
      <c r="G12" s="132">
        <v>3.5299999999999998E-2</v>
      </c>
      <c r="H12" s="132">
        <v>3.4500000000000003E-2</v>
      </c>
      <c r="I12" s="132">
        <v>3.4000000000000002E-2</v>
      </c>
      <c r="J12" s="132">
        <v>4.9299999999999955E-2</v>
      </c>
      <c r="K12" s="132">
        <v>5.0700000000000023E-2</v>
      </c>
      <c r="L12" s="132">
        <v>4.1300000000000003E-2</v>
      </c>
      <c r="M12" s="132">
        <v>2.6200000000000001E-2</v>
      </c>
      <c r="N12" s="132">
        <v>2.8400000000000036E-2</v>
      </c>
      <c r="O12" s="132">
        <v>4.3500000000000039E-2</v>
      </c>
      <c r="P12" s="132">
        <v>4.3099999999999916E-2</v>
      </c>
      <c r="Q12" s="132">
        <v>5.490000000000006E-2</v>
      </c>
      <c r="R12" s="132">
        <v>9.2399999999999927E-2</v>
      </c>
      <c r="S12" s="132">
        <v>7.5100000000000056E-2</v>
      </c>
      <c r="T12" s="132">
        <v>5.6899999999999951E-2</v>
      </c>
      <c r="U12" s="132">
        <v>4.9000000000000044E-2</v>
      </c>
      <c r="V12" s="132">
        <v>7.8500000000000014E-2</v>
      </c>
      <c r="W12" s="132">
        <v>5.6699999999999973E-2</v>
      </c>
      <c r="X12" s="132"/>
      <c r="Y12" s="132"/>
      <c r="Z12" s="132"/>
      <c r="AA12" s="132"/>
      <c r="AB12" s="132"/>
      <c r="AC12" s="132"/>
      <c r="AD12" s="132"/>
      <c r="AE12" s="3"/>
      <c r="AJ12" s="1"/>
    </row>
    <row r="13" spans="1:42" x14ac:dyDescent="0.2">
      <c r="A13" s="1" t="s">
        <v>212</v>
      </c>
      <c r="B13" s="37" t="s">
        <v>27</v>
      </c>
      <c r="C13" s="132">
        <v>5.8899999999999994E-2</v>
      </c>
      <c r="D13" s="132">
        <v>9.4299999999999995E-2</v>
      </c>
      <c r="E13" s="132">
        <v>0.1265</v>
      </c>
      <c r="F13" s="132">
        <v>0.1502</v>
      </c>
      <c r="G13" s="132">
        <v>0.1855</v>
      </c>
      <c r="H13" s="132">
        <v>0.22</v>
      </c>
      <c r="I13" s="132">
        <v>0.254</v>
      </c>
      <c r="J13" s="132">
        <v>0.30329999999999996</v>
      </c>
      <c r="K13" s="132">
        <v>0.35399999999999998</v>
      </c>
      <c r="L13" s="132">
        <v>0.39529999999999998</v>
      </c>
      <c r="M13" s="132">
        <v>0.42149999999999999</v>
      </c>
      <c r="N13" s="132">
        <v>0.44990000000000002</v>
      </c>
      <c r="O13" s="132">
        <v>0.49340000000000006</v>
      </c>
      <c r="P13" s="132">
        <v>0.53649999999999998</v>
      </c>
      <c r="Q13" s="132">
        <v>0.59140000000000004</v>
      </c>
      <c r="R13" s="132">
        <v>0.68379999999999996</v>
      </c>
      <c r="S13" s="132">
        <v>0.75890000000000002</v>
      </c>
      <c r="T13" s="132">
        <v>0.81579999999999997</v>
      </c>
      <c r="U13" s="132">
        <v>0.86480000000000001</v>
      </c>
      <c r="V13" s="132">
        <v>0.94330000000000003</v>
      </c>
      <c r="W13" s="132">
        <v>1</v>
      </c>
      <c r="X13" s="132"/>
      <c r="Y13" s="132"/>
      <c r="Z13" s="132"/>
      <c r="AA13" s="132"/>
      <c r="AB13" s="132"/>
      <c r="AC13" s="132"/>
      <c r="AD13" s="132"/>
      <c r="AH13" s="25"/>
      <c r="AI13" s="25"/>
      <c r="AJ13" s="26"/>
      <c r="AL13" s="27"/>
      <c r="AM13" s="3"/>
      <c r="AP13" s="10"/>
    </row>
    <row r="14" spans="1:42" ht="15.75" customHeight="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42" ht="18" customHeight="1" x14ac:dyDescent="0.2">
      <c r="B15" s="980" t="s">
        <v>1628</v>
      </c>
      <c r="C15" s="980"/>
      <c r="D15" s="980"/>
      <c r="E15" s="980"/>
      <c r="F15" s="980"/>
      <c r="G15" s="980"/>
      <c r="H15" s="980"/>
      <c r="I15" s="980"/>
      <c r="J15" s="980"/>
      <c r="K15" s="980"/>
      <c r="L15" s="980"/>
      <c r="M15" s="980"/>
      <c r="N15" s="980"/>
      <c r="O15" s="980"/>
      <c r="P15" s="980"/>
      <c r="Q15" s="980"/>
      <c r="R15" s="980"/>
      <c r="S15" s="980"/>
      <c r="T15" s="980"/>
      <c r="U15" s="980"/>
      <c r="V15" s="980"/>
      <c r="W15" s="980"/>
      <c r="X15" s="980"/>
      <c r="Y15" s="980"/>
      <c r="Z15" s="980"/>
      <c r="AA15" s="980"/>
      <c r="AB15" s="980"/>
      <c r="AC15" s="980"/>
      <c r="AD15" s="980"/>
      <c r="AE15" s="4"/>
      <c r="AF15" s="4"/>
      <c r="AG15" s="4"/>
    </row>
    <row r="16" spans="1:42" ht="37.5" customHeight="1" x14ac:dyDescent="0.2">
      <c r="B16" s="8" t="s">
        <v>2</v>
      </c>
      <c r="C16" s="9">
        <v>43678</v>
      </c>
      <c r="D16" s="9">
        <v>43709</v>
      </c>
      <c r="E16" s="9">
        <v>43739</v>
      </c>
      <c r="F16" s="9">
        <v>43770</v>
      </c>
      <c r="G16" s="9">
        <v>43800</v>
      </c>
      <c r="H16" s="9">
        <v>43831</v>
      </c>
      <c r="I16" s="9">
        <v>43862</v>
      </c>
      <c r="J16" s="9">
        <v>43891</v>
      </c>
      <c r="K16" s="9">
        <v>43922</v>
      </c>
      <c r="L16" s="9">
        <v>43952</v>
      </c>
      <c r="M16" s="9">
        <v>43983</v>
      </c>
      <c r="N16" s="9">
        <v>44013</v>
      </c>
      <c r="O16" s="9">
        <v>44044</v>
      </c>
      <c r="P16" s="9">
        <v>44075</v>
      </c>
      <c r="Q16" s="9">
        <v>44105</v>
      </c>
      <c r="R16" s="9">
        <v>44136</v>
      </c>
      <c r="S16" s="9">
        <v>44166</v>
      </c>
      <c r="T16" s="9">
        <v>44197</v>
      </c>
      <c r="U16" s="9">
        <v>44228</v>
      </c>
      <c r="V16" s="9">
        <v>44256</v>
      </c>
      <c r="W16" s="9">
        <v>44287</v>
      </c>
      <c r="X16" s="9">
        <v>44317</v>
      </c>
      <c r="Y16" s="9">
        <v>44348</v>
      </c>
      <c r="Z16" s="9">
        <v>44378</v>
      </c>
      <c r="AA16" s="9">
        <v>44409</v>
      </c>
      <c r="AB16" s="9">
        <v>44440</v>
      </c>
      <c r="AC16" s="9">
        <v>44470</v>
      </c>
      <c r="AD16" s="9">
        <v>44501</v>
      </c>
      <c r="AE16" s="10"/>
      <c r="AF16" s="10"/>
      <c r="AG16" s="10"/>
      <c r="AM16" s="11"/>
    </row>
    <row r="17" spans="1:42" s="19" customFormat="1" ht="5.0999999999999996" customHeight="1" x14ac:dyDescent="0.2">
      <c r="A17" s="12"/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5"/>
      <c r="AF17" s="16"/>
      <c r="AG17" s="16"/>
      <c r="AH17" s="17"/>
      <c r="AI17" s="17"/>
      <c r="AJ17" s="18"/>
      <c r="AL17" s="20"/>
      <c r="AM17" s="21"/>
      <c r="AP17" s="16"/>
    </row>
    <row r="18" spans="1:42" ht="40.15" customHeight="1" x14ac:dyDescent="0.2">
      <c r="A18" s="323" t="s">
        <v>956</v>
      </c>
      <c r="B18" s="561" t="s">
        <v>955</v>
      </c>
      <c r="C18" s="844" t="s">
        <v>2123</v>
      </c>
      <c r="D18" s="844" t="s">
        <v>2123</v>
      </c>
      <c r="E18" s="22">
        <v>1.2242738578628143</v>
      </c>
      <c r="F18" s="22">
        <v>1.2853906620961617</v>
      </c>
      <c r="G18" s="22">
        <v>1.1356299237200482</v>
      </c>
      <c r="H18" s="22">
        <v>1.1394634827690484</v>
      </c>
      <c r="I18" s="22">
        <v>1.1585233316800041</v>
      </c>
      <c r="J18" s="22">
        <v>1.0454997822143337</v>
      </c>
      <c r="K18" s="22">
        <v>1.028712019090853</v>
      </c>
      <c r="L18" s="22">
        <v>0.98886940218227681</v>
      </c>
      <c r="M18" s="22">
        <v>1.0146565529042546</v>
      </c>
      <c r="N18" s="22">
        <v>1.051003835198236</v>
      </c>
      <c r="O18" s="22">
        <v>1.0920961555215754</v>
      </c>
      <c r="P18" s="22">
        <v>1.1741679939833576</v>
      </c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894">
        <v>0.17416799398335758</v>
      </c>
      <c r="AF18" s="583">
        <v>1.1741679939833576</v>
      </c>
      <c r="AG18" s="16">
        <v>0.17416799398335758</v>
      </c>
      <c r="AH18" s="17">
        <v>14</v>
      </c>
      <c r="AI18" s="17">
        <v>28</v>
      </c>
      <c r="AJ18" s="18">
        <v>14</v>
      </c>
      <c r="AK18" s="19" t="s">
        <v>18</v>
      </c>
      <c r="AL18" s="339" t="s">
        <v>2755</v>
      </c>
      <c r="AM18" s="340" t="s">
        <v>2770</v>
      </c>
      <c r="AN18" s="19"/>
      <c r="AO18" s="19"/>
      <c r="AP18" s="341">
        <v>0.17419999999999999</v>
      </c>
    </row>
    <row r="19" spans="1:42" ht="40.15" customHeight="1" x14ac:dyDescent="0.2">
      <c r="A19" s="28" t="s">
        <v>19</v>
      </c>
      <c r="B19" s="29" t="s">
        <v>20</v>
      </c>
      <c r="C19" s="844" t="s">
        <v>2123</v>
      </c>
      <c r="D19" s="844">
        <v>0</v>
      </c>
      <c r="E19" s="135">
        <v>0</v>
      </c>
      <c r="F19" s="135">
        <v>2.3895663814195847E-2</v>
      </c>
      <c r="G19" s="135">
        <v>5.7414750280590204E-2</v>
      </c>
      <c r="H19" s="135">
        <v>3.1657822181364786E-2</v>
      </c>
      <c r="I19" s="135">
        <v>3.3958990967679459E-2</v>
      </c>
      <c r="J19" s="135">
        <v>3.0411159447674085E-2</v>
      </c>
      <c r="K19" s="135">
        <v>4.9441998241651297E-2</v>
      </c>
      <c r="L19" s="135">
        <v>2.344989827982713E-2</v>
      </c>
      <c r="M19" s="135">
        <v>2.5282998860106154E-2</v>
      </c>
      <c r="N19" s="135">
        <v>3.2143970948313227E-2</v>
      </c>
      <c r="O19" s="135">
        <v>5.8115018665866769E-2</v>
      </c>
      <c r="P19" s="135">
        <v>8.2658563095192927E-2</v>
      </c>
      <c r="Q19" s="135"/>
      <c r="R19" s="135"/>
      <c r="S19" s="135"/>
      <c r="T19" s="135"/>
      <c r="U19" s="135"/>
      <c r="V19" s="135"/>
      <c r="W19" s="30"/>
      <c r="X19" s="30"/>
      <c r="Y19" s="30"/>
      <c r="Z19" s="30"/>
      <c r="AA19" s="30"/>
      <c r="AB19" s="30"/>
      <c r="AC19" s="30"/>
      <c r="AD19" s="30"/>
      <c r="AE19" s="10">
        <v>8.2658563095192927E-2</v>
      </c>
      <c r="AF19" s="342"/>
      <c r="AG19" s="342"/>
      <c r="AH19" s="17">
        <v>14</v>
      </c>
      <c r="AI19" s="17">
        <v>28</v>
      </c>
      <c r="AJ19" s="18">
        <v>14</v>
      </c>
      <c r="AK19" s="19" t="s">
        <v>21</v>
      </c>
      <c r="AL19" s="20"/>
      <c r="AM19" s="340" t="s">
        <v>2768</v>
      </c>
      <c r="AN19" s="19"/>
      <c r="AO19" s="19"/>
      <c r="AP19" s="343">
        <v>8.2699999999999996E-2</v>
      </c>
    </row>
    <row r="20" spans="1:42" ht="40.15" customHeight="1" x14ac:dyDescent="0.2">
      <c r="A20" s="31" t="s">
        <v>22</v>
      </c>
      <c r="B20" s="32" t="s">
        <v>23</v>
      </c>
      <c r="C20" s="844" t="s">
        <v>2123</v>
      </c>
      <c r="D20" s="844">
        <v>0</v>
      </c>
      <c r="E20" s="136">
        <v>0.12010130790427991</v>
      </c>
      <c r="F20" s="136">
        <v>0.14399697171847575</v>
      </c>
      <c r="G20" s="136">
        <v>0.20141172199906596</v>
      </c>
      <c r="H20" s="136">
        <v>0.23306954418043074</v>
      </c>
      <c r="I20" s="136">
        <v>0.2670285351481102</v>
      </c>
      <c r="J20" s="136">
        <v>0.29743969459578429</v>
      </c>
      <c r="K20" s="136">
        <v>0.34688169283743558</v>
      </c>
      <c r="L20" s="136">
        <v>0.37033159111726272</v>
      </c>
      <c r="M20" s="136">
        <v>0.39561458997736887</v>
      </c>
      <c r="N20" s="136">
        <v>0.4277585609256821</v>
      </c>
      <c r="O20" s="136">
        <v>0.48587357959154887</v>
      </c>
      <c r="P20" s="136">
        <v>0.56853214268674179</v>
      </c>
      <c r="Q20" s="136"/>
      <c r="R20" s="136"/>
      <c r="S20" s="136"/>
      <c r="T20" s="136"/>
      <c r="U20" s="136"/>
      <c r="V20" s="136"/>
      <c r="W20" s="33"/>
      <c r="X20" s="33"/>
      <c r="Y20" s="33"/>
      <c r="Z20" s="33"/>
      <c r="AA20" s="33"/>
      <c r="AB20" s="33"/>
      <c r="AC20" s="33"/>
      <c r="AD20" s="33"/>
      <c r="AE20" s="10">
        <v>0.56853214268674179</v>
      </c>
      <c r="AF20" s="342"/>
      <c r="AG20" s="342"/>
      <c r="AH20" s="17">
        <v>14</v>
      </c>
      <c r="AI20" s="17">
        <v>28</v>
      </c>
      <c r="AJ20" s="18">
        <v>14</v>
      </c>
      <c r="AK20" s="19" t="s">
        <v>24</v>
      </c>
      <c r="AL20" s="20"/>
      <c r="AM20" s="340" t="s">
        <v>2769</v>
      </c>
      <c r="AN20" s="19"/>
      <c r="AO20" s="19"/>
      <c r="AP20" s="343">
        <v>0.56850000000000001</v>
      </c>
    </row>
    <row r="21" spans="1:42" x14ac:dyDescent="0.2">
      <c r="C21" s="34">
        <v>28</v>
      </c>
      <c r="D21" s="34">
        <v>31</v>
      </c>
      <c r="E21" s="34">
        <v>30</v>
      </c>
      <c r="F21" s="34">
        <v>31</v>
      </c>
      <c r="G21" s="34">
        <v>30</v>
      </c>
      <c r="H21" s="34">
        <v>31</v>
      </c>
      <c r="I21" s="34">
        <v>31</v>
      </c>
      <c r="J21" s="34">
        <v>30</v>
      </c>
      <c r="K21" s="34">
        <v>31</v>
      </c>
      <c r="L21" s="34">
        <v>30</v>
      </c>
      <c r="M21" s="34">
        <v>30</v>
      </c>
      <c r="N21" s="34">
        <v>31</v>
      </c>
      <c r="O21" s="34">
        <v>31</v>
      </c>
      <c r="P21" s="34">
        <v>30</v>
      </c>
      <c r="Q21" s="34">
        <v>31</v>
      </c>
      <c r="R21" s="34">
        <v>30</v>
      </c>
      <c r="S21" s="34">
        <v>31</v>
      </c>
      <c r="T21" s="34">
        <v>31</v>
      </c>
      <c r="U21" s="34">
        <v>28</v>
      </c>
      <c r="V21" s="34">
        <v>31</v>
      </c>
      <c r="W21" s="34">
        <v>30</v>
      </c>
      <c r="X21" s="34"/>
      <c r="Y21" s="34"/>
      <c r="Z21" s="34"/>
      <c r="AA21" s="34"/>
      <c r="AB21" s="34"/>
      <c r="AC21" s="34"/>
      <c r="AD21" s="34"/>
      <c r="AI21" s="25"/>
    </row>
    <row r="22" spans="1:42" x14ac:dyDescent="0.2">
      <c r="C22" s="34">
        <v>28</v>
      </c>
      <c r="D22" s="34">
        <v>31</v>
      </c>
      <c r="E22" s="34">
        <v>30</v>
      </c>
      <c r="F22" s="34">
        <v>31</v>
      </c>
      <c r="G22" s="34">
        <v>30</v>
      </c>
      <c r="H22" s="34">
        <v>31</v>
      </c>
      <c r="I22" s="34">
        <v>31</v>
      </c>
      <c r="J22" s="34">
        <v>30</v>
      </c>
      <c r="K22" s="34">
        <v>31</v>
      </c>
      <c r="L22" s="34">
        <v>30</v>
      </c>
      <c r="M22" s="34">
        <v>30</v>
      </c>
      <c r="N22" s="34">
        <v>31</v>
      </c>
      <c r="O22" s="34">
        <v>31</v>
      </c>
      <c r="P22" s="34">
        <v>30</v>
      </c>
      <c r="Q22" s="34">
        <v>31</v>
      </c>
      <c r="R22" s="34">
        <v>30</v>
      </c>
      <c r="S22" s="34">
        <v>31</v>
      </c>
      <c r="T22" s="34">
        <v>31</v>
      </c>
      <c r="U22" s="34">
        <v>28</v>
      </c>
      <c r="V22" s="34">
        <v>31</v>
      </c>
      <c r="W22" s="34">
        <v>30</v>
      </c>
      <c r="X22" s="34"/>
      <c r="Y22" s="34"/>
      <c r="Z22" s="34"/>
      <c r="AA22" s="34"/>
      <c r="AB22" s="34"/>
      <c r="AC22" s="34"/>
      <c r="AD22" s="34"/>
      <c r="AI22" s="25"/>
    </row>
    <row r="23" spans="1:42" x14ac:dyDescent="0.2">
      <c r="C23" s="35">
        <v>43678</v>
      </c>
      <c r="D23" s="35">
        <v>43709</v>
      </c>
      <c r="E23" s="35">
        <v>43739</v>
      </c>
      <c r="F23" s="35">
        <v>43770</v>
      </c>
      <c r="G23" s="35">
        <v>43800</v>
      </c>
      <c r="H23" s="35">
        <v>43831</v>
      </c>
      <c r="I23" s="35">
        <v>43862</v>
      </c>
      <c r="J23" s="35">
        <v>43891</v>
      </c>
      <c r="K23" s="35">
        <v>43922</v>
      </c>
      <c r="L23" s="35">
        <v>43952</v>
      </c>
      <c r="M23" s="35">
        <v>43983</v>
      </c>
      <c r="N23" s="35">
        <v>44013</v>
      </c>
      <c r="O23" s="35">
        <v>44044</v>
      </c>
      <c r="P23" s="35">
        <v>44075</v>
      </c>
      <c r="Q23" s="35">
        <v>44105</v>
      </c>
      <c r="R23" s="35">
        <v>44136</v>
      </c>
      <c r="S23" s="35">
        <v>44166</v>
      </c>
      <c r="T23" s="35">
        <v>44197</v>
      </c>
      <c r="U23" s="35">
        <v>44228</v>
      </c>
      <c r="V23" s="35">
        <v>44256</v>
      </c>
      <c r="W23" s="35">
        <v>44287</v>
      </c>
      <c r="X23" s="35"/>
      <c r="Y23" s="35"/>
      <c r="Z23" s="35"/>
      <c r="AA23" s="35"/>
      <c r="AB23" s="35"/>
      <c r="AC23" s="35"/>
      <c r="AD23" s="35"/>
      <c r="AI23" s="25"/>
    </row>
    <row r="24" spans="1:42" x14ac:dyDescent="0.2">
      <c r="B24" s="1" t="s">
        <v>25</v>
      </c>
      <c r="C24" s="35">
        <v>43708</v>
      </c>
      <c r="D24" s="35">
        <v>43738</v>
      </c>
      <c r="E24" s="35">
        <v>43769</v>
      </c>
      <c r="F24" s="35">
        <v>43799</v>
      </c>
      <c r="G24" s="35">
        <v>43830</v>
      </c>
      <c r="H24" s="35">
        <v>43861</v>
      </c>
      <c r="I24" s="35">
        <v>43890</v>
      </c>
      <c r="J24" s="35">
        <v>43921</v>
      </c>
      <c r="K24" s="35">
        <v>43951</v>
      </c>
      <c r="L24" s="35">
        <v>43982</v>
      </c>
      <c r="M24" s="35">
        <v>44012</v>
      </c>
      <c r="N24" s="35">
        <v>44043</v>
      </c>
      <c r="O24" s="35">
        <v>44074</v>
      </c>
      <c r="P24" s="35">
        <v>44104</v>
      </c>
      <c r="Q24" s="35">
        <v>44135</v>
      </c>
      <c r="R24" s="35">
        <v>44165</v>
      </c>
      <c r="S24" s="35">
        <v>44196</v>
      </c>
      <c r="T24" s="35">
        <v>44227</v>
      </c>
      <c r="U24" s="35">
        <v>44255</v>
      </c>
      <c r="V24" s="35">
        <v>44286</v>
      </c>
      <c r="W24" s="35">
        <v>44316</v>
      </c>
      <c r="X24" s="35"/>
      <c r="Y24" s="35"/>
      <c r="Z24" s="35"/>
      <c r="AA24" s="35"/>
      <c r="AB24" s="35"/>
      <c r="AC24" s="35"/>
      <c r="AD24" s="35"/>
      <c r="AE24" s="35"/>
      <c r="AH24" s="17"/>
      <c r="AI24" s="17"/>
      <c r="AJ24" s="18"/>
    </row>
    <row r="25" spans="1:42" x14ac:dyDescent="0.2">
      <c r="A25" s="1" t="s">
        <v>211</v>
      </c>
      <c r="B25" s="36" t="s">
        <v>26</v>
      </c>
      <c r="C25" s="132">
        <v>6.9900000000000004E-2</v>
      </c>
      <c r="D25" s="132">
        <v>2.9899999999999996E-2</v>
      </c>
      <c r="E25" s="132">
        <v>2.8799999999999992E-2</v>
      </c>
      <c r="F25" s="132">
        <v>1.6800000000000009E-2</v>
      </c>
      <c r="G25" s="132">
        <v>3.4000000000000002E-2</v>
      </c>
      <c r="H25" s="132">
        <v>2.8699999999999976E-2</v>
      </c>
      <c r="I25" s="132">
        <v>2.8100000000000042E-2</v>
      </c>
      <c r="J25" s="132">
        <v>4.8699999999999966E-2</v>
      </c>
      <c r="K25" s="132">
        <v>5.1000000000000045E-2</v>
      </c>
      <c r="L25" s="132">
        <v>3.6899999999999988E-2</v>
      </c>
      <c r="M25" s="132">
        <v>1.3600000000000001E-2</v>
      </c>
      <c r="N25" s="132">
        <v>1.7400000000000027E-2</v>
      </c>
      <c r="O25" s="132">
        <v>4.0999999999999925E-2</v>
      </c>
      <c r="P25" s="132">
        <v>3.9400000000000046E-2</v>
      </c>
      <c r="Q25" s="132">
        <v>5.7500000000000051E-2</v>
      </c>
      <c r="R25" s="132">
        <v>0.11459999999999992</v>
      </c>
      <c r="S25" s="132">
        <v>8.7300000000000044E-2</v>
      </c>
      <c r="T25" s="132">
        <v>5.9899999999999953E-2</v>
      </c>
      <c r="U25" s="132">
        <v>4.9599999999999977E-2</v>
      </c>
      <c r="V25" s="132">
        <v>9.0200000000000058E-2</v>
      </c>
      <c r="W25" s="132">
        <v>5.6699999999999973E-2</v>
      </c>
      <c r="X25" s="132"/>
      <c r="Y25" s="132"/>
      <c r="Z25" s="132"/>
      <c r="AA25" s="132"/>
      <c r="AB25" s="132"/>
      <c r="AC25" s="132"/>
      <c r="AD25" s="132"/>
      <c r="AE25" s="10">
        <v>3.9400000000000046E-2</v>
      </c>
      <c r="AJ25" s="1"/>
    </row>
    <row r="26" spans="1:42" x14ac:dyDescent="0.2">
      <c r="A26" s="1" t="s">
        <v>212</v>
      </c>
      <c r="B26" s="37" t="s">
        <v>27</v>
      </c>
      <c r="C26" s="132">
        <v>6.9900000000000004E-2</v>
      </c>
      <c r="D26" s="132">
        <v>9.98E-2</v>
      </c>
      <c r="E26" s="132">
        <v>0.12859999999999999</v>
      </c>
      <c r="F26" s="132">
        <v>0.1454</v>
      </c>
      <c r="G26" s="132">
        <v>0.1794</v>
      </c>
      <c r="H26" s="132">
        <v>0.20809999999999998</v>
      </c>
      <c r="I26" s="132">
        <v>0.23620000000000002</v>
      </c>
      <c r="J26" s="132">
        <v>0.28489999999999999</v>
      </c>
      <c r="K26" s="132">
        <v>0.33590000000000003</v>
      </c>
      <c r="L26" s="132">
        <v>0.37280000000000002</v>
      </c>
      <c r="M26" s="132">
        <v>0.38640000000000002</v>
      </c>
      <c r="N26" s="132">
        <v>0.40380000000000005</v>
      </c>
      <c r="O26" s="132">
        <v>0.44479999999999997</v>
      </c>
      <c r="P26" s="132">
        <v>0.48420000000000002</v>
      </c>
      <c r="Q26" s="132">
        <v>0.54170000000000007</v>
      </c>
      <c r="R26" s="132">
        <v>0.65629999999999999</v>
      </c>
      <c r="S26" s="132">
        <v>0.74360000000000004</v>
      </c>
      <c r="T26" s="132">
        <v>0.80349999999999999</v>
      </c>
      <c r="U26" s="132">
        <v>0.85309999999999997</v>
      </c>
      <c r="V26" s="132">
        <v>0.94330000000000003</v>
      </c>
      <c r="W26" s="132">
        <v>1</v>
      </c>
      <c r="X26" s="132"/>
      <c r="Y26" s="132"/>
      <c r="Z26" s="132"/>
      <c r="AA26" s="132"/>
      <c r="AB26" s="132"/>
      <c r="AC26" s="132"/>
      <c r="AD26" s="132"/>
      <c r="AE26" s="10">
        <v>0.48420000000000002</v>
      </c>
      <c r="AH26" s="25"/>
      <c r="AI26" s="25"/>
      <c r="AJ26" s="26"/>
      <c r="AL26" s="27"/>
      <c r="AM26" s="3"/>
      <c r="AP26" s="10"/>
    </row>
    <row r="27" spans="1:42" x14ac:dyDescent="0.2">
      <c r="C27" s="691"/>
      <c r="D27" s="133"/>
      <c r="E27" s="133"/>
      <c r="F27" s="133"/>
      <c r="G27" s="133"/>
      <c r="H27" s="133"/>
      <c r="I27" s="134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4"/>
      <c r="W27" s="133"/>
      <c r="X27" s="133"/>
      <c r="Y27" s="133"/>
      <c r="Z27" s="133"/>
      <c r="AA27" s="133"/>
      <c r="AB27" s="133"/>
      <c r="AC27" s="133"/>
      <c r="AD27" s="133"/>
      <c r="AE27" s="24"/>
      <c r="AH27" s="25"/>
      <c r="AI27" s="25"/>
      <c r="AJ27" s="26"/>
    </row>
    <row r="28" spans="1:42" x14ac:dyDescent="0.2">
      <c r="A28" s="408"/>
      <c r="B28" s="408"/>
      <c r="C28" s="409"/>
      <c r="D28" s="409"/>
      <c r="E28" s="409"/>
      <c r="F28" s="409"/>
      <c r="G28" s="409"/>
      <c r="H28" s="409"/>
      <c r="I28" s="409"/>
      <c r="J28" s="409"/>
      <c r="K28" s="409"/>
      <c r="L28" s="409"/>
      <c r="M28" s="409"/>
      <c r="N28" s="409"/>
      <c r="O28" s="409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</row>
    <row r="29" spans="1:42" x14ac:dyDescent="0.2">
      <c r="A29" s="408"/>
      <c r="B29" s="408"/>
      <c r="C29" s="409"/>
      <c r="D29" s="409"/>
      <c r="E29" s="409"/>
      <c r="F29" s="409"/>
      <c r="G29" s="409"/>
      <c r="H29" s="409"/>
      <c r="I29" s="409"/>
      <c r="J29" s="409"/>
      <c r="K29" s="409"/>
      <c r="L29" s="409"/>
      <c r="M29" s="409"/>
      <c r="N29" s="409"/>
      <c r="O29" s="409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</row>
    <row r="30" spans="1:42" x14ac:dyDescent="0.2">
      <c r="A30" s="408"/>
      <c r="B30" s="408"/>
      <c r="C30" s="409"/>
      <c r="D30" s="409"/>
      <c r="E30" s="409"/>
      <c r="F30" s="409"/>
      <c r="G30" s="409"/>
      <c r="H30" s="409"/>
      <c r="I30" s="409"/>
      <c r="J30" s="409"/>
      <c r="K30" s="409"/>
      <c r="L30" s="409"/>
      <c r="M30" s="409"/>
      <c r="N30" s="409"/>
      <c r="O30" s="409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</row>
    <row r="31" spans="1:42" x14ac:dyDescent="0.2">
      <c r="A31" s="408"/>
      <c r="B31" s="408"/>
      <c r="C31" s="410"/>
      <c r="D31" s="410"/>
      <c r="E31" s="410"/>
      <c r="F31" s="410"/>
      <c r="G31" s="410"/>
      <c r="H31" s="410"/>
      <c r="I31" s="410"/>
      <c r="J31" s="410"/>
      <c r="K31" s="410"/>
      <c r="L31" s="410"/>
      <c r="M31" s="410"/>
      <c r="N31" s="410"/>
      <c r="O31" s="410"/>
      <c r="AE31" s="3"/>
      <c r="AJ31" s="1"/>
    </row>
    <row r="32" spans="1:42" x14ac:dyDescent="0.2">
      <c r="AE32" s="3"/>
      <c r="AJ32" s="1"/>
    </row>
    <row r="33" spans="4:36" x14ac:dyDescent="0.2">
      <c r="AE33" s="3"/>
      <c r="AJ33" s="1"/>
    </row>
    <row r="34" spans="4:36" x14ac:dyDescent="0.2">
      <c r="AE34" s="3"/>
      <c r="AJ34" s="1"/>
    </row>
    <row r="35" spans="4:36" x14ac:dyDescent="0.2">
      <c r="AE35" s="3"/>
      <c r="AJ35" s="1"/>
    </row>
    <row r="36" spans="4:36" x14ac:dyDescent="0.2">
      <c r="AE36" s="3"/>
      <c r="AJ36" s="1"/>
    </row>
    <row r="37" spans="4:36" x14ac:dyDescent="0.2">
      <c r="D37" s="1">
        <v>21</v>
      </c>
      <c r="E37" s="132">
        <v>6.9900000000000004E-2</v>
      </c>
      <c r="F37" s="35">
        <v>43708</v>
      </c>
      <c r="G37" s="23">
        <v>0.56853214268674179</v>
      </c>
      <c r="H37" s="39">
        <v>9.9666666666666653E-4</v>
      </c>
      <c r="I37" s="10">
        <v>0.49863214268674177</v>
      </c>
      <c r="J37" s="1">
        <v>500.29980871579448</v>
      </c>
      <c r="K37" s="35">
        <v>44208.299808715798</v>
      </c>
      <c r="AE37" s="3"/>
      <c r="AJ37" s="1"/>
    </row>
    <row r="38" spans="4:36" x14ac:dyDescent="0.2">
      <c r="D38" s="1">
        <v>20</v>
      </c>
      <c r="E38" s="132">
        <v>9.98E-2</v>
      </c>
      <c r="F38" s="35">
        <v>43738</v>
      </c>
      <c r="G38" s="23">
        <v>0.56853214268674179</v>
      </c>
      <c r="H38" s="39">
        <v>9.2903225806451593E-4</v>
      </c>
      <c r="I38" s="10">
        <v>0.46873214268674179</v>
      </c>
      <c r="J38" s="1">
        <v>504.53807025309021</v>
      </c>
      <c r="K38" s="35">
        <v>44242.538070253089</v>
      </c>
      <c r="AE38" s="3"/>
      <c r="AJ38" s="1"/>
    </row>
    <row r="39" spans="4:36" x14ac:dyDescent="0.2">
      <c r="D39" s="1">
        <v>19</v>
      </c>
      <c r="E39" s="132">
        <v>0.12859999999999999</v>
      </c>
      <c r="F39" s="35">
        <v>43769</v>
      </c>
      <c r="G39" s="23">
        <v>0.56853214268674179</v>
      </c>
      <c r="H39" s="39">
        <v>5.6000000000000028E-4</v>
      </c>
      <c r="I39" s="10">
        <v>0.4399321426867418</v>
      </c>
      <c r="J39" s="1">
        <v>785.59311194061002</v>
      </c>
      <c r="K39" s="35">
        <v>44554.593111940609</v>
      </c>
      <c r="AE39" s="3"/>
      <c r="AJ39" s="1"/>
    </row>
    <row r="40" spans="4:36" x14ac:dyDescent="0.2">
      <c r="D40" s="1">
        <v>18</v>
      </c>
      <c r="E40" s="132">
        <v>0.1454</v>
      </c>
      <c r="F40" s="35">
        <v>43799</v>
      </c>
      <c r="G40" s="23">
        <v>0.56853214268674179</v>
      </c>
      <c r="H40" s="39">
        <v>1.0967741935483872E-3</v>
      </c>
      <c r="I40" s="10">
        <v>0.42313214268674182</v>
      </c>
      <c r="J40" s="1">
        <v>385.79695362614694</v>
      </c>
      <c r="K40" s="35">
        <v>44184.796953626144</v>
      </c>
      <c r="AE40" s="3"/>
      <c r="AJ40" s="1"/>
    </row>
    <row r="41" spans="4:36" x14ac:dyDescent="0.2">
      <c r="D41" s="1">
        <v>17</v>
      </c>
      <c r="E41" s="132">
        <v>0.1794</v>
      </c>
      <c r="F41" s="35">
        <v>43830</v>
      </c>
      <c r="G41" s="23">
        <v>0.56853214268674179</v>
      </c>
      <c r="H41" s="39">
        <v>9.2580645161290239E-4</v>
      </c>
      <c r="I41" s="10">
        <v>0.38913214268674179</v>
      </c>
      <c r="J41" s="1">
        <v>420.31694854665528</v>
      </c>
      <c r="K41" s="35">
        <v>44250.316948546657</v>
      </c>
      <c r="AE41" s="3"/>
      <c r="AJ41" s="1"/>
    </row>
    <row r="42" spans="4:36" x14ac:dyDescent="0.2">
      <c r="D42" s="1">
        <v>16</v>
      </c>
      <c r="E42" s="132">
        <v>0.20809999999999998</v>
      </c>
      <c r="F42" s="35">
        <v>43861</v>
      </c>
      <c r="G42" s="23">
        <v>0.56853214268674179</v>
      </c>
      <c r="H42" s="39">
        <v>9.3448275862069007E-4</v>
      </c>
      <c r="I42" s="10">
        <v>0.36043214268674184</v>
      </c>
      <c r="J42" s="1">
        <v>385.70229291201139</v>
      </c>
      <c r="K42" s="35">
        <v>44246.702292912014</v>
      </c>
      <c r="AE42" s="3"/>
      <c r="AJ42" s="1"/>
    </row>
    <row r="43" spans="4:36" x14ac:dyDescent="0.2">
      <c r="D43" s="1">
        <v>15</v>
      </c>
      <c r="E43" s="132">
        <v>0.23519999999999999</v>
      </c>
      <c r="F43" s="35">
        <v>43890</v>
      </c>
      <c r="G43" s="23">
        <v>0.56853214268674179</v>
      </c>
      <c r="H43" s="39">
        <v>1.6322580645161291E-3</v>
      </c>
      <c r="I43" s="10">
        <v>0.33333214268674183</v>
      </c>
      <c r="J43" s="1">
        <v>204.21534433377462</v>
      </c>
      <c r="K43" s="35">
        <v>44094.215344333774</v>
      </c>
      <c r="AE43" s="3"/>
      <c r="AJ43" s="1"/>
    </row>
    <row r="44" spans="4:36" x14ac:dyDescent="0.2">
      <c r="D44" s="1">
        <v>14</v>
      </c>
      <c r="E44" s="132">
        <v>0.2858</v>
      </c>
      <c r="F44" s="35">
        <v>43921</v>
      </c>
      <c r="G44" s="23">
        <v>0.56853214268674179</v>
      </c>
      <c r="H44" s="39">
        <v>1.7133333333333334E-3</v>
      </c>
      <c r="I44" s="10">
        <v>0.28273214268674179</v>
      </c>
      <c r="J44" s="1">
        <v>165.01876032300103</v>
      </c>
      <c r="K44" s="35">
        <v>44086.018760323001</v>
      </c>
      <c r="AE44" s="3"/>
      <c r="AJ44" s="1"/>
    </row>
    <row r="45" spans="4:36" x14ac:dyDescent="0.2">
      <c r="D45" s="1">
        <v>13</v>
      </c>
      <c r="E45" s="132">
        <v>0.3372</v>
      </c>
      <c r="F45" s="35">
        <v>43951</v>
      </c>
      <c r="G45" s="23">
        <v>0.56853214268674179</v>
      </c>
      <c r="H45" s="39">
        <v>1.2032258064516147E-3</v>
      </c>
      <c r="I45" s="10">
        <v>0.23133214268674179</v>
      </c>
      <c r="J45" s="1">
        <v>192.25995772892719</v>
      </c>
      <c r="K45" s="35">
        <v>44143.259957728929</v>
      </c>
      <c r="AE45" s="3"/>
      <c r="AJ45" s="1"/>
    </row>
    <row r="46" spans="4:36" x14ac:dyDescent="0.2">
      <c r="D46" s="1">
        <v>12</v>
      </c>
      <c r="E46" s="132">
        <v>0.37450000000000006</v>
      </c>
      <c r="F46" s="35">
        <v>43982</v>
      </c>
      <c r="G46" s="23">
        <v>0.56853214268674179</v>
      </c>
      <c r="H46" s="39">
        <v>5.1333333333333233E-4</v>
      </c>
      <c r="I46" s="10">
        <v>0.19403214268674174</v>
      </c>
      <c r="J46" s="1">
        <v>377.98469354560154</v>
      </c>
      <c r="K46" s="35">
        <v>44359.984693545601</v>
      </c>
      <c r="AE46" s="3"/>
      <c r="AJ46" s="1"/>
    </row>
    <row r="47" spans="4:36" x14ac:dyDescent="0.2">
      <c r="D47" s="1">
        <v>11</v>
      </c>
      <c r="E47" s="132">
        <v>0.38990000000000002</v>
      </c>
      <c r="F47" s="35">
        <v>44012</v>
      </c>
      <c r="G47" s="23">
        <v>0.56853214268674179</v>
      </c>
      <c r="H47" s="39">
        <v>5.5161290322580658E-4</v>
      </c>
      <c r="I47" s="10">
        <v>0.17863214268674177</v>
      </c>
      <c r="J47" s="1">
        <v>323.8360481455552</v>
      </c>
      <c r="K47" s="35">
        <v>44335.836048145553</v>
      </c>
      <c r="AE47" s="3"/>
      <c r="AJ47" s="1"/>
    </row>
    <row r="48" spans="4:36" x14ac:dyDescent="0.2">
      <c r="D48" s="1">
        <v>10</v>
      </c>
      <c r="E48" s="132">
        <v>0.40700000000000003</v>
      </c>
      <c r="F48" s="35">
        <v>44043</v>
      </c>
      <c r="G48" s="23">
        <v>0.56853214268674179</v>
      </c>
      <c r="H48" s="39">
        <v>1.3709677419354834E-3</v>
      </c>
      <c r="I48" s="10">
        <v>0.16153214268674176</v>
      </c>
      <c r="J48" s="1">
        <v>117.82344525385874</v>
      </c>
      <c r="K48" s="35">
        <v>44160.82344525386</v>
      </c>
      <c r="AE48" s="3"/>
      <c r="AJ48" s="1"/>
    </row>
    <row r="49" spans="4:36" x14ac:dyDescent="0.2">
      <c r="D49" s="1">
        <v>9</v>
      </c>
      <c r="E49" s="132">
        <v>0.44950000000000001</v>
      </c>
      <c r="F49" s="35">
        <v>44074</v>
      </c>
      <c r="G49" s="23">
        <v>0.56853214268674179</v>
      </c>
      <c r="H49" s="39">
        <v>1.5799999999999981E-3</v>
      </c>
      <c r="I49" s="10">
        <v>0.11903214268674178</v>
      </c>
      <c r="J49" s="1">
        <v>75.336799168824001</v>
      </c>
      <c r="K49" s="35">
        <v>44149.336799168821</v>
      </c>
      <c r="AE49" s="3"/>
      <c r="AJ49" s="1"/>
    </row>
    <row r="50" spans="4:36" x14ac:dyDescent="0.2">
      <c r="D50" s="1">
        <v>8</v>
      </c>
      <c r="E50" s="132">
        <v>0.49689999999999995</v>
      </c>
      <c r="F50" s="35">
        <v>44104</v>
      </c>
      <c r="G50" s="23">
        <v>0.56853214268674179</v>
      </c>
      <c r="H50" s="39">
        <v>2.0741935483870959E-3</v>
      </c>
      <c r="I50" s="10">
        <v>7.163214268674184E-2</v>
      </c>
      <c r="J50" s="1">
        <v>34.534936598584729</v>
      </c>
      <c r="K50" s="35">
        <v>44138.534936598582</v>
      </c>
      <c r="AE50" s="3"/>
      <c r="AJ50" s="1"/>
    </row>
    <row r="51" spans="4:36" x14ac:dyDescent="0.2">
      <c r="D51" s="1">
        <v>7</v>
      </c>
      <c r="E51" s="132">
        <v>0.56119999999999992</v>
      </c>
      <c r="F51" s="35">
        <v>44135</v>
      </c>
      <c r="G51" s="23">
        <v>0.56853214268674179</v>
      </c>
      <c r="H51" s="39">
        <v>2.2433333333333381E-3</v>
      </c>
      <c r="I51" s="10">
        <v>7.3321426867418715E-3</v>
      </c>
      <c r="J51" s="1">
        <v>3.2684142734361914</v>
      </c>
      <c r="K51" s="35">
        <v>44138.268414273436</v>
      </c>
      <c r="AE51" s="3"/>
      <c r="AJ51" s="1"/>
    </row>
    <row r="52" spans="4:36" x14ac:dyDescent="0.2">
      <c r="D52" s="1">
        <v>6</v>
      </c>
      <c r="E52" s="132">
        <v>0.62850000000000006</v>
      </c>
      <c r="F52" s="35">
        <v>44165</v>
      </c>
      <c r="G52" s="23" t="s">
        <v>2771</v>
      </c>
      <c r="H52" s="39" t="s">
        <v>2771</v>
      </c>
      <c r="I52" s="10" t="s">
        <v>2771</v>
      </c>
      <c r="J52" s="1" t="s">
        <v>2771</v>
      </c>
      <c r="K52" s="35" t="s">
        <v>2771</v>
      </c>
      <c r="AE52" s="3"/>
      <c r="AJ52" s="1"/>
    </row>
    <row r="53" spans="4:36" x14ac:dyDescent="0.2">
      <c r="D53" s="1">
        <v>5</v>
      </c>
      <c r="E53" s="132">
        <v>0.69969999999999999</v>
      </c>
      <c r="F53" s="35">
        <v>44196</v>
      </c>
      <c r="G53" s="23" t="s">
        <v>2771</v>
      </c>
      <c r="H53" s="39" t="s">
        <v>2771</v>
      </c>
      <c r="I53" s="10" t="s">
        <v>2771</v>
      </c>
      <c r="J53" s="1" t="s">
        <v>2771</v>
      </c>
      <c r="K53" s="35" t="s">
        <v>2771</v>
      </c>
      <c r="AE53" s="3"/>
      <c r="AJ53" s="1"/>
    </row>
    <row r="54" spans="4:36" x14ac:dyDescent="0.2">
      <c r="D54" s="1">
        <v>4</v>
      </c>
      <c r="E54" s="132">
        <v>0.74140000000000006</v>
      </c>
      <c r="F54" s="35">
        <v>44227</v>
      </c>
      <c r="G54" s="23" t="s">
        <v>2771</v>
      </c>
      <c r="H54" s="39" t="s">
        <v>2771</v>
      </c>
      <c r="I54" s="10" t="s">
        <v>2771</v>
      </c>
      <c r="J54" s="1" t="s">
        <v>2771</v>
      </c>
      <c r="K54" s="35" t="s">
        <v>2771</v>
      </c>
      <c r="AE54" s="3"/>
      <c r="AJ54" s="1"/>
    </row>
    <row r="55" spans="4:36" x14ac:dyDescent="0.2">
      <c r="D55" s="1">
        <v>3</v>
      </c>
      <c r="E55" s="132">
        <v>0.79879999999999995</v>
      </c>
      <c r="F55" s="35">
        <v>44255</v>
      </c>
      <c r="G55" s="23" t="s">
        <v>2771</v>
      </c>
      <c r="H55" s="39" t="s">
        <v>2771</v>
      </c>
      <c r="I55" s="10" t="s">
        <v>2771</v>
      </c>
      <c r="J55" s="1" t="s">
        <v>2771</v>
      </c>
      <c r="K55" s="35" t="s">
        <v>2771</v>
      </c>
      <c r="AE55" s="3"/>
      <c r="AJ55" s="1"/>
    </row>
    <row r="56" spans="4:36" x14ac:dyDescent="0.2">
      <c r="D56" s="1">
        <v>2</v>
      </c>
      <c r="E56" s="132">
        <v>0.94040000000000001</v>
      </c>
      <c r="F56" s="35">
        <v>44286</v>
      </c>
      <c r="G56" s="23" t="s">
        <v>2771</v>
      </c>
      <c r="H56" s="39" t="s">
        <v>2771</v>
      </c>
      <c r="I56" s="10" t="s">
        <v>2771</v>
      </c>
      <c r="J56" s="1" t="s">
        <v>2771</v>
      </c>
      <c r="K56" s="35" t="s">
        <v>2771</v>
      </c>
      <c r="AE56" s="3"/>
      <c r="AJ56" s="1"/>
    </row>
    <row r="57" spans="4:36" x14ac:dyDescent="0.2">
      <c r="D57" s="1">
        <v>1</v>
      </c>
      <c r="E57" s="132">
        <v>1</v>
      </c>
      <c r="F57" s="35">
        <v>44316</v>
      </c>
      <c r="G57" s="23" t="s">
        <v>2771</v>
      </c>
      <c r="H57" s="39" t="s">
        <v>2771</v>
      </c>
      <c r="I57" s="10" t="s">
        <v>2771</v>
      </c>
      <c r="J57" s="1" t="s">
        <v>2771</v>
      </c>
      <c r="K57" s="35" t="s">
        <v>2771</v>
      </c>
      <c r="AE57" s="3"/>
      <c r="AJ57" s="1"/>
    </row>
    <row r="58" spans="4:36" x14ac:dyDescent="0.2">
      <c r="E58" s="132"/>
      <c r="F58" s="35"/>
      <c r="G58" s="23"/>
      <c r="H58" s="39"/>
      <c r="I58" s="10"/>
      <c r="K58" s="35"/>
      <c r="AE58" s="3"/>
      <c r="AJ58" s="1"/>
    </row>
    <row r="59" spans="4:36" x14ac:dyDescent="0.2">
      <c r="E59" s="132"/>
      <c r="F59" s="35"/>
      <c r="G59" s="23"/>
      <c r="H59" s="39"/>
      <c r="I59" s="10"/>
      <c r="K59" s="35"/>
      <c r="AE59" s="3"/>
      <c r="AJ59" s="1"/>
    </row>
    <row r="60" spans="4:36" x14ac:dyDescent="0.2">
      <c r="E60" s="132"/>
      <c r="F60" s="35"/>
      <c r="G60" s="23"/>
      <c r="H60" s="39"/>
      <c r="I60" s="10"/>
      <c r="K60" s="35"/>
      <c r="AE60" s="3"/>
      <c r="AJ60" s="1"/>
    </row>
    <row r="61" spans="4:36" x14ac:dyDescent="0.2">
      <c r="E61" s="132"/>
      <c r="F61" s="35"/>
      <c r="G61" s="23"/>
      <c r="H61" s="39"/>
      <c r="I61" s="10"/>
      <c r="K61" s="35"/>
      <c r="AE61" s="3"/>
      <c r="AJ61" s="1"/>
    </row>
    <row r="62" spans="4:36" x14ac:dyDescent="0.2">
      <c r="E62" s="132"/>
      <c r="F62" s="35"/>
      <c r="G62" s="23"/>
      <c r="H62" s="39"/>
      <c r="I62" s="10"/>
      <c r="K62" s="35"/>
      <c r="AE62" s="3"/>
      <c r="AJ62" s="1"/>
    </row>
    <row r="63" spans="4:36" x14ac:dyDescent="0.2">
      <c r="E63" s="132"/>
      <c r="F63" s="35"/>
      <c r="G63" s="23"/>
      <c r="H63" s="39"/>
      <c r="I63" s="10"/>
      <c r="K63" s="35"/>
      <c r="AE63" s="3"/>
      <c r="AJ63" s="1"/>
    </row>
    <row r="64" spans="4:36" x14ac:dyDescent="0.2">
      <c r="AE64" s="3"/>
      <c r="AJ64" s="1"/>
    </row>
    <row r="65" spans="11:36" x14ac:dyDescent="0.2">
      <c r="AE65" s="3"/>
      <c r="AJ65" s="1"/>
    </row>
    <row r="66" spans="11:36" x14ac:dyDescent="0.2">
      <c r="AE66" s="3"/>
      <c r="AJ66" s="1"/>
    </row>
    <row r="67" spans="11:36" x14ac:dyDescent="0.2">
      <c r="K67" s="344">
        <v>44138.268414273436</v>
      </c>
      <c r="L67" s="3" t="s">
        <v>28</v>
      </c>
      <c r="AE67" s="3"/>
      <c r="AJ67" s="1"/>
    </row>
    <row r="68" spans="11:36" x14ac:dyDescent="0.2">
      <c r="K68" s="40"/>
      <c r="L68" s="3"/>
      <c r="AE68" s="3"/>
      <c r="AJ68" s="1"/>
    </row>
    <row r="69" spans="11:36" x14ac:dyDescent="0.2">
      <c r="K69" s="344">
        <v>44104</v>
      </c>
      <c r="L69" s="3" t="s">
        <v>328</v>
      </c>
      <c r="AE69" s="3"/>
      <c r="AJ69" s="1"/>
    </row>
    <row r="70" spans="11:36" x14ac:dyDescent="0.2">
      <c r="K70" s="41"/>
      <c r="L70" s="3"/>
      <c r="AE70" s="3"/>
      <c r="AJ70" s="1"/>
    </row>
    <row r="71" spans="11:36" x14ac:dyDescent="0.2">
      <c r="K71" s="38">
        <v>34.268414273436065</v>
      </c>
      <c r="L71" s="3" t="s">
        <v>29</v>
      </c>
      <c r="AE71" s="3"/>
      <c r="AJ71" s="1"/>
    </row>
    <row r="72" spans="11:36" x14ac:dyDescent="0.2">
      <c r="AE72" s="3"/>
      <c r="AJ72" s="1"/>
    </row>
  </sheetData>
  <mergeCells count="3">
    <mergeCell ref="B2:AD2"/>
    <mergeCell ref="B3:AD3"/>
    <mergeCell ref="B15:AD15"/>
  </mergeCells>
  <printOptions horizontalCentered="1" verticalCentered="1"/>
  <pageMargins left="0.39370078740157483" right="1.5748031496062993" top="0.78740157480314965" bottom="0.59055118110236227" header="0.51181102362204722" footer="0.39370078740157483"/>
  <pageSetup paperSize="5" scale="64" orientation="landscape" horizontalDpi="300" verticalDpi="300" r:id="rId1"/>
  <headerFooter alignWithMargins="0">
    <oddFooter>&amp;L&amp;8&amp;F / &amp;A&amp;C&amp;8&amp;P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6"/>
  <sheetViews>
    <sheetView showGridLines="0" showZeros="0" tabSelected="1" zoomScale="90" zoomScaleNormal="90" workbookViewId="0">
      <selection activeCell="G10" sqref="G10:L10"/>
    </sheetView>
  </sheetViews>
  <sheetFormatPr defaultColWidth="8.85546875" defaultRowHeight="12.75" x14ac:dyDescent="0.2"/>
  <cols>
    <col min="1" max="1" width="5.7109375" style="1" bestFit="1" customWidth="1"/>
    <col min="2" max="2" width="15.7109375" style="1" customWidth="1"/>
    <col min="3" max="3" width="28.5703125" style="1" customWidth="1"/>
    <col min="4" max="4" width="18" style="1" bestFit="1" customWidth="1"/>
    <col min="5" max="6" width="12.28515625" style="1" customWidth="1"/>
    <col min="7" max="7" width="16.140625" style="1" customWidth="1"/>
    <col min="8" max="9" width="12.28515625" style="1" customWidth="1"/>
    <col min="10" max="10" width="6.28515625" style="1" customWidth="1"/>
    <col min="11" max="12" width="7" style="1" bestFit="1" customWidth="1"/>
    <col min="13" max="13" width="13.28515625" style="1" customWidth="1"/>
    <col min="14" max="14" width="13.7109375" style="1" customWidth="1"/>
    <col min="15" max="15" width="11.140625" style="1" customWidth="1"/>
    <col min="16" max="19" width="11" style="1" bestFit="1" customWidth="1"/>
    <col min="20" max="254" width="8.85546875" style="1"/>
    <col min="255" max="255" width="4.42578125" style="1" customWidth="1"/>
    <col min="256" max="260" width="12.28515625" style="1" customWidth="1"/>
    <col min="261" max="261" width="16.140625" style="1" customWidth="1"/>
    <col min="262" max="263" width="12.28515625" style="1" customWidth="1"/>
    <col min="264" max="264" width="14.5703125" style="1" customWidth="1"/>
    <col min="265" max="265" width="12.28515625" style="1" customWidth="1"/>
    <col min="266" max="266" width="12.7109375" style="1" customWidth="1"/>
    <col min="267" max="510" width="8.85546875" style="1"/>
    <col min="511" max="511" width="4.42578125" style="1" customWidth="1"/>
    <col min="512" max="516" width="12.28515625" style="1" customWidth="1"/>
    <col min="517" max="517" width="16.140625" style="1" customWidth="1"/>
    <col min="518" max="519" width="12.28515625" style="1" customWidth="1"/>
    <col min="520" max="520" width="14.5703125" style="1" customWidth="1"/>
    <col min="521" max="521" width="12.28515625" style="1" customWidth="1"/>
    <col min="522" max="522" width="12.7109375" style="1" customWidth="1"/>
    <col min="523" max="766" width="8.85546875" style="1"/>
    <col min="767" max="767" width="4.42578125" style="1" customWidth="1"/>
    <col min="768" max="772" width="12.28515625" style="1" customWidth="1"/>
    <col min="773" max="773" width="16.140625" style="1" customWidth="1"/>
    <col min="774" max="775" width="12.28515625" style="1" customWidth="1"/>
    <col min="776" max="776" width="14.5703125" style="1" customWidth="1"/>
    <col min="777" max="777" width="12.28515625" style="1" customWidth="1"/>
    <col min="778" max="778" width="12.7109375" style="1" customWidth="1"/>
    <col min="779" max="1022" width="8.85546875" style="1"/>
    <col min="1023" max="1023" width="4.42578125" style="1" customWidth="1"/>
    <col min="1024" max="1028" width="12.28515625" style="1" customWidth="1"/>
    <col min="1029" max="1029" width="16.140625" style="1" customWidth="1"/>
    <col min="1030" max="1031" width="12.28515625" style="1" customWidth="1"/>
    <col min="1032" max="1032" width="14.5703125" style="1" customWidth="1"/>
    <col min="1033" max="1033" width="12.28515625" style="1" customWidth="1"/>
    <col min="1034" max="1034" width="12.7109375" style="1" customWidth="1"/>
    <col min="1035" max="1278" width="8.85546875" style="1"/>
    <col min="1279" max="1279" width="4.42578125" style="1" customWidth="1"/>
    <col min="1280" max="1284" width="12.28515625" style="1" customWidth="1"/>
    <col min="1285" max="1285" width="16.140625" style="1" customWidth="1"/>
    <col min="1286" max="1287" width="12.28515625" style="1" customWidth="1"/>
    <col min="1288" max="1288" width="14.5703125" style="1" customWidth="1"/>
    <col min="1289" max="1289" width="12.28515625" style="1" customWidth="1"/>
    <col min="1290" max="1290" width="12.7109375" style="1" customWidth="1"/>
    <col min="1291" max="1534" width="8.85546875" style="1"/>
    <col min="1535" max="1535" width="4.42578125" style="1" customWidth="1"/>
    <col min="1536" max="1540" width="12.28515625" style="1" customWidth="1"/>
    <col min="1541" max="1541" width="16.140625" style="1" customWidth="1"/>
    <col min="1542" max="1543" width="12.28515625" style="1" customWidth="1"/>
    <col min="1544" max="1544" width="14.5703125" style="1" customWidth="1"/>
    <col min="1545" max="1545" width="12.28515625" style="1" customWidth="1"/>
    <col min="1546" max="1546" width="12.7109375" style="1" customWidth="1"/>
    <col min="1547" max="1790" width="8.85546875" style="1"/>
    <col min="1791" max="1791" width="4.42578125" style="1" customWidth="1"/>
    <col min="1792" max="1796" width="12.28515625" style="1" customWidth="1"/>
    <col min="1797" max="1797" width="16.140625" style="1" customWidth="1"/>
    <col min="1798" max="1799" width="12.28515625" style="1" customWidth="1"/>
    <col min="1800" max="1800" width="14.5703125" style="1" customWidth="1"/>
    <col min="1801" max="1801" width="12.28515625" style="1" customWidth="1"/>
    <col min="1802" max="1802" width="12.7109375" style="1" customWidth="1"/>
    <col min="1803" max="2046" width="8.85546875" style="1"/>
    <col min="2047" max="2047" width="4.42578125" style="1" customWidth="1"/>
    <col min="2048" max="2052" width="12.28515625" style="1" customWidth="1"/>
    <col min="2053" max="2053" width="16.140625" style="1" customWidth="1"/>
    <col min="2054" max="2055" width="12.28515625" style="1" customWidth="1"/>
    <col min="2056" max="2056" width="14.5703125" style="1" customWidth="1"/>
    <col min="2057" max="2057" width="12.28515625" style="1" customWidth="1"/>
    <col min="2058" max="2058" width="12.7109375" style="1" customWidth="1"/>
    <col min="2059" max="2302" width="8.85546875" style="1"/>
    <col min="2303" max="2303" width="4.42578125" style="1" customWidth="1"/>
    <col min="2304" max="2308" width="12.28515625" style="1" customWidth="1"/>
    <col min="2309" max="2309" width="16.140625" style="1" customWidth="1"/>
    <col min="2310" max="2311" width="12.28515625" style="1" customWidth="1"/>
    <col min="2312" max="2312" width="14.5703125" style="1" customWidth="1"/>
    <col min="2313" max="2313" width="12.28515625" style="1" customWidth="1"/>
    <col min="2314" max="2314" width="12.7109375" style="1" customWidth="1"/>
    <col min="2315" max="2558" width="8.85546875" style="1"/>
    <col min="2559" max="2559" width="4.42578125" style="1" customWidth="1"/>
    <col min="2560" max="2564" width="12.28515625" style="1" customWidth="1"/>
    <col min="2565" max="2565" width="16.140625" style="1" customWidth="1"/>
    <col min="2566" max="2567" width="12.28515625" style="1" customWidth="1"/>
    <col min="2568" max="2568" width="14.5703125" style="1" customWidth="1"/>
    <col min="2569" max="2569" width="12.28515625" style="1" customWidth="1"/>
    <col min="2570" max="2570" width="12.7109375" style="1" customWidth="1"/>
    <col min="2571" max="2814" width="8.85546875" style="1"/>
    <col min="2815" max="2815" width="4.42578125" style="1" customWidth="1"/>
    <col min="2816" max="2820" width="12.28515625" style="1" customWidth="1"/>
    <col min="2821" max="2821" width="16.140625" style="1" customWidth="1"/>
    <col min="2822" max="2823" width="12.28515625" style="1" customWidth="1"/>
    <col min="2824" max="2824" width="14.5703125" style="1" customWidth="1"/>
    <col min="2825" max="2825" width="12.28515625" style="1" customWidth="1"/>
    <col min="2826" max="2826" width="12.7109375" style="1" customWidth="1"/>
    <col min="2827" max="3070" width="8.85546875" style="1"/>
    <col min="3071" max="3071" width="4.42578125" style="1" customWidth="1"/>
    <col min="3072" max="3076" width="12.28515625" style="1" customWidth="1"/>
    <col min="3077" max="3077" width="16.140625" style="1" customWidth="1"/>
    <col min="3078" max="3079" width="12.28515625" style="1" customWidth="1"/>
    <col min="3080" max="3080" width="14.5703125" style="1" customWidth="1"/>
    <col min="3081" max="3081" width="12.28515625" style="1" customWidth="1"/>
    <col min="3082" max="3082" width="12.7109375" style="1" customWidth="1"/>
    <col min="3083" max="3326" width="8.85546875" style="1"/>
    <col min="3327" max="3327" width="4.42578125" style="1" customWidth="1"/>
    <col min="3328" max="3332" width="12.28515625" style="1" customWidth="1"/>
    <col min="3333" max="3333" width="16.140625" style="1" customWidth="1"/>
    <col min="3334" max="3335" width="12.28515625" style="1" customWidth="1"/>
    <col min="3336" max="3336" width="14.5703125" style="1" customWidth="1"/>
    <col min="3337" max="3337" width="12.28515625" style="1" customWidth="1"/>
    <col min="3338" max="3338" width="12.7109375" style="1" customWidth="1"/>
    <col min="3339" max="3582" width="8.85546875" style="1"/>
    <col min="3583" max="3583" width="4.42578125" style="1" customWidth="1"/>
    <col min="3584" max="3588" width="12.28515625" style="1" customWidth="1"/>
    <col min="3589" max="3589" width="16.140625" style="1" customWidth="1"/>
    <col min="3590" max="3591" width="12.28515625" style="1" customWidth="1"/>
    <col min="3592" max="3592" width="14.5703125" style="1" customWidth="1"/>
    <col min="3593" max="3593" width="12.28515625" style="1" customWidth="1"/>
    <col min="3594" max="3594" width="12.7109375" style="1" customWidth="1"/>
    <col min="3595" max="3838" width="8.85546875" style="1"/>
    <col min="3839" max="3839" width="4.42578125" style="1" customWidth="1"/>
    <col min="3840" max="3844" width="12.28515625" style="1" customWidth="1"/>
    <col min="3845" max="3845" width="16.140625" style="1" customWidth="1"/>
    <col min="3846" max="3847" width="12.28515625" style="1" customWidth="1"/>
    <col min="3848" max="3848" width="14.5703125" style="1" customWidth="1"/>
    <col min="3849" max="3849" width="12.28515625" style="1" customWidth="1"/>
    <col min="3850" max="3850" width="12.7109375" style="1" customWidth="1"/>
    <col min="3851" max="4094" width="8.85546875" style="1"/>
    <col min="4095" max="4095" width="4.42578125" style="1" customWidth="1"/>
    <col min="4096" max="4100" width="12.28515625" style="1" customWidth="1"/>
    <col min="4101" max="4101" width="16.140625" style="1" customWidth="1"/>
    <col min="4102" max="4103" width="12.28515625" style="1" customWidth="1"/>
    <col min="4104" max="4104" width="14.5703125" style="1" customWidth="1"/>
    <col min="4105" max="4105" width="12.28515625" style="1" customWidth="1"/>
    <col min="4106" max="4106" width="12.7109375" style="1" customWidth="1"/>
    <col min="4107" max="4350" width="8.85546875" style="1"/>
    <col min="4351" max="4351" width="4.42578125" style="1" customWidth="1"/>
    <col min="4352" max="4356" width="12.28515625" style="1" customWidth="1"/>
    <col min="4357" max="4357" width="16.140625" style="1" customWidth="1"/>
    <col min="4358" max="4359" width="12.28515625" style="1" customWidth="1"/>
    <col min="4360" max="4360" width="14.5703125" style="1" customWidth="1"/>
    <col min="4361" max="4361" width="12.28515625" style="1" customWidth="1"/>
    <col min="4362" max="4362" width="12.7109375" style="1" customWidth="1"/>
    <col min="4363" max="4606" width="8.85546875" style="1"/>
    <col min="4607" max="4607" width="4.42578125" style="1" customWidth="1"/>
    <col min="4608" max="4612" width="12.28515625" style="1" customWidth="1"/>
    <col min="4613" max="4613" width="16.140625" style="1" customWidth="1"/>
    <col min="4614" max="4615" width="12.28515625" style="1" customWidth="1"/>
    <col min="4616" max="4616" width="14.5703125" style="1" customWidth="1"/>
    <col min="4617" max="4617" width="12.28515625" style="1" customWidth="1"/>
    <col min="4618" max="4618" width="12.7109375" style="1" customWidth="1"/>
    <col min="4619" max="4862" width="8.85546875" style="1"/>
    <col min="4863" max="4863" width="4.42578125" style="1" customWidth="1"/>
    <col min="4864" max="4868" width="12.28515625" style="1" customWidth="1"/>
    <col min="4869" max="4869" width="16.140625" style="1" customWidth="1"/>
    <col min="4870" max="4871" width="12.28515625" style="1" customWidth="1"/>
    <col min="4872" max="4872" width="14.5703125" style="1" customWidth="1"/>
    <col min="4873" max="4873" width="12.28515625" style="1" customWidth="1"/>
    <col min="4874" max="4874" width="12.7109375" style="1" customWidth="1"/>
    <col min="4875" max="5118" width="8.85546875" style="1"/>
    <col min="5119" max="5119" width="4.42578125" style="1" customWidth="1"/>
    <col min="5120" max="5124" width="12.28515625" style="1" customWidth="1"/>
    <col min="5125" max="5125" width="16.140625" style="1" customWidth="1"/>
    <col min="5126" max="5127" width="12.28515625" style="1" customWidth="1"/>
    <col min="5128" max="5128" width="14.5703125" style="1" customWidth="1"/>
    <col min="5129" max="5129" width="12.28515625" style="1" customWidth="1"/>
    <col min="5130" max="5130" width="12.7109375" style="1" customWidth="1"/>
    <col min="5131" max="5374" width="8.85546875" style="1"/>
    <col min="5375" max="5375" width="4.42578125" style="1" customWidth="1"/>
    <col min="5376" max="5380" width="12.28515625" style="1" customWidth="1"/>
    <col min="5381" max="5381" width="16.140625" style="1" customWidth="1"/>
    <col min="5382" max="5383" width="12.28515625" style="1" customWidth="1"/>
    <col min="5384" max="5384" width="14.5703125" style="1" customWidth="1"/>
    <col min="5385" max="5385" width="12.28515625" style="1" customWidth="1"/>
    <col min="5386" max="5386" width="12.7109375" style="1" customWidth="1"/>
    <col min="5387" max="5630" width="8.85546875" style="1"/>
    <col min="5631" max="5631" width="4.42578125" style="1" customWidth="1"/>
    <col min="5632" max="5636" width="12.28515625" style="1" customWidth="1"/>
    <col min="5637" max="5637" width="16.140625" style="1" customWidth="1"/>
    <col min="5638" max="5639" width="12.28515625" style="1" customWidth="1"/>
    <col min="5640" max="5640" width="14.5703125" style="1" customWidth="1"/>
    <col min="5641" max="5641" width="12.28515625" style="1" customWidth="1"/>
    <col min="5642" max="5642" width="12.7109375" style="1" customWidth="1"/>
    <col min="5643" max="5886" width="8.85546875" style="1"/>
    <col min="5887" max="5887" width="4.42578125" style="1" customWidth="1"/>
    <col min="5888" max="5892" width="12.28515625" style="1" customWidth="1"/>
    <col min="5893" max="5893" width="16.140625" style="1" customWidth="1"/>
    <col min="5894" max="5895" width="12.28515625" style="1" customWidth="1"/>
    <col min="5896" max="5896" width="14.5703125" style="1" customWidth="1"/>
    <col min="5897" max="5897" width="12.28515625" style="1" customWidth="1"/>
    <col min="5898" max="5898" width="12.7109375" style="1" customWidth="1"/>
    <col min="5899" max="6142" width="8.85546875" style="1"/>
    <col min="6143" max="6143" width="4.42578125" style="1" customWidth="1"/>
    <col min="6144" max="6148" width="12.28515625" style="1" customWidth="1"/>
    <col min="6149" max="6149" width="16.140625" style="1" customWidth="1"/>
    <col min="6150" max="6151" width="12.28515625" style="1" customWidth="1"/>
    <col min="6152" max="6152" width="14.5703125" style="1" customWidth="1"/>
    <col min="6153" max="6153" width="12.28515625" style="1" customWidth="1"/>
    <col min="6154" max="6154" width="12.7109375" style="1" customWidth="1"/>
    <col min="6155" max="6398" width="8.85546875" style="1"/>
    <col min="6399" max="6399" width="4.42578125" style="1" customWidth="1"/>
    <col min="6400" max="6404" width="12.28515625" style="1" customWidth="1"/>
    <col min="6405" max="6405" width="16.140625" style="1" customWidth="1"/>
    <col min="6406" max="6407" width="12.28515625" style="1" customWidth="1"/>
    <col min="6408" max="6408" width="14.5703125" style="1" customWidth="1"/>
    <col min="6409" max="6409" width="12.28515625" style="1" customWidth="1"/>
    <col min="6410" max="6410" width="12.7109375" style="1" customWidth="1"/>
    <col min="6411" max="6654" width="8.85546875" style="1"/>
    <col min="6655" max="6655" width="4.42578125" style="1" customWidth="1"/>
    <col min="6656" max="6660" width="12.28515625" style="1" customWidth="1"/>
    <col min="6661" max="6661" width="16.140625" style="1" customWidth="1"/>
    <col min="6662" max="6663" width="12.28515625" style="1" customWidth="1"/>
    <col min="6664" max="6664" width="14.5703125" style="1" customWidth="1"/>
    <col min="6665" max="6665" width="12.28515625" style="1" customWidth="1"/>
    <col min="6666" max="6666" width="12.7109375" style="1" customWidth="1"/>
    <col min="6667" max="6910" width="8.85546875" style="1"/>
    <col min="6911" max="6911" width="4.42578125" style="1" customWidth="1"/>
    <col min="6912" max="6916" width="12.28515625" style="1" customWidth="1"/>
    <col min="6917" max="6917" width="16.140625" style="1" customWidth="1"/>
    <col min="6918" max="6919" width="12.28515625" style="1" customWidth="1"/>
    <col min="6920" max="6920" width="14.5703125" style="1" customWidth="1"/>
    <col min="6921" max="6921" width="12.28515625" style="1" customWidth="1"/>
    <col min="6922" max="6922" width="12.7109375" style="1" customWidth="1"/>
    <col min="6923" max="7166" width="8.85546875" style="1"/>
    <col min="7167" max="7167" width="4.42578125" style="1" customWidth="1"/>
    <col min="7168" max="7172" width="12.28515625" style="1" customWidth="1"/>
    <col min="7173" max="7173" width="16.140625" style="1" customWidth="1"/>
    <col min="7174" max="7175" width="12.28515625" style="1" customWidth="1"/>
    <col min="7176" max="7176" width="14.5703125" style="1" customWidth="1"/>
    <col min="7177" max="7177" width="12.28515625" style="1" customWidth="1"/>
    <col min="7178" max="7178" width="12.7109375" style="1" customWidth="1"/>
    <col min="7179" max="7422" width="8.85546875" style="1"/>
    <col min="7423" max="7423" width="4.42578125" style="1" customWidth="1"/>
    <col min="7424" max="7428" width="12.28515625" style="1" customWidth="1"/>
    <col min="7429" max="7429" width="16.140625" style="1" customWidth="1"/>
    <col min="7430" max="7431" width="12.28515625" style="1" customWidth="1"/>
    <col min="7432" max="7432" width="14.5703125" style="1" customWidth="1"/>
    <col min="7433" max="7433" width="12.28515625" style="1" customWidth="1"/>
    <col min="7434" max="7434" width="12.7109375" style="1" customWidth="1"/>
    <col min="7435" max="7678" width="8.85546875" style="1"/>
    <col min="7679" max="7679" width="4.42578125" style="1" customWidth="1"/>
    <col min="7680" max="7684" width="12.28515625" style="1" customWidth="1"/>
    <col min="7685" max="7685" width="16.140625" style="1" customWidth="1"/>
    <col min="7686" max="7687" width="12.28515625" style="1" customWidth="1"/>
    <col min="7688" max="7688" width="14.5703125" style="1" customWidth="1"/>
    <col min="7689" max="7689" width="12.28515625" style="1" customWidth="1"/>
    <col min="7690" max="7690" width="12.7109375" style="1" customWidth="1"/>
    <col min="7691" max="7934" width="8.85546875" style="1"/>
    <col min="7935" max="7935" width="4.42578125" style="1" customWidth="1"/>
    <col min="7936" max="7940" width="12.28515625" style="1" customWidth="1"/>
    <col min="7941" max="7941" width="16.140625" style="1" customWidth="1"/>
    <col min="7942" max="7943" width="12.28515625" style="1" customWidth="1"/>
    <col min="7944" max="7944" width="14.5703125" style="1" customWidth="1"/>
    <col min="7945" max="7945" width="12.28515625" style="1" customWidth="1"/>
    <col min="7946" max="7946" width="12.7109375" style="1" customWidth="1"/>
    <col min="7947" max="8190" width="8.85546875" style="1"/>
    <col min="8191" max="8191" width="4.42578125" style="1" customWidth="1"/>
    <col min="8192" max="8196" width="12.28515625" style="1" customWidth="1"/>
    <col min="8197" max="8197" width="16.140625" style="1" customWidth="1"/>
    <col min="8198" max="8199" width="12.28515625" style="1" customWidth="1"/>
    <col min="8200" max="8200" width="14.5703125" style="1" customWidth="1"/>
    <col min="8201" max="8201" width="12.28515625" style="1" customWidth="1"/>
    <col min="8202" max="8202" width="12.7109375" style="1" customWidth="1"/>
    <col min="8203" max="8446" width="8.85546875" style="1"/>
    <col min="8447" max="8447" width="4.42578125" style="1" customWidth="1"/>
    <col min="8448" max="8452" width="12.28515625" style="1" customWidth="1"/>
    <col min="8453" max="8453" width="16.140625" style="1" customWidth="1"/>
    <col min="8454" max="8455" width="12.28515625" style="1" customWidth="1"/>
    <col min="8456" max="8456" width="14.5703125" style="1" customWidth="1"/>
    <col min="8457" max="8457" width="12.28515625" style="1" customWidth="1"/>
    <col min="8458" max="8458" width="12.7109375" style="1" customWidth="1"/>
    <col min="8459" max="8702" width="8.85546875" style="1"/>
    <col min="8703" max="8703" width="4.42578125" style="1" customWidth="1"/>
    <col min="8704" max="8708" width="12.28515625" style="1" customWidth="1"/>
    <col min="8709" max="8709" width="16.140625" style="1" customWidth="1"/>
    <col min="8710" max="8711" width="12.28515625" style="1" customWidth="1"/>
    <col min="8712" max="8712" width="14.5703125" style="1" customWidth="1"/>
    <col min="8713" max="8713" width="12.28515625" style="1" customWidth="1"/>
    <col min="8714" max="8714" width="12.7109375" style="1" customWidth="1"/>
    <col min="8715" max="8958" width="8.85546875" style="1"/>
    <col min="8959" max="8959" width="4.42578125" style="1" customWidth="1"/>
    <col min="8960" max="8964" width="12.28515625" style="1" customWidth="1"/>
    <col min="8965" max="8965" width="16.140625" style="1" customWidth="1"/>
    <col min="8966" max="8967" width="12.28515625" style="1" customWidth="1"/>
    <col min="8968" max="8968" width="14.5703125" style="1" customWidth="1"/>
    <col min="8969" max="8969" width="12.28515625" style="1" customWidth="1"/>
    <col min="8970" max="8970" width="12.7109375" style="1" customWidth="1"/>
    <col min="8971" max="9214" width="8.85546875" style="1"/>
    <col min="9215" max="9215" width="4.42578125" style="1" customWidth="1"/>
    <col min="9216" max="9220" width="12.28515625" style="1" customWidth="1"/>
    <col min="9221" max="9221" width="16.140625" style="1" customWidth="1"/>
    <col min="9222" max="9223" width="12.28515625" style="1" customWidth="1"/>
    <col min="9224" max="9224" width="14.5703125" style="1" customWidth="1"/>
    <col min="9225" max="9225" width="12.28515625" style="1" customWidth="1"/>
    <col min="9226" max="9226" width="12.7109375" style="1" customWidth="1"/>
    <col min="9227" max="9470" width="8.85546875" style="1"/>
    <col min="9471" max="9471" width="4.42578125" style="1" customWidth="1"/>
    <col min="9472" max="9476" width="12.28515625" style="1" customWidth="1"/>
    <col min="9477" max="9477" width="16.140625" style="1" customWidth="1"/>
    <col min="9478" max="9479" width="12.28515625" style="1" customWidth="1"/>
    <col min="9480" max="9480" width="14.5703125" style="1" customWidth="1"/>
    <col min="9481" max="9481" width="12.28515625" style="1" customWidth="1"/>
    <col min="9482" max="9482" width="12.7109375" style="1" customWidth="1"/>
    <col min="9483" max="9726" width="8.85546875" style="1"/>
    <col min="9727" max="9727" width="4.42578125" style="1" customWidth="1"/>
    <col min="9728" max="9732" width="12.28515625" style="1" customWidth="1"/>
    <col min="9733" max="9733" width="16.140625" style="1" customWidth="1"/>
    <col min="9734" max="9735" width="12.28515625" style="1" customWidth="1"/>
    <col min="9736" max="9736" width="14.5703125" style="1" customWidth="1"/>
    <col min="9737" max="9737" width="12.28515625" style="1" customWidth="1"/>
    <col min="9738" max="9738" width="12.7109375" style="1" customWidth="1"/>
    <col min="9739" max="9982" width="8.85546875" style="1"/>
    <col min="9983" max="9983" width="4.42578125" style="1" customWidth="1"/>
    <col min="9984" max="9988" width="12.28515625" style="1" customWidth="1"/>
    <col min="9989" max="9989" width="16.140625" style="1" customWidth="1"/>
    <col min="9990" max="9991" width="12.28515625" style="1" customWidth="1"/>
    <col min="9992" max="9992" width="14.5703125" style="1" customWidth="1"/>
    <col min="9993" max="9993" width="12.28515625" style="1" customWidth="1"/>
    <col min="9994" max="9994" width="12.7109375" style="1" customWidth="1"/>
    <col min="9995" max="10238" width="8.85546875" style="1"/>
    <col min="10239" max="10239" width="4.42578125" style="1" customWidth="1"/>
    <col min="10240" max="10244" width="12.28515625" style="1" customWidth="1"/>
    <col min="10245" max="10245" width="16.140625" style="1" customWidth="1"/>
    <col min="10246" max="10247" width="12.28515625" style="1" customWidth="1"/>
    <col min="10248" max="10248" width="14.5703125" style="1" customWidth="1"/>
    <col min="10249" max="10249" width="12.28515625" style="1" customWidth="1"/>
    <col min="10250" max="10250" width="12.7109375" style="1" customWidth="1"/>
    <col min="10251" max="10494" width="8.85546875" style="1"/>
    <col min="10495" max="10495" width="4.42578125" style="1" customWidth="1"/>
    <col min="10496" max="10500" width="12.28515625" style="1" customWidth="1"/>
    <col min="10501" max="10501" width="16.140625" style="1" customWidth="1"/>
    <col min="10502" max="10503" width="12.28515625" style="1" customWidth="1"/>
    <col min="10504" max="10504" width="14.5703125" style="1" customWidth="1"/>
    <col min="10505" max="10505" width="12.28515625" style="1" customWidth="1"/>
    <col min="10506" max="10506" width="12.7109375" style="1" customWidth="1"/>
    <col min="10507" max="10750" width="8.85546875" style="1"/>
    <col min="10751" max="10751" width="4.42578125" style="1" customWidth="1"/>
    <col min="10752" max="10756" width="12.28515625" style="1" customWidth="1"/>
    <col min="10757" max="10757" width="16.140625" style="1" customWidth="1"/>
    <col min="10758" max="10759" width="12.28515625" style="1" customWidth="1"/>
    <col min="10760" max="10760" width="14.5703125" style="1" customWidth="1"/>
    <col min="10761" max="10761" width="12.28515625" style="1" customWidth="1"/>
    <col min="10762" max="10762" width="12.7109375" style="1" customWidth="1"/>
    <col min="10763" max="11006" width="8.85546875" style="1"/>
    <col min="11007" max="11007" width="4.42578125" style="1" customWidth="1"/>
    <col min="11008" max="11012" width="12.28515625" style="1" customWidth="1"/>
    <col min="11013" max="11013" width="16.140625" style="1" customWidth="1"/>
    <col min="11014" max="11015" width="12.28515625" style="1" customWidth="1"/>
    <col min="11016" max="11016" width="14.5703125" style="1" customWidth="1"/>
    <col min="11017" max="11017" width="12.28515625" style="1" customWidth="1"/>
    <col min="11018" max="11018" width="12.7109375" style="1" customWidth="1"/>
    <col min="11019" max="11262" width="8.85546875" style="1"/>
    <col min="11263" max="11263" width="4.42578125" style="1" customWidth="1"/>
    <col min="11264" max="11268" width="12.28515625" style="1" customWidth="1"/>
    <col min="11269" max="11269" width="16.140625" style="1" customWidth="1"/>
    <col min="11270" max="11271" width="12.28515625" style="1" customWidth="1"/>
    <col min="11272" max="11272" width="14.5703125" style="1" customWidth="1"/>
    <col min="11273" max="11273" width="12.28515625" style="1" customWidth="1"/>
    <col min="11274" max="11274" width="12.7109375" style="1" customWidth="1"/>
    <col min="11275" max="11518" width="8.85546875" style="1"/>
    <col min="11519" max="11519" width="4.42578125" style="1" customWidth="1"/>
    <col min="11520" max="11524" width="12.28515625" style="1" customWidth="1"/>
    <col min="11525" max="11525" width="16.140625" style="1" customWidth="1"/>
    <col min="11526" max="11527" width="12.28515625" style="1" customWidth="1"/>
    <col min="11528" max="11528" width="14.5703125" style="1" customWidth="1"/>
    <col min="11529" max="11529" width="12.28515625" style="1" customWidth="1"/>
    <col min="11530" max="11530" width="12.7109375" style="1" customWidth="1"/>
    <col min="11531" max="11774" width="8.85546875" style="1"/>
    <col min="11775" max="11775" width="4.42578125" style="1" customWidth="1"/>
    <col min="11776" max="11780" width="12.28515625" style="1" customWidth="1"/>
    <col min="11781" max="11781" width="16.140625" style="1" customWidth="1"/>
    <col min="11782" max="11783" width="12.28515625" style="1" customWidth="1"/>
    <col min="11784" max="11784" width="14.5703125" style="1" customWidth="1"/>
    <col min="11785" max="11785" width="12.28515625" style="1" customWidth="1"/>
    <col min="11786" max="11786" width="12.7109375" style="1" customWidth="1"/>
    <col min="11787" max="12030" width="8.85546875" style="1"/>
    <col min="12031" max="12031" width="4.42578125" style="1" customWidth="1"/>
    <col min="12032" max="12036" width="12.28515625" style="1" customWidth="1"/>
    <col min="12037" max="12037" width="16.140625" style="1" customWidth="1"/>
    <col min="12038" max="12039" width="12.28515625" style="1" customWidth="1"/>
    <col min="12040" max="12040" width="14.5703125" style="1" customWidth="1"/>
    <col min="12041" max="12041" width="12.28515625" style="1" customWidth="1"/>
    <col min="12042" max="12042" width="12.7109375" style="1" customWidth="1"/>
    <col min="12043" max="12286" width="8.85546875" style="1"/>
    <col min="12287" max="12287" width="4.42578125" style="1" customWidth="1"/>
    <col min="12288" max="12292" width="12.28515625" style="1" customWidth="1"/>
    <col min="12293" max="12293" width="16.140625" style="1" customWidth="1"/>
    <col min="12294" max="12295" width="12.28515625" style="1" customWidth="1"/>
    <col min="12296" max="12296" width="14.5703125" style="1" customWidth="1"/>
    <col min="12297" max="12297" width="12.28515625" style="1" customWidth="1"/>
    <col min="12298" max="12298" width="12.7109375" style="1" customWidth="1"/>
    <col min="12299" max="12542" width="8.85546875" style="1"/>
    <col min="12543" max="12543" width="4.42578125" style="1" customWidth="1"/>
    <col min="12544" max="12548" width="12.28515625" style="1" customWidth="1"/>
    <col min="12549" max="12549" width="16.140625" style="1" customWidth="1"/>
    <col min="12550" max="12551" width="12.28515625" style="1" customWidth="1"/>
    <col min="12552" max="12552" width="14.5703125" style="1" customWidth="1"/>
    <col min="12553" max="12553" width="12.28515625" style="1" customWidth="1"/>
    <col min="12554" max="12554" width="12.7109375" style="1" customWidth="1"/>
    <col min="12555" max="12798" width="8.85546875" style="1"/>
    <col min="12799" max="12799" width="4.42578125" style="1" customWidth="1"/>
    <col min="12800" max="12804" width="12.28515625" style="1" customWidth="1"/>
    <col min="12805" max="12805" width="16.140625" style="1" customWidth="1"/>
    <col min="12806" max="12807" width="12.28515625" style="1" customWidth="1"/>
    <col min="12808" max="12808" width="14.5703125" style="1" customWidth="1"/>
    <col min="12809" max="12809" width="12.28515625" style="1" customWidth="1"/>
    <col min="12810" max="12810" width="12.7109375" style="1" customWidth="1"/>
    <col min="12811" max="13054" width="8.85546875" style="1"/>
    <col min="13055" max="13055" width="4.42578125" style="1" customWidth="1"/>
    <col min="13056" max="13060" width="12.28515625" style="1" customWidth="1"/>
    <col min="13061" max="13061" width="16.140625" style="1" customWidth="1"/>
    <col min="13062" max="13063" width="12.28515625" style="1" customWidth="1"/>
    <col min="13064" max="13064" width="14.5703125" style="1" customWidth="1"/>
    <col min="13065" max="13065" width="12.28515625" style="1" customWidth="1"/>
    <col min="13066" max="13066" width="12.7109375" style="1" customWidth="1"/>
    <col min="13067" max="13310" width="8.85546875" style="1"/>
    <col min="13311" max="13311" width="4.42578125" style="1" customWidth="1"/>
    <col min="13312" max="13316" width="12.28515625" style="1" customWidth="1"/>
    <col min="13317" max="13317" width="16.140625" style="1" customWidth="1"/>
    <col min="13318" max="13319" width="12.28515625" style="1" customWidth="1"/>
    <col min="13320" max="13320" width="14.5703125" style="1" customWidth="1"/>
    <col min="13321" max="13321" width="12.28515625" style="1" customWidth="1"/>
    <col min="13322" max="13322" width="12.7109375" style="1" customWidth="1"/>
    <col min="13323" max="13566" width="8.85546875" style="1"/>
    <col min="13567" max="13567" width="4.42578125" style="1" customWidth="1"/>
    <col min="13568" max="13572" width="12.28515625" style="1" customWidth="1"/>
    <col min="13573" max="13573" width="16.140625" style="1" customWidth="1"/>
    <col min="13574" max="13575" width="12.28515625" style="1" customWidth="1"/>
    <col min="13576" max="13576" width="14.5703125" style="1" customWidth="1"/>
    <col min="13577" max="13577" width="12.28515625" style="1" customWidth="1"/>
    <col min="13578" max="13578" width="12.7109375" style="1" customWidth="1"/>
    <col min="13579" max="13822" width="8.85546875" style="1"/>
    <col min="13823" max="13823" width="4.42578125" style="1" customWidth="1"/>
    <col min="13824" max="13828" width="12.28515625" style="1" customWidth="1"/>
    <col min="13829" max="13829" width="16.140625" style="1" customWidth="1"/>
    <col min="13830" max="13831" width="12.28515625" style="1" customWidth="1"/>
    <col min="13832" max="13832" width="14.5703125" style="1" customWidth="1"/>
    <col min="13833" max="13833" width="12.28515625" style="1" customWidth="1"/>
    <col min="13834" max="13834" width="12.7109375" style="1" customWidth="1"/>
    <col min="13835" max="14078" width="8.85546875" style="1"/>
    <col min="14079" max="14079" width="4.42578125" style="1" customWidth="1"/>
    <col min="14080" max="14084" width="12.28515625" style="1" customWidth="1"/>
    <col min="14085" max="14085" width="16.140625" style="1" customWidth="1"/>
    <col min="14086" max="14087" width="12.28515625" style="1" customWidth="1"/>
    <col min="14088" max="14088" width="14.5703125" style="1" customWidth="1"/>
    <col min="14089" max="14089" width="12.28515625" style="1" customWidth="1"/>
    <col min="14090" max="14090" width="12.7109375" style="1" customWidth="1"/>
    <col min="14091" max="14334" width="8.85546875" style="1"/>
    <col min="14335" max="14335" width="4.42578125" style="1" customWidth="1"/>
    <col min="14336" max="14340" width="12.28515625" style="1" customWidth="1"/>
    <col min="14341" max="14341" width="16.140625" style="1" customWidth="1"/>
    <col min="14342" max="14343" width="12.28515625" style="1" customWidth="1"/>
    <col min="14344" max="14344" width="14.5703125" style="1" customWidth="1"/>
    <col min="14345" max="14345" width="12.28515625" style="1" customWidth="1"/>
    <col min="14346" max="14346" width="12.7109375" style="1" customWidth="1"/>
    <col min="14347" max="14590" width="8.85546875" style="1"/>
    <col min="14591" max="14591" width="4.42578125" style="1" customWidth="1"/>
    <col min="14592" max="14596" width="12.28515625" style="1" customWidth="1"/>
    <col min="14597" max="14597" width="16.140625" style="1" customWidth="1"/>
    <col min="14598" max="14599" width="12.28515625" style="1" customWidth="1"/>
    <col min="14600" max="14600" width="14.5703125" style="1" customWidth="1"/>
    <col min="14601" max="14601" width="12.28515625" style="1" customWidth="1"/>
    <col min="14602" max="14602" width="12.7109375" style="1" customWidth="1"/>
    <col min="14603" max="14846" width="8.85546875" style="1"/>
    <col min="14847" max="14847" width="4.42578125" style="1" customWidth="1"/>
    <col min="14848" max="14852" width="12.28515625" style="1" customWidth="1"/>
    <col min="14853" max="14853" width="16.140625" style="1" customWidth="1"/>
    <col min="14854" max="14855" width="12.28515625" style="1" customWidth="1"/>
    <col min="14856" max="14856" width="14.5703125" style="1" customWidth="1"/>
    <col min="14857" max="14857" width="12.28515625" style="1" customWidth="1"/>
    <col min="14858" max="14858" width="12.7109375" style="1" customWidth="1"/>
    <col min="14859" max="15102" width="8.85546875" style="1"/>
    <col min="15103" max="15103" width="4.42578125" style="1" customWidth="1"/>
    <col min="15104" max="15108" width="12.28515625" style="1" customWidth="1"/>
    <col min="15109" max="15109" width="16.140625" style="1" customWidth="1"/>
    <col min="15110" max="15111" width="12.28515625" style="1" customWidth="1"/>
    <col min="15112" max="15112" width="14.5703125" style="1" customWidth="1"/>
    <col min="15113" max="15113" width="12.28515625" style="1" customWidth="1"/>
    <col min="15114" max="15114" width="12.7109375" style="1" customWidth="1"/>
    <col min="15115" max="15358" width="8.85546875" style="1"/>
    <col min="15359" max="15359" width="4.42578125" style="1" customWidth="1"/>
    <col min="15360" max="15364" width="12.28515625" style="1" customWidth="1"/>
    <col min="15365" max="15365" width="16.140625" style="1" customWidth="1"/>
    <col min="15366" max="15367" width="12.28515625" style="1" customWidth="1"/>
    <col min="15368" max="15368" width="14.5703125" style="1" customWidth="1"/>
    <col min="15369" max="15369" width="12.28515625" style="1" customWidth="1"/>
    <col min="15370" max="15370" width="12.7109375" style="1" customWidth="1"/>
    <col min="15371" max="15614" width="8.85546875" style="1"/>
    <col min="15615" max="15615" width="4.42578125" style="1" customWidth="1"/>
    <col min="15616" max="15620" width="12.28515625" style="1" customWidth="1"/>
    <col min="15621" max="15621" width="16.140625" style="1" customWidth="1"/>
    <col min="15622" max="15623" width="12.28515625" style="1" customWidth="1"/>
    <col min="15624" max="15624" width="14.5703125" style="1" customWidth="1"/>
    <col min="15625" max="15625" width="12.28515625" style="1" customWidth="1"/>
    <col min="15626" max="15626" width="12.7109375" style="1" customWidth="1"/>
    <col min="15627" max="15870" width="8.85546875" style="1"/>
    <col min="15871" max="15871" width="4.42578125" style="1" customWidth="1"/>
    <col min="15872" max="15876" width="12.28515625" style="1" customWidth="1"/>
    <col min="15877" max="15877" width="16.140625" style="1" customWidth="1"/>
    <col min="15878" max="15879" width="12.28515625" style="1" customWidth="1"/>
    <col min="15880" max="15880" width="14.5703125" style="1" customWidth="1"/>
    <col min="15881" max="15881" width="12.28515625" style="1" customWidth="1"/>
    <col min="15882" max="15882" width="12.7109375" style="1" customWidth="1"/>
    <col min="15883" max="16126" width="8.85546875" style="1"/>
    <col min="16127" max="16127" width="4.42578125" style="1" customWidth="1"/>
    <col min="16128" max="16132" width="12.28515625" style="1" customWidth="1"/>
    <col min="16133" max="16133" width="16.140625" style="1" customWidth="1"/>
    <col min="16134" max="16135" width="12.28515625" style="1" customWidth="1"/>
    <col min="16136" max="16136" width="14.5703125" style="1" customWidth="1"/>
    <col min="16137" max="16137" width="12.28515625" style="1" customWidth="1"/>
    <col min="16138" max="16138" width="12.7109375" style="1" customWidth="1"/>
    <col min="16139" max="16384" width="8.85546875" style="1"/>
  </cols>
  <sheetData>
    <row r="1" spans="1:23" ht="13.5" thickBot="1" x14ac:dyDescent="0.25">
      <c r="A1" s="1" t="s">
        <v>30</v>
      </c>
    </row>
    <row r="2" spans="1:23" ht="25.5" customHeight="1" x14ac:dyDescent="0.2">
      <c r="B2" s="1010" t="s">
        <v>1660</v>
      </c>
      <c r="C2" s="1011"/>
      <c r="D2" s="1011"/>
      <c r="E2" s="1011"/>
      <c r="F2" s="1011"/>
      <c r="G2" s="1011"/>
      <c r="H2" s="1011"/>
      <c r="I2" s="1011"/>
      <c r="J2" s="1011"/>
      <c r="K2" s="1011"/>
      <c r="L2" s="1011"/>
      <c r="M2" s="1011"/>
      <c r="N2" s="1011"/>
      <c r="O2" s="1012"/>
    </row>
    <row r="3" spans="1:23" ht="24.75" customHeight="1" thickBot="1" x14ac:dyDescent="0.25">
      <c r="B3" s="1017" t="s">
        <v>31</v>
      </c>
      <c r="C3" s="1018"/>
      <c r="D3" s="1018"/>
      <c r="E3" s="1018"/>
      <c r="F3" s="1018"/>
      <c r="G3" s="1018"/>
      <c r="H3" s="1018"/>
      <c r="I3" s="1018"/>
      <c r="J3" s="1018"/>
      <c r="K3" s="1018"/>
      <c r="L3" s="1018"/>
      <c r="M3" s="1018"/>
      <c r="N3" s="1018"/>
      <c r="O3" s="1019"/>
    </row>
    <row r="4" spans="1:23" ht="21.95" customHeight="1" x14ac:dyDescent="0.2">
      <c r="B4" s="67"/>
      <c r="C4" s="51"/>
      <c r="D4" s="51"/>
      <c r="E4" s="51"/>
      <c r="F4" s="51"/>
      <c r="G4" s="51"/>
      <c r="H4" s="51"/>
      <c r="I4" s="51"/>
      <c r="J4" s="51"/>
      <c r="K4" s="51"/>
      <c r="L4" s="51"/>
      <c r="M4" s="65"/>
      <c r="N4" s="196" t="s">
        <v>32</v>
      </c>
      <c r="O4" s="204">
        <v>44104</v>
      </c>
      <c r="P4" s="476"/>
      <c r="Q4" s="476"/>
      <c r="R4" s="476"/>
      <c r="S4" s="476"/>
      <c r="T4" s="19"/>
      <c r="U4" s="19"/>
      <c r="V4" s="19"/>
      <c r="W4" s="19"/>
    </row>
    <row r="5" spans="1:23" ht="21.95" customHeight="1" x14ac:dyDescent="0.2">
      <c r="B5" s="67"/>
      <c r="C5" s="42"/>
      <c r="D5" s="42"/>
      <c r="E5" s="42"/>
      <c r="F5" s="42"/>
      <c r="G5" s="42"/>
      <c r="H5" s="42"/>
      <c r="I5" s="42"/>
      <c r="J5" s="42"/>
      <c r="K5" s="42"/>
      <c r="L5" s="42"/>
      <c r="M5" s="66"/>
      <c r="N5" s="197" t="s">
        <v>43</v>
      </c>
      <c r="O5" s="203">
        <v>44104</v>
      </c>
      <c r="P5" s="19"/>
      <c r="Q5" s="19"/>
      <c r="R5" s="19"/>
      <c r="S5" s="19"/>
      <c r="T5" s="19"/>
      <c r="U5" s="19"/>
      <c r="V5" s="19"/>
      <c r="W5" s="19"/>
    </row>
    <row r="6" spans="1:23" ht="21.95" customHeight="1" x14ac:dyDescent="0.25">
      <c r="A6" s="42"/>
      <c r="B6" s="60"/>
      <c r="C6" s="53"/>
      <c r="D6" s="334">
        <v>44104</v>
      </c>
      <c r="E6" s="334">
        <v>44074</v>
      </c>
      <c r="F6" s="1000" t="s">
        <v>38</v>
      </c>
      <c r="G6" s="1001"/>
      <c r="H6" s="1001"/>
      <c r="I6" s="1001"/>
      <c r="J6" s="1001"/>
      <c r="K6" s="1001"/>
      <c r="L6" s="1001"/>
      <c r="M6" s="1001"/>
      <c r="N6" s="1001"/>
      <c r="O6" s="1002"/>
      <c r="P6" s="43"/>
    </row>
    <row r="7" spans="1:23" ht="30" customHeight="1" x14ac:dyDescent="0.25">
      <c r="A7" s="176">
        <v>11</v>
      </c>
      <c r="B7" s="1006" t="s">
        <v>35</v>
      </c>
      <c r="C7" s="1007"/>
      <c r="D7" s="335">
        <v>0.48420000000000002</v>
      </c>
      <c r="E7" s="335">
        <v>0.44490000000000002</v>
      </c>
      <c r="F7" s="194" t="s">
        <v>5</v>
      </c>
      <c r="G7" s="1003" t="s">
        <v>280</v>
      </c>
      <c r="H7" s="1004"/>
      <c r="I7" s="1004"/>
      <c r="J7" s="1004"/>
      <c r="K7" s="1004"/>
      <c r="L7" s="1005"/>
      <c r="M7" s="194" t="s">
        <v>40</v>
      </c>
      <c r="N7" s="194" t="s">
        <v>41</v>
      </c>
      <c r="O7" s="852" t="s">
        <v>42</v>
      </c>
      <c r="P7" s="43"/>
    </row>
    <row r="8" spans="1:23" ht="21.95" customHeight="1" x14ac:dyDescent="0.25">
      <c r="A8" s="167">
        <v>1</v>
      </c>
      <c r="B8" s="1013" t="s">
        <v>36</v>
      </c>
      <c r="C8" s="1014"/>
      <c r="D8" s="336">
        <v>0.56853214268674179</v>
      </c>
      <c r="E8" s="336">
        <v>0.48587357959154887</v>
      </c>
      <c r="F8" s="191" t="s">
        <v>110</v>
      </c>
      <c r="G8" s="995" t="s">
        <v>815</v>
      </c>
      <c r="H8" s="996"/>
      <c r="I8" s="996"/>
      <c r="J8" s="996"/>
      <c r="K8" s="996"/>
      <c r="L8" s="997"/>
      <c r="M8" s="192">
        <v>0.54015419891670247</v>
      </c>
      <c r="N8" s="192">
        <v>0.3147717407958634</v>
      </c>
      <c r="O8" s="193">
        <v>-0.22538245812083907</v>
      </c>
      <c r="P8" s="43"/>
    </row>
    <row r="9" spans="1:23" ht="21.95" customHeight="1" x14ac:dyDescent="0.25">
      <c r="A9" s="167">
        <v>2</v>
      </c>
      <c r="B9" s="1006" t="s">
        <v>2476</v>
      </c>
      <c r="C9" s="1007"/>
      <c r="D9" s="335">
        <v>3.9400000000000046E-2</v>
      </c>
      <c r="E9" s="335">
        <v>4.109999999999997E-2</v>
      </c>
      <c r="F9" s="191" t="s">
        <v>143</v>
      </c>
      <c r="G9" s="995" t="s">
        <v>857</v>
      </c>
      <c r="H9" s="996"/>
      <c r="I9" s="996"/>
      <c r="J9" s="996"/>
      <c r="K9" s="996"/>
      <c r="L9" s="997"/>
      <c r="M9" s="192">
        <v>2.2670974424105747E-2</v>
      </c>
      <c r="N9" s="192">
        <v>1.7257966350327166E-2</v>
      </c>
      <c r="O9" s="193">
        <v>-5.4130080737785809E-3</v>
      </c>
      <c r="P9" s="43"/>
    </row>
    <row r="10" spans="1:23" ht="21.95" customHeight="1" x14ac:dyDescent="0.25">
      <c r="A10" s="167">
        <v>3</v>
      </c>
      <c r="B10" s="1013" t="s">
        <v>34</v>
      </c>
      <c r="C10" s="1014"/>
      <c r="D10" s="336">
        <v>8.2658563095192927E-2</v>
      </c>
      <c r="E10" s="336">
        <v>5.8115018665866769E-2</v>
      </c>
      <c r="F10" s="191" t="s">
        <v>136</v>
      </c>
      <c r="G10" s="995" t="s">
        <v>845</v>
      </c>
      <c r="H10" s="996"/>
      <c r="I10" s="996"/>
      <c r="J10" s="996"/>
      <c r="K10" s="996"/>
      <c r="L10" s="997"/>
      <c r="M10" s="192">
        <v>2.2558961469822378E-2</v>
      </c>
      <c r="N10" s="192">
        <v>3.7860564826719102E-4</v>
      </c>
      <c r="O10" s="193">
        <v>-2.2180355821555187E-2</v>
      </c>
      <c r="P10" s="43"/>
    </row>
    <row r="11" spans="1:23" ht="21.95" customHeight="1" x14ac:dyDescent="0.25">
      <c r="A11" s="167">
        <v>4</v>
      </c>
      <c r="B11" s="1015" t="s">
        <v>37</v>
      </c>
      <c r="C11" s="1016"/>
      <c r="D11" s="337">
        <v>8.4332142686741773E-2</v>
      </c>
      <c r="E11" s="337">
        <v>4.0973579591548848E-2</v>
      </c>
      <c r="F11" s="191" t="s">
        <v>144</v>
      </c>
      <c r="G11" s="995" t="s">
        <v>858</v>
      </c>
      <c r="H11" s="996"/>
      <c r="I11" s="996"/>
      <c r="J11" s="996"/>
      <c r="K11" s="996"/>
      <c r="L11" s="997"/>
      <c r="M11" s="192">
        <v>6.5566146380026863E-2</v>
      </c>
      <c r="N11" s="192">
        <v>5.1513726358577858E-2</v>
      </c>
      <c r="O11" s="193">
        <v>-1.4052420021449005E-2</v>
      </c>
      <c r="P11" s="42"/>
    </row>
    <row r="12" spans="1:23" ht="21.95" customHeight="1" x14ac:dyDescent="0.2">
      <c r="A12" s="167">
        <v>5</v>
      </c>
      <c r="B12" s="43"/>
      <c r="C12" s="42"/>
      <c r="D12" s="853"/>
      <c r="E12" s="853"/>
      <c r="F12" s="191">
        <v>0</v>
      </c>
      <c r="G12" s="995">
        <v>0</v>
      </c>
      <c r="H12" s="996"/>
      <c r="I12" s="996"/>
      <c r="J12" s="996"/>
      <c r="K12" s="996"/>
      <c r="L12" s="997"/>
      <c r="M12" s="192">
        <v>0</v>
      </c>
      <c r="N12" s="192">
        <v>0</v>
      </c>
      <c r="O12" s="193">
        <v>0</v>
      </c>
      <c r="P12" s="42"/>
    </row>
    <row r="13" spans="1:23" ht="21" customHeight="1" x14ac:dyDescent="0.2">
      <c r="A13" s="167">
        <v>6</v>
      </c>
      <c r="B13" s="1008" t="s">
        <v>2767</v>
      </c>
      <c r="C13" s="1009"/>
      <c r="D13" s="333">
        <v>34.268414273436065</v>
      </c>
      <c r="E13" s="333">
        <v>21.794457229545515</v>
      </c>
      <c r="F13" s="191">
        <v>0</v>
      </c>
      <c r="G13" s="995">
        <v>0</v>
      </c>
      <c r="H13" s="996"/>
      <c r="I13" s="996"/>
      <c r="J13" s="996"/>
      <c r="K13" s="996"/>
      <c r="L13" s="997"/>
      <c r="M13" s="192">
        <v>0</v>
      </c>
      <c r="N13" s="192">
        <v>0</v>
      </c>
      <c r="O13" s="193">
        <v>0</v>
      </c>
      <c r="P13" s="42"/>
    </row>
    <row r="14" spans="1:23" ht="21.95" customHeight="1" x14ac:dyDescent="0.2">
      <c r="A14" s="167">
        <v>7</v>
      </c>
      <c r="B14" s="998"/>
      <c r="C14" s="999"/>
      <c r="D14" s="56"/>
      <c r="E14" s="56">
        <v>0</v>
      </c>
      <c r="F14" s="191">
        <v>0</v>
      </c>
      <c r="G14" s="995">
        <v>0</v>
      </c>
      <c r="H14" s="996"/>
      <c r="I14" s="996"/>
      <c r="J14" s="996"/>
      <c r="K14" s="996"/>
      <c r="L14" s="997"/>
      <c r="M14" s="192">
        <v>0</v>
      </c>
      <c r="N14" s="192">
        <v>0</v>
      </c>
      <c r="O14" s="193">
        <v>0</v>
      </c>
      <c r="P14" s="52"/>
    </row>
    <row r="15" spans="1:23" ht="21.95" customHeight="1" x14ac:dyDescent="0.2">
      <c r="A15" s="167">
        <v>8</v>
      </c>
      <c r="B15" s="854"/>
      <c r="C15" s="619"/>
      <c r="D15" s="575"/>
      <c r="E15" s="576"/>
      <c r="F15" s="191">
        <v>0</v>
      </c>
      <c r="G15" s="995">
        <v>0</v>
      </c>
      <c r="H15" s="996"/>
      <c r="I15" s="996"/>
      <c r="J15" s="996"/>
      <c r="K15" s="996"/>
      <c r="L15" s="997"/>
      <c r="M15" s="192">
        <v>0</v>
      </c>
      <c r="N15" s="192">
        <v>0</v>
      </c>
      <c r="O15" s="193">
        <v>0</v>
      </c>
      <c r="P15" s="42"/>
    </row>
    <row r="16" spans="1:23" ht="21.95" customHeight="1" x14ac:dyDescent="0.2">
      <c r="A16" s="167">
        <v>9</v>
      </c>
      <c r="B16" s="987"/>
      <c r="C16" s="988"/>
      <c r="D16" s="57"/>
      <c r="E16" s="58"/>
      <c r="F16" s="191">
        <v>0</v>
      </c>
      <c r="G16" s="995">
        <v>0</v>
      </c>
      <c r="H16" s="996"/>
      <c r="I16" s="996"/>
      <c r="J16" s="996"/>
      <c r="K16" s="996"/>
      <c r="L16" s="997"/>
      <c r="M16" s="192">
        <v>0</v>
      </c>
      <c r="N16" s="192">
        <v>0</v>
      </c>
      <c r="O16" s="193">
        <v>0</v>
      </c>
      <c r="P16" s="42"/>
    </row>
    <row r="17" spans="1:16" ht="21.95" customHeight="1" x14ac:dyDescent="0.2">
      <c r="A17" s="167">
        <v>10</v>
      </c>
      <c r="B17" s="987"/>
      <c r="C17" s="988"/>
      <c r="D17" s="57"/>
      <c r="E17" s="59"/>
      <c r="F17" s="191">
        <v>0</v>
      </c>
      <c r="G17" s="995">
        <v>0</v>
      </c>
      <c r="H17" s="996"/>
      <c r="I17" s="996"/>
      <c r="J17" s="996"/>
      <c r="K17" s="996"/>
      <c r="L17" s="997"/>
      <c r="M17" s="192">
        <v>0</v>
      </c>
      <c r="N17" s="192">
        <v>0</v>
      </c>
      <c r="O17" s="193">
        <v>0</v>
      </c>
      <c r="P17" s="64"/>
    </row>
    <row r="18" spans="1:16" ht="30" customHeight="1" x14ac:dyDescent="0.2">
      <c r="A18" s="167"/>
      <c r="B18" s="43"/>
      <c r="C18" s="42"/>
      <c r="D18" s="42"/>
      <c r="E18" s="42"/>
      <c r="F18" s="195" t="s">
        <v>5</v>
      </c>
      <c r="G18" s="992" t="s">
        <v>281</v>
      </c>
      <c r="H18" s="993"/>
      <c r="I18" s="993"/>
      <c r="J18" s="993"/>
      <c r="K18" s="993"/>
      <c r="L18" s="994"/>
      <c r="M18" s="195" t="s">
        <v>40</v>
      </c>
      <c r="N18" s="195" t="s">
        <v>41</v>
      </c>
      <c r="O18" s="855" t="s">
        <v>42</v>
      </c>
      <c r="P18" s="43"/>
    </row>
    <row r="19" spans="1:16" ht="21.95" customHeight="1" x14ac:dyDescent="0.2">
      <c r="A19" s="167">
        <v>1</v>
      </c>
      <c r="B19" s="43"/>
      <c r="C19" s="42"/>
      <c r="D19" s="42"/>
      <c r="E19" s="42"/>
      <c r="F19" s="191" t="s">
        <v>149</v>
      </c>
      <c r="G19" s="989" t="s">
        <v>884</v>
      </c>
      <c r="H19" s="990"/>
      <c r="I19" s="990"/>
      <c r="J19" s="990"/>
      <c r="K19" s="990"/>
      <c r="L19" s="991"/>
      <c r="M19" s="192">
        <v>0.29116779449317975</v>
      </c>
      <c r="N19" s="192">
        <v>0.62753313912975572</v>
      </c>
      <c r="O19" s="193">
        <v>0.33636534463657597</v>
      </c>
      <c r="P19" s="43"/>
    </row>
    <row r="20" spans="1:16" ht="21.95" customHeight="1" x14ac:dyDescent="0.2">
      <c r="A20" s="167">
        <v>2</v>
      </c>
      <c r="B20" s="43"/>
      <c r="C20" s="42"/>
      <c r="D20" s="42"/>
      <c r="E20" s="42"/>
      <c r="F20" s="191" t="s">
        <v>137</v>
      </c>
      <c r="G20" s="989" t="s">
        <v>1</v>
      </c>
      <c r="H20" s="990"/>
      <c r="I20" s="990"/>
      <c r="J20" s="990"/>
      <c r="K20" s="990"/>
      <c r="L20" s="991"/>
      <c r="M20" s="192">
        <v>0.48948261724039899</v>
      </c>
      <c r="N20" s="192">
        <v>0.85228109532022223</v>
      </c>
      <c r="O20" s="193">
        <v>0.36279847807982324</v>
      </c>
    </row>
    <row r="21" spans="1:16" ht="21.95" customHeight="1" x14ac:dyDescent="0.2">
      <c r="A21" s="167">
        <v>3</v>
      </c>
      <c r="B21" s="43"/>
      <c r="C21" s="42"/>
      <c r="D21" s="42"/>
      <c r="E21" s="42"/>
      <c r="F21" s="191" t="s">
        <v>125</v>
      </c>
      <c r="G21" s="989" t="s">
        <v>833</v>
      </c>
      <c r="H21" s="990"/>
      <c r="I21" s="990"/>
      <c r="J21" s="990"/>
      <c r="K21" s="990"/>
      <c r="L21" s="991"/>
      <c r="M21" s="192">
        <v>0.36362173825650207</v>
      </c>
      <c r="N21" s="192">
        <v>0.40500373767917158</v>
      </c>
      <c r="O21" s="193">
        <v>4.1381999422669513E-2</v>
      </c>
    </row>
    <row r="22" spans="1:16" ht="21.95" customHeight="1" x14ac:dyDescent="0.2">
      <c r="A22" s="167">
        <v>4</v>
      </c>
      <c r="B22" s="43"/>
      <c r="C22" s="42"/>
      <c r="D22" s="42"/>
      <c r="E22" s="42"/>
      <c r="F22" s="191" t="s">
        <v>153</v>
      </c>
      <c r="G22" s="989" t="s">
        <v>919</v>
      </c>
      <c r="H22" s="990"/>
      <c r="I22" s="990"/>
      <c r="J22" s="990"/>
      <c r="K22" s="990"/>
      <c r="L22" s="991"/>
      <c r="M22" s="192">
        <v>0</v>
      </c>
      <c r="N22" s="192">
        <v>2.6212993540981482E-2</v>
      </c>
      <c r="O22" s="193">
        <v>2.6212993540981482E-2</v>
      </c>
    </row>
    <row r="23" spans="1:16" ht="21.95" customHeight="1" x14ac:dyDescent="0.2">
      <c r="A23" s="167">
        <v>5</v>
      </c>
      <c r="B23" s="43"/>
      <c r="C23" s="42"/>
      <c r="D23" s="42"/>
      <c r="E23" s="42"/>
      <c r="F23" s="191" t="s">
        <v>112</v>
      </c>
      <c r="G23" s="989" t="s">
        <v>821</v>
      </c>
      <c r="H23" s="990"/>
      <c r="I23" s="990"/>
      <c r="J23" s="990"/>
      <c r="K23" s="990"/>
      <c r="L23" s="991"/>
      <c r="M23" s="192">
        <v>0.16285062678492979</v>
      </c>
      <c r="N23" s="192">
        <v>0.17288905780647884</v>
      </c>
      <c r="O23" s="193">
        <v>1.0038431021549055E-2</v>
      </c>
    </row>
    <row r="24" spans="1:16" ht="21.95" customHeight="1" x14ac:dyDescent="0.2">
      <c r="A24" s="167">
        <v>6</v>
      </c>
      <c r="B24" s="43"/>
      <c r="C24" s="42"/>
      <c r="D24" s="42"/>
      <c r="E24" s="42"/>
      <c r="F24" s="191" t="s">
        <v>108</v>
      </c>
      <c r="G24" s="989" t="s">
        <v>800</v>
      </c>
      <c r="H24" s="990"/>
      <c r="I24" s="990"/>
      <c r="J24" s="990"/>
      <c r="K24" s="990"/>
      <c r="L24" s="991"/>
      <c r="M24" s="192">
        <v>0.77660343547985933</v>
      </c>
      <c r="N24" s="192">
        <v>0.7943345886020291</v>
      </c>
      <c r="O24" s="193">
        <v>1.7731153122169774E-2</v>
      </c>
    </row>
    <row r="25" spans="1:16" ht="21.95" customHeight="1" x14ac:dyDescent="0.2">
      <c r="A25" s="167">
        <v>7</v>
      </c>
      <c r="B25" s="43"/>
      <c r="C25" s="42"/>
      <c r="D25" s="42"/>
      <c r="E25" s="42"/>
      <c r="F25" s="191" t="s">
        <v>152</v>
      </c>
      <c r="G25" s="989" t="s">
        <v>9</v>
      </c>
      <c r="H25" s="990"/>
      <c r="I25" s="990"/>
      <c r="J25" s="990"/>
      <c r="K25" s="990"/>
      <c r="L25" s="991"/>
      <c r="M25" s="192">
        <v>0</v>
      </c>
      <c r="N25" s="192">
        <v>7.758912475318634E-3</v>
      </c>
      <c r="O25" s="193">
        <v>7.758912475318634E-3</v>
      </c>
    </row>
    <row r="26" spans="1:16" ht="21.95" customHeight="1" x14ac:dyDescent="0.2">
      <c r="A26" s="167">
        <v>8</v>
      </c>
      <c r="B26" s="43"/>
      <c r="C26" s="42"/>
      <c r="D26" s="42"/>
      <c r="E26" s="42"/>
      <c r="F26" s="191">
        <v>0</v>
      </c>
      <c r="G26" s="989">
        <v>0</v>
      </c>
      <c r="H26" s="990"/>
      <c r="I26" s="990"/>
      <c r="J26" s="990"/>
      <c r="K26" s="990"/>
      <c r="L26" s="991"/>
      <c r="M26" s="192">
        <v>0</v>
      </c>
      <c r="N26" s="192">
        <v>0</v>
      </c>
      <c r="O26" s="193">
        <v>0</v>
      </c>
    </row>
    <row r="27" spans="1:16" ht="21.95" customHeight="1" x14ac:dyDescent="0.2">
      <c r="A27" s="167">
        <v>9</v>
      </c>
      <c r="B27" s="43"/>
      <c r="C27" s="42"/>
      <c r="D27" s="42"/>
      <c r="E27" s="42"/>
      <c r="F27" s="191">
        <v>0</v>
      </c>
      <c r="G27" s="989">
        <v>0</v>
      </c>
      <c r="H27" s="990"/>
      <c r="I27" s="990"/>
      <c r="J27" s="990"/>
      <c r="K27" s="990"/>
      <c r="L27" s="991"/>
      <c r="M27" s="192">
        <v>0</v>
      </c>
      <c r="N27" s="192">
        <v>0</v>
      </c>
      <c r="O27" s="193">
        <v>0</v>
      </c>
    </row>
    <row r="28" spans="1:16" ht="21.95" customHeight="1" x14ac:dyDescent="0.2">
      <c r="A28" s="167">
        <v>10</v>
      </c>
      <c r="B28" s="43"/>
      <c r="C28" s="42"/>
      <c r="D28" s="42"/>
      <c r="E28" s="42"/>
      <c r="F28" s="191">
        <v>0</v>
      </c>
      <c r="G28" s="989">
        <v>0</v>
      </c>
      <c r="H28" s="990"/>
      <c r="I28" s="990"/>
      <c r="J28" s="990"/>
      <c r="K28" s="990"/>
      <c r="L28" s="991"/>
      <c r="M28" s="192">
        <v>0</v>
      </c>
      <c r="N28" s="192">
        <v>0</v>
      </c>
      <c r="O28" s="193">
        <v>0</v>
      </c>
    </row>
    <row r="29" spans="1:16" ht="21.95" customHeight="1" x14ac:dyDescent="0.2">
      <c r="A29" s="167">
        <v>11</v>
      </c>
      <c r="B29" s="43"/>
      <c r="C29" s="42"/>
      <c r="D29" s="42"/>
      <c r="E29" s="42"/>
      <c r="F29" s="191">
        <v>0</v>
      </c>
      <c r="G29" s="989">
        <v>0</v>
      </c>
      <c r="H29" s="990"/>
      <c r="I29" s="990"/>
      <c r="J29" s="990"/>
      <c r="K29" s="990"/>
      <c r="L29" s="991"/>
      <c r="M29" s="192">
        <v>0</v>
      </c>
      <c r="N29" s="192">
        <v>0</v>
      </c>
      <c r="O29" s="193">
        <v>0</v>
      </c>
    </row>
    <row r="30" spans="1:16" ht="15.75" customHeight="1" x14ac:dyDescent="0.2">
      <c r="A30" s="166"/>
      <c r="B30" s="43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4"/>
    </row>
    <row r="31" spans="1:16" ht="15.75" customHeight="1" x14ac:dyDescent="0.2">
      <c r="A31" s="166"/>
      <c r="B31" s="43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4"/>
    </row>
    <row r="32" spans="1:16" ht="15.75" customHeight="1" x14ac:dyDescent="0.2">
      <c r="A32" s="166"/>
      <c r="B32" s="43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4"/>
    </row>
    <row r="33" spans="1:15" ht="15.75" customHeight="1" x14ac:dyDescent="0.2">
      <c r="A33" s="166"/>
      <c r="B33" s="43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4"/>
    </row>
    <row r="34" spans="1:15" ht="15.75" customHeight="1" x14ac:dyDescent="0.2">
      <c r="A34" s="166"/>
      <c r="B34" s="43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4"/>
    </row>
    <row r="35" spans="1:15" ht="15.75" customHeight="1" x14ac:dyDescent="0.2">
      <c r="A35" s="166"/>
      <c r="B35" s="43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4"/>
    </row>
    <row r="36" spans="1:15" ht="15.75" customHeight="1" x14ac:dyDescent="0.2">
      <c r="A36" s="166"/>
      <c r="B36" s="43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4"/>
    </row>
    <row r="37" spans="1:15" ht="15.75" customHeight="1" x14ac:dyDescent="0.2">
      <c r="A37" s="166"/>
      <c r="B37" s="43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4"/>
    </row>
    <row r="38" spans="1:15" ht="15.75" customHeight="1" x14ac:dyDescent="0.2">
      <c r="A38" s="166"/>
      <c r="B38" s="43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4"/>
    </row>
    <row r="39" spans="1:15" ht="15.75" customHeight="1" x14ac:dyDescent="0.2">
      <c r="A39" s="166"/>
      <c r="B39" s="43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4"/>
    </row>
    <row r="40" spans="1:15" ht="15.75" customHeight="1" x14ac:dyDescent="0.2">
      <c r="A40" s="166"/>
      <c r="B40" s="43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4"/>
    </row>
    <row r="41" spans="1:15" ht="15.75" customHeight="1" x14ac:dyDescent="0.2">
      <c r="A41" s="166"/>
      <c r="B41" s="43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4"/>
    </row>
    <row r="42" spans="1:15" ht="15.75" customHeight="1" x14ac:dyDescent="0.2">
      <c r="A42" s="166"/>
      <c r="B42" s="43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4"/>
    </row>
    <row r="43" spans="1:15" ht="15.75" customHeight="1" x14ac:dyDescent="0.2">
      <c r="A43" s="166"/>
      <c r="B43" s="43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4"/>
    </row>
    <row r="44" spans="1:15" ht="15.75" customHeight="1" x14ac:dyDescent="0.2">
      <c r="A44" s="166"/>
      <c r="B44" s="43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4"/>
    </row>
    <row r="45" spans="1:15" ht="15.75" customHeight="1" x14ac:dyDescent="0.2">
      <c r="A45" s="166"/>
      <c r="B45" s="43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4"/>
    </row>
    <row r="46" spans="1:15" ht="15.75" customHeight="1" x14ac:dyDescent="0.2">
      <c r="A46" s="166"/>
      <c r="B46" s="43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4"/>
    </row>
    <row r="47" spans="1:15" ht="15.75" customHeight="1" x14ac:dyDescent="0.2">
      <c r="A47" s="166"/>
      <c r="B47" s="43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4"/>
    </row>
    <row r="48" spans="1:15" ht="15.75" customHeight="1" x14ac:dyDescent="0.2">
      <c r="A48" s="166"/>
      <c r="B48" s="43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4"/>
    </row>
    <row r="49" spans="1:15" ht="15.75" customHeight="1" x14ac:dyDescent="0.2">
      <c r="A49" s="166"/>
      <c r="B49" s="43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4"/>
    </row>
    <row r="50" spans="1:15" ht="15.75" customHeight="1" x14ac:dyDescent="0.2">
      <c r="A50" s="166"/>
      <c r="B50" s="43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4"/>
    </row>
    <row r="51" spans="1:15" ht="15.75" customHeight="1" x14ac:dyDescent="0.2">
      <c r="A51" s="166"/>
      <c r="B51" s="43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4"/>
    </row>
    <row r="52" spans="1:15" ht="15.75" customHeight="1" x14ac:dyDescent="0.2">
      <c r="A52" s="166"/>
      <c r="B52" s="43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4"/>
    </row>
    <row r="53" spans="1:15" ht="15.75" customHeight="1" x14ac:dyDescent="0.2">
      <c r="A53" s="166"/>
      <c r="B53" s="43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4"/>
    </row>
    <row r="54" spans="1:15" ht="15.75" customHeight="1" x14ac:dyDescent="0.2">
      <c r="A54" s="166"/>
      <c r="B54" s="43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4"/>
    </row>
    <row r="55" spans="1:15" ht="15.75" customHeight="1" x14ac:dyDescent="0.2">
      <c r="A55" s="166"/>
      <c r="B55" s="43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4"/>
    </row>
    <row r="56" spans="1:15" ht="15.75" customHeight="1" x14ac:dyDescent="0.2">
      <c r="A56" s="345"/>
      <c r="B56" s="43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4"/>
    </row>
    <row r="57" spans="1:15" ht="15.75" customHeight="1" x14ac:dyDescent="0.2">
      <c r="A57" s="345"/>
      <c r="B57" s="43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4"/>
    </row>
    <row r="58" spans="1:15" ht="15.75" customHeight="1" x14ac:dyDescent="0.2">
      <c r="A58" s="345"/>
      <c r="B58" s="43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4"/>
    </row>
    <row r="59" spans="1:15" ht="15.75" customHeight="1" x14ac:dyDescent="0.2">
      <c r="A59" s="345"/>
      <c r="B59" s="43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4"/>
    </row>
    <row r="60" spans="1:15" ht="15.75" customHeight="1" x14ac:dyDescent="0.2">
      <c r="A60" s="345"/>
      <c r="B60" s="43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4"/>
    </row>
    <row r="61" spans="1:15" ht="15.75" customHeight="1" x14ac:dyDescent="0.2">
      <c r="A61" s="345"/>
      <c r="B61" s="43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4"/>
    </row>
    <row r="62" spans="1:15" ht="15.75" customHeight="1" x14ac:dyDescent="0.2">
      <c r="A62" s="345"/>
      <c r="B62" s="43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4"/>
    </row>
    <row r="63" spans="1:15" ht="15.75" customHeight="1" x14ac:dyDescent="0.2">
      <c r="A63" s="345"/>
      <c r="B63" s="43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4"/>
    </row>
    <row r="64" spans="1:15" ht="15.75" customHeight="1" x14ac:dyDescent="0.2">
      <c r="A64" s="345"/>
      <c r="B64" s="43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4"/>
    </row>
    <row r="65" spans="1:15" ht="15.75" customHeight="1" x14ac:dyDescent="0.2">
      <c r="A65" s="345"/>
      <c r="B65" s="43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4"/>
    </row>
    <row r="66" spans="1:15" ht="15.75" customHeight="1" x14ac:dyDescent="0.2">
      <c r="A66" s="345"/>
      <c r="B66" s="43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4"/>
    </row>
    <row r="67" spans="1:15" ht="15.75" customHeight="1" x14ac:dyDescent="0.2">
      <c r="A67" s="345"/>
      <c r="B67" s="43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4"/>
    </row>
    <row r="68" spans="1:15" ht="15.75" customHeight="1" x14ac:dyDescent="0.2">
      <c r="A68" s="345"/>
      <c r="B68" s="43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4"/>
    </row>
    <row r="69" spans="1:15" ht="15.75" customHeight="1" x14ac:dyDescent="0.2">
      <c r="A69" s="345"/>
      <c r="B69" s="43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4"/>
    </row>
    <row r="70" spans="1:15" ht="15.75" customHeight="1" x14ac:dyDescent="0.2">
      <c r="A70" s="345"/>
      <c r="B70" s="43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4"/>
    </row>
    <row r="71" spans="1:15" ht="15.75" customHeight="1" x14ac:dyDescent="0.2">
      <c r="A71" s="345"/>
      <c r="B71" s="43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4"/>
    </row>
    <row r="72" spans="1:15" ht="15.75" customHeight="1" x14ac:dyDescent="0.2">
      <c r="A72" s="345"/>
      <c r="B72" s="43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4"/>
    </row>
    <row r="73" spans="1:15" ht="15.75" customHeight="1" x14ac:dyDescent="0.2">
      <c r="A73" s="345"/>
      <c r="B73" s="43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4"/>
    </row>
    <row r="74" spans="1:15" ht="15.75" customHeight="1" x14ac:dyDescent="0.2">
      <c r="A74" s="345"/>
      <c r="B74" s="43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4"/>
    </row>
    <row r="75" spans="1:15" ht="15.75" customHeight="1" x14ac:dyDescent="0.2">
      <c r="A75" s="345"/>
      <c r="B75" s="43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4"/>
    </row>
    <row r="76" spans="1:15" ht="15.75" customHeight="1" x14ac:dyDescent="0.2">
      <c r="A76" s="345"/>
      <c r="B76" s="43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4"/>
    </row>
    <row r="77" spans="1:15" ht="15.75" customHeight="1" x14ac:dyDescent="0.2">
      <c r="A77" s="345"/>
      <c r="B77" s="43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4"/>
    </row>
    <row r="78" spans="1:15" ht="15.75" customHeight="1" x14ac:dyDescent="0.2">
      <c r="A78" s="345"/>
      <c r="B78" s="43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4"/>
    </row>
    <row r="79" spans="1:15" ht="15.75" customHeight="1" x14ac:dyDescent="0.2">
      <c r="A79" s="345"/>
      <c r="B79" s="43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4"/>
    </row>
    <row r="80" spans="1:15" ht="15.75" customHeight="1" x14ac:dyDescent="0.2">
      <c r="A80" s="345"/>
      <c r="B80" s="43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4"/>
    </row>
    <row r="81" spans="1:15" ht="15.75" customHeight="1" x14ac:dyDescent="0.2">
      <c r="A81" s="345"/>
      <c r="B81" s="43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4"/>
    </row>
    <row r="82" spans="1:15" ht="15.75" customHeight="1" thickBot="1" x14ac:dyDescent="0.25">
      <c r="A82" s="44"/>
      <c r="B82" s="45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7"/>
    </row>
    <row r="83" spans="1:15" x14ac:dyDescent="0.2">
      <c r="B83" s="48"/>
      <c r="C83" s="49"/>
      <c r="D83" s="49"/>
      <c r="E83" s="49"/>
      <c r="F83" s="49"/>
      <c r="G83" s="49"/>
      <c r="H83" s="68"/>
      <c r="I83" s="49"/>
      <c r="J83" s="68"/>
      <c r="K83" s="69"/>
      <c r="L83" s="69"/>
      <c r="M83" s="71"/>
      <c r="N83" s="49"/>
      <c r="O83" s="50"/>
    </row>
    <row r="84" spans="1:15" ht="18.75" x14ac:dyDescent="0.2">
      <c r="B84" s="67"/>
      <c r="C84" s="51"/>
      <c r="D84" s="51"/>
      <c r="E84" s="51"/>
      <c r="F84" s="42"/>
      <c r="G84" s="42"/>
      <c r="I84" s="42"/>
      <c r="J84" s="72" t="s">
        <v>49</v>
      </c>
      <c r="O84" s="44"/>
    </row>
    <row r="85" spans="1:15" ht="15" x14ac:dyDescent="0.2">
      <c r="B85" s="43"/>
      <c r="C85" s="42"/>
      <c r="D85" s="42"/>
      <c r="E85" s="42"/>
      <c r="F85" s="42"/>
      <c r="G85" s="42"/>
      <c r="I85" s="42"/>
      <c r="J85" s="74" t="s">
        <v>44</v>
      </c>
      <c r="K85" s="75"/>
      <c r="L85" s="75"/>
      <c r="M85" s="76"/>
      <c r="N85" s="52"/>
      <c r="O85" s="77"/>
    </row>
    <row r="86" spans="1:15" ht="15.75" x14ac:dyDescent="0.25">
      <c r="B86" s="60"/>
      <c r="C86" s="53"/>
      <c r="D86" s="54"/>
      <c r="E86" s="54"/>
      <c r="F86" s="42"/>
      <c r="G86" s="42"/>
      <c r="I86" s="42"/>
      <c r="J86" s="78" t="s">
        <v>1660</v>
      </c>
      <c r="K86" s="75"/>
      <c r="L86" s="75"/>
      <c r="M86" s="76"/>
      <c r="N86" s="52"/>
      <c r="O86" s="77"/>
    </row>
    <row r="87" spans="1:15" ht="15.75" x14ac:dyDescent="0.25">
      <c r="B87" s="981"/>
      <c r="C87" s="982"/>
      <c r="D87" s="62"/>
      <c r="E87" s="62"/>
      <c r="F87" s="42"/>
      <c r="G87" s="42"/>
      <c r="I87" s="42"/>
      <c r="J87" s="74" t="s">
        <v>45</v>
      </c>
      <c r="K87" s="75"/>
      <c r="L87" s="75"/>
      <c r="M87" s="76"/>
      <c r="N87" s="52"/>
      <c r="O87" s="77"/>
    </row>
    <row r="88" spans="1:15" ht="15.75" x14ac:dyDescent="0.25">
      <c r="B88" s="983"/>
      <c r="C88" s="984"/>
      <c r="D88" s="61"/>
      <c r="E88" s="61"/>
      <c r="F88" s="42"/>
      <c r="G88" s="42"/>
      <c r="I88" s="42"/>
      <c r="J88" s="985" t="s">
        <v>2684</v>
      </c>
      <c r="K88" s="985"/>
      <c r="L88" s="985"/>
      <c r="M88" s="985"/>
      <c r="N88" s="985"/>
      <c r="O88" s="986"/>
    </row>
    <row r="89" spans="1:15" ht="15.75" x14ac:dyDescent="0.25">
      <c r="B89" s="981"/>
      <c r="C89" s="982"/>
      <c r="D89" s="62"/>
      <c r="E89" s="62"/>
      <c r="F89" s="42"/>
      <c r="G89" s="42"/>
      <c r="H89" s="42"/>
      <c r="I89" s="42"/>
      <c r="J89" s="985"/>
      <c r="K89" s="985"/>
      <c r="L89" s="985"/>
      <c r="M89" s="985"/>
      <c r="N89" s="985"/>
      <c r="O89" s="986"/>
    </row>
    <row r="90" spans="1:15" ht="15.75" x14ac:dyDescent="0.2">
      <c r="B90" s="983"/>
      <c r="C90" s="984"/>
      <c r="D90" s="63"/>
      <c r="E90" s="63"/>
      <c r="F90" s="42"/>
      <c r="G90" s="42"/>
      <c r="H90" s="42"/>
      <c r="I90" s="42"/>
      <c r="J90" s="73"/>
      <c r="K90" s="75"/>
      <c r="L90" s="75"/>
      <c r="M90" s="76"/>
      <c r="N90" s="52"/>
      <c r="O90" s="77"/>
    </row>
    <row r="91" spans="1:15" ht="15.75" x14ac:dyDescent="0.2">
      <c r="B91" s="172"/>
      <c r="C91" s="170"/>
      <c r="D91" s="63"/>
      <c r="E91" s="63"/>
      <c r="F91" s="42"/>
      <c r="G91" s="42"/>
      <c r="H91" s="42"/>
      <c r="I91" s="42"/>
      <c r="J91" s="75"/>
      <c r="K91" s="75"/>
      <c r="L91" s="75"/>
      <c r="M91" s="79"/>
      <c r="N91" s="52"/>
      <c r="O91" s="77"/>
    </row>
    <row r="92" spans="1:15" ht="15.75" x14ac:dyDescent="0.25">
      <c r="B92" s="987"/>
      <c r="C92" s="988"/>
      <c r="D92" s="55"/>
      <c r="E92" s="55"/>
      <c r="F92" s="42"/>
      <c r="G92" s="42"/>
      <c r="H92" s="42"/>
      <c r="I92" s="42"/>
      <c r="J92" s="70"/>
      <c r="K92" s="70"/>
      <c r="L92" s="70"/>
      <c r="M92" s="80" t="s">
        <v>278</v>
      </c>
      <c r="N92" s="327"/>
      <c r="O92" s="77"/>
    </row>
    <row r="93" spans="1:15" ht="15.75" x14ac:dyDescent="0.2">
      <c r="B93" s="173"/>
      <c r="C93" s="171"/>
      <c r="D93" s="55"/>
      <c r="E93" s="55"/>
      <c r="F93" s="42"/>
      <c r="G93" s="42"/>
      <c r="H93" s="42"/>
      <c r="I93" s="42"/>
      <c r="J93" s="70"/>
      <c r="K93" s="70"/>
      <c r="L93" s="70"/>
      <c r="M93" s="80"/>
      <c r="N93" s="175"/>
      <c r="O93" s="77"/>
    </row>
    <row r="94" spans="1:15" ht="15.75" x14ac:dyDescent="0.25">
      <c r="B94" s="987"/>
      <c r="C94" s="988"/>
      <c r="D94" s="56"/>
      <c r="E94" s="56"/>
      <c r="F94" s="42"/>
      <c r="G94" s="42"/>
      <c r="H94" s="42"/>
      <c r="I94" s="42"/>
      <c r="J94" s="70"/>
      <c r="K94" s="70"/>
      <c r="L94" s="70"/>
      <c r="M94" s="80" t="s">
        <v>279</v>
      </c>
      <c r="N94" s="327">
        <v>43739</v>
      </c>
      <c r="O94" s="77"/>
    </row>
    <row r="95" spans="1:15" ht="15.75" x14ac:dyDescent="0.2">
      <c r="B95" s="173"/>
      <c r="C95" s="171"/>
      <c r="D95" s="56"/>
      <c r="E95" s="56"/>
      <c r="F95" s="42"/>
      <c r="G95" s="42"/>
      <c r="H95" s="42"/>
      <c r="I95" s="42"/>
      <c r="J95" s="70"/>
      <c r="K95" s="70"/>
      <c r="L95" s="70"/>
      <c r="M95" s="80"/>
      <c r="N95" s="81"/>
      <c r="O95" s="77"/>
    </row>
    <row r="96" spans="1:15" ht="15.75" x14ac:dyDescent="0.25">
      <c r="B96" s="987"/>
      <c r="C96" s="988"/>
      <c r="D96" s="57"/>
      <c r="E96" s="58"/>
      <c r="F96" s="42"/>
      <c r="G96" s="42"/>
      <c r="H96" s="42"/>
      <c r="I96" s="42"/>
      <c r="J96" s="70"/>
      <c r="K96" s="70"/>
      <c r="L96" s="70"/>
      <c r="M96" s="80" t="s">
        <v>46</v>
      </c>
      <c r="N96" s="327">
        <v>43678</v>
      </c>
      <c r="O96" s="77"/>
    </row>
    <row r="97" spans="2:15" ht="15.75" x14ac:dyDescent="0.2">
      <c r="B97" s="173"/>
      <c r="C97" s="171"/>
      <c r="D97" s="57"/>
      <c r="E97" s="58"/>
      <c r="F97" s="42"/>
      <c r="G97" s="42"/>
      <c r="H97" s="42"/>
      <c r="I97" s="42"/>
      <c r="J97" s="70"/>
      <c r="K97" s="70"/>
      <c r="L97" s="70"/>
      <c r="M97" s="80"/>
      <c r="N97" s="81"/>
      <c r="O97" s="77"/>
    </row>
    <row r="98" spans="2:15" ht="15.75" x14ac:dyDescent="0.25">
      <c r="B98" s="43"/>
      <c r="C98" s="42"/>
      <c r="D98" s="42"/>
      <c r="E98" s="42"/>
      <c r="F98" s="42"/>
      <c r="G98" s="42"/>
      <c r="H98" s="42"/>
      <c r="I98" s="42"/>
      <c r="J98" s="70"/>
      <c r="K98" s="70"/>
      <c r="L98" s="70"/>
      <c r="M98" s="80" t="s">
        <v>47</v>
      </c>
      <c r="N98" s="327">
        <v>44287</v>
      </c>
      <c r="O98" s="77"/>
    </row>
    <row r="99" spans="2:15" ht="15" x14ac:dyDescent="0.2">
      <c r="B99" s="43"/>
      <c r="C99" s="42"/>
      <c r="D99" s="42"/>
      <c r="E99" s="42"/>
      <c r="F99" s="42"/>
      <c r="G99" s="42"/>
      <c r="H99" s="42"/>
      <c r="I99" s="42"/>
      <c r="J99" s="70"/>
      <c r="K99" s="70"/>
      <c r="L99" s="70"/>
      <c r="M99" s="80"/>
      <c r="N99" s="81"/>
      <c r="O99" s="77"/>
    </row>
    <row r="100" spans="2:15" ht="15.75" x14ac:dyDescent="0.25">
      <c r="B100" s="43"/>
      <c r="C100" s="42"/>
      <c r="D100" s="42"/>
      <c r="E100" s="42"/>
      <c r="F100" s="42"/>
      <c r="G100" s="42"/>
      <c r="H100" s="42"/>
      <c r="I100" s="42"/>
      <c r="J100" s="70"/>
      <c r="K100" s="70"/>
      <c r="L100" s="70"/>
      <c r="M100" s="80" t="s">
        <v>48</v>
      </c>
      <c r="N100" s="327">
        <v>44470</v>
      </c>
      <c r="O100" s="77"/>
    </row>
    <row r="101" spans="2:15" ht="15" x14ac:dyDescent="0.2">
      <c r="B101" s="43"/>
      <c r="C101" s="42"/>
      <c r="D101" s="42"/>
      <c r="E101" s="42"/>
      <c r="F101" s="42"/>
      <c r="G101" s="42"/>
      <c r="H101" s="42"/>
      <c r="I101" s="42"/>
      <c r="J101" s="70"/>
      <c r="K101" s="70"/>
      <c r="L101" s="70"/>
      <c r="M101" s="80"/>
      <c r="N101" s="81"/>
      <c r="O101" s="77"/>
    </row>
    <row r="102" spans="2:15" ht="15.75" x14ac:dyDescent="0.25">
      <c r="B102" s="43"/>
      <c r="C102" s="42"/>
      <c r="D102" s="42"/>
      <c r="E102" s="42"/>
      <c r="F102" s="42"/>
      <c r="G102" s="42"/>
      <c r="H102" s="42"/>
      <c r="I102" s="42"/>
      <c r="J102" s="70"/>
      <c r="K102" s="70"/>
      <c r="L102" s="70"/>
      <c r="M102" s="80" t="s">
        <v>33</v>
      </c>
      <c r="N102" s="327">
        <v>44104</v>
      </c>
      <c r="O102" s="77"/>
    </row>
    <row r="103" spans="2:15" ht="15" x14ac:dyDescent="0.2">
      <c r="B103" s="43"/>
      <c r="C103" s="42"/>
      <c r="D103" s="42"/>
      <c r="E103" s="42"/>
      <c r="F103" s="42"/>
      <c r="G103" s="42"/>
      <c r="H103" s="42"/>
      <c r="I103" s="42"/>
      <c r="J103" s="70"/>
      <c r="K103" s="70"/>
      <c r="L103" s="70"/>
      <c r="M103" s="80"/>
      <c r="N103" s="81"/>
      <c r="O103" s="77"/>
    </row>
    <row r="104" spans="2:15" x14ac:dyDescent="0.2">
      <c r="B104" s="43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77"/>
    </row>
    <row r="105" spans="2:15" x14ac:dyDescent="0.2">
      <c r="B105" s="43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4"/>
    </row>
    <row r="106" spans="2:15" ht="13.5" thickBot="1" x14ac:dyDescent="0.25">
      <c r="B106" s="45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7"/>
    </row>
  </sheetData>
  <mergeCells count="43">
    <mergeCell ref="B2:O2"/>
    <mergeCell ref="B9:C9"/>
    <mergeCell ref="B10:C10"/>
    <mergeCell ref="B8:C8"/>
    <mergeCell ref="B11:C11"/>
    <mergeCell ref="B3:O3"/>
    <mergeCell ref="B14:C14"/>
    <mergeCell ref="B16:C16"/>
    <mergeCell ref="B17:C17"/>
    <mergeCell ref="F6:O6"/>
    <mergeCell ref="G7:L7"/>
    <mergeCell ref="G8:L8"/>
    <mergeCell ref="G9:L9"/>
    <mergeCell ref="G10:L10"/>
    <mergeCell ref="G16:L16"/>
    <mergeCell ref="G17:L17"/>
    <mergeCell ref="B7:C7"/>
    <mergeCell ref="B13:C13"/>
    <mergeCell ref="G18:L18"/>
    <mergeCell ref="G19:L19"/>
    <mergeCell ref="G11:L11"/>
    <mergeCell ref="G12:L12"/>
    <mergeCell ref="G13:L13"/>
    <mergeCell ref="G14:L14"/>
    <mergeCell ref="G15:L15"/>
    <mergeCell ref="G20:L20"/>
    <mergeCell ref="G21:L21"/>
    <mergeCell ref="G22:L22"/>
    <mergeCell ref="G23:L23"/>
    <mergeCell ref="G24:L24"/>
    <mergeCell ref="G25:L25"/>
    <mergeCell ref="G26:L26"/>
    <mergeCell ref="G27:L27"/>
    <mergeCell ref="G28:L28"/>
    <mergeCell ref="G29:L29"/>
    <mergeCell ref="B87:C87"/>
    <mergeCell ref="B88:C88"/>
    <mergeCell ref="J88:O89"/>
    <mergeCell ref="B96:C96"/>
    <mergeCell ref="B92:C92"/>
    <mergeCell ref="B94:C94"/>
    <mergeCell ref="B89:C89"/>
    <mergeCell ref="B90:C90"/>
  </mergeCells>
  <conditionalFormatting sqref="E17">
    <cfRule type="cellIs" dxfId="208" priority="43" operator="equal">
      <formula>"""OBRA ATRASADA"""</formula>
    </cfRule>
  </conditionalFormatting>
  <conditionalFormatting sqref="E16">
    <cfRule type="cellIs" dxfId="207" priority="42" operator="equal">
      <formula>"""OBRA ATRASADA"""</formula>
    </cfRule>
  </conditionalFormatting>
  <conditionalFormatting sqref="D11">
    <cfRule type="cellIs" dxfId="206" priority="38" operator="lessThan">
      <formula>0</formula>
    </cfRule>
    <cfRule type="cellIs" dxfId="205" priority="39" operator="greaterThan">
      <formula>0</formula>
    </cfRule>
  </conditionalFormatting>
  <conditionalFormatting sqref="E96:E97">
    <cfRule type="cellIs" dxfId="204" priority="22" operator="equal">
      <formula>"""OBRA ATRASADA"""</formula>
    </cfRule>
  </conditionalFormatting>
  <conditionalFormatting sqref="D88">
    <cfRule type="cellIs" dxfId="203" priority="20" operator="lessThan">
      <formula>$D$14</formula>
    </cfRule>
    <cfRule type="cellIs" dxfId="202" priority="21" operator="greaterThan">
      <formula>$D$14</formula>
    </cfRule>
  </conditionalFormatting>
  <conditionalFormatting sqref="D92:D93">
    <cfRule type="cellIs" dxfId="201" priority="18" operator="lessThan">
      <formula>0</formula>
    </cfRule>
    <cfRule type="cellIs" dxfId="200" priority="19" operator="greaterThan">
      <formula>0</formula>
    </cfRule>
  </conditionalFormatting>
  <conditionalFormatting sqref="E88">
    <cfRule type="cellIs" dxfId="199" priority="16" operator="lessThan">
      <formula>$D$14</formula>
    </cfRule>
    <cfRule type="cellIs" dxfId="198" priority="17" operator="greaterThan">
      <formula>$D$14</formula>
    </cfRule>
  </conditionalFormatting>
  <conditionalFormatting sqref="E92:E93">
    <cfRule type="cellIs" dxfId="197" priority="14" operator="lessThan">
      <formula>0</formula>
    </cfRule>
    <cfRule type="cellIs" dxfId="196" priority="15" operator="greaterThan">
      <formula>0</formula>
    </cfRule>
  </conditionalFormatting>
  <conditionalFormatting sqref="B13:C13">
    <cfRule type="containsText" dxfId="195" priority="7" operator="containsText" text="A obra está atrasada (em dias)">
      <formula>NOT(ISERROR(SEARCH("A obra está atrasada (em dias)",B13)))</formula>
    </cfRule>
    <cfRule type="containsText" dxfId="194" priority="9" operator="containsText" text="A obra está adiantada (em dias)">
      <formula>NOT(ISERROR(SEARCH("A obra está adiantada (em dias)",B13)))</formula>
    </cfRule>
    <cfRule type="containsText" dxfId="193" priority="11" operator="containsText" text="Situação física da obra em dia com o cronograma">
      <formula>NOT(ISERROR(SEARCH("Situação física da obra em dia com o cronograma",B13)))</formula>
    </cfRule>
  </conditionalFormatting>
  <conditionalFormatting sqref="D13">
    <cfRule type="cellIs" dxfId="192" priority="5" operator="lessThan">
      <formula>0</formula>
    </cfRule>
    <cfRule type="cellIs" dxfId="191" priority="6" operator="greaterThanOrEqual">
      <formula>0</formula>
    </cfRule>
  </conditionalFormatting>
  <conditionalFormatting sqref="E11">
    <cfRule type="cellIs" dxfId="190" priority="3" operator="lessThan">
      <formula>0</formula>
    </cfRule>
    <cfRule type="cellIs" dxfId="189" priority="4" operator="greaterThan">
      <formula>0</formula>
    </cfRule>
  </conditionalFormatting>
  <conditionalFormatting sqref="E13">
    <cfRule type="cellIs" dxfId="188" priority="1" operator="lessThan">
      <formula>0</formula>
    </cfRule>
    <cfRule type="cellIs" dxfId="187" priority="2" operator="greaterThanOrEqual">
      <formula>0</formula>
    </cfRule>
  </conditionalFormatting>
  <printOptions horizontalCentered="1" verticalCentered="1"/>
  <pageMargins left="0.59055118110236227" right="0.19685039370078741" top="0.59055118110236227" bottom="1.7716535433070868" header="0.51181102362204722" footer="1.5748031496062993"/>
  <pageSetup paperSize="9" scale="45" fitToHeight="5" orientation="portrait" horizontalDpi="4294967294" verticalDpi="300" r:id="rId1"/>
  <headerFooter alignWithMargins="0">
    <oddFooter>&amp;L&amp;8&amp;F / &amp;A&amp;C&amp;8&amp;P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496"/>
  <sheetViews>
    <sheetView showZeros="0" topLeftCell="E10" zoomScale="70" zoomScaleNormal="70" workbookViewId="0">
      <pane xSplit="3" ySplit="3" topLeftCell="L243" activePane="bottomRight" state="frozen"/>
      <selection activeCell="B486" sqref="B486"/>
      <selection pane="topRight" activeCell="B486" sqref="B486"/>
      <selection pane="bottomLeft" activeCell="B486" sqref="B486"/>
      <selection pane="bottomRight" activeCell="B486" sqref="B486"/>
    </sheetView>
  </sheetViews>
  <sheetFormatPr defaultColWidth="9.140625" defaultRowHeight="12.75" x14ac:dyDescent="0.2"/>
  <cols>
    <col min="1" max="2" width="9.140625" style="233" customWidth="1"/>
    <col min="3" max="3" width="7.85546875" style="256" customWidth="1"/>
    <col min="4" max="4" width="7.85546875" style="130" customWidth="1"/>
    <col min="5" max="5" width="23" style="156" customWidth="1"/>
    <col min="6" max="6" width="65.140625" customWidth="1"/>
    <col min="7" max="7" width="6.5703125" customWidth="1"/>
    <col min="8" max="8" width="19.85546875" bestFit="1" customWidth="1"/>
    <col min="9" max="9" width="21" customWidth="1"/>
    <col min="10" max="10" width="21.5703125" customWidth="1"/>
    <col min="11" max="11" width="24.5703125" customWidth="1"/>
    <col min="12" max="12" width="22.28515625" customWidth="1"/>
    <col min="13" max="13" width="12.7109375" customWidth="1"/>
    <col min="14" max="14" width="15.140625" customWidth="1"/>
    <col min="15" max="15" width="10.140625" customWidth="1"/>
    <col min="16" max="16" width="25.5703125" customWidth="1"/>
    <col min="17" max="18" width="12.7109375" customWidth="1"/>
    <col min="19" max="19" width="13.28515625" customWidth="1"/>
    <col min="20" max="20" width="19.42578125" bestFit="1" customWidth="1"/>
    <col min="21" max="25" width="19.42578125" customWidth="1"/>
    <col min="26" max="26" width="17.5703125" customWidth="1"/>
    <col min="27" max="27" width="13.42578125" customWidth="1"/>
    <col min="28" max="28" width="22.28515625" customWidth="1"/>
    <col min="29" max="29" width="14.5703125" customWidth="1"/>
    <col min="30" max="30" width="21" customWidth="1"/>
    <col min="31" max="31" width="9.140625" customWidth="1"/>
    <col min="32" max="32" width="10.85546875" style="120" bestFit="1" customWidth="1"/>
    <col min="33" max="33" width="10.85546875" bestFit="1" customWidth="1"/>
    <col min="34" max="34" width="9.140625" customWidth="1"/>
    <col min="35" max="35" width="13.5703125" customWidth="1"/>
    <col min="36" max="36" width="16.28515625" customWidth="1"/>
    <col min="37" max="37" width="13" customWidth="1"/>
    <col min="38" max="38" width="16.28515625" customWidth="1"/>
    <col min="39" max="39" width="11" customWidth="1"/>
    <col min="40" max="40" width="22.85546875" customWidth="1"/>
    <col min="41" max="41" width="18.7109375" customWidth="1"/>
    <col min="42" max="42" width="16" customWidth="1"/>
    <col min="43" max="43" width="15.28515625" customWidth="1"/>
    <col min="44" max="44" width="12" customWidth="1"/>
    <col min="45" max="45" width="14.140625" customWidth="1"/>
    <col min="46" max="46" width="11.5703125" customWidth="1"/>
    <col min="47" max="49" width="12.85546875" customWidth="1"/>
    <col min="50" max="50" width="9.140625" customWidth="1"/>
    <col min="51" max="51" width="14.85546875" style="153" customWidth="1"/>
    <col min="52" max="52" width="10.5703125" style="206" customWidth="1"/>
    <col min="53" max="53" width="10.42578125" style="250" bestFit="1" customWidth="1"/>
    <col min="54" max="54" width="9.140625" style="232" customWidth="1"/>
    <col min="55" max="62" width="9.140625" customWidth="1"/>
    <col min="63" max="63" width="13.7109375" customWidth="1"/>
    <col min="64" max="66" width="9.140625" customWidth="1"/>
    <col min="67" max="67" width="15.85546875" customWidth="1"/>
    <col min="68" max="68" width="11.28515625" customWidth="1"/>
    <col min="69" max="69" width="12.28515625" customWidth="1"/>
    <col min="70" max="70" width="17" bestFit="1" customWidth="1"/>
    <col min="71" max="71" width="11.7109375" customWidth="1"/>
    <col min="72" max="72" width="13.85546875" customWidth="1"/>
    <col min="73" max="73" width="14.28515625" customWidth="1"/>
    <col min="74" max="74" width="14.140625" customWidth="1"/>
    <col min="75" max="75" width="15.5703125" customWidth="1"/>
    <col min="85" max="85" width="11.140625" style="477" bestFit="1" customWidth="1"/>
  </cols>
  <sheetData>
    <row r="1" spans="1:85" ht="19.5" hidden="1" customHeight="1" x14ac:dyDescent="0.2">
      <c r="E1" s="890"/>
    </row>
    <row r="2" spans="1:85" ht="16.5" hidden="1" customHeight="1" x14ac:dyDescent="0.2">
      <c r="E2" s="329"/>
      <c r="F2" s="130"/>
    </row>
    <row r="3" spans="1:85" ht="15" hidden="1" customHeight="1" x14ac:dyDescent="0.2">
      <c r="E3" s="328"/>
      <c r="F3" s="130"/>
    </row>
    <row r="4" spans="1:85" ht="16.5" hidden="1" customHeight="1" x14ac:dyDescent="0.2">
      <c r="E4" s="328"/>
      <c r="F4" s="130"/>
    </row>
    <row r="5" spans="1:85" ht="15.75" hidden="1" customHeight="1" x14ac:dyDescent="0.2">
      <c r="E5" s="328"/>
      <c r="F5" s="130"/>
    </row>
    <row r="6" spans="1:85" ht="17.25" hidden="1" customHeight="1" thickBot="1" x14ac:dyDescent="0.25">
      <c r="D6" s="154"/>
      <c r="E6" s="329">
        <v>49</v>
      </c>
      <c r="F6" s="130" t="s">
        <v>302</v>
      </c>
      <c r="T6" s="338"/>
      <c r="U6" s="338"/>
      <c r="V6" s="338"/>
      <c r="W6" s="338"/>
      <c r="X6" s="338"/>
      <c r="Y6" s="338"/>
    </row>
    <row r="7" spans="1:85" ht="19.5" hidden="1" customHeight="1" thickBot="1" x14ac:dyDescent="0.25">
      <c r="D7" s="154"/>
      <c r="E7" s="329">
        <v>50</v>
      </c>
      <c r="F7" s="130" t="s">
        <v>303</v>
      </c>
      <c r="H7" s="338"/>
      <c r="BN7" s="1043" t="s">
        <v>290</v>
      </c>
      <c r="BO7" s="1044"/>
      <c r="BP7" s="1044"/>
      <c r="BQ7" s="1044"/>
      <c r="BR7" s="1045"/>
      <c r="BS7" s="1045"/>
      <c r="BT7" s="1045"/>
      <c r="BU7" s="1045"/>
      <c r="BV7" s="1045"/>
      <c r="BW7" s="1046"/>
    </row>
    <row r="8" spans="1:85" s="120" customFormat="1" ht="17.25" hidden="1" customHeight="1" x14ac:dyDescent="0.2">
      <c r="A8" s="840"/>
      <c r="B8" s="840"/>
      <c r="C8" s="586"/>
      <c r="D8" s="360"/>
      <c r="E8" s="390" t="s">
        <v>2763</v>
      </c>
      <c r="F8" s="360" t="s">
        <v>2122</v>
      </c>
      <c r="N8" s="391"/>
      <c r="AN8" s="1023" t="s">
        <v>291</v>
      </c>
      <c r="AO8" s="1024"/>
      <c r="AP8" s="1024"/>
      <c r="AQ8" s="1024"/>
      <c r="AR8" s="1025"/>
      <c r="AY8" s="392"/>
      <c r="AZ8" s="393"/>
      <c r="BA8" s="394"/>
      <c r="BB8" s="389"/>
      <c r="BN8" s="1047" t="s">
        <v>230</v>
      </c>
      <c r="BO8" s="395" t="s">
        <v>231</v>
      </c>
      <c r="BP8" s="1050" t="s">
        <v>232</v>
      </c>
      <c r="BQ8" s="1050"/>
      <c r="BR8" s="1050"/>
      <c r="BS8" s="1051"/>
      <c r="BT8" s="1050" t="s">
        <v>233</v>
      </c>
      <c r="BU8" s="1050"/>
      <c r="BV8" s="1050"/>
      <c r="BW8" s="1051"/>
      <c r="CG8" s="478"/>
    </row>
    <row r="9" spans="1:85" ht="16.5" hidden="1" customHeight="1" x14ac:dyDescent="0.2">
      <c r="E9" s="259"/>
      <c r="F9" s="130"/>
      <c r="AN9" s="210" t="s">
        <v>231</v>
      </c>
      <c r="AO9" s="205"/>
      <c r="AP9" s="205" t="s">
        <v>238</v>
      </c>
      <c r="AQ9" s="205"/>
      <c r="AR9" s="211" t="s">
        <v>238</v>
      </c>
      <c r="BN9" s="1048"/>
      <c r="BO9" s="157" t="s">
        <v>234</v>
      </c>
      <c r="BP9" s="1052" t="s">
        <v>235</v>
      </c>
      <c r="BQ9" s="1054" t="s">
        <v>236</v>
      </c>
      <c r="BR9" s="1054" t="s">
        <v>237</v>
      </c>
      <c r="BS9" s="1056" t="s">
        <v>238</v>
      </c>
      <c r="BT9" s="1052" t="s">
        <v>235</v>
      </c>
      <c r="BU9" s="1054" t="s">
        <v>236</v>
      </c>
      <c r="BV9" s="1054" t="s">
        <v>237</v>
      </c>
      <c r="BW9" s="1056" t="s">
        <v>238</v>
      </c>
    </row>
    <row r="10" spans="1:85" ht="19.5" customHeight="1" x14ac:dyDescent="0.2">
      <c r="E10" s="1036" t="s">
        <v>0</v>
      </c>
      <c r="F10" s="1036"/>
      <c r="G10" s="1036"/>
      <c r="H10" s="1036"/>
      <c r="I10" s="1036"/>
      <c r="J10" s="1036"/>
      <c r="K10" s="1036"/>
      <c r="L10" s="807"/>
      <c r="M10" s="1030" t="s">
        <v>217</v>
      </c>
      <c r="N10" s="1031"/>
      <c r="O10" s="1031"/>
      <c r="P10" s="1031"/>
      <c r="Q10" s="1031"/>
      <c r="R10" s="1031"/>
      <c r="S10" s="1031"/>
      <c r="T10" s="1032"/>
      <c r="U10" s="1030"/>
      <c r="V10" s="1031"/>
      <c r="W10" s="1031"/>
      <c r="X10" s="1032"/>
      <c r="Y10" s="892"/>
      <c r="Z10" s="1034" t="s">
        <v>219</v>
      </c>
      <c r="AA10" s="1034"/>
      <c r="AB10" s="1039" t="s">
        <v>215</v>
      </c>
      <c r="AC10" s="1040"/>
      <c r="AD10" s="1041"/>
      <c r="AI10" s="1022" t="s">
        <v>282</v>
      </c>
      <c r="AJ10" s="1022"/>
      <c r="AK10" s="1022" t="s">
        <v>283</v>
      </c>
      <c r="AL10" s="1022"/>
      <c r="AN10" s="210" t="s">
        <v>234</v>
      </c>
      <c r="AO10" s="1026" t="s">
        <v>284</v>
      </c>
      <c r="AP10" s="1026" t="s">
        <v>285</v>
      </c>
      <c r="AQ10" s="1026" t="s">
        <v>286</v>
      </c>
      <c r="AR10" s="1027" t="s">
        <v>287</v>
      </c>
      <c r="BN10" s="1048"/>
      <c r="BO10" s="157" t="s">
        <v>239</v>
      </c>
      <c r="BP10" s="1052"/>
      <c r="BQ10" s="1054"/>
      <c r="BR10" s="1054"/>
      <c r="BS10" s="1056"/>
      <c r="BT10" s="1052"/>
      <c r="BU10" s="1054"/>
      <c r="BV10" s="1054"/>
      <c r="BW10" s="1056"/>
    </row>
    <row r="11" spans="1:85" ht="30.75" customHeight="1" thickBot="1" x14ac:dyDescent="0.25">
      <c r="A11" s="233" t="s">
        <v>288</v>
      </c>
      <c r="B11" s="233" t="s">
        <v>289</v>
      </c>
      <c r="E11" s="1037" t="s">
        <v>70</v>
      </c>
      <c r="F11" s="1037" t="s">
        <v>39</v>
      </c>
      <c r="G11" s="1037" t="s">
        <v>71</v>
      </c>
      <c r="H11" s="1037" t="s">
        <v>72</v>
      </c>
      <c r="I11" s="1037" t="s">
        <v>214</v>
      </c>
      <c r="J11" s="1020" t="s">
        <v>332</v>
      </c>
      <c r="K11" s="1020" t="s">
        <v>2120</v>
      </c>
      <c r="L11" s="1020" t="s">
        <v>1653</v>
      </c>
      <c r="M11" s="1030" t="s">
        <v>218</v>
      </c>
      <c r="N11" s="1031"/>
      <c r="O11" s="1031"/>
      <c r="P11" s="1032"/>
      <c r="Q11" s="1030" t="s">
        <v>295</v>
      </c>
      <c r="R11" s="1031"/>
      <c r="S11" s="1031"/>
      <c r="T11" s="1032"/>
      <c r="U11" s="1030" t="s">
        <v>2686</v>
      </c>
      <c r="V11" s="1031"/>
      <c r="W11" s="1031"/>
      <c r="X11" s="1032"/>
      <c r="Y11" s="892"/>
      <c r="Z11" s="1034" t="s">
        <v>224</v>
      </c>
      <c r="AA11" s="1034" t="s">
        <v>225</v>
      </c>
      <c r="AB11" s="1028" t="s">
        <v>226</v>
      </c>
      <c r="AC11" s="1028" t="s">
        <v>227</v>
      </c>
      <c r="AD11" s="1029" t="s">
        <v>216</v>
      </c>
      <c r="AI11" s="1022"/>
      <c r="AJ11" s="1022"/>
      <c r="AK11" s="1022"/>
      <c r="AL11" s="1022"/>
      <c r="AN11" s="210" t="s">
        <v>239</v>
      </c>
      <c r="AO11" s="1026"/>
      <c r="AP11" s="1026"/>
      <c r="AQ11" s="1026"/>
      <c r="AR11" s="1027"/>
      <c r="AT11" s="1042" t="s">
        <v>304</v>
      </c>
      <c r="AU11" s="1042"/>
      <c r="AV11" s="1042"/>
      <c r="AW11" s="1042"/>
      <c r="AX11" s="1042"/>
      <c r="AY11" s="1042"/>
      <c r="AZ11" s="1042"/>
      <c r="BA11" s="1042"/>
      <c r="BN11" s="1049"/>
      <c r="BO11" s="158"/>
      <c r="BP11" s="1053"/>
      <c r="BQ11" s="1055"/>
      <c r="BR11" s="1055"/>
      <c r="BS11" s="1057"/>
      <c r="BT11" s="1053"/>
      <c r="BU11" s="1055"/>
      <c r="BV11" s="1055"/>
      <c r="BW11" s="1057"/>
    </row>
    <row r="12" spans="1:85" ht="57" customHeight="1" x14ac:dyDescent="0.25">
      <c r="E12" s="1038"/>
      <c r="F12" s="1038"/>
      <c r="G12" s="1038"/>
      <c r="H12" s="1038"/>
      <c r="I12" s="1038"/>
      <c r="J12" s="1021"/>
      <c r="K12" s="1021"/>
      <c r="L12" s="1021"/>
      <c r="M12" s="168" t="s">
        <v>220</v>
      </c>
      <c r="N12" s="168" t="s">
        <v>221</v>
      </c>
      <c r="O12" s="168" t="s">
        <v>222</v>
      </c>
      <c r="P12" s="168" t="s">
        <v>223</v>
      </c>
      <c r="Q12" s="168" t="s">
        <v>220</v>
      </c>
      <c r="R12" s="168" t="s">
        <v>221</v>
      </c>
      <c r="S12" s="168" t="s">
        <v>228</v>
      </c>
      <c r="T12" s="169" t="s">
        <v>229</v>
      </c>
      <c r="U12" s="169" t="s">
        <v>2687</v>
      </c>
      <c r="V12" s="169" t="s">
        <v>229</v>
      </c>
      <c r="W12" s="169" t="s">
        <v>2685</v>
      </c>
      <c r="X12" s="169" t="s">
        <v>2688</v>
      </c>
      <c r="Y12" s="169" t="s">
        <v>2689</v>
      </c>
      <c r="Z12" s="1035"/>
      <c r="AA12" s="1035"/>
      <c r="AB12" s="1029"/>
      <c r="AC12" s="1029"/>
      <c r="AD12" s="1033"/>
      <c r="AI12" s="206"/>
      <c r="AJ12" s="206"/>
      <c r="AK12" s="206"/>
      <c r="AL12" s="206"/>
      <c r="AN12" s="210"/>
      <c r="AO12" s="1026"/>
      <c r="AP12" s="1026"/>
      <c r="AQ12" s="1026"/>
      <c r="AR12" s="1027"/>
      <c r="AT12" s="843">
        <v>44132</v>
      </c>
      <c r="AU12" s="843">
        <v>44162</v>
      </c>
      <c r="AV12" s="843">
        <v>44192</v>
      </c>
      <c r="AW12" s="843">
        <v>44223</v>
      </c>
      <c r="BN12" s="178"/>
      <c r="BO12" s="179"/>
      <c r="BP12" s="180"/>
      <c r="BQ12" s="181"/>
      <c r="BR12" s="181"/>
      <c r="BS12" s="182"/>
      <c r="BT12" s="180"/>
      <c r="BU12" s="181"/>
      <c r="BV12" s="181"/>
      <c r="BW12" s="183"/>
    </row>
    <row r="13" spans="1:85" s="177" customFormat="1" ht="21.95" customHeight="1" x14ac:dyDescent="0.2">
      <c r="A13" s="234">
        <v>0</v>
      </c>
      <c r="B13" s="234">
        <v>0</v>
      </c>
      <c r="C13" s="388" t="s">
        <v>75</v>
      </c>
      <c r="D13" s="388" t="s">
        <v>75</v>
      </c>
      <c r="E13" s="161" t="s">
        <v>75</v>
      </c>
      <c r="F13" s="161" t="s">
        <v>772</v>
      </c>
      <c r="G13" s="162"/>
      <c r="H13" s="162"/>
      <c r="I13" s="162"/>
      <c r="J13" s="163">
        <v>292564.92</v>
      </c>
      <c r="K13" s="163">
        <v>292564.92</v>
      </c>
      <c r="L13" s="163">
        <v>292634.43769337574</v>
      </c>
      <c r="M13" s="164">
        <v>0.99553678547653635</v>
      </c>
      <c r="N13" s="164">
        <v>0.99553678547653635</v>
      </c>
      <c r="O13" s="163"/>
      <c r="P13" s="163">
        <v>291259.14</v>
      </c>
      <c r="Q13" s="164">
        <v>0.99553678547653635</v>
      </c>
      <c r="R13" s="164">
        <v>0.99553678547653635</v>
      </c>
      <c r="S13" s="163">
        <v>0</v>
      </c>
      <c r="T13" s="163">
        <v>291259.14</v>
      </c>
      <c r="U13" s="163">
        <v>292608.98268148414</v>
      </c>
      <c r="V13" s="163">
        <v>292618.70154879085</v>
      </c>
      <c r="W13" s="163"/>
      <c r="X13" s="163">
        <v>292608.86994262337</v>
      </c>
      <c r="Y13" s="163">
        <v>291259.14</v>
      </c>
      <c r="Z13" s="164">
        <v>0</v>
      </c>
      <c r="AA13" s="164">
        <v>0</v>
      </c>
      <c r="AB13" s="164">
        <v>0</v>
      </c>
      <c r="AC13" s="164">
        <v>0</v>
      </c>
      <c r="AD13" s="201">
        <v>0</v>
      </c>
      <c r="AE13" s="155" t="s">
        <v>964</v>
      </c>
      <c r="AF13" s="685">
        <v>0</v>
      </c>
      <c r="AG13" s="833">
        <v>0</v>
      </c>
      <c r="AH13" s="155"/>
      <c r="AI13" s="207"/>
      <c r="AJ13" s="208"/>
      <c r="AK13" s="207"/>
      <c r="AL13" s="208"/>
      <c r="AM13" s="155"/>
      <c r="AN13" s="212"/>
      <c r="AO13" s="209"/>
      <c r="AP13" s="209"/>
      <c r="AQ13" s="209"/>
      <c r="AR13" s="213"/>
      <c r="AS13" s="396"/>
      <c r="AT13" s="244"/>
      <c r="AU13" s="244"/>
      <c r="AV13" s="244"/>
      <c r="AW13" s="244"/>
      <c r="AX13" s="155"/>
      <c r="AY13" s="247"/>
      <c r="AZ13" s="245"/>
      <c r="BA13" s="397"/>
      <c r="BB13" s="234" t="s">
        <v>75</v>
      </c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661" t="s">
        <v>75</v>
      </c>
      <c r="BO13" s="662">
        <v>291259.14</v>
      </c>
      <c r="BP13" s="663">
        <v>0</v>
      </c>
      <c r="BQ13" s="664">
        <v>0</v>
      </c>
      <c r="BR13" s="664">
        <v>0</v>
      </c>
      <c r="BS13" s="665">
        <v>0</v>
      </c>
      <c r="BT13" s="666">
        <v>0</v>
      </c>
      <c r="BU13" s="664">
        <v>0</v>
      </c>
      <c r="BV13" s="664">
        <v>0</v>
      </c>
      <c r="BW13" s="667">
        <v>0</v>
      </c>
      <c r="CG13" s="480">
        <v>2</v>
      </c>
    </row>
    <row r="14" spans="1:85" s="177" customFormat="1" ht="21.95" customHeight="1" x14ac:dyDescent="0.2">
      <c r="A14" s="234">
        <v>0</v>
      </c>
      <c r="B14" s="234">
        <v>0</v>
      </c>
      <c r="C14" s="388">
        <v>0</v>
      </c>
      <c r="D14" s="388" t="s">
        <v>75</v>
      </c>
      <c r="E14" s="868" t="s">
        <v>76</v>
      </c>
      <c r="F14" s="868" t="s">
        <v>566</v>
      </c>
      <c r="G14" s="868" t="s">
        <v>7</v>
      </c>
      <c r="H14" s="869">
        <v>1</v>
      </c>
      <c r="I14" s="870">
        <v>52002.529199999997</v>
      </c>
      <c r="J14" s="871">
        <v>52002.53</v>
      </c>
      <c r="K14" s="361">
        <v>52002.53</v>
      </c>
      <c r="L14" s="361">
        <v>52002.53</v>
      </c>
      <c r="M14" s="362">
        <v>1</v>
      </c>
      <c r="N14" s="362">
        <v>1</v>
      </c>
      <c r="O14" s="363">
        <v>1</v>
      </c>
      <c r="P14" s="363">
        <v>52002.53</v>
      </c>
      <c r="Q14" s="362">
        <v>1</v>
      </c>
      <c r="R14" s="362">
        <v>1</v>
      </c>
      <c r="S14" s="363">
        <v>1</v>
      </c>
      <c r="T14" s="363">
        <v>52002.53</v>
      </c>
      <c r="U14" s="891">
        <v>52002.53</v>
      </c>
      <c r="V14" s="891">
        <v>52002.53</v>
      </c>
      <c r="W14" s="891">
        <v>0</v>
      </c>
      <c r="X14" s="891">
        <v>52002.53</v>
      </c>
      <c r="Y14" s="891">
        <v>52002.53</v>
      </c>
      <c r="Z14" s="362">
        <v>0</v>
      </c>
      <c r="AA14" s="362">
        <v>0</v>
      </c>
      <c r="AB14" s="362">
        <v>0</v>
      </c>
      <c r="AC14" s="362">
        <v>0</v>
      </c>
      <c r="AD14" s="364">
        <v>0</v>
      </c>
      <c r="AE14" s="360"/>
      <c r="AF14" s="363">
        <v>1</v>
      </c>
      <c r="AG14" s="363">
        <v>0</v>
      </c>
      <c r="AH14" s="360"/>
      <c r="AI14" s="859">
        <v>0</v>
      </c>
      <c r="AJ14" s="860">
        <v>0</v>
      </c>
      <c r="AK14" s="859">
        <v>0</v>
      </c>
      <c r="AL14" s="860">
        <v>0</v>
      </c>
      <c r="AM14" s="360"/>
      <c r="AN14" s="861">
        <v>52002.53</v>
      </c>
      <c r="AO14" s="862">
        <v>0</v>
      </c>
      <c r="AP14" s="862">
        <v>0</v>
      </c>
      <c r="AQ14" s="862">
        <v>0</v>
      </c>
      <c r="AR14" s="863">
        <v>0</v>
      </c>
      <c r="AS14" s="586">
        <v>0</v>
      </c>
      <c r="AT14" s="864">
        <v>0</v>
      </c>
      <c r="AU14" s="864">
        <v>0</v>
      </c>
      <c r="AV14" s="864">
        <v>0</v>
      </c>
      <c r="AW14" s="864">
        <v>0</v>
      </c>
      <c r="AX14" s="839"/>
      <c r="AY14" s="865">
        <v>0</v>
      </c>
      <c r="AZ14" s="866">
        <v>0</v>
      </c>
      <c r="BA14" s="867">
        <v>0</v>
      </c>
      <c r="BB14" s="234" t="s">
        <v>76</v>
      </c>
      <c r="BC14" s="360"/>
      <c r="BD14" s="360"/>
      <c r="BE14" s="360"/>
      <c r="BF14" s="360"/>
      <c r="BG14" s="360"/>
      <c r="BH14" s="360"/>
      <c r="BI14" s="360"/>
      <c r="BJ14" s="360"/>
      <c r="BK14" s="360"/>
      <c r="BL14" s="360"/>
      <c r="BM14" s="360"/>
      <c r="BN14" s="876">
        <v>0</v>
      </c>
      <c r="BO14" s="877">
        <v>0</v>
      </c>
      <c r="BP14" s="878">
        <v>0</v>
      </c>
      <c r="BQ14" s="879">
        <v>0</v>
      </c>
      <c r="BR14" s="879">
        <v>0</v>
      </c>
      <c r="BS14" s="880">
        <v>0</v>
      </c>
      <c r="BT14" s="881">
        <v>0</v>
      </c>
      <c r="BU14" s="879">
        <v>0</v>
      </c>
      <c r="BV14" s="879">
        <v>0</v>
      </c>
      <c r="BW14" s="882">
        <v>0</v>
      </c>
      <c r="CG14" s="480">
        <v>3</v>
      </c>
    </row>
    <row r="15" spans="1:85" s="177" customFormat="1" ht="21.95" customHeight="1" x14ac:dyDescent="0.2">
      <c r="A15" s="234">
        <v>0</v>
      </c>
      <c r="B15" s="234">
        <v>0</v>
      </c>
      <c r="C15" s="388">
        <v>0</v>
      </c>
      <c r="D15" s="388" t="s">
        <v>75</v>
      </c>
      <c r="E15" s="868" t="s">
        <v>77</v>
      </c>
      <c r="F15" s="868" t="s">
        <v>587</v>
      </c>
      <c r="G15" s="868" t="s">
        <v>7</v>
      </c>
      <c r="H15" s="869">
        <v>1</v>
      </c>
      <c r="I15" s="870">
        <v>17921.775600000001</v>
      </c>
      <c r="J15" s="871">
        <v>17921.78</v>
      </c>
      <c r="K15" s="361">
        <v>17921.78</v>
      </c>
      <c r="L15" s="361">
        <v>17921.78</v>
      </c>
      <c r="M15" s="362">
        <v>1</v>
      </c>
      <c r="N15" s="362">
        <v>1</v>
      </c>
      <c r="O15" s="363">
        <v>1</v>
      </c>
      <c r="P15" s="363">
        <v>17921.78</v>
      </c>
      <c r="Q15" s="362">
        <v>1</v>
      </c>
      <c r="R15" s="362">
        <v>1</v>
      </c>
      <c r="S15" s="363">
        <v>1</v>
      </c>
      <c r="T15" s="363">
        <v>17921.78</v>
      </c>
      <c r="U15" s="891">
        <v>17921.78</v>
      </c>
      <c r="V15" s="891">
        <v>17921.78</v>
      </c>
      <c r="W15" s="891">
        <v>0</v>
      </c>
      <c r="X15" s="891">
        <v>17921.78</v>
      </c>
      <c r="Y15" s="891">
        <v>17921.78</v>
      </c>
      <c r="Z15" s="362">
        <v>0</v>
      </c>
      <c r="AA15" s="362">
        <v>0</v>
      </c>
      <c r="AB15" s="362">
        <v>0</v>
      </c>
      <c r="AC15" s="362">
        <v>0</v>
      </c>
      <c r="AD15" s="364">
        <v>0</v>
      </c>
      <c r="AE15" s="360"/>
      <c r="AF15" s="363">
        <v>1</v>
      </c>
      <c r="AG15" s="363">
        <v>0</v>
      </c>
      <c r="AH15" s="360"/>
      <c r="AI15" s="859">
        <v>0</v>
      </c>
      <c r="AJ15" s="860">
        <v>0</v>
      </c>
      <c r="AK15" s="859">
        <v>0</v>
      </c>
      <c r="AL15" s="860">
        <v>0</v>
      </c>
      <c r="AM15" s="360"/>
      <c r="AN15" s="861">
        <v>17921.78</v>
      </c>
      <c r="AO15" s="862">
        <v>0</v>
      </c>
      <c r="AP15" s="862">
        <v>0</v>
      </c>
      <c r="AQ15" s="862">
        <v>0</v>
      </c>
      <c r="AR15" s="863">
        <v>0</v>
      </c>
      <c r="AS15" s="586">
        <v>0</v>
      </c>
      <c r="AT15" s="864">
        <v>0</v>
      </c>
      <c r="AU15" s="864">
        <v>0</v>
      </c>
      <c r="AV15" s="864">
        <v>0</v>
      </c>
      <c r="AW15" s="864">
        <v>0</v>
      </c>
      <c r="AX15" s="839"/>
      <c r="AY15" s="865">
        <v>0</v>
      </c>
      <c r="AZ15" s="866">
        <v>0</v>
      </c>
      <c r="BA15" s="867">
        <v>0</v>
      </c>
      <c r="BB15" s="234" t="s">
        <v>77</v>
      </c>
      <c r="BC15" s="360"/>
      <c r="BD15" s="360"/>
      <c r="BE15" s="360"/>
      <c r="BF15" s="360"/>
      <c r="BG15" s="360"/>
      <c r="BH15" s="360"/>
      <c r="BI15" s="360"/>
      <c r="BJ15" s="360"/>
      <c r="BK15" s="360"/>
      <c r="BL15" s="360"/>
      <c r="BM15" s="360"/>
      <c r="BN15" s="876">
        <v>0</v>
      </c>
      <c r="BO15" s="877">
        <v>0</v>
      </c>
      <c r="BP15" s="878">
        <v>0</v>
      </c>
      <c r="BQ15" s="879">
        <v>0</v>
      </c>
      <c r="BR15" s="879">
        <v>0</v>
      </c>
      <c r="BS15" s="880">
        <v>0</v>
      </c>
      <c r="BT15" s="881">
        <v>0</v>
      </c>
      <c r="BU15" s="879">
        <v>0</v>
      </c>
      <c r="BV15" s="879">
        <v>0</v>
      </c>
      <c r="BW15" s="882">
        <v>0</v>
      </c>
      <c r="CG15" s="480">
        <v>4</v>
      </c>
    </row>
    <row r="16" spans="1:85" s="177" customFormat="1" ht="21.95" customHeight="1" x14ac:dyDescent="0.2">
      <c r="A16" s="234">
        <v>0</v>
      </c>
      <c r="B16" s="234">
        <v>0</v>
      </c>
      <c r="C16" s="388">
        <v>0</v>
      </c>
      <c r="D16" s="388" t="s">
        <v>75</v>
      </c>
      <c r="E16" s="868" t="s">
        <v>78</v>
      </c>
      <c r="F16" s="868" t="s">
        <v>965</v>
      </c>
      <c r="G16" s="868" t="s">
        <v>7</v>
      </c>
      <c r="H16" s="869">
        <v>1</v>
      </c>
      <c r="I16" s="870">
        <v>10000</v>
      </c>
      <c r="J16" s="871">
        <v>10000</v>
      </c>
      <c r="K16" s="361">
        <v>10000</v>
      </c>
      <c r="L16" s="361">
        <v>10000</v>
      </c>
      <c r="M16" s="362">
        <v>1</v>
      </c>
      <c r="N16" s="362">
        <v>1</v>
      </c>
      <c r="O16" s="363">
        <v>1</v>
      </c>
      <c r="P16" s="363">
        <v>10000</v>
      </c>
      <c r="Q16" s="362">
        <v>1</v>
      </c>
      <c r="R16" s="362">
        <v>1</v>
      </c>
      <c r="S16" s="363">
        <v>1</v>
      </c>
      <c r="T16" s="363">
        <v>10000</v>
      </c>
      <c r="U16" s="891">
        <v>10000</v>
      </c>
      <c r="V16" s="891">
        <v>10000</v>
      </c>
      <c r="W16" s="891">
        <v>0</v>
      </c>
      <c r="X16" s="891">
        <v>10000</v>
      </c>
      <c r="Y16" s="891">
        <v>10000</v>
      </c>
      <c r="Z16" s="362">
        <v>0</v>
      </c>
      <c r="AA16" s="362">
        <v>0</v>
      </c>
      <c r="AB16" s="362">
        <v>0</v>
      </c>
      <c r="AC16" s="362">
        <v>0</v>
      </c>
      <c r="AD16" s="364">
        <v>0</v>
      </c>
      <c r="AE16" s="360"/>
      <c r="AF16" s="363">
        <v>1</v>
      </c>
      <c r="AG16" s="363">
        <v>0</v>
      </c>
      <c r="AH16" s="360"/>
      <c r="AI16" s="859">
        <v>0</v>
      </c>
      <c r="AJ16" s="860">
        <v>0</v>
      </c>
      <c r="AK16" s="859">
        <v>0</v>
      </c>
      <c r="AL16" s="860">
        <v>0</v>
      </c>
      <c r="AM16" s="360"/>
      <c r="AN16" s="861">
        <v>10000</v>
      </c>
      <c r="AO16" s="862">
        <v>0</v>
      </c>
      <c r="AP16" s="862">
        <v>0</v>
      </c>
      <c r="AQ16" s="862">
        <v>0</v>
      </c>
      <c r="AR16" s="863">
        <v>0</v>
      </c>
      <c r="AS16" s="586">
        <v>0</v>
      </c>
      <c r="AT16" s="864">
        <v>0</v>
      </c>
      <c r="AU16" s="864">
        <v>0</v>
      </c>
      <c r="AV16" s="864">
        <v>0</v>
      </c>
      <c r="AW16" s="864">
        <v>0</v>
      </c>
      <c r="AX16" s="839"/>
      <c r="AY16" s="865">
        <v>0</v>
      </c>
      <c r="AZ16" s="866">
        <v>0</v>
      </c>
      <c r="BA16" s="867">
        <v>0</v>
      </c>
      <c r="BB16" s="234" t="s">
        <v>78</v>
      </c>
      <c r="BC16" s="360"/>
      <c r="BD16" s="360"/>
      <c r="BE16" s="360"/>
      <c r="BF16" s="360"/>
      <c r="BG16" s="360"/>
      <c r="BH16" s="360"/>
      <c r="BI16" s="360"/>
      <c r="BJ16" s="360"/>
      <c r="BK16" s="360"/>
      <c r="BL16" s="360"/>
      <c r="BM16" s="360"/>
      <c r="BN16" s="876">
        <v>0</v>
      </c>
      <c r="BO16" s="877">
        <v>0</v>
      </c>
      <c r="BP16" s="878">
        <v>0</v>
      </c>
      <c r="BQ16" s="879">
        <v>0</v>
      </c>
      <c r="BR16" s="879">
        <v>0</v>
      </c>
      <c r="BS16" s="880">
        <v>0</v>
      </c>
      <c r="BT16" s="881">
        <v>0</v>
      </c>
      <c r="BU16" s="879">
        <v>0</v>
      </c>
      <c r="BV16" s="879">
        <v>0</v>
      </c>
      <c r="BW16" s="882">
        <v>0</v>
      </c>
      <c r="CG16" s="480">
        <v>5</v>
      </c>
    </row>
    <row r="17" spans="1:85" s="177" customFormat="1" ht="21.95" customHeight="1" x14ac:dyDescent="0.2">
      <c r="A17" s="234">
        <v>0</v>
      </c>
      <c r="B17" s="234">
        <v>0</v>
      </c>
      <c r="C17" s="388">
        <v>0</v>
      </c>
      <c r="D17" s="388" t="s">
        <v>75</v>
      </c>
      <c r="E17" s="868" t="s">
        <v>79</v>
      </c>
      <c r="F17" s="868" t="s">
        <v>585</v>
      </c>
      <c r="G17" s="868" t="s">
        <v>7</v>
      </c>
      <c r="H17" s="869">
        <v>1</v>
      </c>
      <c r="I17" s="870">
        <v>59021.075199999999</v>
      </c>
      <c r="J17" s="871">
        <v>59021.08</v>
      </c>
      <c r="K17" s="361">
        <v>59021.08</v>
      </c>
      <c r="L17" s="361">
        <v>59021.08</v>
      </c>
      <c r="M17" s="362">
        <v>1</v>
      </c>
      <c r="N17" s="362">
        <v>1</v>
      </c>
      <c r="O17" s="363">
        <v>1</v>
      </c>
      <c r="P17" s="363">
        <v>59021.08</v>
      </c>
      <c r="Q17" s="362">
        <v>1</v>
      </c>
      <c r="R17" s="362">
        <v>1</v>
      </c>
      <c r="S17" s="363">
        <v>1</v>
      </c>
      <c r="T17" s="363">
        <v>59021.08</v>
      </c>
      <c r="U17" s="891">
        <v>59021.08</v>
      </c>
      <c r="V17" s="891">
        <v>59021.08</v>
      </c>
      <c r="W17" s="891">
        <v>0</v>
      </c>
      <c r="X17" s="891">
        <v>59021.08</v>
      </c>
      <c r="Y17" s="891">
        <v>59021.08</v>
      </c>
      <c r="Z17" s="362">
        <v>0</v>
      </c>
      <c r="AA17" s="362">
        <v>0</v>
      </c>
      <c r="AB17" s="362">
        <v>0</v>
      </c>
      <c r="AC17" s="362">
        <v>0</v>
      </c>
      <c r="AD17" s="364">
        <v>0</v>
      </c>
      <c r="AE17" s="360"/>
      <c r="AF17" s="363">
        <v>1</v>
      </c>
      <c r="AG17" s="363">
        <v>0</v>
      </c>
      <c r="AH17" s="360"/>
      <c r="AI17" s="859">
        <v>0</v>
      </c>
      <c r="AJ17" s="860">
        <v>0</v>
      </c>
      <c r="AK17" s="859">
        <v>0</v>
      </c>
      <c r="AL17" s="860">
        <v>0</v>
      </c>
      <c r="AM17" s="360"/>
      <c r="AN17" s="861">
        <v>59021.08</v>
      </c>
      <c r="AO17" s="862">
        <v>0</v>
      </c>
      <c r="AP17" s="862">
        <v>0</v>
      </c>
      <c r="AQ17" s="862">
        <v>0</v>
      </c>
      <c r="AR17" s="863">
        <v>0</v>
      </c>
      <c r="AS17" s="586">
        <v>0</v>
      </c>
      <c r="AT17" s="864">
        <v>0</v>
      </c>
      <c r="AU17" s="864">
        <v>0</v>
      </c>
      <c r="AV17" s="864">
        <v>0</v>
      </c>
      <c r="AW17" s="864">
        <v>0</v>
      </c>
      <c r="AX17" s="839"/>
      <c r="AY17" s="865">
        <v>0</v>
      </c>
      <c r="AZ17" s="866">
        <v>0</v>
      </c>
      <c r="BA17" s="867">
        <v>0</v>
      </c>
      <c r="BB17" s="234" t="s">
        <v>79</v>
      </c>
      <c r="BC17" s="360"/>
      <c r="BD17" s="360"/>
      <c r="BE17" s="360"/>
      <c r="BF17" s="360"/>
      <c r="BG17" s="360"/>
      <c r="BH17" s="360"/>
      <c r="BI17" s="360"/>
      <c r="BJ17" s="360"/>
      <c r="BK17" s="360"/>
      <c r="BL17" s="360"/>
      <c r="BM17" s="360"/>
      <c r="BN17" s="876">
        <v>0</v>
      </c>
      <c r="BO17" s="877">
        <v>0</v>
      </c>
      <c r="BP17" s="878">
        <v>0</v>
      </c>
      <c r="BQ17" s="879">
        <v>0</v>
      </c>
      <c r="BR17" s="879">
        <v>0</v>
      </c>
      <c r="BS17" s="880">
        <v>0</v>
      </c>
      <c r="BT17" s="881">
        <v>0</v>
      </c>
      <c r="BU17" s="879">
        <v>0</v>
      </c>
      <c r="BV17" s="879">
        <v>0</v>
      </c>
      <c r="BW17" s="882">
        <v>0</v>
      </c>
      <c r="CG17" s="480">
        <v>6</v>
      </c>
    </row>
    <row r="18" spans="1:85" s="177" customFormat="1" ht="21.95" customHeight="1" x14ac:dyDescent="0.2">
      <c r="A18" s="234">
        <v>0</v>
      </c>
      <c r="B18" s="234">
        <v>0</v>
      </c>
      <c r="C18" s="388">
        <v>0</v>
      </c>
      <c r="D18" s="388" t="s">
        <v>75</v>
      </c>
      <c r="E18" s="868" t="s">
        <v>80</v>
      </c>
      <c r="F18" s="868" t="s">
        <v>1661</v>
      </c>
      <c r="G18" s="868" t="s">
        <v>7</v>
      </c>
      <c r="H18" s="869">
        <v>1</v>
      </c>
      <c r="I18" s="870">
        <v>51023.197200000002</v>
      </c>
      <c r="J18" s="871">
        <v>51023.199999999997</v>
      </c>
      <c r="K18" s="361">
        <v>51023.199999999997</v>
      </c>
      <c r="L18" s="361">
        <v>51023.199999999997</v>
      </c>
      <c r="M18" s="362">
        <v>1</v>
      </c>
      <c r="N18" s="362">
        <v>1</v>
      </c>
      <c r="O18" s="363">
        <v>1</v>
      </c>
      <c r="P18" s="363">
        <v>51023.199999999997</v>
      </c>
      <c r="Q18" s="362">
        <v>1</v>
      </c>
      <c r="R18" s="362">
        <v>1</v>
      </c>
      <c r="S18" s="363">
        <v>1</v>
      </c>
      <c r="T18" s="363">
        <v>51023.199999999997</v>
      </c>
      <c r="U18" s="891">
        <v>51023.199999999997</v>
      </c>
      <c r="V18" s="891">
        <v>51023.199999999997</v>
      </c>
      <c r="W18" s="891">
        <v>0</v>
      </c>
      <c r="X18" s="891">
        <v>51023.199999999997</v>
      </c>
      <c r="Y18" s="891">
        <v>51023.199999999997</v>
      </c>
      <c r="Z18" s="362">
        <v>0</v>
      </c>
      <c r="AA18" s="362">
        <v>0</v>
      </c>
      <c r="AB18" s="362">
        <v>0</v>
      </c>
      <c r="AC18" s="362">
        <v>0</v>
      </c>
      <c r="AD18" s="364">
        <v>0</v>
      </c>
      <c r="AE18" s="360"/>
      <c r="AF18" s="363">
        <v>1</v>
      </c>
      <c r="AG18" s="363">
        <v>0</v>
      </c>
      <c r="AH18" s="360"/>
      <c r="AI18" s="859">
        <v>0</v>
      </c>
      <c r="AJ18" s="860">
        <v>0</v>
      </c>
      <c r="AK18" s="859">
        <v>0</v>
      </c>
      <c r="AL18" s="860">
        <v>0</v>
      </c>
      <c r="AM18" s="360"/>
      <c r="AN18" s="861">
        <v>51023.199999999997</v>
      </c>
      <c r="AO18" s="862">
        <v>0</v>
      </c>
      <c r="AP18" s="862">
        <v>0</v>
      </c>
      <c r="AQ18" s="862">
        <v>0</v>
      </c>
      <c r="AR18" s="863">
        <v>0</v>
      </c>
      <c r="AS18" s="586">
        <v>0</v>
      </c>
      <c r="AT18" s="864">
        <v>0</v>
      </c>
      <c r="AU18" s="864">
        <v>0</v>
      </c>
      <c r="AV18" s="864">
        <v>0</v>
      </c>
      <c r="AW18" s="864">
        <v>0</v>
      </c>
      <c r="AX18" s="839"/>
      <c r="AY18" s="865">
        <v>0</v>
      </c>
      <c r="AZ18" s="866">
        <v>0</v>
      </c>
      <c r="BA18" s="867">
        <v>0</v>
      </c>
      <c r="BB18" s="234" t="s">
        <v>80</v>
      </c>
      <c r="BC18" s="360"/>
      <c r="BD18" s="360"/>
      <c r="BE18" s="360"/>
      <c r="BF18" s="360"/>
      <c r="BG18" s="360"/>
      <c r="BH18" s="360"/>
      <c r="BI18" s="360"/>
      <c r="BJ18" s="360"/>
      <c r="BK18" s="360"/>
      <c r="BL18" s="360"/>
      <c r="BM18" s="360"/>
      <c r="BN18" s="876">
        <v>0</v>
      </c>
      <c r="BO18" s="877">
        <v>0</v>
      </c>
      <c r="BP18" s="878">
        <v>0</v>
      </c>
      <c r="BQ18" s="879">
        <v>0</v>
      </c>
      <c r="BR18" s="879">
        <v>0</v>
      </c>
      <c r="BS18" s="880">
        <v>0</v>
      </c>
      <c r="BT18" s="881">
        <v>0</v>
      </c>
      <c r="BU18" s="879">
        <v>0</v>
      </c>
      <c r="BV18" s="879">
        <v>0</v>
      </c>
      <c r="BW18" s="882">
        <v>0</v>
      </c>
      <c r="CG18" s="480">
        <v>7</v>
      </c>
    </row>
    <row r="19" spans="1:85" s="177" customFormat="1" ht="21.95" customHeight="1" x14ac:dyDescent="0.2">
      <c r="A19" s="234">
        <v>0</v>
      </c>
      <c r="B19" s="234">
        <v>0</v>
      </c>
      <c r="C19" s="388">
        <v>0</v>
      </c>
      <c r="D19" s="388" t="s">
        <v>75</v>
      </c>
      <c r="E19" s="868" t="s">
        <v>81</v>
      </c>
      <c r="F19" s="868" t="s">
        <v>644</v>
      </c>
      <c r="G19" s="868" t="s">
        <v>7</v>
      </c>
      <c r="H19" s="869">
        <v>1</v>
      </c>
      <c r="I19" s="870">
        <v>1305.7760000000001</v>
      </c>
      <c r="J19" s="871">
        <v>1305.78</v>
      </c>
      <c r="K19" s="361">
        <v>1305.78</v>
      </c>
      <c r="L19" s="361">
        <v>1375.2976933757368</v>
      </c>
      <c r="M19" s="362">
        <v>0</v>
      </c>
      <c r="N19" s="362">
        <v>0</v>
      </c>
      <c r="O19" s="363">
        <v>0</v>
      </c>
      <c r="P19" s="363">
        <v>0</v>
      </c>
      <c r="Q19" s="362">
        <v>0</v>
      </c>
      <c r="R19" s="362">
        <v>0</v>
      </c>
      <c r="S19" s="363">
        <v>0</v>
      </c>
      <c r="T19" s="363">
        <v>0</v>
      </c>
      <c r="U19" s="891">
        <v>1349.8426814841118</v>
      </c>
      <c r="V19" s="891">
        <v>1359.5615487907976</v>
      </c>
      <c r="W19" s="891">
        <v>-9.831606167443308</v>
      </c>
      <c r="X19" s="891">
        <v>1349.7299426233542</v>
      </c>
      <c r="Y19" s="891">
        <v>0</v>
      </c>
      <c r="Z19" s="362">
        <v>0</v>
      </c>
      <c r="AA19" s="362">
        <v>0</v>
      </c>
      <c r="AB19" s="362">
        <v>0</v>
      </c>
      <c r="AC19" s="362">
        <v>0</v>
      </c>
      <c r="AD19" s="364" t="s">
        <v>2764</v>
      </c>
      <c r="AE19" s="360"/>
      <c r="AF19" s="363">
        <v>0</v>
      </c>
      <c r="AG19" s="363">
        <v>0</v>
      </c>
      <c r="AH19" s="360"/>
      <c r="AI19" s="859">
        <v>0</v>
      </c>
      <c r="AJ19" s="860">
        <v>0</v>
      </c>
      <c r="AK19" s="859">
        <v>0</v>
      </c>
      <c r="AL19" s="860">
        <v>0</v>
      </c>
      <c r="AM19" s="360"/>
      <c r="AN19" s="861">
        <v>0</v>
      </c>
      <c r="AO19" s="862">
        <v>0</v>
      </c>
      <c r="AP19" s="862">
        <v>0</v>
      </c>
      <c r="AQ19" s="862">
        <v>0</v>
      </c>
      <c r="AR19" s="863">
        <v>0</v>
      </c>
      <c r="AS19" s="586">
        <v>0</v>
      </c>
      <c r="AT19" s="864">
        <v>0</v>
      </c>
      <c r="AU19" s="864">
        <v>0</v>
      </c>
      <c r="AV19" s="864">
        <v>0</v>
      </c>
      <c r="AW19" s="864">
        <v>0</v>
      </c>
      <c r="AX19" s="839"/>
      <c r="AY19" s="865">
        <v>0</v>
      </c>
      <c r="AZ19" s="866">
        <v>0</v>
      </c>
      <c r="BA19" s="867">
        <v>0</v>
      </c>
      <c r="BB19" s="234" t="s">
        <v>81</v>
      </c>
      <c r="BC19" s="360"/>
      <c r="BD19" s="360"/>
      <c r="BE19" s="360"/>
      <c r="BF19" s="360"/>
      <c r="BG19" s="360"/>
      <c r="BH19" s="360"/>
      <c r="BI19" s="360"/>
      <c r="BJ19" s="360"/>
      <c r="BK19" s="360"/>
      <c r="BL19" s="360"/>
      <c r="BM19" s="360"/>
      <c r="BN19" s="876">
        <v>0</v>
      </c>
      <c r="BO19" s="877">
        <v>0</v>
      </c>
      <c r="BP19" s="878">
        <v>0</v>
      </c>
      <c r="BQ19" s="879">
        <v>0</v>
      </c>
      <c r="BR19" s="879">
        <v>0</v>
      </c>
      <c r="BS19" s="880">
        <v>0</v>
      </c>
      <c r="BT19" s="881">
        <v>0</v>
      </c>
      <c r="BU19" s="879">
        <v>0</v>
      </c>
      <c r="BV19" s="879">
        <v>0</v>
      </c>
      <c r="BW19" s="882">
        <v>0</v>
      </c>
      <c r="CG19" s="480">
        <v>8</v>
      </c>
    </row>
    <row r="20" spans="1:85" s="177" customFormat="1" ht="21.95" customHeight="1" x14ac:dyDescent="0.2">
      <c r="A20" s="234">
        <v>0</v>
      </c>
      <c r="B20" s="234">
        <v>0</v>
      </c>
      <c r="C20" s="388">
        <v>0</v>
      </c>
      <c r="D20" s="388" t="s">
        <v>75</v>
      </c>
      <c r="E20" s="868" t="s">
        <v>156</v>
      </c>
      <c r="F20" s="868" t="s">
        <v>1662</v>
      </c>
      <c r="G20" s="868" t="s">
        <v>7</v>
      </c>
      <c r="H20" s="869">
        <v>1</v>
      </c>
      <c r="I20" s="870">
        <v>22000</v>
      </c>
      <c r="J20" s="871">
        <v>22000</v>
      </c>
      <c r="K20" s="361">
        <v>22000</v>
      </c>
      <c r="L20" s="361">
        <v>22000</v>
      </c>
      <c r="M20" s="362">
        <v>1</v>
      </c>
      <c r="N20" s="362">
        <v>1</v>
      </c>
      <c r="O20" s="363">
        <v>1</v>
      </c>
      <c r="P20" s="363">
        <v>22000</v>
      </c>
      <c r="Q20" s="362">
        <v>1</v>
      </c>
      <c r="R20" s="362">
        <v>1</v>
      </c>
      <c r="S20" s="363">
        <v>1</v>
      </c>
      <c r="T20" s="363">
        <v>22000</v>
      </c>
      <c r="U20" s="891">
        <v>22000</v>
      </c>
      <c r="V20" s="891">
        <v>22000</v>
      </c>
      <c r="W20" s="891">
        <v>0</v>
      </c>
      <c r="X20" s="891">
        <v>22000</v>
      </c>
      <c r="Y20" s="891">
        <v>22000</v>
      </c>
      <c r="Z20" s="362">
        <v>0</v>
      </c>
      <c r="AA20" s="362">
        <v>0</v>
      </c>
      <c r="AB20" s="362">
        <v>0</v>
      </c>
      <c r="AC20" s="362">
        <v>0</v>
      </c>
      <c r="AD20" s="364">
        <v>0</v>
      </c>
      <c r="AE20" s="360"/>
      <c r="AF20" s="363">
        <v>1</v>
      </c>
      <c r="AG20" s="363">
        <v>0</v>
      </c>
      <c r="AH20" s="360"/>
      <c r="AI20" s="859">
        <v>0</v>
      </c>
      <c r="AJ20" s="860">
        <v>0</v>
      </c>
      <c r="AK20" s="859">
        <v>0</v>
      </c>
      <c r="AL20" s="860">
        <v>0</v>
      </c>
      <c r="AM20" s="360"/>
      <c r="AN20" s="861">
        <v>22000</v>
      </c>
      <c r="AO20" s="862">
        <v>0</v>
      </c>
      <c r="AP20" s="862">
        <v>0</v>
      </c>
      <c r="AQ20" s="862">
        <v>0</v>
      </c>
      <c r="AR20" s="863">
        <v>0</v>
      </c>
      <c r="AS20" s="586">
        <v>0</v>
      </c>
      <c r="AT20" s="864">
        <v>0</v>
      </c>
      <c r="AU20" s="864">
        <v>0</v>
      </c>
      <c r="AV20" s="864">
        <v>0</v>
      </c>
      <c r="AW20" s="864">
        <v>0</v>
      </c>
      <c r="AX20" s="839"/>
      <c r="AY20" s="865">
        <v>0</v>
      </c>
      <c r="AZ20" s="866">
        <v>0</v>
      </c>
      <c r="BA20" s="867">
        <v>0</v>
      </c>
      <c r="BB20" s="234" t="s">
        <v>156</v>
      </c>
      <c r="BC20" s="360"/>
      <c r="BD20" s="360"/>
      <c r="BE20" s="360"/>
      <c r="BF20" s="360"/>
      <c r="BG20" s="360"/>
      <c r="BH20" s="360"/>
      <c r="BI20" s="360"/>
      <c r="BJ20" s="360"/>
      <c r="BK20" s="360"/>
      <c r="BL20" s="360"/>
      <c r="BM20" s="360"/>
      <c r="BN20" s="876">
        <v>0</v>
      </c>
      <c r="BO20" s="877">
        <v>0</v>
      </c>
      <c r="BP20" s="878">
        <v>0</v>
      </c>
      <c r="BQ20" s="879">
        <v>0</v>
      </c>
      <c r="BR20" s="879">
        <v>0</v>
      </c>
      <c r="BS20" s="880">
        <v>0</v>
      </c>
      <c r="BT20" s="881">
        <v>0</v>
      </c>
      <c r="BU20" s="879">
        <v>0</v>
      </c>
      <c r="BV20" s="879">
        <v>0</v>
      </c>
      <c r="BW20" s="882">
        <v>0</v>
      </c>
      <c r="CG20" s="480">
        <v>9</v>
      </c>
    </row>
    <row r="21" spans="1:85" s="177" customFormat="1" ht="21.95" customHeight="1" x14ac:dyDescent="0.2">
      <c r="A21" s="234">
        <v>0</v>
      </c>
      <c r="B21" s="234">
        <v>0</v>
      </c>
      <c r="C21" s="388">
        <v>0</v>
      </c>
      <c r="D21" s="388" t="s">
        <v>75</v>
      </c>
      <c r="E21" s="868" t="s">
        <v>267</v>
      </c>
      <c r="F21" s="868" t="s">
        <v>1663</v>
      </c>
      <c r="G21" s="868" t="s">
        <v>8</v>
      </c>
      <c r="H21" s="869">
        <v>1</v>
      </c>
      <c r="I21" s="870">
        <v>22500</v>
      </c>
      <c r="J21" s="871">
        <v>22500</v>
      </c>
      <c r="K21" s="361">
        <v>22500</v>
      </c>
      <c r="L21" s="361">
        <v>22500</v>
      </c>
      <c r="M21" s="362">
        <v>1</v>
      </c>
      <c r="N21" s="362">
        <v>1</v>
      </c>
      <c r="O21" s="363">
        <v>1</v>
      </c>
      <c r="P21" s="363">
        <v>22500</v>
      </c>
      <c r="Q21" s="362">
        <v>1</v>
      </c>
      <c r="R21" s="362">
        <v>1</v>
      </c>
      <c r="S21" s="363">
        <v>1</v>
      </c>
      <c r="T21" s="363">
        <v>22500</v>
      </c>
      <c r="U21" s="891">
        <v>22500</v>
      </c>
      <c r="V21" s="891">
        <v>22500</v>
      </c>
      <c r="W21" s="891">
        <v>0</v>
      </c>
      <c r="X21" s="891">
        <v>22500</v>
      </c>
      <c r="Y21" s="891">
        <v>22500</v>
      </c>
      <c r="Z21" s="362">
        <v>0</v>
      </c>
      <c r="AA21" s="362">
        <v>0</v>
      </c>
      <c r="AB21" s="362">
        <v>0</v>
      </c>
      <c r="AC21" s="362">
        <v>0</v>
      </c>
      <c r="AD21" s="364">
        <v>0</v>
      </c>
      <c r="AE21" s="360"/>
      <c r="AF21" s="363">
        <v>1</v>
      </c>
      <c r="AG21" s="363">
        <v>0</v>
      </c>
      <c r="AH21" s="360"/>
      <c r="AI21" s="859">
        <v>0</v>
      </c>
      <c r="AJ21" s="860">
        <v>0</v>
      </c>
      <c r="AK21" s="859">
        <v>0</v>
      </c>
      <c r="AL21" s="860">
        <v>0</v>
      </c>
      <c r="AM21" s="360"/>
      <c r="AN21" s="861">
        <v>22500</v>
      </c>
      <c r="AO21" s="862">
        <v>0</v>
      </c>
      <c r="AP21" s="862">
        <v>0</v>
      </c>
      <c r="AQ21" s="862">
        <v>0</v>
      </c>
      <c r="AR21" s="863">
        <v>0</v>
      </c>
      <c r="AS21" s="586">
        <v>0</v>
      </c>
      <c r="AT21" s="864">
        <v>0</v>
      </c>
      <c r="AU21" s="864">
        <v>0</v>
      </c>
      <c r="AV21" s="864">
        <v>0</v>
      </c>
      <c r="AW21" s="864">
        <v>0</v>
      </c>
      <c r="AX21" s="839"/>
      <c r="AY21" s="865">
        <v>0</v>
      </c>
      <c r="AZ21" s="866">
        <v>0</v>
      </c>
      <c r="BA21" s="867">
        <v>0</v>
      </c>
      <c r="BB21" s="234" t="s">
        <v>267</v>
      </c>
      <c r="BC21" s="360"/>
      <c r="BD21" s="360"/>
      <c r="BE21" s="360"/>
      <c r="BF21" s="360"/>
      <c r="BG21" s="360"/>
      <c r="BH21" s="360"/>
      <c r="BI21" s="360"/>
      <c r="BJ21" s="360"/>
      <c r="BK21" s="360"/>
      <c r="BL21" s="360"/>
      <c r="BM21" s="360"/>
      <c r="BN21" s="876">
        <v>0</v>
      </c>
      <c r="BO21" s="877">
        <v>0</v>
      </c>
      <c r="BP21" s="878">
        <v>0</v>
      </c>
      <c r="BQ21" s="879">
        <v>0</v>
      </c>
      <c r="BR21" s="879">
        <v>0</v>
      </c>
      <c r="BS21" s="880">
        <v>0</v>
      </c>
      <c r="BT21" s="881">
        <v>0</v>
      </c>
      <c r="BU21" s="879">
        <v>0</v>
      </c>
      <c r="BV21" s="879">
        <v>0</v>
      </c>
      <c r="BW21" s="882">
        <v>0</v>
      </c>
      <c r="CG21" s="480">
        <v>10</v>
      </c>
    </row>
    <row r="22" spans="1:85" s="177" customFormat="1" ht="21.95" customHeight="1" x14ac:dyDescent="0.2">
      <c r="A22" s="234">
        <v>0</v>
      </c>
      <c r="B22" s="234">
        <v>0</v>
      </c>
      <c r="C22" s="388">
        <v>0</v>
      </c>
      <c r="D22" s="388" t="s">
        <v>75</v>
      </c>
      <c r="E22" s="868" t="s">
        <v>268</v>
      </c>
      <c r="F22" s="868" t="s">
        <v>967</v>
      </c>
      <c r="G22" s="868" t="s">
        <v>7</v>
      </c>
      <c r="H22" s="869">
        <v>1</v>
      </c>
      <c r="I22" s="870">
        <v>50990.552799999998</v>
      </c>
      <c r="J22" s="871">
        <v>50990.55</v>
      </c>
      <c r="K22" s="361">
        <v>50990.55</v>
      </c>
      <c r="L22" s="361">
        <v>50990.55</v>
      </c>
      <c r="M22" s="362">
        <v>1</v>
      </c>
      <c r="N22" s="362">
        <v>1</v>
      </c>
      <c r="O22" s="363">
        <v>1</v>
      </c>
      <c r="P22" s="363">
        <v>50990.55</v>
      </c>
      <c r="Q22" s="362">
        <v>1</v>
      </c>
      <c r="R22" s="362">
        <v>1</v>
      </c>
      <c r="S22" s="363">
        <v>1</v>
      </c>
      <c r="T22" s="363">
        <v>50990.55</v>
      </c>
      <c r="U22" s="891">
        <v>50990.55</v>
      </c>
      <c r="V22" s="891">
        <v>50990.55</v>
      </c>
      <c r="W22" s="891">
        <v>0</v>
      </c>
      <c r="X22" s="891">
        <v>50990.55</v>
      </c>
      <c r="Y22" s="891">
        <v>50990.55</v>
      </c>
      <c r="Z22" s="362">
        <v>0</v>
      </c>
      <c r="AA22" s="362">
        <v>0</v>
      </c>
      <c r="AB22" s="362">
        <v>0</v>
      </c>
      <c r="AC22" s="362">
        <v>0</v>
      </c>
      <c r="AD22" s="364">
        <v>0</v>
      </c>
      <c r="AE22" s="360"/>
      <c r="AF22" s="363">
        <v>1</v>
      </c>
      <c r="AG22" s="363">
        <v>0</v>
      </c>
      <c r="AH22" s="360"/>
      <c r="AI22" s="859">
        <v>0</v>
      </c>
      <c r="AJ22" s="860">
        <v>0</v>
      </c>
      <c r="AK22" s="859">
        <v>0</v>
      </c>
      <c r="AL22" s="860">
        <v>0</v>
      </c>
      <c r="AM22" s="360"/>
      <c r="AN22" s="861">
        <v>50990.55</v>
      </c>
      <c r="AO22" s="862">
        <v>0</v>
      </c>
      <c r="AP22" s="862">
        <v>0</v>
      </c>
      <c r="AQ22" s="862">
        <v>0</v>
      </c>
      <c r="AR22" s="863">
        <v>0</v>
      </c>
      <c r="AS22" s="586">
        <v>0</v>
      </c>
      <c r="AT22" s="864">
        <v>0</v>
      </c>
      <c r="AU22" s="864">
        <v>0</v>
      </c>
      <c r="AV22" s="864">
        <v>0</v>
      </c>
      <c r="AW22" s="864">
        <v>0</v>
      </c>
      <c r="AX22" s="839"/>
      <c r="AY22" s="865">
        <v>0</v>
      </c>
      <c r="AZ22" s="866">
        <v>0</v>
      </c>
      <c r="BA22" s="867">
        <v>0</v>
      </c>
      <c r="BB22" s="234" t="s">
        <v>268</v>
      </c>
      <c r="BC22" s="360"/>
      <c r="BD22" s="360"/>
      <c r="BE22" s="360"/>
      <c r="BF22" s="360"/>
      <c r="BG22" s="360"/>
      <c r="BH22" s="360"/>
      <c r="BI22" s="360"/>
      <c r="BJ22" s="360"/>
      <c r="BK22" s="360"/>
      <c r="BL22" s="360"/>
      <c r="BM22" s="360"/>
      <c r="BN22" s="876">
        <v>0</v>
      </c>
      <c r="BO22" s="877">
        <v>0</v>
      </c>
      <c r="BP22" s="878">
        <v>0</v>
      </c>
      <c r="BQ22" s="879">
        <v>0</v>
      </c>
      <c r="BR22" s="879">
        <v>0</v>
      </c>
      <c r="BS22" s="880">
        <v>0</v>
      </c>
      <c r="BT22" s="881">
        <v>0</v>
      </c>
      <c r="BU22" s="879">
        <v>0</v>
      </c>
      <c r="BV22" s="879">
        <v>0</v>
      </c>
      <c r="BW22" s="882">
        <v>0</v>
      </c>
      <c r="CG22" s="480">
        <v>11</v>
      </c>
    </row>
    <row r="23" spans="1:85" s="177" customFormat="1" ht="21.95" customHeight="1" x14ac:dyDescent="0.2">
      <c r="A23" s="234">
        <v>0</v>
      </c>
      <c r="B23" s="234">
        <v>0</v>
      </c>
      <c r="C23" s="388">
        <v>0</v>
      </c>
      <c r="D23" s="388" t="s">
        <v>75</v>
      </c>
      <c r="E23" s="868" t="s">
        <v>966</v>
      </c>
      <c r="F23" s="868" t="s">
        <v>969</v>
      </c>
      <c r="G23" s="868" t="s">
        <v>7</v>
      </c>
      <c r="H23" s="869">
        <v>1</v>
      </c>
      <c r="I23" s="870">
        <v>3000</v>
      </c>
      <c r="J23" s="871">
        <v>3000</v>
      </c>
      <c r="K23" s="361">
        <v>3000</v>
      </c>
      <c r="L23" s="361">
        <v>3000</v>
      </c>
      <c r="M23" s="362">
        <v>1</v>
      </c>
      <c r="N23" s="362">
        <v>1</v>
      </c>
      <c r="O23" s="363">
        <v>1</v>
      </c>
      <c r="P23" s="363">
        <v>3000</v>
      </c>
      <c r="Q23" s="362">
        <v>1</v>
      </c>
      <c r="R23" s="362">
        <v>1</v>
      </c>
      <c r="S23" s="363">
        <v>1</v>
      </c>
      <c r="T23" s="363">
        <v>3000</v>
      </c>
      <c r="U23" s="891">
        <v>3000</v>
      </c>
      <c r="V23" s="891">
        <v>3000</v>
      </c>
      <c r="W23" s="891">
        <v>0</v>
      </c>
      <c r="X23" s="891">
        <v>3000</v>
      </c>
      <c r="Y23" s="891">
        <v>3000</v>
      </c>
      <c r="Z23" s="362">
        <v>0</v>
      </c>
      <c r="AA23" s="362">
        <v>0</v>
      </c>
      <c r="AB23" s="362">
        <v>0</v>
      </c>
      <c r="AC23" s="362">
        <v>0</v>
      </c>
      <c r="AD23" s="364">
        <v>0</v>
      </c>
      <c r="AE23" s="360"/>
      <c r="AF23" s="363">
        <v>1</v>
      </c>
      <c r="AG23" s="363">
        <v>0</v>
      </c>
      <c r="AH23" s="360"/>
      <c r="AI23" s="859">
        <v>0</v>
      </c>
      <c r="AJ23" s="860">
        <v>0</v>
      </c>
      <c r="AK23" s="859">
        <v>0</v>
      </c>
      <c r="AL23" s="860">
        <v>0</v>
      </c>
      <c r="AM23" s="360"/>
      <c r="AN23" s="861">
        <v>3000</v>
      </c>
      <c r="AO23" s="862">
        <v>0</v>
      </c>
      <c r="AP23" s="862">
        <v>0</v>
      </c>
      <c r="AQ23" s="862">
        <v>0</v>
      </c>
      <c r="AR23" s="863">
        <v>0</v>
      </c>
      <c r="AS23" s="586">
        <v>0</v>
      </c>
      <c r="AT23" s="864">
        <v>0</v>
      </c>
      <c r="AU23" s="864">
        <v>0</v>
      </c>
      <c r="AV23" s="864">
        <v>0</v>
      </c>
      <c r="AW23" s="864">
        <v>0</v>
      </c>
      <c r="AX23" s="839"/>
      <c r="AY23" s="865">
        <v>0</v>
      </c>
      <c r="AZ23" s="866">
        <v>0</v>
      </c>
      <c r="BA23" s="867">
        <v>0</v>
      </c>
      <c r="BB23" s="234" t="s">
        <v>966</v>
      </c>
      <c r="BC23" s="360"/>
      <c r="BD23" s="360"/>
      <c r="BE23" s="360"/>
      <c r="BF23" s="360"/>
      <c r="BG23" s="360"/>
      <c r="BH23" s="360"/>
      <c r="BI23" s="360"/>
      <c r="BJ23" s="360"/>
      <c r="BK23" s="360"/>
      <c r="BL23" s="360"/>
      <c r="BM23" s="360"/>
      <c r="BN23" s="876">
        <v>0</v>
      </c>
      <c r="BO23" s="877">
        <v>0</v>
      </c>
      <c r="BP23" s="878">
        <v>0</v>
      </c>
      <c r="BQ23" s="879">
        <v>0</v>
      </c>
      <c r="BR23" s="879">
        <v>0</v>
      </c>
      <c r="BS23" s="880">
        <v>0</v>
      </c>
      <c r="BT23" s="881">
        <v>0</v>
      </c>
      <c r="BU23" s="879">
        <v>0</v>
      </c>
      <c r="BV23" s="879">
        <v>0</v>
      </c>
      <c r="BW23" s="882">
        <v>0</v>
      </c>
      <c r="CG23" s="480">
        <v>12</v>
      </c>
    </row>
    <row r="24" spans="1:85" s="177" customFormat="1" ht="21.95" customHeight="1" x14ac:dyDescent="0.2">
      <c r="A24" s="234">
        <v>0</v>
      </c>
      <c r="B24" s="234">
        <v>0</v>
      </c>
      <c r="C24" s="388">
        <v>0</v>
      </c>
      <c r="D24" s="388" t="s">
        <v>75</v>
      </c>
      <c r="E24" s="868" t="s">
        <v>968</v>
      </c>
      <c r="F24" s="868" t="s">
        <v>1664</v>
      </c>
      <c r="G24" s="868" t="s">
        <v>7</v>
      </c>
      <c r="H24" s="869">
        <v>1</v>
      </c>
      <c r="I24" s="870">
        <v>2800</v>
      </c>
      <c r="J24" s="871">
        <v>2800</v>
      </c>
      <c r="K24" s="361">
        <v>2800</v>
      </c>
      <c r="L24" s="361">
        <v>2800</v>
      </c>
      <c r="M24" s="362">
        <v>1</v>
      </c>
      <c r="N24" s="362">
        <v>1</v>
      </c>
      <c r="O24" s="363">
        <v>1</v>
      </c>
      <c r="P24" s="363">
        <v>2800</v>
      </c>
      <c r="Q24" s="362">
        <v>1</v>
      </c>
      <c r="R24" s="362">
        <v>1</v>
      </c>
      <c r="S24" s="363">
        <v>1</v>
      </c>
      <c r="T24" s="363">
        <v>2800</v>
      </c>
      <c r="U24" s="891">
        <v>2800</v>
      </c>
      <c r="V24" s="891">
        <v>2800</v>
      </c>
      <c r="W24" s="891">
        <v>0</v>
      </c>
      <c r="X24" s="891">
        <v>2800</v>
      </c>
      <c r="Y24" s="891">
        <v>2800</v>
      </c>
      <c r="Z24" s="362">
        <v>0</v>
      </c>
      <c r="AA24" s="362">
        <v>0</v>
      </c>
      <c r="AB24" s="362">
        <v>0</v>
      </c>
      <c r="AC24" s="362">
        <v>0</v>
      </c>
      <c r="AD24" s="364">
        <v>0</v>
      </c>
      <c r="AE24" s="360"/>
      <c r="AF24" s="363">
        <v>1</v>
      </c>
      <c r="AG24" s="363">
        <v>0</v>
      </c>
      <c r="AH24" s="360"/>
      <c r="AI24" s="859">
        <v>0</v>
      </c>
      <c r="AJ24" s="860">
        <v>0</v>
      </c>
      <c r="AK24" s="859">
        <v>0</v>
      </c>
      <c r="AL24" s="860">
        <v>0</v>
      </c>
      <c r="AM24" s="360"/>
      <c r="AN24" s="861">
        <v>2800</v>
      </c>
      <c r="AO24" s="862">
        <v>0</v>
      </c>
      <c r="AP24" s="862">
        <v>0</v>
      </c>
      <c r="AQ24" s="862">
        <v>0</v>
      </c>
      <c r="AR24" s="863">
        <v>0</v>
      </c>
      <c r="AS24" s="586">
        <v>0</v>
      </c>
      <c r="AT24" s="864">
        <v>0</v>
      </c>
      <c r="AU24" s="864">
        <v>0</v>
      </c>
      <c r="AV24" s="864">
        <v>0</v>
      </c>
      <c r="AW24" s="864">
        <v>0</v>
      </c>
      <c r="AX24" s="839"/>
      <c r="AY24" s="865">
        <v>0</v>
      </c>
      <c r="AZ24" s="866">
        <v>0</v>
      </c>
      <c r="BA24" s="867">
        <v>0</v>
      </c>
      <c r="BB24" s="234" t="s">
        <v>968</v>
      </c>
      <c r="BC24" s="360"/>
      <c r="BD24" s="360"/>
      <c r="BE24" s="360"/>
      <c r="BF24" s="360"/>
      <c r="BG24" s="360"/>
      <c r="BH24" s="360"/>
      <c r="BI24" s="360"/>
      <c r="BJ24" s="360"/>
      <c r="BK24" s="360"/>
      <c r="BL24" s="360"/>
      <c r="BM24" s="360"/>
      <c r="BN24" s="876">
        <v>0</v>
      </c>
      <c r="BO24" s="877">
        <v>0</v>
      </c>
      <c r="BP24" s="878">
        <v>0</v>
      </c>
      <c r="BQ24" s="879">
        <v>0</v>
      </c>
      <c r="BR24" s="879">
        <v>0</v>
      </c>
      <c r="BS24" s="880">
        <v>0</v>
      </c>
      <c r="BT24" s="881">
        <v>0</v>
      </c>
      <c r="BU24" s="879">
        <v>0</v>
      </c>
      <c r="BV24" s="879">
        <v>0</v>
      </c>
      <c r="BW24" s="882">
        <v>0</v>
      </c>
      <c r="CG24" s="480">
        <v>13</v>
      </c>
    </row>
    <row r="25" spans="1:85" s="177" customFormat="1" ht="21.95" customHeight="1" x14ac:dyDescent="0.2">
      <c r="A25" s="234">
        <v>0</v>
      </c>
      <c r="B25" s="234">
        <v>0</v>
      </c>
      <c r="C25" s="388" t="s">
        <v>82</v>
      </c>
      <c r="D25" s="388" t="s">
        <v>82</v>
      </c>
      <c r="E25" s="161" t="s">
        <v>82</v>
      </c>
      <c r="F25" s="161" t="s">
        <v>773</v>
      </c>
      <c r="G25" s="162"/>
      <c r="H25" s="162"/>
      <c r="I25" s="162"/>
      <c r="J25" s="163">
        <v>55781.84</v>
      </c>
      <c r="K25" s="163">
        <v>55781.84</v>
      </c>
      <c r="L25" s="163">
        <v>55781.84</v>
      </c>
      <c r="M25" s="164">
        <v>1</v>
      </c>
      <c r="N25" s="164">
        <v>1</v>
      </c>
      <c r="O25" s="163"/>
      <c r="P25" s="163">
        <v>55781.84</v>
      </c>
      <c r="Q25" s="164">
        <v>1</v>
      </c>
      <c r="R25" s="164">
        <v>1</v>
      </c>
      <c r="S25" s="163">
        <v>0</v>
      </c>
      <c r="T25" s="163">
        <v>55781.84</v>
      </c>
      <c r="U25" s="163">
        <v>55821.980103001602</v>
      </c>
      <c r="V25" s="163">
        <v>55821.980103001602</v>
      </c>
      <c r="W25" s="163"/>
      <c r="X25" s="163">
        <v>55821.980103001602</v>
      </c>
      <c r="Y25" s="163">
        <v>55821.980103001602</v>
      </c>
      <c r="Z25" s="164">
        <v>0</v>
      </c>
      <c r="AA25" s="164">
        <v>0</v>
      </c>
      <c r="AB25" s="164">
        <v>0</v>
      </c>
      <c r="AC25" s="164">
        <v>0</v>
      </c>
      <c r="AD25" s="201">
        <v>0</v>
      </c>
      <c r="AE25" s="155" t="s">
        <v>964</v>
      </c>
      <c r="AF25" s="685">
        <v>0</v>
      </c>
      <c r="AG25" s="833">
        <v>0</v>
      </c>
      <c r="AH25" s="155"/>
      <c r="AI25" s="207"/>
      <c r="AJ25" s="208"/>
      <c r="AK25" s="207"/>
      <c r="AL25" s="208"/>
      <c r="AM25" s="155"/>
      <c r="AN25" s="212"/>
      <c r="AO25" s="209"/>
      <c r="AP25" s="209"/>
      <c r="AQ25" s="209"/>
      <c r="AR25" s="213"/>
      <c r="AS25" s="396"/>
      <c r="AT25" s="244"/>
      <c r="AU25" s="244"/>
      <c r="AV25" s="244"/>
      <c r="AW25" s="244"/>
      <c r="AX25" s="155"/>
      <c r="AY25" s="247"/>
      <c r="AZ25" s="245"/>
      <c r="BA25" s="397"/>
      <c r="BB25" s="234" t="s">
        <v>82</v>
      </c>
      <c r="BC25" s="155"/>
      <c r="BD25" s="155"/>
      <c r="BE25" s="155"/>
      <c r="BF25" s="155"/>
      <c r="BG25" s="155"/>
      <c r="BH25" s="155"/>
      <c r="BI25" s="155"/>
      <c r="BJ25" s="155"/>
      <c r="BK25" s="155"/>
      <c r="BL25" s="155"/>
      <c r="BM25" s="155"/>
      <c r="BN25" s="661" t="s">
        <v>82</v>
      </c>
      <c r="BO25" s="662">
        <v>55781.84</v>
      </c>
      <c r="BP25" s="663">
        <v>0</v>
      </c>
      <c r="BQ25" s="664">
        <v>0</v>
      </c>
      <c r="BR25" s="664">
        <v>0</v>
      </c>
      <c r="BS25" s="665">
        <v>0</v>
      </c>
      <c r="BT25" s="666">
        <v>0</v>
      </c>
      <c r="BU25" s="664">
        <v>0</v>
      </c>
      <c r="BV25" s="664">
        <v>0</v>
      </c>
      <c r="BW25" s="667">
        <v>0</v>
      </c>
      <c r="CG25" s="480">
        <v>14</v>
      </c>
    </row>
    <row r="26" spans="1:85" s="177" customFormat="1" ht="21.95" customHeight="1" x14ac:dyDescent="0.2">
      <c r="A26" s="234">
        <v>0</v>
      </c>
      <c r="B26" s="234">
        <v>0</v>
      </c>
      <c r="C26" s="388">
        <v>0</v>
      </c>
      <c r="D26" s="388" t="s">
        <v>82</v>
      </c>
      <c r="E26" s="868" t="s">
        <v>83</v>
      </c>
      <c r="F26" s="868" t="s">
        <v>569</v>
      </c>
      <c r="G26" s="868" t="s">
        <v>7</v>
      </c>
      <c r="H26" s="869">
        <v>1</v>
      </c>
      <c r="I26" s="870">
        <v>25871.84</v>
      </c>
      <c r="J26" s="871">
        <v>25871.84</v>
      </c>
      <c r="K26" s="361">
        <v>25871.84</v>
      </c>
      <c r="L26" s="361">
        <v>25871.84</v>
      </c>
      <c r="M26" s="362">
        <v>1</v>
      </c>
      <c r="N26" s="362">
        <v>1</v>
      </c>
      <c r="O26" s="363">
        <v>1</v>
      </c>
      <c r="P26" s="363">
        <v>25871.84</v>
      </c>
      <c r="Q26" s="362">
        <v>1</v>
      </c>
      <c r="R26" s="362">
        <v>1</v>
      </c>
      <c r="S26" s="363">
        <v>1</v>
      </c>
      <c r="T26" s="363">
        <v>25871.84</v>
      </c>
      <c r="U26" s="891">
        <v>25871.84</v>
      </c>
      <c r="V26" s="891">
        <v>25871.84</v>
      </c>
      <c r="W26" s="891">
        <v>0</v>
      </c>
      <c r="X26" s="891">
        <v>25871.84</v>
      </c>
      <c r="Y26" s="891">
        <v>25871.84</v>
      </c>
      <c r="Z26" s="362">
        <v>0</v>
      </c>
      <c r="AA26" s="362">
        <v>0</v>
      </c>
      <c r="AB26" s="362">
        <v>0</v>
      </c>
      <c r="AC26" s="362">
        <v>0</v>
      </c>
      <c r="AD26" s="364">
        <v>0</v>
      </c>
      <c r="AE26" s="360"/>
      <c r="AF26" s="363">
        <v>1</v>
      </c>
      <c r="AG26" s="363">
        <v>0</v>
      </c>
      <c r="AH26" s="360"/>
      <c r="AI26" s="859">
        <v>0</v>
      </c>
      <c r="AJ26" s="860">
        <v>0</v>
      </c>
      <c r="AK26" s="859">
        <v>0</v>
      </c>
      <c r="AL26" s="860">
        <v>0</v>
      </c>
      <c r="AM26" s="360"/>
      <c r="AN26" s="861">
        <v>25871.84</v>
      </c>
      <c r="AO26" s="862">
        <v>0</v>
      </c>
      <c r="AP26" s="862">
        <v>0</v>
      </c>
      <c r="AQ26" s="862">
        <v>0</v>
      </c>
      <c r="AR26" s="863">
        <v>0</v>
      </c>
      <c r="AS26" s="586">
        <v>0</v>
      </c>
      <c r="AT26" s="864">
        <v>0</v>
      </c>
      <c r="AU26" s="864">
        <v>0</v>
      </c>
      <c r="AV26" s="864">
        <v>0</v>
      </c>
      <c r="AW26" s="864">
        <v>0</v>
      </c>
      <c r="AX26" s="839"/>
      <c r="AY26" s="865">
        <v>0</v>
      </c>
      <c r="AZ26" s="866">
        <v>0</v>
      </c>
      <c r="BA26" s="867">
        <v>0</v>
      </c>
      <c r="BB26" s="234" t="s">
        <v>83</v>
      </c>
      <c r="BC26" s="360"/>
      <c r="BD26" s="360"/>
      <c r="BE26" s="360"/>
      <c r="BF26" s="360"/>
      <c r="BG26" s="360"/>
      <c r="BH26" s="360"/>
      <c r="BI26" s="360"/>
      <c r="BJ26" s="360"/>
      <c r="BK26" s="360"/>
      <c r="BL26" s="360"/>
      <c r="BM26" s="360"/>
      <c r="BN26" s="876">
        <v>0</v>
      </c>
      <c r="BO26" s="877">
        <v>0</v>
      </c>
      <c r="BP26" s="878">
        <v>0</v>
      </c>
      <c r="BQ26" s="879">
        <v>0</v>
      </c>
      <c r="BR26" s="879">
        <v>0</v>
      </c>
      <c r="BS26" s="880">
        <v>0</v>
      </c>
      <c r="BT26" s="881">
        <v>0</v>
      </c>
      <c r="BU26" s="879">
        <v>0</v>
      </c>
      <c r="BV26" s="879">
        <v>0</v>
      </c>
      <c r="BW26" s="882">
        <v>0</v>
      </c>
      <c r="CG26" s="480">
        <v>15</v>
      </c>
    </row>
    <row r="27" spans="1:85" s="177" customFormat="1" ht="21.95" customHeight="1" x14ac:dyDescent="0.2">
      <c r="A27" s="234">
        <v>0</v>
      </c>
      <c r="B27" s="234">
        <v>0</v>
      </c>
      <c r="C27" s="388">
        <v>0</v>
      </c>
      <c r="D27" s="388" t="s">
        <v>82</v>
      </c>
      <c r="E27" s="868" t="s">
        <v>84</v>
      </c>
      <c r="F27" s="868" t="s">
        <v>774</v>
      </c>
      <c r="G27" s="868" t="s">
        <v>7</v>
      </c>
      <c r="H27" s="869">
        <v>1</v>
      </c>
      <c r="I27" s="870">
        <v>1000</v>
      </c>
      <c r="J27" s="871">
        <v>1000</v>
      </c>
      <c r="K27" s="361">
        <v>1000</v>
      </c>
      <c r="L27" s="361">
        <v>1000</v>
      </c>
      <c r="M27" s="362">
        <v>1</v>
      </c>
      <c r="N27" s="362">
        <v>1</v>
      </c>
      <c r="O27" s="363">
        <v>1</v>
      </c>
      <c r="P27" s="363">
        <v>1000</v>
      </c>
      <c r="Q27" s="362">
        <v>1</v>
      </c>
      <c r="R27" s="362">
        <v>1</v>
      </c>
      <c r="S27" s="363">
        <v>1</v>
      </c>
      <c r="T27" s="363">
        <v>1000</v>
      </c>
      <c r="U27" s="891">
        <v>1000</v>
      </c>
      <c r="V27" s="891">
        <v>1000</v>
      </c>
      <c r="W27" s="891">
        <v>0</v>
      </c>
      <c r="X27" s="891">
        <v>1000</v>
      </c>
      <c r="Y27" s="891">
        <v>1000</v>
      </c>
      <c r="Z27" s="362">
        <v>0</v>
      </c>
      <c r="AA27" s="362">
        <v>0</v>
      </c>
      <c r="AB27" s="362">
        <v>0</v>
      </c>
      <c r="AC27" s="362">
        <v>0</v>
      </c>
      <c r="AD27" s="364">
        <v>0</v>
      </c>
      <c r="AE27" s="360"/>
      <c r="AF27" s="363">
        <v>1</v>
      </c>
      <c r="AG27" s="363">
        <v>0</v>
      </c>
      <c r="AH27" s="360"/>
      <c r="AI27" s="859">
        <v>0</v>
      </c>
      <c r="AJ27" s="860">
        <v>0</v>
      </c>
      <c r="AK27" s="859">
        <v>0</v>
      </c>
      <c r="AL27" s="860">
        <v>0</v>
      </c>
      <c r="AM27" s="360"/>
      <c r="AN27" s="861">
        <v>1000</v>
      </c>
      <c r="AO27" s="862">
        <v>0</v>
      </c>
      <c r="AP27" s="862">
        <v>0</v>
      </c>
      <c r="AQ27" s="862">
        <v>0</v>
      </c>
      <c r="AR27" s="863">
        <v>0</v>
      </c>
      <c r="AS27" s="586">
        <v>0</v>
      </c>
      <c r="AT27" s="864">
        <v>0</v>
      </c>
      <c r="AU27" s="864">
        <v>0</v>
      </c>
      <c r="AV27" s="864">
        <v>0</v>
      </c>
      <c r="AW27" s="864">
        <v>0</v>
      </c>
      <c r="AX27" s="839"/>
      <c r="AY27" s="865">
        <v>0</v>
      </c>
      <c r="AZ27" s="866">
        <v>0</v>
      </c>
      <c r="BA27" s="867">
        <v>0</v>
      </c>
      <c r="BB27" s="234" t="s">
        <v>84</v>
      </c>
      <c r="BC27" s="360"/>
      <c r="BD27" s="360"/>
      <c r="BE27" s="360"/>
      <c r="BF27" s="360"/>
      <c r="BG27" s="360"/>
      <c r="BH27" s="360"/>
      <c r="BI27" s="360"/>
      <c r="BJ27" s="360"/>
      <c r="BK27" s="360"/>
      <c r="BL27" s="360"/>
      <c r="BM27" s="360"/>
      <c r="BN27" s="876">
        <v>0</v>
      </c>
      <c r="BO27" s="877">
        <v>0</v>
      </c>
      <c r="BP27" s="878">
        <v>0</v>
      </c>
      <c r="BQ27" s="879">
        <v>0</v>
      </c>
      <c r="BR27" s="879">
        <v>0</v>
      </c>
      <c r="BS27" s="880">
        <v>0</v>
      </c>
      <c r="BT27" s="881">
        <v>0</v>
      </c>
      <c r="BU27" s="879">
        <v>0</v>
      </c>
      <c r="BV27" s="879">
        <v>0</v>
      </c>
      <c r="BW27" s="882">
        <v>0</v>
      </c>
      <c r="CG27" s="480">
        <v>16</v>
      </c>
    </row>
    <row r="28" spans="1:85" s="177" customFormat="1" ht="21.95" customHeight="1" x14ac:dyDescent="0.2">
      <c r="A28" s="234">
        <v>0</v>
      </c>
      <c r="B28" s="234">
        <v>0</v>
      </c>
      <c r="C28" s="388">
        <v>0</v>
      </c>
      <c r="D28" s="388" t="s">
        <v>82</v>
      </c>
      <c r="E28" s="868" t="s">
        <v>85</v>
      </c>
      <c r="F28" s="868" t="s">
        <v>613</v>
      </c>
      <c r="G28" s="868" t="s">
        <v>7</v>
      </c>
      <c r="H28" s="869">
        <v>1</v>
      </c>
      <c r="I28" s="870">
        <v>6160</v>
      </c>
      <c r="J28" s="871">
        <v>6160</v>
      </c>
      <c r="K28" s="361">
        <v>6160</v>
      </c>
      <c r="L28" s="361">
        <v>6160</v>
      </c>
      <c r="M28" s="362">
        <v>1</v>
      </c>
      <c r="N28" s="362">
        <v>1</v>
      </c>
      <c r="O28" s="363">
        <v>1</v>
      </c>
      <c r="P28" s="363">
        <v>6160</v>
      </c>
      <c r="Q28" s="362">
        <v>1</v>
      </c>
      <c r="R28" s="362">
        <v>1</v>
      </c>
      <c r="S28" s="363">
        <v>1</v>
      </c>
      <c r="T28" s="363">
        <v>6160</v>
      </c>
      <c r="U28" s="891">
        <v>6160</v>
      </c>
      <c r="V28" s="891">
        <v>6160</v>
      </c>
      <c r="W28" s="891">
        <v>0</v>
      </c>
      <c r="X28" s="891">
        <v>6160</v>
      </c>
      <c r="Y28" s="891">
        <v>6160</v>
      </c>
      <c r="Z28" s="362">
        <v>0</v>
      </c>
      <c r="AA28" s="362">
        <v>0</v>
      </c>
      <c r="AB28" s="362">
        <v>0</v>
      </c>
      <c r="AC28" s="362">
        <v>0</v>
      </c>
      <c r="AD28" s="364">
        <v>0</v>
      </c>
      <c r="AE28" s="360"/>
      <c r="AF28" s="363">
        <v>1</v>
      </c>
      <c r="AG28" s="363">
        <v>0</v>
      </c>
      <c r="AH28" s="360"/>
      <c r="AI28" s="859">
        <v>0</v>
      </c>
      <c r="AJ28" s="860">
        <v>0</v>
      </c>
      <c r="AK28" s="859">
        <v>0</v>
      </c>
      <c r="AL28" s="860">
        <v>0</v>
      </c>
      <c r="AM28" s="360"/>
      <c r="AN28" s="861">
        <v>6160</v>
      </c>
      <c r="AO28" s="862">
        <v>0</v>
      </c>
      <c r="AP28" s="862">
        <v>0</v>
      </c>
      <c r="AQ28" s="862">
        <v>0</v>
      </c>
      <c r="AR28" s="863">
        <v>0</v>
      </c>
      <c r="AS28" s="586">
        <v>0</v>
      </c>
      <c r="AT28" s="864">
        <v>0</v>
      </c>
      <c r="AU28" s="864">
        <v>0</v>
      </c>
      <c r="AV28" s="864">
        <v>0</v>
      </c>
      <c r="AW28" s="864">
        <v>0</v>
      </c>
      <c r="AX28" s="839"/>
      <c r="AY28" s="865">
        <v>0</v>
      </c>
      <c r="AZ28" s="866">
        <v>0</v>
      </c>
      <c r="BA28" s="867">
        <v>0</v>
      </c>
      <c r="BB28" s="234" t="s">
        <v>85</v>
      </c>
      <c r="BC28" s="360"/>
      <c r="BD28" s="360"/>
      <c r="BE28" s="360"/>
      <c r="BF28" s="360"/>
      <c r="BG28" s="360"/>
      <c r="BH28" s="360"/>
      <c r="BI28" s="360"/>
      <c r="BJ28" s="360"/>
      <c r="BK28" s="360"/>
      <c r="BL28" s="360"/>
      <c r="BM28" s="360"/>
      <c r="BN28" s="876">
        <v>0</v>
      </c>
      <c r="BO28" s="877">
        <v>0</v>
      </c>
      <c r="BP28" s="878">
        <v>0</v>
      </c>
      <c r="BQ28" s="879">
        <v>0</v>
      </c>
      <c r="BR28" s="879">
        <v>0</v>
      </c>
      <c r="BS28" s="880">
        <v>0</v>
      </c>
      <c r="BT28" s="881">
        <v>0</v>
      </c>
      <c r="BU28" s="879">
        <v>0</v>
      </c>
      <c r="BV28" s="879">
        <v>0</v>
      </c>
      <c r="BW28" s="882">
        <v>0</v>
      </c>
      <c r="CG28" s="480">
        <v>17</v>
      </c>
    </row>
    <row r="29" spans="1:85" s="177" customFormat="1" ht="21.95" customHeight="1" x14ac:dyDescent="0.2">
      <c r="A29" s="234">
        <v>0</v>
      </c>
      <c r="B29" s="234">
        <v>0</v>
      </c>
      <c r="C29" s="388">
        <v>0</v>
      </c>
      <c r="D29" s="388" t="s">
        <v>82</v>
      </c>
      <c r="E29" s="868" t="s">
        <v>161</v>
      </c>
      <c r="F29" s="868" t="s">
        <v>607</v>
      </c>
      <c r="G29" s="868" t="s">
        <v>7</v>
      </c>
      <c r="H29" s="869">
        <v>1</v>
      </c>
      <c r="I29" s="870">
        <v>6750</v>
      </c>
      <c r="J29" s="871">
        <v>6750</v>
      </c>
      <c r="K29" s="361">
        <v>6750</v>
      </c>
      <c r="L29" s="361">
        <v>6750</v>
      </c>
      <c r="M29" s="362">
        <v>1</v>
      </c>
      <c r="N29" s="362">
        <v>1</v>
      </c>
      <c r="O29" s="363">
        <v>1</v>
      </c>
      <c r="P29" s="363">
        <v>6750</v>
      </c>
      <c r="Q29" s="362">
        <v>1</v>
      </c>
      <c r="R29" s="362">
        <v>1</v>
      </c>
      <c r="S29" s="363">
        <v>1</v>
      </c>
      <c r="T29" s="363">
        <v>6750</v>
      </c>
      <c r="U29" s="891">
        <v>6790.1401030016077</v>
      </c>
      <c r="V29" s="891">
        <v>6790.1401030016077</v>
      </c>
      <c r="W29" s="891">
        <v>0</v>
      </c>
      <c r="X29" s="891">
        <v>6790.1401030016077</v>
      </c>
      <c r="Y29" s="891">
        <v>6790.1401030016077</v>
      </c>
      <c r="Z29" s="362">
        <v>0</v>
      </c>
      <c r="AA29" s="362">
        <v>0</v>
      </c>
      <c r="AB29" s="362">
        <v>0</v>
      </c>
      <c r="AC29" s="362">
        <v>0</v>
      </c>
      <c r="AD29" s="364">
        <v>0</v>
      </c>
      <c r="AE29" s="360"/>
      <c r="AF29" s="363">
        <v>0.71260000000000001</v>
      </c>
      <c r="AG29" s="363">
        <v>0.28739999999999999</v>
      </c>
      <c r="AH29" s="360"/>
      <c r="AI29" s="859">
        <v>0</v>
      </c>
      <c r="AJ29" s="860">
        <v>0</v>
      </c>
      <c r="AK29" s="859">
        <v>0</v>
      </c>
      <c r="AL29" s="860">
        <v>0</v>
      </c>
      <c r="AM29" s="360"/>
      <c r="AN29" s="861">
        <v>6750</v>
      </c>
      <c r="AO29" s="862">
        <v>0</v>
      </c>
      <c r="AP29" s="862">
        <v>0</v>
      </c>
      <c r="AQ29" s="862">
        <v>0</v>
      </c>
      <c r="AR29" s="863">
        <v>0</v>
      </c>
      <c r="AS29" s="586">
        <v>0</v>
      </c>
      <c r="AT29" s="864">
        <v>0</v>
      </c>
      <c r="AU29" s="864">
        <v>0</v>
      </c>
      <c r="AV29" s="864">
        <v>0</v>
      </c>
      <c r="AW29" s="864">
        <v>0</v>
      </c>
      <c r="AX29" s="839"/>
      <c r="AY29" s="865">
        <v>0</v>
      </c>
      <c r="AZ29" s="866">
        <v>0</v>
      </c>
      <c r="BA29" s="867">
        <v>0</v>
      </c>
      <c r="BB29" s="234" t="s">
        <v>161</v>
      </c>
      <c r="BC29" s="360"/>
      <c r="BD29" s="360"/>
      <c r="BE29" s="360"/>
      <c r="BF29" s="360"/>
      <c r="BG29" s="360"/>
      <c r="BH29" s="360"/>
      <c r="BI29" s="360"/>
      <c r="BJ29" s="360"/>
      <c r="BK29" s="360"/>
      <c r="BL29" s="360"/>
      <c r="BM29" s="360"/>
      <c r="BN29" s="876">
        <v>0</v>
      </c>
      <c r="BO29" s="877">
        <v>0</v>
      </c>
      <c r="BP29" s="878">
        <v>0</v>
      </c>
      <c r="BQ29" s="879">
        <v>0</v>
      </c>
      <c r="BR29" s="879">
        <v>0</v>
      </c>
      <c r="BS29" s="880">
        <v>0</v>
      </c>
      <c r="BT29" s="881">
        <v>0</v>
      </c>
      <c r="BU29" s="879">
        <v>0</v>
      </c>
      <c r="BV29" s="879">
        <v>0</v>
      </c>
      <c r="BW29" s="882">
        <v>0</v>
      </c>
      <c r="CG29" s="480">
        <v>18</v>
      </c>
    </row>
    <row r="30" spans="1:85" s="177" customFormat="1" ht="21.95" customHeight="1" x14ac:dyDescent="0.2">
      <c r="A30" s="234">
        <v>0</v>
      </c>
      <c r="B30" s="234">
        <v>0</v>
      </c>
      <c r="C30" s="388">
        <v>0</v>
      </c>
      <c r="D30" s="388" t="s">
        <v>82</v>
      </c>
      <c r="E30" s="868" t="s">
        <v>162</v>
      </c>
      <c r="F30" s="868" t="s">
        <v>594</v>
      </c>
      <c r="G30" s="868" t="s">
        <v>7</v>
      </c>
      <c r="H30" s="869">
        <v>1</v>
      </c>
      <c r="I30" s="870">
        <v>3000</v>
      </c>
      <c r="J30" s="871">
        <v>3000</v>
      </c>
      <c r="K30" s="361">
        <v>3000</v>
      </c>
      <c r="L30" s="361">
        <v>3000</v>
      </c>
      <c r="M30" s="362">
        <v>1</v>
      </c>
      <c r="N30" s="362">
        <v>1</v>
      </c>
      <c r="O30" s="363">
        <v>1</v>
      </c>
      <c r="P30" s="363">
        <v>3000</v>
      </c>
      <c r="Q30" s="362">
        <v>1</v>
      </c>
      <c r="R30" s="362">
        <v>1</v>
      </c>
      <c r="S30" s="363">
        <v>1</v>
      </c>
      <c r="T30" s="363">
        <v>3000</v>
      </c>
      <c r="U30" s="891">
        <v>3000</v>
      </c>
      <c r="V30" s="891">
        <v>3000</v>
      </c>
      <c r="W30" s="891">
        <v>0</v>
      </c>
      <c r="X30" s="891">
        <v>3000</v>
      </c>
      <c r="Y30" s="891">
        <v>3000</v>
      </c>
      <c r="Z30" s="362">
        <v>0</v>
      </c>
      <c r="AA30" s="362">
        <v>0</v>
      </c>
      <c r="AB30" s="362">
        <v>0</v>
      </c>
      <c r="AC30" s="362">
        <v>0</v>
      </c>
      <c r="AD30" s="364">
        <v>0</v>
      </c>
      <c r="AE30" s="360"/>
      <c r="AF30" s="363">
        <v>1</v>
      </c>
      <c r="AG30" s="363">
        <v>0</v>
      </c>
      <c r="AH30" s="360"/>
      <c r="AI30" s="859">
        <v>0</v>
      </c>
      <c r="AJ30" s="860">
        <v>0</v>
      </c>
      <c r="AK30" s="859">
        <v>0</v>
      </c>
      <c r="AL30" s="860">
        <v>0</v>
      </c>
      <c r="AM30" s="360"/>
      <c r="AN30" s="861">
        <v>3000</v>
      </c>
      <c r="AO30" s="862">
        <v>0</v>
      </c>
      <c r="AP30" s="862">
        <v>0</v>
      </c>
      <c r="AQ30" s="862">
        <v>0</v>
      </c>
      <c r="AR30" s="863">
        <v>0</v>
      </c>
      <c r="AS30" s="586">
        <v>0</v>
      </c>
      <c r="AT30" s="864">
        <v>0</v>
      </c>
      <c r="AU30" s="864">
        <v>0</v>
      </c>
      <c r="AV30" s="864">
        <v>0</v>
      </c>
      <c r="AW30" s="864">
        <v>0</v>
      </c>
      <c r="AX30" s="839"/>
      <c r="AY30" s="865">
        <v>0</v>
      </c>
      <c r="AZ30" s="866">
        <v>0</v>
      </c>
      <c r="BA30" s="867">
        <v>0</v>
      </c>
      <c r="BB30" s="234" t="s">
        <v>162</v>
      </c>
      <c r="BC30" s="360"/>
      <c r="BD30" s="360"/>
      <c r="BE30" s="360"/>
      <c r="BF30" s="360"/>
      <c r="BG30" s="360"/>
      <c r="BH30" s="360"/>
      <c r="BI30" s="360"/>
      <c r="BJ30" s="360"/>
      <c r="BK30" s="360"/>
      <c r="BL30" s="360"/>
      <c r="BM30" s="360"/>
      <c r="BN30" s="876">
        <v>0</v>
      </c>
      <c r="BO30" s="877">
        <v>0</v>
      </c>
      <c r="BP30" s="878">
        <v>0</v>
      </c>
      <c r="BQ30" s="879">
        <v>0</v>
      </c>
      <c r="BR30" s="879">
        <v>0</v>
      </c>
      <c r="BS30" s="880">
        <v>0</v>
      </c>
      <c r="BT30" s="881">
        <v>0</v>
      </c>
      <c r="BU30" s="879">
        <v>0</v>
      </c>
      <c r="BV30" s="879">
        <v>0</v>
      </c>
      <c r="BW30" s="882">
        <v>0</v>
      </c>
      <c r="CG30" s="480">
        <v>19</v>
      </c>
    </row>
    <row r="31" spans="1:85" s="177" customFormat="1" ht="21.95" customHeight="1" x14ac:dyDescent="0.2">
      <c r="A31" s="234">
        <v>0</v>
      </c>
      <c r="B31" s="234">
        <v>0</v>
      </c>
      <c r="C31" s="388">
        <v>0</v>
      </c>
      <c r="D31" s="388" t="s">
        <v>82</v>
      </c>
      <c r="E31" s="868" t="s">
        <v>687</v>
      </c>
      <c r="F31" s="868" t="s">
        <v>1665</v>
      </c>
      <c r="G31" s="868" t="s">
        <v>7</v>
      </c>
      <c r="H31" s="869">
        <v>1</v>
      </c>
      <c r="I31" s="870">
        <v>10000</v>
      </c>
      <c r="J31" s="871">
        <v>10000</v>
      </c>
      <c r="K31" s="361">
        <v>10000</v>
      </c>
      <c r="L31" s="361">
        <v>10000</v>
      </c>
      <c r="M31" s="362">
        <v>1</v>
      </c>
      <c r="N31" s="362">
        <v>1</v>
      </c>
      <c r="O31" s="363">
        <v>1</v>
      </c>
      <c r="P31" s="363">
        <v>10000</v>
      </c>
      <c r="Q31" s="362">
        <v>1</v>
      </c>
      <c r="R31" s="362">
        <v>1</v>
      </c>
      <c r="S31" s="363">
        <v>1</v>
      </c>
      <c r="T31" s="363">
        <v>10000</v>
      </c>
      <c r="U31" s="891">
        <v>10000</v>
      </c>
      <c r="V31" s="891">
        <v>10000</v>
      </c>
      <c r="W31" s="891">
        <v>0</v>
      </c>
      <c r="X31" s="891">
        <v>10000</v>
      </c>
      <c r="Y31" s="891">
        <v>10000</v>
      </c>
      <c r="Z31" s="362">
        <v>0</v>
      </c>
      <c r="AA31" s="362">
        <v>0</v>
      </c>
      <c r="AB31" s="362">
        <v>0</v>
      </c>
      <c r="AC31" s="362">
        <v>0</v>
      </c>
      <c r="AD31" s="364">
        <v>0</v>
      </c>
      <c r="AE31" s="360"/>
      <c r="AF31" s="363">
        <v>1</v>
      </c>
      <c r="AG31" s="363">
        <v>0</v>
      </c>
      <c r="AH31" s="360"/>
      <c r="AI31" s="859">
        <v>0</v>
      </c>
      <c r="AJ31" s="860">
        <v>0</v>
      </c>
      <c r="AK31" s="859">
        <v>0</v>
      </c>
      <c r="AL31" s="860">
        <v>0</v>
      </c>
      <c r="AM31" s="360"/>
      <c r="AN31" s="861">
        <v>10000</v>
      </c>
      <c r="AO31" s="862">
        <v>0</v>
      </c>
      <c r="AP31" s="862">
        <v>0</v>
      </c>
      <c r="AQ31" s="862">
        <v>0</v>
      </c>
      <c r="AR31" s="863">
        <v>0</v>
      </c>
      <c r="AS31" s="586">
        <v>0</v>
      </c>
      <c r="AT31" s="864">
        <v>0</v>
      </c>
      <c r="AU31" s="864">
        <v>0</v>
      </c>
      <c r="AV31" s="864">
        <v>0</v>
      </c>
      <c r="AW31" s="864">
        <v>0</v>
      </c>
      <c r="AX31" s="839"/>
      <c r="AY31" s="865">
        <v>0</v>
      </c>
      <c r="AZ31" s="866">
        <v>0</v>
      </c>
      <c r="BA31" s="867">
        <v>0</v>
      </c>
      <c r="BB31" s="234" t="s">
        <v>687</v>
      </c>
      <c r="BC31" s="360"/>
      <c r="BD31" s="360"/>
      <c r="BE31" s="360"/>
      <c r="BF31" s="360"/>
      <c r="BG31" s="360"/>
      <c r="BH31" s="360"/>
      <c r="BI31" s="360"/>
      <c r="BJ31" s="360"/>
      <c r="BK31" s="360"/>
      <c r="BL31" s="360"/>
      <c r="BM31" s="360"/>
      <c r="BN31" s="876">
        <v>0</v>
      </c>
      <c r="BO31" s="877">
        <v>0</v>
      </c>
      <c r="BP31" s="878">
        <v>0</v>
      </c>
      <c r="BQ31" s="879">
        <v>0</v>
      </c>
      <c r="BR31" s="879">
        <v>0</v>
      </c>
      <c r="BS31" s="880">
        <v>0</v>
      </c>
      <c r="BT31" s="881">
        <v>0</v>
      </c>
      <c r="BU31" s="879">
        <v>0</v>
      </c>
      <c r="BV31" s="879">
        <v>0</v>
      </c>
      <c r="BW31" s="882">
        <v>0</v>
      </c>
      <c r="CG31" s="480">
        <v>20</v>
      </c>
    </row>
    <row r="32" spans="1:85" s="177" customFormat="1" ht="21.95" customHeight="1" x14ac:dyDescent="0.2">
      <c r="A32" s="234">
        <v>0</v>
      </c>
      <c r="B32" s="234">
        <v>0</v>
      </c>
      <c r="C32" s="388">
        <v>0</v>
      </c>
      <c r="D32" s="388" t="s">
        <v>82</v>
      </c>
      <c r="E32" s="868" t="s">
        <v>688</v>
      </c>
      <c r="F32" s="868" t="s">
        <v>1666</v>
      </c>
      <c r="G32" s="868" t="s">
        <v>7</v>
      </c>
      <c r="H32" s="869">
        <v>1</v>
      </c>
      <c r="I32" s="870">
        <v>3000</v>
      </c>
      <c r="J32" s="871">
        <v>3000</v>
      </c>
      <c r="K32" s="361">
        <v>3000</v>
      </c>
      <c r="L32" s="361">
        <v>3000</v>
      </c>
      <c r="M32" s="362">
        <v>1</v>
      </c>
      <c r="N32" s="362">
        <v>1</v>
      </c>
      <c r="O32" s="363">
        <v>1</v>
      </c>
      <c r="P32" s="363">
        <v>3000</v>
      </c>
      <c r="Q32" s="362">
        <v>1</v>
      </c>
      <c r="R32" s="362">
        <v>1</v>
      </c>
      <c r="S32" s="363">
        <v>1</v>
      </c>
      <c r="T32" s="363">
        <v>3000</v>
      </c>
      <c r="U32" s="891">
        <v>3000</v>
      </c>
      <c r="V32" s="891">
        <v>3000</v>
      </c>
      <c r="W32" s="891">
        <v>0</v>
      </c>
      <c r="X32" s="891">
        <v>3000</v>
      </c>
      <c r="Y32" s="891">
        <v>3000</v>
      </c>
      <c r="Z32" s="362">
        <v>0</v>
      </c>
      <c r="AA32" s="362">
        <v>0</v>
      </c>
      <c r="AB32" s="362">
        <v>0</v>
      </c>
      <c r="AC32" s="362">
        <v>0</v>
      </c>
      <c r="AD32" s="364">
        <v>0</v>
      </c>
      <c r="AE32" s="360"/>
      <c r="AF32" s="363">
        <v>1</v>
      </c>
      <c r="AG32" s="363">
        <v>0</v>
      </c>
      <c r="AH32" s="360"/>
      <c r="AI32" s="859">
        <v>0</v>
      </c>
      <c r="AJ32" s="860">
        <v>0</v>
      </c>
      <c r="AK32" s="859">
        <v>0</v>
      </c>
      <c r="AL32" s="860">
        <v>0</v>
      </c>
      <c r="AM32" s="360"/>
      <c r="AN32" s="861">
        <v>3000</v>
      </c>
      <c r="AO32" s="862">
        <v>0</v>
      </c>
      <c r="AP32" s="862">
        <v>0</v>
      </c>
      <c r="AQ32" s="862">
        <v>0</v>
      </c>
      <c r="AR32" s="863">
        <v>0</v>
      </c>
      <c r="AS32" s="586">
        <v>0</v>
      </c>
      <c r="AT32" s="864">
        <v>0</v>
      </c>
      <c r="AU32" s="864">
        <v>0</v>
      </c>
      <c r="AV32" s="864">
        <v>0</v>
      </c>
      <c r="AW32" s="864">
        <v>0</v>
      </c>
      <c r="AX32" s="839"/>
      <c r="AY32" s="865">
        <v>0</v>
      </c>
      <c r="AZ32" s="866">
        <v>0</v>
      </c>
      <c r="BA32" s="867">
        <v>0</v>
      </c>
      <c r="BB32" s="234" t="s">
        <v>688</v>
      </c>
      <c r="BC32" s="360"/>
      <c r="BD32" s="360"/>
      <c r="BE32" s="360"/>
      <c r="BF32" s="360"/>
      <c r="BG32" s="360"/>
      <c r="BH32" s="360"/>
      <c r="BI32" s="360"/>
      <c r="BJ32" s="360"/>
      <c r="BK32" s="360"/>
      <c r="BL32" s="360"/>
      <c r="BM32" s="360"/>
      <c r="BN32" s="876">
        <v>0</v>
      </c>
      <c r="BO32" s="877">
        <v>0</v>
      </c>
      <c r="BP32" s="878">
        <v>0</v>
      </c>
      <c r="BQ32" s="879">
        <v>0</v>
      </c>
      <c r="BR32" s="879">
        <v>0</v>
      </c>
      <c r="BS32" s="880">
        <v>0</v>
      </c>
      <c r="BT32" s="881">
        <v>0</v>
      </c>
      <c r="BU32" s="879">
        <v>0</v>
      </c>
      <c r="BV32" s="879">
        <v>0</v>
      </c>
      <c r="BW32" s="882">
        <v>0</v>
      </c>
      <c r="CG32" s="480">
        <v>21</v>
      </c>
    </row>
    <row r="33" spans="1:85" s="177" customFormat="1" ht="21.95" customHeight="1" x14ac:dyDescent="0.2">
      <c r="A33" s="234">
        <v>0</v>
      </c>
      <c r="B33" s="234">
        <v>0</v>
      </c>
      <c r="C33" s="388" t="s">
        <v>86</v>
      </c>
      <c r="D33" s="388" t="s">
        <v>86</v>
      </c>
      <c r="E33" s="161" t="s">
        <v>86</v>
      </c>
      <c r="F33" s="161" t="s">
        <v>775</v>
      </c>
      <c r="G33" s="162"/>
      <c r="H33" s="162"/>
      <c r="I33" s="162"/>
      <c r="J33" s="163">
        <v>64698.58</v>
      </c>
      <c r="K33" s="163">
        <v>64698.580000000009</v>
      </c>
      <c r="L33" s="163">
        <v>64698.580000000009</v>
      </c>
      <c r="M33" s="164">
        <v>0.99999999999999989</v>
      </c>
      <c r="N33" s="164">
        <v>0.99999999999999989</v>
      </c>
      <c r="O33" s="163"/>
      <c r="P33" s="163">
        <v>64698.579999999994</v>
      </c>
      <c r="Q33" s="164">
        <v>0.99999999999999989</v>
      </c>
      <c r="R33" s="164">
        <v>0.99999999999999989</v>
      </c>
      <c r="S33" s="163">
        <v>0</v>
      </c>
      <c r="T33" s="163">
        <v>64698.579999999994</v>
      </c>
      <c r="U33" s="163">
        <v>65086.797763010632</v>
      </c>
      <c r="V33" s="163">
        <v>65086.797763010632</v>
      </c>
      <c r="W33" s="163"/>
      <c r="X33" s="163">
        <v>65086.797763010632</v>
      </c>
      <c r="Y33" s="163">
        <v>65086.797763010632</v>
      </c>
      <c r="Z33" s="164">
        <v>0</v>
      </c>
      <c r="AA33" s="164">
        <v>0</v>
      </c>
      <c r="AB33" s="164">
        <v>0</v>
      </c>
      <c r="AC33" s="164">
        <v>0</v>
      </c>
      <c r="AD33" s="201">
        <v>0</v>
      </c>
      <c r="AE33" s="155" t="s">
        <v>964</v>
      </c>
      <c r="AF33" s="685">
        <v>0</v>
      </c>
      <c r="AG33" s="833">
        <v>0</v>
      </c>
      <c r="AH33" s="155"/>
      <c r="AI33" s="207"/>
      <c r="AJ33" s="208"/>
      <c r="AK33" s="207"/>
      <c r="AL33" s="208"/>
      <c r="AM33" s="155"/>
      <c r="AN33" s="212"/>
      <c r="AO33" s="209"/>
      <c r="AP33" s="209"/>
      <c r="AQ33" s="209"/>
      <c r="AR33" s="213"/>
      <c r="AS33" s="396"/>
      <c r="AT33" s="244"/>
      <c r="AU33" s="244"/>
      <c r="AV33" s="244"/>
      <c r="AW33" s="244"/>
      <c r="AX33" s="155"/>
      <c r="AY33" s="247"/>
      <c r="AZ33" s="245"/>
      <c r="BA33" s="397"/>
      <c r="BB33" s="234" t="s">
        <v>86</v>
      </c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  <c r="BM33" s="155"/>
      <c r="BN33" s="661" t="s">
        <v>86</v>
      </c>
      <c r="BO33" s="662">
        <v>64698.579999999994</v>
      </c>
      <c r="BP33" s="663">
        <v>0</v>
      </c>
      <c r="BQ33" s="664">
        <v>0</v>
      </c>
      <c r="BR33" s="664">
        <v>0</v>
      </c>
      <c r="BS33" s="665">
        <v>0</v>
      </c>
      <c r="BT33" s="666">
        <v>0</v>
      </c>
      <c r="BU33" s="664">
        <v>0</v>
      </c>
      <c r="BV33" s="664">
        <v>0</v>
      </c>
      <c r="BW33" s="667">
        <v>0</v>
      </c>
      <c r="CG33" s="480">
        <v>22</v>
      </c>
    </row>
    <row r="34" spans="1:85" s="177" customFormat="1" ht="21.95" customHeight="1" x14ac:dyDescent="0.2">
      <c r="A34" s="234">
        <v>0</v>
      </c>
      <c r="B34" s="234">
        <v>0</v>
      </c>
      <c r="C34" s="388">
        <v>0</v>
      </c>
      <c r="D34" s="388" t="s">
        <v>86</v>
      </c>
      <c r="E34" s="868" t="s">
        <v>87</v>
      </c>
      <c r="F34" s="868" t="s">
        <v>596</v>
      </c>
      <c r="G34" s="868" t="s">
        <v>7</v>
      </c>
      <c r="H34" s="869">
        <v>1</v>
      </c>
      <c r="I34" s="870">
        <v>2500</v>
      </c>
      <c r="J34" s="871">
        <v>2500</v>
      </c>
      <c r="K34" s="361">
        <v>2500</v>
      </c>
      <c r="L34" s="361">
        <v>2500</v>
      </c>
      <c r="M34" s="362">
        <v>1</v>
      </c>
      <c r="N34" s="362">
        <v>1</v>
      </c>
      <c r="O34" s="363">
        <v>1</v>
      </c>
      <c r="P34" s="363">
        <v>2500</v>
      </c>
      <c r="Q34" s="362">
        <v>1</v>
      </c>
      <c r="R34" s="362">
        <v>1</v>
      </c>
      <c r="S34" s="363">
        <v>1</v>
      </c>
      <c r="T34" s="363">
        <v>2500</v>
      </c>
      <c r="U34" s="891">
        <v>2500</v>
      </c>
      <c r="V34" s="891">
        <v>2500</v>
      </c>
      <c r="W34" s="891">
        <v>0</v>
      </c>
      <c r="X34" s="891">
        <v>2500</v>
      </c>
      <c r="Y34" s="891">
        <v>2500</v>
      </c>
      <c r="Z34" s="362">
        <v>0</v>
      </c>
      <c r="AA34" s="362">
        <v>0</v>
      </c>
      <c r="AB34" s="362">
        <v>0</v>
      </c>
      <c r="AC34" s="362">
        <v>0</v>
      </c>
      <c r="AD34" s="364">
        <v>0</v>
      </c>
      <c r="AE34" s="360"/>
      <c r="AF34" s="363">
        <v>1</v>
      </c>
      <c r="AG34" s="363">
        <v>0</v>
      </c>
      <c r="AH34" s="360"/>
      <c r="AI34" s="859">
        <v>0</v>
      </c>
      <c r="AJ34" s="860">
        <v>0</v>
      </c>
      <c r="AK34" s="859">
        <v>0</v>
      </c>
      <c r="AL34" s="860">
        <v>0</v>
      </c>
      <c r="AM34" s="360"/>
      <c r="AN34" s="861">
        <v>2500</v>
      </c>
      <c r="AO34" s="862">
        <v>0</v>
      </c>
      <c r="AP34" s="862">
        <v>0</v>
      </c>
      <c r="AQ34" s="862">
        <v>0</v>
      </c>
      <c r="AR34" s="863">
        <v>0</v>
      </c>
      <c r="AS34" s="586">
        <v>0</v>
      </c>
      <c r="AT34" s="864">
        <v>0</v>
      </c>
      <c r="AU34" s="864">
        <v>0</v>
      </c>
      <c r="AV34" s="864">
        <v>0</v>
      </c>
      <c r="AW34" s="864">
        <v>0</v>
      </c>
      <c r="AX34" s="839"/>
      <c r="AY34" s="865">
        <v>0</v>
      </c>
      <c r="AZ34" s="866">
        <v>0</v>
      </c>
      <c r="BA34" s="867">
        <v>0</v>
      </c>
      <c r="BB34" s="234" t="s">
        <v>87</v>
      </c>
      <c r="BC34" s="360"/>
      <c r="BD34" s="360"/>
      <c r="BE34" s="360"/>
      <c r="BF34" s="360"/>
      <c r="BG34" s="360"/>
      <c r="BH34" s="360"/>
      <c r="BI34" s="360"/>
      <c r="BJ34" s="360"/>
      <c r="BK34" s="360"/>
      <c r="BL34" s="360"/>
      <c r="BM34" s="360"/>
      <c r="BN34" s="876">
        <v>0</v>
      </c>
      <c r="BO34" s="877">
        <v>0</v>
      </c>
      <c r="BP34" s="878">
        <v>0</v>
      </c>
      <c r="BQ34" s="879">
        <v>0</v>
      </c>
      <c r="BR34" s="879">
        <v>0</v>
      </c>
      <c r="BS34" s="880">
        <v>0</v>
      </c>
      <c r="BT34" s="881">
        <v>0</v>
      </c>
      <c r="BU34" s="879">
        <v>0</v>
      </c>
      <c r="BV34" s="879">
        <v>0</v>
      </c>
      <c r="BW34" s="882">
        <v>0</v>
      </c>
      <c r="CG34" s="480">
        <v>23</v>
      </c>
    </row>
    <row r="35" spans="1:85" s="177" customFormat="1" ht="21.95" customHeight="1" x14ac:dyDescent="0.2">
      <c r="A35" s="234">
        <v>0</v>
      </c>
      <c r="B35" s="234">
        <v>0</v>
      </c>
      <c r="C35" s="388">
        <v>0</v>
      </c>
      <c r="D35" s="388" t="s">
        <v>86</v>
      </c>
      <c r="E35" s="868" t="s">
        <v>88</v>
      </c>
      <c r="F35" s="868" t="s">
        <v>586</v>
      </c>
      <c r="G35" s="868" t="s">
        <v>7</v>
      </c>
      <c r="H35" s="869">
        <v>1</v>
      </c>
      <c r="I35" s="870">
        <v>3000</v>
      </c>
      <c r="J35" s="871">
        <v>3000</v>
      </c>
      <c r="K35" s="361">
        <v>3000</v>
      </c>
      <c r="L35" s="361">
        <v>3000</v>
      </c>
      <c r="M35" s="362">
        <v>1</v>
      </c>
      <c r="N35" s="362">
        <v>1</v>
      </c>
      <c r="O35" s="363">
        <v>1</v>
      </c>
      <c r="P35" s="363">
        <v>3000</v>
      </c>
      <c r="Q35" s="362">
        <v>1</v>
      </c>
      <c r="R35" s="362">
        <v>1</v>
      </c>
      <c r="S35" s="363">
        <v>1</v>
      </c>
      <c r="T35" s="363">
        <v>3000</v>
      </c>
      <c r="U35" s="891">
        <v>3000</v>
      </c>
      <c r="V35" s="891">
        <v>3000</v>
      </c>
      <c r="W35" s="891">
        <v>0</v>
      </c>
      <c r="X35" s="891">
        <v>3000</v>
      </c>
      <c r="Y35" s="891">
        <v>3000</v>
      </c>
      <c r="Z35" s="362">
        <v>0</v>
      </c>
      <c r="AA35" s="362">
        <v>0</v>
      </c>
      <c r="AB35" s="362">
        <v>0</v>
      </c>
      <c r="AC35" s="362">
        <v>0</v>
      </c>
      <c r="AD35" s="364">
        <v>0</v>
      </c>
      <c r="AE35" s="360"/>
      <c r="AF35" s="363">
        <v>1</v>
      </c>
      <c r="AG35" s="363">
        <v>0</v>
      </c>
      <c r="AH35" s="360"/>
      <c r="AI35" s="859">
        <v>0</v>
      </c>
      <c r="AJ35" s="860">
        <v>0</v>
      </c>
      <c r="AK35" s="859">
        <v>0</v>
      </c>
      <c r="AL35" s="860">
        <v>0</v>
      </c>
      <c r="AM35" s="360"/>
      <c r="AN35" s="861">
        <v>3000</v>
      </c>
      <c r="AO35" s="862">
        <v>0</v>
      </c>
      <c r="AP35" s="862">
        <v>0</v>
      </c>
      <c r="AQ35" s="862">
        <v>0</v>
      </c>
      <c r="AR35" s="863">
        <v>0</v>
      </c>
      <c r="AS35" s="586">
        <v>0</v>
      </c>
      <c r="AT35" s="864">
        <v>0</v>
      </c>
      <c r="AU35" s="864">
        <v>0</v>
      </c>
      <c r="AV35" s="864">
        <v>0</v>
      </c>
      <c r="AW35" s="864">
        <v>0</v>
      </c>
      <c r="AX35" s="839"/>
      <c r="AY35" s="865">
        <v>0</v>
      </c>
      <c r="AZ35" s="866">
        <v>0</v>
      </c>
      <c r="BA35" s="867">
        <v>0</v>
      </c>
      <c r="BB35" s="234" t="s">
        <v>88</v>
      </c>
      <c r="BC35" s="360"/>
      <c r="BD35" s="360"/>
      <c r="BE35" s="360"/>
      <c r="BF35" s="360"/>
      <c r="BG35" s="360"/>
      <c r="BH35" s="360"/>
      <c r="BI35" s="360"/>
      <c r="BJ35" s="360"/>
      <c r="BK35" s="360"/>
      <c r="BL35" s="360"/>
      <c r="BM35" s="360"/>
      <c r="BN35" s="876">
        <v>0</v>
      </c>
      <c r="BO35" s="877">
        <v>0</v>
      </c>
      <c r="BP35" s="878">
        <v>0</v>
      </c>
      <c r="BQ35" s="879">
        <v>0</v>
      </c>
      <c r="BR35" s="879">
        <v>0</v>
      </c>
      <c r="BS35" s="880">
        <v>0</v>
      </c>
      <c r="BT35" s="881">
        <v>0</v>
      </c>
      <c r="BU35" s="879">
        <v>0</v>
      </c>
      <c r="BV35" s="879">
        <v>0</v>
      </c>
      <c r="BW35" s="882">
        <v>0</v>
      </c>
      <c r="CG35" s="480">
        <v>24</v>
      </c>
    </row>
    <row r="36" spans="1:85" s="177" customFormat="1" ht="21.95" customHeight="1" x14ac:dyDescent="0.2">
      <c r="A36" s="234">
        <v>0</v>
      </c>
      <c r="B36" s="234">
        <v>0</v>
      </c>
      <c r="C36" s="388">
        <v>0</v>
      </c>
      <c r="D36" s="388" t="s">
        <v>86</v>
      </c>
      <c r="E36" s="868" t="s">
        <v>89</v>
      </c>
      <c r="F36" s="868" t="s">
        <v>602</v>
      </c>
      <c r="G36" s="868" t="s">
        <v>7</v>
      </c>
      <c r="H36" s="869">
        <v>1</v>
      </c>
      <c r="I36" s="870">
        <v>800</v>
      </c>
      <c r="J36" s="871">
        <v>800</v>
      </c>
      <c r="K36" s="361">
        <v>800</v>
      </c>
      <c r="L36" s="361">
        <v>800</v>
      </c>
      <c r="M36" s="362">
        <v>1</v>
      </c>
      <c r="N36" s="362">
        <v>1</v>
      </c>
      <c r="O36" s="363">
        <v>1</v>
      </c>
      <c r="P36" s="363">
        <v>800</v>
      </c>
      <c r="Q36" s="362">
        <v>1</v>
      </c>
      <c r="R36" s="362">
        <v>1</v>
      </c>
      <c r="S36" s="363">
        <v>1</v>
      </c>
      <c r="T36" s="363">
        <v>800</v>
      </c>
      <c r="U36" s="891">
        <v>800</v>
      </c>
      <c r="V36" s="891">
        <v>800</v>
      </c>
      <c r="W36" s="891">
        <v>0</v>
      </c>
      <c r="X36" s="891">
        <v>800</v>
      </c>
      <c r="Y36" s="891">
        <v>800</v>
      </c>
      <c r="Z36" s="362">
        <v>0</v>
      </c>
      <c r="AA36" s="362">
        <v>0</v>
      </c>
      <c r="AB36" s="362">
        <v>0</v>
      </c>
      <c r="AC36" s="362">
        <v>0</v>
      </c>
      <c r="AD36" s="364">
        <v>0</v>
      </c>
      <c r="AE36" s="360"/>
      <c r="AF36" s="363">
        <v>1</v>
      </c>
      <c r="AG36" s="363">
        <v>0</v>
      </c>
      <c r="AH36" s="360"/>
      <c r="AI36" s="859">
        <v>0</v>
      </c>
      <c r="AJ36" s="860">
        <v>0</v>
      </c>
      <c r="AK36" s="859">
        <v>0</v>
      </c>
      <c r="AL36" s="860">
        <v>0</v>
      </c>
      <c r="AM36" s="360"/>
      <c r="AN36" s="861">
        <v>800</v>
      </c>
      <c r="AO36" s="862">
        <v>0</v>
      </c>
      <c r="AP36" s="862">
        <v>0</v>
      </c>
      <c r="AQ36" s="862">
        <v>0</v>
      </c>
      <c r="AR36" s="863">
        <v>0</v>
      </c>
      <c r="AS36" s="586">
        <v>0</v>
      </c>
      <c r="AT36" s="864">
        <v>0</v>
      </c>
      <c r="AU36" s="864">
        <v>0</v>
      </c>
      <c r="AV36" s="864">
        <v>0</v>
      </c>
      <c r="AW36" s="864">
        <v>0</v>
      </c>
      <c r="AX36" s="839"/>
      <c r="AY36" s="865">
        <v>0</v>
      </c>
      <c r="AZ36" s="866">
        <v>0</v>
      </c>
      <c r="BA36" s="867">
        <v>0</v>
      </c>
      <c r="BB36" s="234" t="s">
        <v>89</v>
      </c>
      <c r="BC36" s="360"/>
      <c r="BD36" s="360"/>
      <c r="BE36" s="360"/>
      <c r="BF36" s="360"/>
      <c r="BG36" s="360"/>
      <c r="BH36" s="360"/>
      <c r="BI36" s="360"/>
      <c r="BJ36" s="360"/>
      <c r="BK36" s="360"/>
      <c r="BL36" s="360"/>
      <c r="BM36" s="360"/>
      <c r="BN36" s="876">
        <v>0</v>
      </c>
      <c r="BO36" s="877">
        <v>0</v>
      </c>
      <c r="BP36" s="878">
        <v>0</v>
      </c>
      <c r="BQ36" s="879">
        <v>0</v>
      </c>
      <c r="BR36" s="879">
        <v>0</v>
      </c>
      <c r="BS36" s="880">
        <v>0</v>
      </c>
      <c r="BT36" s="881">
        <v>0</v>
      </c>
      <c r="BU36" s="879">
        <v>0</v>
      </c>
      <c r="BV36" s="879">
        <v>0</v>
      </c>
      <c r="BW36" s="882">
        <v>0</v>
      </c>
      <c r="CG36" s="480">
        <v>25</v>
      </c>
    </row>
    <row r="37" spans="1:85" s="177" customFormat="1" ht="21.95" customHeight="1" x14ac:dyDescent="0.2">
      <c r="A37" s="234">
        <v>0</v>
      </c>
      <c r="B37" s="234">
        <v>0</v>
      </c>
      <c r="C37" s="388">
        <v>0</v>
      </c>
      <c r="D37" s="388" t="s">
        <v>86</v>
      </c>
      <c r="E37" s="868" t="s">
        <v>1667</v>
      </c>
      <c r="F37" s="868" t="s">
        <v>970</v>
      </c>
      <c r="G37" s="868" t="s">
        <v>10</v>
      </c>
      <c r="H37" s="869">
        <v>6</v>
      </c>
      <c r="I37" s="870">
        <v>2183</v>
      </c>
      <c r="J37" s="871">
        <v>13098</v>
      </c>
      <c r="K37" s="361">
        <v>13098</v>
      </c>
      <c r="L37" s="361">
        <v>13098</v>
      </c>
      <c r="M37" s="362">
        <v>1</v>
      </c>
      <c r="N37" s="362">
        <v>1</v>
      </c>
      <c r="O37" s="363">
        <v>6</v>
      </c>
      <c r="P37" s="363">
        <v>13098</v>
      </c>
      <c r="Q37" s="362">
        <v>1</v>
      </c>
      <c r="R37" s="362">
        <v>1</v>
      </c>
      <c r="S37" s="363">
        <v>6</v>
      </c>
      <c r="T37" s="363">
        <v>13098</v>
      </c>
      <c r="U37" s="891">
        <v>13129.920448163182</v>
      </c>
      <c r="V37" s="891">
        <v>13129.920448163182</v>
      </c>
      <c r="W37" s="891">
        <v>0</v>
      </c>
      <c r="X37" s="891">
        <v>13129.920448163182</v>
      </c>
      <c r="Y37" s="891">
        <v>13129.920448163182</v>
      </c>
      <c r="Z37" s="362">
        <v>0</v>
      </c>
      <c r="AA37" s="362">
        <v>0</v>
      </c>
      <c r="AB37" s="362">
        <v>0</v>
      </c>
      <c r="AC37" s="362">
        <v>0</v>
      </c>
      <c r="AD37" s="364">
        <v>0</v>
      </c>
      <c r="AE37" s="360"/>
      <c r="AF37" s="363">
        <v>6</v>
      </c>
      <c r="AG37" s="363">
        <v>0</v>
      </c>
      <c r="AH37" s="360"/>
      <c r="AI37" s="859">
        <v>0</v>
      </c>
      <c r="AJ37" s="860">
        <v>0</v>
      </c>
      <c r="AK37" s="859">
        <v>0</v>
      </c>
      <c r="AL37" s="860">
        <v>0</v>
      </c>
      <c r="AM37" s="360"/>
      <c r="AN37" s="861">
        <v>13098</v>
      </c>
      <c r="AO37" s="862">
        <v>0</v>
      </c>
      <c r="AP37" s="862">
        <v>0</v>
      </c>
      <c r="AQ37" s="862">
        <v>0</v>
      </c>
      <c r="AR37" s="863">
        <v>0</v>
      </c>
      <c r="AS37" s="586">
        <v>0</v>
      </c>
      <c r="AT37" s="864">
        <v>0</v>
      </c>
      <c r="AU37" s="864">
        <v>0</v>
      </c>
      <c r="AV37" s="864">
        <v>0</v>
      </c>
      <c r="AW37" s="864">
        <v>0</v>
      </c>
      <c r="AX37" s="839"/>
      <c r="AY37" s="865">
        <v>0</v>
      </c>
      <c r="AZ37" s="866">
        <v>0</v>
      </c>
      <c r="BA37" s="867">
        <v>0</v>
      </c>
      <c r="BB37" s="234" t="s">
        <v>1667</v>
      </c>
      <c r="BC37" s="360"/>
      <c r="BD37" s="360"/>
      <c r="BE37" s="360"/>
      <c r="BF37" s="360"/>
      <c r="BG37" s="360"/>
      <c r="BH37" s="360"/>
      <c r="BI37" s="360"/>
      <c r="BJ37" s="360"/>
      <c r="BK37" s="360"/>
      <c r="BL37" s="360"/>
      <c r="BM37" s="360"/>
      <c r="BN37" s="876">
        <v>0</v>
      </c>
      <c r="BO37" s="877">
        <v>0</v>
      </c>
      <c r="BP37" s="878">
        <v>0</v>
      </c>
      <c r="BQ37" s="879">
        <v>0</v>
      </c>
      <c r="BR37" s="879">
        <v>0</v>
      </c>
      <c r="BS37" s="880">
        <v>0</v>
      </c>
      <c r="BT37" s="881">
        <v>0</v>
      </c>
      <c r="BU37" s="879">
        <v>0</v>
      </c>
      <c r="BV37" s="879">
        <v>0</v>
      </c>
      <c r="BW37" s="882">
        <v>0</v>
      </c>
      <c r="CG37" s="480">
        <v>26</v>
      </c>
    </row>
    <row r="38" spans="1:85" s="177" customFormat="1" ht="21.95" customHeight="1" x14ac:dyDescent="0.2">
      <c r="A38" s="234">
        <v>0</v>
      </c>
      <c r="B38" s="234">
        <v>0</v>
      </c>
      <c r="C38" s="388">
        <v>0</v>
      </c>
      <c r="D38" s="388" t="s">
        <v>86</v>
      </c>
      <c r="E38" s="868" t="s">
        <v>1668</v>
      </c>
      <c r="F38" s="868" t="s">
        <v>1669</v>
      </c>
      <c r="G38" s="868" t="s">
        <v>7</v>
      </c>
      <c r="H38" s="869">
        <v>1</v>
      </c>
      <c r="I38" s="870">
        <v>2000</v>
      </c>
      <c r="J38" s="871">
        <v>2000</v>
      </c>
      <c r="K38" s="361">
        <v>2000</v>
      </c>
      <c r="L38" s="361">
        <v>2000</v>
      </c>
      <c r="M38" s="362">
        <v>1</v>
      </c>
      <c r="N38" s="362">
        <v>1</v>
      </c>
      <c r="O38" s="363">
        <v>1</v>
      </c>
      <c r="P38" s="363">
        <v>2000</v>
      </c>
      <c r="Q38" s="362">
        <v>1</v>
      </c>
      <c r="R38" s="362">
        <v>1</v>
      </c>
      <c r="S38" s="363">
        <v>1</v>
      </c>
      <c r="T38" s="363">
        <v>2000</v>
      </c>
      <c r="U38" s="891">
        <v>2014.0271263196016</v>
      </c>
      <c r="V38" s="891">
        <v>2014.0271263196016</v>
      </c>
      <c r="W38" s="891">
        <v>0</v>
      </c>
      <c r="X38" s="891">
        <v>2014.0271263196016</v>
      </c>
      <c r="Y38" s="891">
        <v>2014.0271263196016</v>
      </c>
      <c r="Z38" s="362">
        <v>0</v>
      </c>
      <c r="AA38" s="362">
        <v>0</v>
      </c>
      <c r="AB38" s="362">
        <v>0</v>
      </c>
      <c r="AC38" s="362">
        <v>0</v>
      </c>
      <c r="AD38" s="364">
        <v>0</v>
      </c>
      <c r="AE38" s="360"/>
      <c r="AF38" s="363">
        <v>0.5</v>
      </c>
      <c r="AG38" s="363">
        <v>0.5</v>
      </c>
      <c r="AH38" s="360"/>
      <c r="AI38" s="859">
        <v>0</v>
      </c>
      <c r="AJ38" s="860">
        <v>0</v>
      </c>
      <c r="AK38" s="859">
        <v>0</v>
      </c>
      <c r="AL38" s="860">
        <v>0</v>
      </c>
      <c r="AM38" s="360"/>
      <c r="AN38" s="861">
        <v>2000</v>
      </c>
      <c r="AO38" s="862">
        <v>0</v>
      </c>
      <c r="AP38" s="862">
        <v>0</v>
      </c>
      <c r="AQ38" s="862">
        <v>0</v>
      </c>
      <c r="AR38" s="863">
        <v>0</v>
      </c>
      <c r="AS38" s="586">
        <v>0</v>
      </c>
      <c r="AT38" s="864">
        <v>0</v>
      </c>
      <c r="AU38" s="864">
        <v>0</v>
      </c>
      <c r="AV38" s="864">
        <v>0</v>
      </c>
      <c r="AW38" s="864">
        <v>0</v>
      </c>
      <c r="AX38" s="839"/>
      <c r="AY38" s="865">
        <v>0</v>
      </c>
      <c r="AZ38" s="866">
        <v>0</v>
      </c>
      <c r="BA38" s="867">
        <v>0</v>
      </c>
      <c r="BB38" s="234" t="s">
        <v>1668</v>
      </c>
      <c r="BC38" s="360"/>
      <c r="BD38" s="360"/>
      <c r="BE38" s="360"/>
      <c r="BF38" s="360"/>
      <c r="BG38" s="360"/>
      <c r="BH38" s="360"/>
      <c r="BI38" s="360"/>
      <c r="BJ38" s="360"/>
      <c r="BK38" s="360"/>
      <c r="BL38" s="360"/>
      <c r="BM38" s="360"/>
      <c r="BN38" s="876">
        <v>0</v>
      </c>
      <c r="BO38" s="877">
        <v>0</v>
      </c>
      <c r="BP38" s="878">
        <v>0</v>
      </c>
      <c r="BQ38" s="879">
        <v>0</v>
      </c>
      <c r="BR38" s="879">
        <v>0</v>
      </c>
      <c r="BS38" s="880">
        <v>0</v>
      </c>
      <c r="BT38" s="881">
        <v>0</v>
      </c>
      <c r="BU38" s="879">
        <v>0</v>
      </c>
      <c r="BV38" s="879">
        <v>0</v>
      </c>
      <c r="BW38" s="882">
        <v>0</v>
      </c>
      <c r="CG38" s="480">
        <v>27</v>
      </c>
    </row>
    <row r="39" spans="1:85" s="177" customFormat="1" ht="21.95" customHeight="1" x14ac:dyDescent="0.2">
      <c r="A39" s="234">
        <v>0</v>
      </c>
      <c r="B39" s="234">
        <v>0</v>
      </c>
      <c r="C39" s="388">
        <v>0</v>
      </c>
      <c r="D39" s="388" t="s">
        <v>86</v>
      </c>
      <c r="E39" s="872" t="s">
        <v>776</v>
      </c>
      <c r="F39" s="872" t="s">
        <v>779</v>
      </c>
      <c r="G39" s="872"/>
      <c r="H39" s="873"/>
      <c r="I39" s="874"/>
      <c r="J39" s="875">
        <v>29934.86</v>
      </c>
      <c r="K39" s="842">
        <v>29934.86</v>
      </c>
      <c r="L39" s="842">
        <v>31528.545321206948</v>
      </c>
      <c r="M39" s="362">
        <v>0</v>
      </c>
      <c r="N39" s="362">
        <v>0</v>
      </c>
      <c r="O39" s="363">
        <v>0</v>
      </c>
      <c r="P39" s="363">
        <v>0</v>
      </c>
      <c r="Q39" s="362">
        <v>0</v>
      </c>
      <c r="R39" s="362">
        <v>0</v>
      </c>
      <c r="S39" s="363">
        <v>0</v>
      </c>
      <c r="T39" s="363">
        <v>0</v>
      </c>
      <c r="U39" s="363"/>
      <c r="V39" s="363"/>
      <c r="W39" s="363"/>
      <c r="X39" s="363"/>
      <c r="Y39" s="363">
        <v>0</v>
      </c>
      <c r="Z39" s="362">
        <v>0</v>
      </c>
      <c r="AA39" s="362">
        <v>0</v>
      </c>
      <c r="AB39" s="362">
        <v>0</v>
      </c>
      <c r="AC39" s="362">
        <v>0</v>
      </c>
      <c r="AD39" s="364" t="s">
        <v>2764</v>
      </c>
      <c r="AE39" s="360"/>
      <c r="AF39" s="363">
        <v>0</v>
      </c>
      <c r="AG39" s="363">
        <v>0</v>
      </c>
      <c r="AH39" s="360"/>
      <c r="AI39" s="859"/>
      <c r="AJ39" s="860"/>
      <c r="AK39" s="859"/>
      <c r="AL39" s="860"/>
      <c r="AM39" s="360"/>
      <c r="AN39" s="861"/>
      <c r="AO39" s="862"/>
      <c r="AP39" s="862"/>
      <c r="AQ39" s="862"/>
      <c r="AR39" s="863"/>
      <c r="AS39" s="586"/>
      <c r="AT39" s="864"/>
      <c r="AU39" s="864"/>
      <c r="AV39" s="864"/>
      <c r="AW39" s="864"/>
      <c r="AX39" s="839"/>
      <c r="AY39" s="865"/>
      <c r="AZ39" s="866"/>
      <c r="BA39" s="867"/>
      <c r="BB39" s="234" t="s">
        <v>776</v>
      </c>
      <c r="BC39" s="360"/>
      <c r="BD39" s="360"/>
      <c r="BE39" s="360"/>
      <c r="BF39" s="360"/>
      <c r="BG39" s="360"/>
      <c r="BH39" s="360"/>
      <c r="BI39" s="360"/>
      <c r="BJ39" s="360"/>
      <c r="BK39" s="360"/>
      <c r="BL39" s="360"/>
      <c r="BM39" s="360"/>
      <c r="BN39" s="876">
        <v>0</v>
      </c>
      <c r="BO39" s="877">
        <v>0</v>
      </c>
      <c r="BP39" s="878">
        <v>0</v>
      </c>
      <c r="BQ39" s="879">
        <v>0</v>
      </c>
      <c r="BR39" s="879">
        <v>0</v>
      </c>
      <c r="BS39" s="880">
        <v>0</v>
      </c>
      <c r="BT39" s="881">
        <v>0</v>
      </c>
      <c r="BU39" s="879">
        <v>0</v>
      </c>
      <c r="BV39" s="879">
        <v>0</v>
      </c>
      <c r="BW39" s="882">
        <v>0</v>
      </c>
      <c r="CG39" s="480">
        <v>28</v>
      </c>
    </row>
    <row r="40" spans="1:85" s="177" customFormat="1" ht="21.95" customHeight="1" x14ac:dyDescent="0.2">
      <c r="A40" s="234">
        <v>0</v>
      </c>
      <c r="B40" s="234">
        <v>0</v>
      </c>
      <c r="C40" s="388">
        <v>0</v>
      </c>
      <c r="D40" s="388" t="s">
        <v>86</v>
      </c>
      <c r="E40" s="868" t="s">
        <v>777</v>
      </c>
      <c r="F40" s="868" t="s">
        <v>1670</v>
      </c>
      <c r="G40" s="868" t="s">
        <v>90</v>
      </c>
      <c r="H40" s="869">
        <v>60</v>
      </c>
      <c r="I40" s="870">
        <v>125.7514</v>
      </c>
      <c r="J40" s="871">
        <v>7545.08</v>
      </c>
      <c r="K40" s="361">
        <v>7545.08</v>
      </c>
      <c r="L40" s="361">
        <v>7545.08</v>
      </c>
      <c r="M40" s="362">
        <v>1</v>
      </c>
      <c r="N40" s="362">
        <v>1</v>
      </c>
      <c r="O40" s="363">
        <v>60</v>
      </c>
      <c r="P40" s="363">
        <v>7545.08</v>
      </c>
      <c r="Q40" s="362">
        <v>1</v>
      </c>
      <c r="R40" s="362">
        <v>1</v>
      </c>
      <c r="S40" s="363">
        <v>60</v>
      </c>
      <c r="T40" s="363">
        <v>7545.08</v>
      </c>
      <c r="U40" s="891">
        <v>7631.3491842907433</v>
      </c>
      <c r="V40" s="891">
        <v>7631.3491842907433</v>
      </c>
      <c r="W40" s="891">
        <v>0</v>
      </c>
      <c r="X40" s="891">
        <v>7631.3491842907433</v>
      </c>
      <c r="Y40" s="891">
        <v>7631.3491842907433</v>
      </c>
      <c r="Z40" s="362">
        <v>0</v>
      </c>
      <c r="AA40" s="362">
        <v>0</v>
      </c>
      <c r="AB40" s="362">
        <v>0</v>
      </c>
      <c r="AC40" s="362">
        <v>0</v>
      </c>
      <c r="AD40" s="364">
        <v>0</v>
      </c>
      <c r="AE40" s="360"/>
      <c r="AF40" s="363">
        <v>60</v>
      </c>
      <c r="AG40" s="363">
        <v>0</v>
      </c>
      <c r="AH40" s="360"/>
      <c r="AI40" s="859">
        <v>0</v>
      </c>
      <c r="AJ40" s="860">
        <v>0</v>
      </c>
      <c r="AK40" s="859">
        <v>0</v>
      </c>
      <c r="AL40" s="860">
        <v>0</v>
      </c>
      <c r="AM40" s="360"/>
      <c r="AN40" s="861">
        <v>7545.08</v>
      </c>
      <c r="AO40" s="862">
        <v>0</v>
      </c>
      <c r="AP40" s="862">
        <v>0</v>
      </c>
      <c r="AQ40" s="862">
        <v>0</v>
      </c>
      <c r="AR40" s="863">
        <v>0</v>
      </c>
      <c r="AS40" s="586">
        <v>0</v>
      </c>
      <c r="AT40" s="864">
        <v>0</v>
      </c>
      <c r="AU40" s="864">
        <v>0</v>
      </c>
      <c r="AV40" s="864">
        <v>0</v>
      </c>
      <c r="AW40" s="864">
        <v>0</v>
      </c>
      <c r="AX40" s="839"/>
      <c r="AY40" s="865">
        <v>0</v>
      </c>
      <c r="AZ40" s="866">
        <v>0</v>
      </c>
      <c r="BA40" s="867">
        <v>0</v>
      </c>
      <c r="BB40" s="234" t="s">
        <v>777</v>
      </c>
      <c r="BC40" s="360"/>
      <c r="BD40" s="360"/>
      <c r="BE40" s="360"/>
      <c r="BF40" s="360"/>
      <c r="BG40" s="360"/>
      <c r="BH40" s="360"/>
      <c r="BI40" s="360"/>
      <c r="BJ40" s="360"/>
      <c r="BK40" s="360"/>
      <c r="BL40" s="360"/>
      <c r="BM40" s="360"/>
      <c r="BN40" s="876">
        <v>0</v>
      </c>
      <c r="BO40" s="877">
        <v>0</v>
      </c>
      <c r="BP40" s="878">
        <v>0</v>
      </c>
      <c r="BQ40" s="879">
        <v>0</v>
      </c>
      <c r="BR40" s="879">
        <v>0</v>
      </c>
      <c r="BS40" s="880">
        <v>0</v>
      </c>
      <c r="BT40" s="881">
        <v>0</v>
      </c>
      <c r="BU40" s="879">
        <v>0</v>
      </c>
      <c r="BV40" s="879">
        <v>0</v>
      </c>
      <c r="BW40" s="882">
        <v>0</v>
      </c>
      <c r="CG40" s="480">
        <v>29</v>
      </c>
    </row>
    <row r="41" spans="1:85" s="177" customFormat="1" ht="21.95" customHeight="1" x14ac:dyDescent="0.2">
      <c r="A41" s="234">
        <v>0</v>
      </c>
      <c r="B41" s="234">
        <v>0</v>
      </c>
      <c r="C41" s="388">
        <v>0</v>
      </c>
      <c r="D41" s="388" t="s">
        <v>86</v>
      </c>
      <c r="E41" s="868" t="s">
        <v>971</v>
      </c>
      <c r="F41" s="868" t="s">
        <v>1671</v>
      </c>
      <c r="G41" s="868" t="s">
        <v>90</v>
      </c>
      <c r="H41" s="869">
        <v>15</v>
      </c>
      <c r="I41" s="870">
        <v>185.5686</v>
      </c>
      <c r="J41" s="871">
        <v>2783.53</v>
      </c>
      <c r="K41" s="361">
        <v>2783.53</v>
      </c>
      <c r="L41" s="361">
        <v>2783.53</v>
      </c>
      <c r="M41" s="362">
        <v>1</v>
      </c>
      <c r="N41" s="362">
        <v>1</v>
      </c>
      <c r="O41" s="363">
        <v>15</v>
      </c>
      <c r="P41" s="363">
        <v>2783.53</v>
      </c>
      <c r="Q41" s="362">
        <v>1</v>
      </c>
      <c r="R41" s="362">
        <v>1</v>
      </c>
      <c r="S41" s="363">
        <v>15</v>
      </c>
      <c r="T41" s="363">
        <v>2783.53</v>
      </c>
      <c r="U41" s="891">
        <v>2815.3564170225918</v>
      </c>
      <c r="V41" s="891">
        <v>2815.3564170225918</v>
      </c>
      <c r="W41" s="891">
        <v>0</v>
      </c>
      <c r="X41" s="891">
        <v>2815.3564170225918</v>
      </c>
      <c r="Y41" s="891">
        <v>2815.3564170225918</v>
      </c>
      <c r="Z41" s="362">
        <v>0</v>
      </c>
      <c r="AA41" s="362">
        <v>0</v>
      </c>
      <c r="AB41" s="362">
        <v>0</v>
      </c>
      <c r="AC41" s="362">
        <v>0</v>
      </c>
      <c r="AD41" s="364">
        <v>0</v>
      </c>
      <c r="AE41" s="360"/>
      <c r="AF41" s="363">
        <v>15</v>
      </c>
      <c r="AG41" s="363">
        <v>0</v>
      </c>
      <c r="AH41" s="360"/>
      <c r="AI41" s="859">
        <v>0</v>
      </c>
      <c r="AJ41" s="860">
        <v>0</v>
      </c>
      <c r="AK41" s="859">
        <v>0</v>
      </c>
      <c r="AL41" s="860">
        <v>0</v>
      </c>
      <c r="AM41" s="360"/>
      <c r="AN41" s="861">
        <v>2783.53</v>
      </c>
      <c r="AO41" s="862">
        <v>0</v>
      </c>
      <c r="AP41" s="862">
        <v>0</v>
      </c>
      <c r="AQ41" s="862">
        <v>0</v>
      </c>
      <c r="AR41" s="863">
        <v>0</v>
      </c>
      <c r="AS41" s="586">
        <v>0</v>
      </c>
      <c r="AT41" s="864">
        <v>0</v>
      </c>
      <c r="AU41" s="864">
        <v>0</v>
      </c>
      <c r="AV41" s="864">
        <v>0</v>
      </c>
      <c r="AW41" s="864">
        <v>0</v>
      </c>
      <c r="AX41" s="839"/>
      <c r="AY41" s="865">
        <v>0</v>
      </c>
      <c r="AZ41" s="866">
        <v>0</v>
      </c>
      <c r="BA41" s="867">
        <v>0</v>
      </c>
      <c r="BB41" s="234" t="s">
        <v>971</v>
      </c>
      <c r="BC41" s="360"/>
      <c r="BD41" s="360"/>
      <c r="BE41" s="360"/>
      <c r="BF41" s="360"/>
      <c r="BG41" s="360"/>
      <c r="BH41" s="360"/>
      <c r="BI41" s="360"/>
      <c r="BJ41" s="360"/>
      <c r="BK41" s="360"/>
      <c r="BL41" s="360"/>
      <c r="BM41" s="360"/>
      <c r="BN41" s="876">
        <v>0</v>
      </c>
      <c r="BO41" s="877">
        <v>0</v>
      </c>
      <c r="BP41" s="878">
        <v>0</v>
      </c>
      <c r="BQ41" s="879">
        <v>0</v>
      </c>
      <c r="BR41" s="879">
        <v>0</v>
      </c>
      <c r="BS41" s="880">
        <v>0</v>
      </c>
      <c r="BT41" s="881">
        <v>0</v>
      </c>
      <c r="BU41" s="879">
        <v>0</v>
      </c>
      <c r="BV41" s="879">
        <v>0</v>
      </c>
      <c r="BW41" s="882">
        <v>0</v>
      </c>
      <c r="CG41" s="480">
        <v>30</v>
      </c>
    </row>
    <row r="42" spans="1:85" s="177" customFormat="1" ht="21.95" customHeight="1" x14ac:dyDescent="0.2">
      <c r="A42" s="234">
        <v>0</v>
      </c>
      <c r="B42" s="234">
        <v>0</v>
      </c>
      <c r="C42" s="388">
        <v>0</v>
      </c>
      <c r="D42" s="388" t="s">
        <v>86</v>
      </c>
      <c r="E42" s="868" t="s">
        <v>972</v>
      </c>
      <c r="F42" s="868" t="s">
        <v>1672</v>
      </c>
      <c r="G42" s="868" t="s">
        <v>90</v>
      </c>
      <c r="H42" s="869">
        <v>25</v>
      </c>
      <c r="I42" s="870">
        <v>140.26669999999999</v>
      </c>
      <c r="J42" s="871">
        <v>3506.67</v>
      </c>
      <c r="K42" s="361">
        <v>3506.67</v>
      </c>
      <c r="L42" s="361">
        <v>3506.67</v>
      </c>
      <c r="M42" s="362">
        <v>1</v>
      </c>
      <c r="N42" s="362">
        <v>1</v>
      </c>
      <c r="O42" s="363">
        <v>25</v>
      </c>
      <c r="P42" s="363">
        <v>3506.67</v>
      </c>
      <c r="Q42" s="362">
        <v>1</v>
      </c>
      <c r="R42" s="362">
        <v>1</v>
      </c>
      <c r="S42" s="363">
        <v>25</v>
      </c>
      <c r="T42" s="363">
        <v>3506.67</v>
      </c>
      <c r="U42" s="891">
        <v>3546.7646789797882</v>
      </c>
      <c r="V42" s="891">
        <v>3546.7646789797882</v>
      </c>
      <c r="W42" s="891">
        <v>0</v>
      </c>
      <c r="X42" s="891">
        <v>3546.7646789797882</v>
      </c>
      <c r="Y42" s="891">
        <v>3546.7646789797882</v>
      </c>
      <c r="Z42" s="362">
        <v>0</v>
      </c>
      <c r="AA42" s="362">
        <v>0</v>
      </c>
      <c r="AB42" s="362">
        <v>0</v>
      </c>
      <c r="AC42" s="362">
        <v>0</v>
      </c>
      <c r="AD42" s="364">
        <v>0</v>
      </c>
      <c r="AE42" s="360"/>
      <c r="AF42" s="363">
        <v>25</v>
      </c>
      <c r="AG42" s="363">
        <v>0</v>
      </c>
      <c r="AH42" s="360"/>
      <c r="AI42" s="859">
        <v>0</v>
      </c>
      <c r="AJ42" s="860">
        <v>0</v>
      </c>
      <c r="AK42" s="859">
        <v>0</v>
      </c>
      <c r="AL42" s="860">
        <v>0</v>
      </c>
      <c r="AM42" s="360"/>
      <c r="AN42" s="861">
        <v>3506.67</v>
      </c>
      <c r="AO42" s="862">
        <v>0</v>
      </c>
      <c r="AP42" s="862">
        <v>0</v>
      </c>
      <c r="AQ42" s="862">
        <v>0</v>
      </c>
      <c r="AR42" s="863">
        <v>0</v>
      </c>
      <c r="AS42" s="586">
        <v>0</v>
      </c>
      <c r="AT42" s="864">
        <v>0</v>
      </c>
      <c r="AU42" s="864">
        <v>0</v>
      </c>
      <c r="AV42" s="864">
        <v>0</v>
      </c>
      <c r="AW42" s="864">
        <v>0</v>
      </c>
      <c r="AX42" s="839"/>
      <c r="AY42" s="865">
        <v>0</v>
      </c>
      <c r="AZ42" s="866">
        <v>0</v>
      </c>
      <c r="BA42" s="867">
        <v>0</v>
      </c>
      <c r="BB42" s="234" t="s">
        <v>972</v>
      </c>
      <c r="BC42" s="360"/>
      <c r="BD42" s="360"/>
      <c r="BE42" s="360"/>
      <c r="BF42" s="360"/>
      <c r="BG42" s="360"/>
      <c r="BH42" s="360"/>
      <c r="BI42" s="360"/>
      <c r="BJ42" s="360"/>
      <c r="BK42" s="360"/>
      <c r="BL42" s="360"/>
      <c r="BM42" s="360"/>
      <c r="BN42" s="876">
        <v>0</v>
      </c>
      <c r="BO42" s="877">
        <v>0</v>
      </c>
      <c r="BP42" s="878">
        <v>0</v>
      </c>
      <c r="BQ42" s="879">
        <v>0</v>
      </c>
      <c r="BR42" s="879">
        <v>0</v>
      </c>
      <c r="BS42" s="880">
        <v>0</v>
      </c>
      <c r="BT42" s="881">
        <v>0</v>
      </c>
      <c r="BU42" s="879">
        <v>0</v>
      </c>
      <c r="BV42" s="879">
        <v>0</v>
      </c>
      <c r="BW42" s="882">
        <v>0</v>
      </c>
      <c r="CG42" s="480">
        <v>31</v>
      </c>
    </row>
    <row r="43" spans="1:85" s="177" customFormat="1" ht="21.95" customHeight="1" x14ac:dyDescent="0.2">
      <c r="A43" s="234">
        <v>0</v>
      </c>
      <c r="B43" s="234">
        <v>0</v>
      </c>
      <c r="C43" s="388">
        <v>0</v>
      </c>
      <c r="D43" s="388" t="s">
        <v>86</v>
      </c>
      <c r="E43" s="868" t="s">
        <v>1673</v>
      </c>
      <c r="F43" s="868" t="s">
        <v>1674</v>
      </c>
      <c r="G43" s="868" t="s">
        <v>90</v>
      </c>
      <c r="H43" s="869">
        <v>60</v>
      </c>
      <c r="I43" s="870">
        <v>64.622399999999999</v>
      </c>
      <c r="J43" s="871">
        <v>3877.35</v>
      </c>
      <c r="K43" s="361">
        <v>3877.35</v>
      </c>
      <c r="L43" s="361">
        <v>3877.35</v>
      </c>
      <c r="M43" s="362">
        <v>1</v>
      </c>
      <c r="N43" s="362">
        <v>1</v>
      </c>
      <c r="O43" s="363">
        <v>60</v>
      </c>
      <c r="P43" s="363">
        <v>3877.35</v>
      </c>
      <c r="Q43" s="362">
        <v>1</v>
      </c>
      <c r="R43" s="362">
        <v>1</v>
      </c>
      <c r="S43" s="363">
        <v>60</v>
      </c>
      <c r="T43" s="363">
        <v>3877.35</v>
      </c>
      <c r="U43" s="891">
        <v>3921.6829721765325</v>
      </c>
      <c r="V43" s="891">
        <v>3921.6829721765325</v>
      </c>
      <c r="W43" s="891">
        <v>0</v>
      </c>
      <c r="X43" s="891">
        <v>3921.6829721765325</v>
      </c>
      <c r="Y43" s="891">
        <v>3921.6829721765325</v>
      </c>
      <c r="Z43" s="362">
        <v>0</v>
      </c>
      <c r="AA43" s="362">
        <v>0</v>
      </c>
      <c r="AB43" s="362">
        <v>0</v>
      </c>
      <c r="AC43" s="362">
        <v>0</v>
      </c>
      <c r="AD43" s="364">
        <v>0</v>
      </c>
      <c r="AE43" s="360"/>
      <c r="AF43" s="363">
        <v>60</v>
      </c>
      <c r="AG43" s="363">
        <v>0</v>
      </c>
      <c r="AH43" s="360"/>
      <c r="AI43" s="859">
        <v>0</v>
      </c>
      <c r="AJ43" s="860">
        <v>0</v>
      </c>
      <c r="AK43" s="859">
        <v>0</v>
      </c>
      <c r="AL43" s="860">
        <v>0</v>
      </c>
      <c r="AM43" s="360"/>
      <c r="AN43" s="861">
        <v>3877.35</v>
      </c>
      <c r="AO43" s="862">
        <v>0</v>
      </c>
      <c r="AP43" s="862">
        <v>0</v>
      </c>
      <c r="AQ43" s="862">
        <v>0</v>
      </c>
      <c r="AR43" s="863">
        <v>0</v>
      </c>
      <c r="AS43" s="586">
        <v>0</v>
      </c>
      <c r="AT43" s="864">
        <v>0</v>
      </c>
      <c r="AU43" s="864">
        <v>0</v>
      </c>
      <c r="AV43" s="864">
        <v>0</v>
      </c>
      <c r="AW43" s="864">
        <v>0</v>
      </c>
      <c r="AX43" s="839"/>
      <c r="AY43" s="865">
        <v>0</v>
      </c>
      <c r="AZ43" s="866">
        <v>0</v>
      </c>
      <c r="BA43" s="867">
        <v>0</v>
      </c>
      <c r="BB43" s="234" t="s">
        <v>1673</v>
      </c>
      <c r="BC43" s="360"/>
      <c r="BD43" s="360"/>
      <c r="BE43" s="360"/>
      <c r="BF43" s="360"/>
      <c r="BG43" s="360"/>
      <c r="BH43" s="360"/>
      <c r="BI43" s="360"/>
      <c r="BJ43" s="360"/>
      <c r="BK43" s="360"/>
      <c r="BL43" s="360"/>
      <c r="BM43" s="360"/>
      <c r="BN43" s="876">
        <v>0</v>
      </c>
      <c r="BO43" s="877">
        <v>0</v>
      </c>
      <c r="BP43" s="878">
        <v>0</v>
      </c>
      <c r="BQ43" s="879">
        <v>0</v>
      </c>
      <c r="BR43" s="879">
        <v>0</v>
      </c>
      <c r="BS43" s="880">
        <v>0</v>
      </c>
      <c r="BT43" s="881">
        <v>0</v>
      </c>
      <c r="BU43" s="879">
        <v>0</v>
      </c>
      <c r="BV43" s="879">
        <v>0</v>
      </c>
      <c r="BW43" s="882">
        <v>0</v>
      </c>
      <c r="CG43" s="480">
        <v>32</v>
      </c>
    </row>
    <row r="44" spans="1:85" s="177" customFormat="1" ht="21.95" customHeight="1" x14ac:dyDescent="0.2">
      <c r="A44" s="234">
        <v>0</v>
      </c>
      <c r="B44" s="234">
        <v>0</v>
      </c>
      <c r="C44" s="388">
        <v>0</v>
      </c>
      <c r="D44" s="388" t="s">
        <v>86</v>
      </c>
      <c r="E44" s="868" t="s">
        <v>1675</v>
      </c>
      <c r="F44" s="868" t="s">
        <v>1676</v>
      </c>
      <c r="G44" s="868" t="s">
        <v>90</v>
      </c>
      <c r="H44" s="869">
        <v>60</v>
      </c>
      <c r="I44" s="870">
        <v>142.0667</v>
      </c>
      <c r="J44" s="871">
        <v>8524</v>
      </c>
      <c r="K44" s="361">
        <v>8524</v>
      </c>
      <c r="L44" s="361">
        <v>8524</v>
      </c>
      <c r="M44" s="362">
        <v>1</v>
      </c>
      <c r="N44" s="362">
        <v>1</v>
      </c>
      <c r="O44" s="363">
        <v>60</v>
      </c>
      <c r="P44" s="363">
        <v>8524</v>
      </c>
      <c r="Q44" s="362">
        <v>1</v>
      </c>
      <c r="R44" s="362">
        <v>1</v>
      </c>
      <c r="S44" s="363">
        <v>60</v>
      </c>
      <c r="T44" s="363">
        <v>8524</v>
      </c>
      <c r="U44" s="891">
        <v>8621.4619920390887</v>
      </c>
      <c r="V44" s="891">
        <v>8621.4619920390887</v>
      </c>
      <c r="W44" s="891">
        <v>0</v>
      </c>
      <c r="X44" s="891">
        <v>8621.4619920390887</v>
      </c>
      <c r="Y44" s="891">
        <v>8621.4619920390887</v>
      </c>
      <c r="Z44" s="362">
        <v>0</v>
      </c>
      <c r="AA44" s="362">
        <v>0</v>
      </c>
      <c r="AB44" s="362">
        <v>0</v>
      </c>
      <c r="AC44" s="362">
        <v>0</v>
      </c>
      <c r="AD44" s="364">
        <v>0</v>
      </c>
      <c r="AE44" s="360"/>
      <c r="AF44" s="363">
        <v>60</v>
      </c>
      <c r="AG44" s="363">
        <v>0</v>
      </c>
      <c r="AH44" s="360"/>
      <c r="AI44" s="859">
        <v>0</v>
      </c>
      <c r="AJ44" s="860">
        <v>0</v>
      </c>
      <c r="AK44" s="859">
        <v>0</v>
      </c>
      <c r="AL44" s="860">
        <v>0</v>
      </c>
      <c r="AM44" s="360"/>
      <c r="AN44" s="861">
        <v>8524</v>
      </c>
      <c r="AO44" s="862">
        <v>0</v>
      </c>
      <c r="AP44" s="862">
        <v>0</v>
      </c>
      <c r="AQ44" s="862">
        <v>0</v>
      </c>
      <c r="AR44" s="863">
        <v>0</v>
      </c>
      <c r="AS44" s="586">
        <v>0</v>
      </c>
      <c r="AT44" s="864">
        <v>0</v>
      </c>
      <c r="AU44" s="864">
        <v>0</v>
      </c>
      <c r="AV44" s="864">
        <v>0</v>
      </c>
      <c r="AW44" s="864">
        <v>0</v>
      </c>
      <c r="AX44" s="839"/>
      <c r="AY44" s="865">
        <v>0</v>
      </c>
      <c r="AZ44" s="866">
        <v>0</v>
      </c>
      <c r="BA44" s="867">
        <v>0</v>
      </c>
      <c r="BB44" s="234" t="s">
        <v>1675</v>
      </c>
      <c r="BC44" s="360"/>
      <c r="BD44" s="360"/>
      <c r="BE44" s="360"/>
      <c r="BF44" s="360"/>
      <c r="BG44" s="360"/>
      <c r="BH44" s="360"/>
      <c r="BI44" s="360"/>
      <c r="BJ44" s="360"/>
      <c r="BK44" s="360"/>
      <c r="BL44" s="360"/>
      <c r="BM44" s="360"/>
      <c r="BN44" s="876">
        <v>0</v>
      </c>
      <c r="BO44" s="877">
        <v>0</v>
      </c>
      <c r="BP44" s="878">
        <v>0</v>
      </c>
      <c r="BQ44" s="879">
        <v>0</v>
      </c>
      <c r="BR44" s="879">
        <v>0</v>
      </c>
      <c r="BS44" s="880">
        <v>0</v>
      </c>
      <c r="BT44" s="881">
        <v>0</v>
      </c>
      <c r="BU44" s="879">
        <v>0</v>
      </c>
      <c r="BV44" s="879">
        <v>0</v>
      </c>
      <c r="BW44" s="882">
        <v>0</v>
      </c>
      <c r="CG44" s="480">
        <v>33</v>
      </c>
    </row>
    <row r="45" spans="1:85" s="177" customFormat="1" ht="21.95" customHeight="1" x14ac:dyDescent="0.2">
      <c r="A45" s="234">
        <v>0</v>
      </c>
      <c r="B45" s="234">
        <v>0</v>
      </c>
      <c r="C45" s="388">
        <v>0</v>
      </c>
      <c r="D45" s="388" t="s">
        <v>86</v>
      </c>
      <c r="E45" s="868" t="s">
        <v>1677</v>
      </c>
      <c r="F45" s="868" t="s">
        <v>1678</v>
      </c>
      <c r="G45" s="868" t="s">
        <v>90</v>
      </c>
      <c r="H45" s="869">
        <v>20</v>
      </c>
      <c r="I45" s="870">
        <v>76.964699999999993</v>
      </c>
      <c r="J45" s="871">
        <v>1539.29</v>
      </c>
      <c r="K45" s="361">
        <v>1539.29</v>
      </c>
      <c r="L45" s="361">
        <v>1539.29</v>
      </c>
      <c r="M45" s="362">
        <v>1</v>
      </c>
      <c r="N45" s="362">
        <v>1</v>
      </c>
      <c r="O45" s="363">
        <v>20</v>
      </c>
      <c r="P45" s="363">
        <v>1539.29</v>
      </c>
      <c r="Q45" s="362">
        <v>1</v>
      </c>
      <c r="R45" s="362">
        <v>1</v>
      </c>
      <c r="S45" s="363">
        <v>20</v>
      </c>
      <c r="T45" s="363">
        <v>1539.29</v>
      </c>
      <c r="U45" s="891">
        <v>1556.889984716782</v>
      </c>
      <c r="V45" s="891">
        <v>1556.889984716782</v>
      </c>
      <c r="W45" s="891">
        <v>0</v>
      </c>
      <c r="X45" s="891">
        <v>1556.889984716782</v>
      </c>
      <c r="Y45" s="891">
        <v>1556.889984716782</v>
      </c>
      <c r="Z45" s="362">
        <v>0</v>
      </c>
      <c r="AA45" s="362">
        <v>0</v>
      </c>
      <c r="AB45" s="362">
        <v>0</v>
      </c>
      <c r="AC45" s="362">
        <v>0</v>
      </c>
      <c r="AD45" s="364">
        <v>0</v>
      </c>
      <c r="AE45" s="360"/>
      <c r="AF45" s="363">
        <v>20</v>
      </c>
      <c r="AG45" s="363">
        <v>0</v>
      </c>
      <c r="AH45" s="360"/>
      <c r="AI45" s="859">
        <v>0</v>
      </c>
      <c r="AJ45" s="860">
        <v>0</v>
      </c>
      <c r="AK45" s="859">
        <v>0</v>
      </c>
      <c r="AL45" s="860">
        <v>0</v>
      </c>
      <c r="AM45" s="360"/>
      <c r="AN45" s="861">
        <v>1539.29</v>
      </c>
      <c r="AO45" s="862">
        <v>0</v>
      </c>
      <c r="AP45" s="862">
        <v>0</v>
      </c>
      <c r="AQ45" s="862">
        <v>0</v>
      </c>
      <c r="AR45" s="863">
        <v>0</v>
      </c>
      <c r="AS45" s="586">
        <v>0</v>
      </c>
      <c r="AT45" s="864">
        <v>0</v>
      </c>
      <c r="AU45" s="864">
        <v>0</v>
      </c>
      <c r="AV45" s="864">
        <v>0</v>
      </c>
      <c r="AW45" s="864">
        <v>0</v>
      </c>
      <c r="AX45" s="839"/>
      <c r="AY45" s="865">
        <v>0</v>
      </c>
      <c r="AZ45" s="866">
        <v>0</v>
      </c>
      <c r="BA45" s="867">
        <v>0</v>
      </c>
      <c r="BB45" s="234" t="s">
        <v>1677</v>
      </c>
      <c r="BC45" s="360"/>
      <c r="BD45" s="360"/>
      <c r="BE45" s="360"/>
      <c r="BF45" s="360"/>
      <c r="BG45" s="360"/>
      <c r="BH45" s="360"/>
      <c r="BI45" s="360"/>
      <c r="BJ45" s="360"/>
      <c r="BK45" s="360"/>
      <c r="BL45" s="360"/>
      <c r="BM45" s="360"/>
      <c r="BN45" s="876">
        <v>0</v>
      </c>
      <c r="BO45" s="877">
        <v>0</v>
      </c>
      <c r="BP45" s="878">
        <v>0</v>
      </c>
      <c r="BQ45" s="879">
        <v>0</v>
      </c>
      <c r="BR45" s="879">
        <v>0</v>
      </c>
      <c r="BS45" s="880">
        <v>0</v>
      </c>
      <c r="BT45" s="881">
        <v>0</v>
      </c>
      <c r="BU45" s="879">
        <v>0</v>
      </c>
      <c r="BV45" s="879">
        <v>0</v>
      </c>
      <c r="BW45" s="882">
        <v>0</v>
      </c>
      <c r="CG45" s="480">
        <v>34</v>
      </c>
    </row>
    <row r="46" spans="1:85" s="177" customFormat="1" ht="21.95" customHeight="1" x14ac:dyDescent="0.2">
      <c r="A46" s="234">
        <v>0</v>
      </c>
      <c r="B46" s="234">
        <v>0</v>
      </c>
      <c r="C46" s="388">
        <v>0</v>
      </c>
      <c r="D46" s="388" t="s">
        <v>86</v>
      </c>
      <c r="E46" s="868" t="s">
        <v>1679</v>
      </c>
      <c r="F46" s="868" t="s">
        <v>583</v>
      </c>
      <c r="G46" s="868" t="s">
        <v>7</v>
      </c>
      <c r="H46" s="869">
        <v>1</v>
      </c>
      <c r="I46" s="870">
        <v>2158.94</v>
      </c>
      <c r="J46" s="871">
        <v>2158.94</v>
      </c>
      <c r="K46" s="361">
        <v>2158.94</v>
      </c>
      <c r="L46" s="361">
        <v>2158.94</v>
      </c>
      <c r="M46" s="362">
        <v>1</v>
      </c>
      <c r="N46" s="362">
        <v>1</v>
      </c>
      <c r="O46" s="363">
        <v>1</v>
      </c>
      <c r="P46" s="363">
        <v>2158.94</v>
      </c>
      <c r="Q46" s="362">
        <v>1</v>
      </c>
      <c r="R46" s="362">
        <v>1</v>
      </c>
      <c r="S46" s="363">
        <v>1</v>
      </c>
      <c r="T46" s="363">
        <v>2158.94</v>
      </c>
      <c r="U46" s="891">
        <v>2183.6249593023076</v>
      </c>
      <c r="V46" s="891">
        <v>2183.6249593023076</v>
      </c>
      <c r="W46" s="891">
        <v>0</v>
      </c>
      <c r="X46" s="891">
        <v>2183.6249593023076</v>
      </c>
      <c r="Y46" s="891">
        <v>2183.6249593023076</v>
      </c>
      <c r="Z46" s="362">
        <v>0</v>
      </c>
      <c r="AA46" s="362">
        <v>0</v>
      </c>
      <c r="AB46" s="362">
        <v>0</v>
      </c>
      <c r="AC46" s="362">
        <v>0</v>
      </c>
      <c r="AD46" s="364">
        <v>0</v>
      </c>
      <c r="AE46" s="360"/>
      <c r="AF46" s="363">
        <v>1</v>
      </c>
      <c r="AG46" s="363">
        <v>0</v>
      </c>
      <c r="AH46" s="360"/>
      <c r="AI46" s="859">
        <v>0</v>
      </c>
      <c r="AJ46" s="860">
        <v>0</v>
      </c>
      <c r="AK46" s="859">
        <v>0</v>
      </c>
      <c r="AL46" s="860">
        <v>0</v>
      </c>
      <c r="AM46" s="360"/>
      <c r="AN46" s="861">
        <v>2158.94</v>
      </c>
      <c r="AO46" s="862">
        <v>0</v>
      </c>
      <c r="AP46" s="862">
        <v>0</v>
      </c>
      <c r="AQ46" s="862">
        <v>0</v>
      </c>
      <c r="AR46" s="863">
        <v>0</v>
      </c>
      <c r="AS46" s="586">
        <v>0</v>
      </c>
      <c r="AT46" s="864">
        <v>0</v>
      </c>
      <c r="AU46" s="864">
        <v>0</v>
      </c>
      <c r="AV46" s="864">
        <v>0</v>
      </c>
      <c r="AW46" s="864">
        <v>0</v>
      </c>
      <c r="AX46" s="839"/>
      <c r="AY46" s="865">
        <v>0</v>
      </c>
      <c r="AZ46" s="866">
        <v>0</v>
      </c>
      <c r="BA46" s="867">
        <v>0</v>
      </c>
      <c r="BB46" s="234" t="s">
        <v>1679</v>
      </c>
      <c r="BC46" s="360"/>
      <c r="BD46" s="360"/>
      <c r="BE46" s="360"/>
      <c r="BF46" s="360"/>
      <c r="BG46" s="360"/>
      <c r="BH46" s="360"/>
      <c r="BI46" s="360"/>
      <c r="BJ46" s="360"/>
      <c r="BK46" s="360"/>
      <c r="BL46" s="360"/>
      <c r="BM46" s="360"/>
      <c r="BN46" s="876">
        <v>0</v>
      </c>
      <c r="BO46" s="877">
        <v>0</v>
      </c>
      <c r="BP46" s="878">
        <v>0</v>
      </c>
      <c r="BQ46" s="879">
        <v>0</v>
      </c>
      <c r="BR46" s="879">
        <v>0</v>
      </c>
      <c r="BS46" s="880">
        <v>0</v>
      </c>
      <c r="BT46" s="881">
        <v>0</v>
      </c>
      <c r="BU46" s="879">
        <v>0</v>
      </c>
      <c r="BV46" s="879">
        <v>0</v>
      </c>
      <c r="BW46" s="882">
        <v>0</v>
      </c>
      <c r="CG46" s="480">
        <v>35</v>
      </c>
    </row>
    <row r="47" spans="1:85" s="177" customFormat="1" ht="21.95" customHeight="1" x14ac:dyDescent="0.2">
      <c r="A47" s="234">
        <v>0</v>
      </c>
      <c r="B47" s="234">
        <v>0</v>
      </c>
      <c r="C47" s="388">
        <v>0</v>
      </c>
      <c r="D47" s="388" t="s">
        <v>86</v>
      </c>
      <c r="E47" s="872" t="s">
        <v>778</v>
      </c>
      <c r="F47" s="872" t="s">
        <v>117</v>
      </c>
      <c r="G47" s="872"/>
      <c r="H47" s="873"/>
      <c r="I47" s="874"/>
      <c r="J47" s="875">
        <v>13365.72</v>
      </c>
      <c r="K47" s="842">
        <v>13365.72</v>
      </c>
      <c r="L47" s="842">
        <v>14077.290114955011</v>
      </c>
      <c r="M47" s="362">
        <v>0</v>
      </c>
      <c r="N47" s="362">
        <v>0</v>
      </c>
      <c r="O47" s="363">
        <v>0</v>
      </c>
      <c r="P47" s="363">
        <v>0</v>
      </c>
      <c r="Q47" s="362">
        <v>0</v>
      </c>
      <c r="R47" s="362">
        <v>0</v>
      </c>
      <c r="S47" s="363">
        <v>0</v>
      </c>
      <c r="T47" s="363">
        <v>0</v>
      </c>
      <c r="U47" s="363"/>
      <c r="V47" s="363"/>
      <c r="W47" s="363"/>
      <c r="X47" s="363"/>
      <c r="Y47" s="363">
        <v>0</v>
      </c>
      <c r="Z47" s="362">
        <v>0</v>
      </c>
      <c r="AA47" s="362">
        <v>0</v>
      </c>
      <c r="AB47" s="362">
        <v>0</v>
      </c>
      <c r="AC47" s="362">
        <v>0</v>
      </c>
      <c r="AD47" s="364" t="s">
        <v>2764</v>
      </c>
      <c r="AE47" s="360"/>
      <c r="AF47" s="363">
        <v>0</v>
      </c>
      <c r="AG47" s="363">
        <v>0</v>
      </c>
      <c r="AH47" s="360"/>
      <c r="AI47" s="859"/>
      <c r="AJ47" s="860"/>
      <c r="AK47" s="859"/>
      <c r="AL47" s="860"/>
      <c r="AM47" s="360"/>
      <c r="AN47" s="861"/>
      <c r="AO47" s="862"/>
      <c r="AP47" s="862"/>
      <c r="AQ47" s="862"/>
      <c r="AR47" s="863"/>
      <c r="AS47" s="586"/>
      <c r="AT47" s="864"/>
      <c r="AU47" s="864"/>
      <c r="AV47" s="864"/>
      <c r="AW47" s="864"/>
      <c r="AX47" s="839"/>
      <c r="AY47" s="865"/>
      <c r="AZ47" s="866"/>
      <c r="BA47" s="867"/>
      <c r="BB47" s="234" t="s">
        <v>778</v>
      </c>
      <c r="BC47" s="360"/>
      <c r="BD47" s="360"/>
      <c r="BE47" s="360"/>
      <c r="BF47" s="360"/>
      <c r="BG47" s="360"/>
      <c r="BH47" s="360"/>
      <c r="BI47" s="360"/>
      <c r="BJ47" s="360"/>
      <c r="BK47" s="360"/>
      <c r="BL47" s="360"/>
      <c r="BM47" s="360"/>
      <c r="BN47" s="876">
        <v>0</v>
      </c>
      <c r="BO47" s="877">
        <v>0</v>
      </c>
      <c r="BP47" s="878">
        <v>0</v>
      </c>
      <c r="BQ47" s="879">
        <v>0</v>
      </c>
      <c r="BR47" s="879">
        <v>0</v>
      </c>
      <c r="BS47" s="880">
        <v>0</v>
      </c>
      <c r="BT47" s="881">
        <v>0</v>
      </c>
      <c r="BU47" s="879">
        <v>0</v>
      </c>
      <c r="BV47" s="879">
        <v>0</v>
      </c>
      <c r="BW47" s="882">
        <v>0</v>
      </c>
      <c r="CG47" s="480">
        <v>36</v>
      </c>
    </row>
    <row r="48" spans="1:85" s="177" customFormat="1" ht="21.95" customHeight="1" x14ac:dyDescent="0.2">
      <c r="A48" s="234">
        <v>0</v>
      </c>
      <c r="B48" s="234">
        <v>0</v>
      </c>
      <c r="C48" s="388">
        <v>0</v>
      </c>
      <c r="D48" s="388" t="s">
        <v>86</v>
      </c>
      <c r="E48" s="868" t="s">
        <v>780</v>
      </c>
      <c r="F48" s="868" t="s">
        <v>590</v>
      </c>
      <c r="G48" s="868" t="s">
        <v>7</v>
      </c>
      <c r="H48" s="869">
        <v>1</v>
      </c>
      <c r="I48" s="870">
        <v>600</v>
      </c>
      <c r="J48" s="871">
        <v>600</v>
      </c>
      <c r="K48" s="361">
        <v>600</v>
      </c>
      <c r="L48" s="361">
        <v>600</v>
      </c>
      <c r="M48" s="362">
        <v>1</v>
      </c>
      <c r="N48" s="362">
        <v>1</v>
      </c>
      <c r="O48" s="363">
        <v>1</v>
      </c>
      <c r="P48" s="363">
        <v>600</v>
      </c>
      <c r="Q48" s="362">
        <v>1</v>
      </c>
      <c r="R48" s="362">
        <v>1</v>
      </c>
      <c r="S48" s="363">
        <v>1</v>
      </c>
      <c r="T48" s="363">
        <v>600</v>
      </c>
      <c r="U48" s="891">
        <v>600</v>
      </c>
      <c r="V48" s="891">
        <v>600</v>
      </c>
      <c r="W48" s="891">
        <v>0</v>
      </c>
      <c r="X48" s="891">
        <v>600</v>
      </c>
      <c r="Y48" s="891">
        <v>600</v>
      </c>
      <c r="Z48" s="362">
        <v>0</v>
      </c>
      <c r="AA48" s="362">
        <v>0</v>
      </c>
      <c r="AB48" s="362">
        <v>0</v>
      </c>
      <c r="AC48" s="362">
        <v>0</v>
      </c>
      <c r="AD48" s="364">
        <v>0</v>
      </c>
      <c r="AE48" s="360"/>
      <c r="AF48" s="363">
        <v>1</v>
      </c>
      <c r="AG48" s="363">
        <v>0</v>
      </c>
      <c r="AH48" s="360"/>
      <c r="AI48" s="859">
        <v>0</v>
      </c>
      <c r="AJ48" s="860">
        <v>0</v>
      </c>
      <c r="AK48" s="859">
        <v>0</v>
      </c>
      <c r="AL48" s="860">
        <v>0</v>
      </c>
      <c r="AM48" s="360"/>
      <c r="AN48" s="861">
        <v>600</v>
      </c>
      <c r="AO48" s="862">
        <v>0</v>
      </c>
      <c r="AP48" s="862">
        <v>0</v>
      </c>
      <c r="AQ48" s="862">
        <v>0</v>
      </c>
      <c r="AR48" s="863">
        <v>0</v>
      </c>
      <c r="AS48" s="586">
        <v>0</v>
      </c>
      <c r="AT48" s="864">
        <v>0</v>
      </c>
      <c r="AU48" s="864">
        <v>0</v>
      </c>
      <c r="AV48" s="864">
        <v>0</v>
      </c>
      <c r="AW48" s="864">
        <v>0</v>
      </c>
      <c r="AX48" s="839"/>
      <c r="AY48" s="865">
        <v>0</v>
      </c>
      <c r="AZ48" s="866">
        <v>0</v>
      </c>
      <c r="BA48" s="867">
        <v>0</v>
      </c>
      <c r="BB48" s="234" t="s">
        <v>780</v>
      </c>
      <c r="BC48" s="360"/>
      <c r="BD48" s="360"/>
      <c r="BE48" s="360"/>
      <c r="BF48" s="360"/>
      <c r="BG48" s="360"/>
      <c r="BH48" s="360"/>
      <c r="BI48" s="360"/>
      <c r="BJ48" s="360"/>
      <c r="BK48" s="360"/>
      <c r="BL48" s="360"/>
      <c r="BM48" s="360"/>
      <c r="BN48" s="876">
        <v>0</v>
      </c>
      <c r="BO48" s="877">
        <v>0</v>
      </c>
      <c r="BP48" s="878">
        <v>0</v>
      </c>
      <c r="BQ48" s="879">
        <v>0</v>
      </c>
      <c r="BR48" s="879">
        <v>0</v>
      </c>
      <c r="BS48" s="880">
        <v>0</v>
      </c>
      <c r="BT48" s="881">
        <v>0</v>
      </c>
      <c r="BU48" s="879">
        <v>0</v>
      </c>
      <c r="BV48" s="879">
        <v>0</v>
      </c>
      <c r="BW48" s="882">
        <v>0</v>
      </c>
      <c r="CG48" s="480">
        <v>37</v>
      </c>
    </row>
    <row r="49" spans="1:85" s="177" customFormat="1" ht="21.95" customHeight="1" x14ac:dyDescent="0.2">
      <c r="A49" s="234">
        <v>0</v>
      </c>
      <c r="B49" s="234">
        <v>0</v>
      </c>
      <c r="C49" s="388">
        <v>0</v>
      </c>
      <c r="D49" s="388" t="s">
        <v>86</v>
      </c>
      <c r="E49" s="868" t="s">
        <v>781</v>
      </c>
      <c r="F49" s="868" t="s">
        <v>609</v>
      </c>
      <c r="G49" s="868" t="s">
        <v>7</v>
      </c>
      <c r="H49" s="869">
        <v>1</v>
      </c>
      <c r="I49" s="870">
        <v>6966.8</v>
      </c>
      <c r="J49" s="871">
        <v>6966.8</v>
      </c>
      <c r="K49" s="361">
        <v>6966.8</v>
      </c>
      <c r="L49" s="361">
        <v>6966.8</v>
      </c>
      <c r="M49" s="362">
        <v>1</v>
      </c>
      <c r="N49" s="362">
        <v>1</v>
      </c>
      <c r="O49" s="363">
        <v>1</v>
      </c>
      <c r="P49" s="363">
        <v>6966.8</v>
      </c>
      <c r="Q49" s="362">
        <v>1</v>
      </c>
      <c r="R49" s="362">
        <v>1</v>
      </c>
      <c r="S49" s="363">
        <v>1</v>
      </c>
      <c r="T49" s="363">
        <v>6966.8</v>
      </c>
      <c r="U49" s="891">
        <v>6966.8</v>
      </c>
      <c r="V49" s="891">
        <v>6966.8</v>
      </c>
      <c r="W49" s="891">
        <v>0</v>
      </c>
      <c r="X49" s="891">
        <v>6966.8</v>
      </c>
      <c r="Y49" s="891">
        <v>6966.8</v>
      </c>
      <c r="Z49" s="362">
        <v>0</v>
      </c>
      <c r="AA49" s="362">
        <v>0</v>
      </c>
      <c r="AB49" s="362">
        <v>0</v>
      </c>
      <c r="AC49" s="362">
        <v>0</v>
      </c>
      <c r="AD49" s="364">
        <v>0</v>
      </c>
      <c r="AE49" s="360"/>
      <c r="AF49" s="363">
        <v>1</v>
      </c>
      <c r="AG49" s="363">
        <v>0</v>
      </c>
      <c r="AH49" s="360"/>
      <c r="AI49" s="859">
        <v>0</v>
      </c>
      <c r="AJ49" s="860">
        <v>0</v>
      </c>
      <c r="AK49" s="859">
        <v>0</v>
      </c>
      <c r="AL49" s="860">
        <v>0</v>
      </c>
      <c r="AM49" s="360"/>
      <c r="AN49" s="861">
        <v>6966.8</v>
      </c>
      <c r="AO49" s="862">
        <v>0</v>
      </c>
      <c r="AP49" s="862">
        <v>0</v>
      </c>
      <c r="AQ49" s="862">
        <v>0</v>
      </c>
      <c r="AR49" s="863">
        <v>0</v>
      </c>
      <c r="AS49" s="586">
        <v>0</v>
      </c>
      <c r="AT49" s="864">
        <v>0</v>
      </c>
      <c r="AU49" s="864">
        <v>0</v>
      </c>
      <c r="AV49" s="864">
        <v>0</v>
      </c>
      <c r="AW49" s="864">
        <v>0</v>
      </c>
      <c r="AX49" s="839"/>
      <c r="AY49" s="865">
        <v>0</v>
      </c>
      <c r="AZ49" s="866">
        <v>0</v>
      </c>
      <c r="BA49" s="867">
        <v>0</v>
      </c>
      <c r="BB49" s="234" t="s">
        <v>781</v>
      </c>
      <c r="BC49" s="360"/>
      <c r="BD49" s="360"/>
      <c r="BE49" s="360"/>
      <c r="BF49" s="360"/>
      <c r="BG49" s="360"/>
      <c r="BH49" s="360"/>
      <c r="BI49" s="360"/>
      <c r="BJ49" s="360"/>
      <c r="BK49" s="360"/>
      <c r="BL49" s="360"/>
      <c r="BM49" s="360"/>
      <c r="BN49" s="876">
        <v>0</v>
      </c>
      <c r="BO49" s="877">
        <v>0</v>
      </c>
      <c r="BP49" s="878">
        <v>0</v>
      </c>
      <c r="BQ49" s="879">
        <v>0</v>
      </c>
      <c r="BR49" s="879">
        <v>0</v>
      </c>
      <c r="BS49" s="880">
        <v>0</v>
      </c>
      <c r="BT49" s="881">
        <v>0</v>
      </c>
      <c r="BU49" s="879">
        <v>0</v>
      </c>
      <c r="BV49" s="879">
        <v>0</v>
      </c>
      <c r="BW49" s="882">
        <v>0</v>
      </c>
      <c r="CG49" s="480">
        <v>38</v>
      </c>
    </row>
    <row r="50" spans="1:85" s="177" customFormat="1" ht="21.95" customHeight="1" x14ac:dyDescent="0.2">
      <c r="A50" s="234">
        <v>0</v>
      </c>
      <c r="B50" s="234">
        <v>0</v>
      </c>
      <c r="C50" s="388">
        <v>0</v>
      </c>
      <c r="D50" s="388" t="s">
        <v>86</v>
      </c>
      <c r="E50" s="868" t="s">
        <v>782</v>
      </c>
      <c r="F50" s="868" t="s">
        <v>610</v>
      </c>
      <c r="G50" s="868" t="s">
        <v>90</v>
      </c>
      <c r="H50" s="869">
        <v>50</v>
      </c>
      <c r="I50" s="870">
        <v>74.941699999999997</v>
      </c>
      <c r="J50" s="871">
        <v>3747.09</v>
      </c>
      <c r="K50" s="361">
        <v>3747.09</v>
      </c>
      <c r="L50" s="361">
        <v>3747.09</v>
      </c>
      <c r="M50" s="362">
        <v>1</v>
      </c>
      <c r="N50" s="362">
        <v>1</v>
      </c>
      <c r="O50" s="363">
        <v>50</v>
      </c>
      <c r="P50" s="363">
        <v>3747.09</v>
      </c>
      <c r="Q50" s="362">
        <v>1</v>
      </c>
      <c r="R50" s="362">
        <v>1</v>
      </c>
      <c r="S50" s="363">
        <v>50</v>
      </c>
      <c r="T50" s="363">
        <v>3747.09</v>
      </c>
      <c r="U50" s="891">
        <v>3747.09</v>
      </c>
      <c r="V50" s="891">
        <v>3747.09</v>
      </c>
      <c r="W50" s="891">
        <v>0</v>
      </c>
      <c r="X50" s="891">
        <v>3747.09</v>
      </c>
      <c r="Y50" s="891">
        <v>3747.09</v>
      </c>
      <c r="Z50" s="362">
        <v>0</v>
      </c>
      <c r="AA50" s="362">
        <v>0</v>
      </c>
      <c r="AB50" s="362">
        <v>0</v>
      </c>
      <c r="AC50" s="362">
        <v>0</v>
      </c>
      <c r="AD50" s="364">
        <v>0</v>
      </c>
      <c r="AE50" s="360"/>
      <c r="AF50" s="363">
        <v>50</v>
      </c>
      <c r="AG50" s="363">
        <v>0</v>
      </c>
      <c r="AH50" s="360"/>
      <c r="AI50" s="859">
        <v>0</v>
      </c>
      <c r="AJ50" s="860">
        <v>0</v>
      </c>
      <c r="AK50" s="859">
        <v>0</v>
      </c>
      <c r="AL50" s="860">
        <v>0</v>
      </c>
      <c r="AM50" s="360"/>
      <c r="AN50" s="861">
        <v>3747.09</v>
      </c>
      <c r="AO50" s="862">
        <v>0</v>
      </c>
      <c r="AP50" s="862">
        <v>0</v>
      </c>
      <c r="AQ50" s="862">
        <v>0</v>
      </c>
      <c r="AR50" s="863">
        <v>0</v>
      </c>
      <c r="AS50" s="586">
        <v>0</v>
      </c>
      <c r="AT50" s="864">
        <v>0</v>
      </c>
      <c r="AU50" s="864">
        <v>0</v>
      </c>
      <c r="AV50" s="864">
        <v>0</v>
      </c>
      <c r="AW50" s="864">
        <v>0</v>
      </c>
      <c r="AX50" s="839"/>
      <c r="AY50" s="865">
        <v>0</v>
      </c>
      <c r="AZ50" s="866">
        <v>0</v>
      </c>
      <c r="BA50" s="867">
        <v>0</v>
      </c>
      <c r="BB50" s="234" t="s">
        <v>782</v>
      </c>
      <c r="BC50" s="360"/>
      <c r="BD50" s="360"/>
      <c r="BE50" s="360"/>
      <c r="BF50" s="360"/>
      <c r="BG50" s="360"/>
      <c r="BH50" s="360"/>
      <c r="BI50" s="360"/>
      <c r="BJ50" s="360"/>
      <c r="BK50" s="360"/>
      <c r="BL50" s="360"/>
      <c r="BM50" s="360"/>
      <c r="BN50" s="876">
        <v>0</v>
      </c>
      <c r="BO50" s="877">
        <v>0</v>
      </c>
      <c r="BP50" s="878">
        <v>0</v>
      </c>
      <c r="BQ50" s="879">
        <v>0</v>
      </c>
      <c r="BR50" s="879">
        <v>0</v>
      </c>
      <c r="BS50" s="880">
        <v>0</v>
      </c>
      <c r="BT50" s="881">
        <v>0</v>
      </c>
      <c r="BU50" s="879">
        <v>0</v>
      </c>
      <c r="BV50" s="879">
        <v>0</v>
      </c>
      <c r="BW50" s="882">
        <v>0</v>
      </c>
      <c r="CG50" s="480">
        <v>39</v>
      </c>
    </row>
    <row r="51" spans="1:85" s="177" customFormat="1" ht="21.95" customHeight="1" x14ac:dyDescent="0.2">
      <c r="A51" s="234">
        <v>0</v>
      </c>
      <c r="B51" s="234">
        <v>0</v>
      </c>
      <c r="C51" s="388">
        <v>0</v>
      </c>
      <c r="D51" s="388" t="s">
        <v>86</v>
      </c>
      <c r="E51" s="868" t="s">
        <v>783</v>
      </c>
      <c r="F51" s="868" t="s">
        <v>611</v>
      </c>
      <c r="G51" s="868" t="s">
        <v>90</v>
      </c>
      <c r="H51" s="869">
        <v>606.62</v>
      </c>
      <c r="I51" s="870">
        <v>3.3824000000000001</v>
      </c>
      <c r="J51" s="871">
        <v>2051.83</v>
      </c>
      <c r="K51" s="361">
        <v>2051.83</v>
      </c>
      <c r="L51" s="361">
        <v>2051.83</v>
      </c>
      <c r="M51" s="362">
        <v>1</v>
      </c>
      <c r="N51" s="362">
        <v>1</v>
      </c>
      <c r="O51" s="363">
        <v>606.62</v>
      </c>
      <c r="P51" s="363">
        <v>2051.83</v>
      </c>
      <c r="Q51" s="362">
        <v>1</v>
      </c>
      <c r="R51" s="362">
        <v>1</v>
      </c>
      <c r="S51" s="363">
        <v>606.62</v>
      </c>
      <c r="T51" s="363">
        <v>2051.83</v>
      </c>
      <c r="U51" s="891">
        <v>2051.83</v>
      </c>
      <c r="V51" s="891">
        <v>2051.83</v>
      </c>
      <c r="W51" s="891">
        <v>0</v>
      </c>
      <c r="X51" s="891">
        <v>2051.83</v>
      </c>
      <c r="Y51" s="891">
        <v>2051.83</v>
      </c>
      <c r="Z51" s="362">
        <v>0</v>
      </c>
      <c r="AA51" s="362">
        <v>0</v>
      </c>
      <c r="AB51" s="362">
        <v>0</v>
      </c>
      <c r="AC51" s="362">
        <v>0</v>
      </c>
      <c r="AD51" s="364">
        <v>0</v>
      </c>
      <c r="AE51" s="360"/>
      <c r="AF51" s="363">
        <v>606.62</v>
      </c>
      <c r="AG51" s="363">
        <v>0</v>
      </c>
      <c r="AH51" s="360"/>
      <c r="AI51" s="859">
        <v>0</v>
      </c>
      <c r="AJ51" s="860">
        <v>0</v>
      </c>
      <c r="AK51" s="859">
        <v>0</v>
      </c>
      <c r="AL51" s="860">
        <v>0</v>
      </c>
      <c r="AM51" s="360"/>
      <c r="AN51" s="861">
        <v>2051.83</v>
      </c>
      <c r="AO51" s="862">
        <v>0</v>
      </c>
      <c r="AP51" s="862">
        <v>0</v>
      </c>
      <c r="AQ51" s="862">
        <v>0</v>
      </c>
      <c r="AR51" s="863">
        <v>0</v>
      </c>
      <c r="AS51" s="586">
        <v>0</v>
      </c>
      <c r="AT51" s="864">
        <v>0</v>
      </c>
      <c r="AU51" s="864">
        <v>0</v>
      </c>
      <c r="AV51" s="864">
        <v>0</v>
      </c>
      <c r="AW51" s="864">
        <v>0</v>
      </c>
      <c r="AX51" s="839"/>
      <c r="AY51" s="865">
        <v>0</v>
      </c>
      <c r="AZ51" s="866">
        <v>0</v>
      </c>
      <c r="BA51" s="867">
        <v>0</v>
      </c>
      <c r="BB51" s="234" t="s">
        <v>783</v>
      </c>
      <c r="BC51" s="360"/>
      <c r="BD51" s="360"/>
      <c r="BE51" s="360"/>
      <c r="BF51" s="360"/>
      <c r="BG51" s="360"/>
      <c r="BH51" s="360"/>
      <c r="BI51" s="360"/>
      <c r="BJ51" s="360"/>
      <c r="BK51" s="360"/>
      <c r="BL51" s="360"/>
      <c r="BM51" s="360"/>
      <c r="BN51" s="876">
        <v>0</v>
      </c>
      <c r="BO51" s="877">
        <v>0</v>
      </c>
      <c r="BP51" s="878">
        <v>0</v>
      </c>
      <c r="BQ51" s="879">
        <v>0</v>
      </c>
      <c r="BR51" s="879">
        <v>0</v>
      </c>
      <c r="BS51" s="880">
        <v>0</v>
      </c>
      <c r="BT51" s="881">
        <v>0</v>
      </c>
      <c r="BU51" s="879">
        <v>0</v>
      </c>
      <c r="BV51" s="879">
        <v>0</v>
      </c>
      <c r="BW51" s="882">
        <v>0</v>
      </c>
      <c r="CG51" s="480">
        <v>40</v>
      </c>
    </row>
    <row r="52" spans="1:85" s="177" customFormat="1" ht="21.95" customHeight="1" x14ac:dyDescent="0.2">
      <c r="A52" s="234">
        <v>0</v>
      </c>
      <c r="B52" s="234">
        <v>0</v>
      </c>
      <c r="C52" s="388" t="s">
        <v>91</v>
      </c>
      <c r="D52" s="388" t="s">
        <v>91</v>
      </c>
      <c r="E52" s="161" t="s">
        <v>91</v>
      </c>
      <c r="F52" s="161" t="s">
        <v>784</v>
      </c>
      <c r="G52" s="162"/>
      <c r="H52" s="162"/>
      <c r="I52" s="162"/>
      <c r="J52" s="163">
        <v>142872.14000000001</v>
      </c>
      <c r="K52" s="163">
        <v>142872.14000000001</v>
      </c>
      <c r="L52" s="163">
        <v>142872.14000000001</v>
      </c>
      <c r="M52" s="164">
        <v>1</v>
      </c>
      <c r="N52" s="164">
        <v>1</v>
      </c>
      <c r="O52" s="163"/>
      <c r="P52" s="163">
        <v>142872.14000000001</v>
      </c>
      <c r="Q52" s="164">
        <v>1</v>
      </c>
      <c r="R52" s="164">
        <v>1</v>
      </c>
      <c r="S52" s="163">
        <v>0</v>
      </c>
      <c r="T52" s="163">
        <v>142872.14000000001</v>
      </c>
      <c r="U52" s="163">
        <v>143143.61208291791</v>
      </c>
      <c r="V52" s="163">
        <v>143143.61208291791</v>
      </c>
      <c r="W52" s="163"/>
      <c r="X52" s="163">
        <v>143143.61208291791</v>
      </c>
      <c r="Y52" s="163">
        <v>143143.61208291791</v>
      </c>
      <c r="Z52" s="164">
        <v>0</v>
      </c>
      <c r="AA52" s="164">
        <v>0</v>
      </c>
      <c r="AB52" s="164">
        <v>0</v>
      </c>
      <c r="AC52" s="164">
        <v>0</v>
      </c>
      <c r="AD52" s="201">
        <v>0</v>
      </c>
      <c r="AE52" s="155" t="s">
        <v>964</v>
      </c>
      <c r="AF52" s="685">
        <v>0</v>
      </c>
      <c r="AG52" s="833">
        <v>0</v>
      </c>
      <c r="AH52" s="155"/>
      <c r="AI52" s="207"/>
      <c r="AJ52" s="208"/>
      <c r="AK52" s="207"/>
      <c r="AL52" s="208"/>
      <c r="AM52" s="155"/>
      <c r="AN52" s="212"/>
      <c r="AO52" s="209"/>
      <c r="AP52" s="209"/>
      <c r="AQ52" s="209"/>
      <c r="AR52" s="213"/>
      <c r="AS52" s="396"/>
      <c r="AT52" s="244"/>
      <c r="AU52" s="244"/>
      <c r="AV52" s="244"/>
      <c r="AW52" s="244"/>
      <c r="AX52" s="155"/>
      <c r="AY52" s="247"/>
      <c r="AZ52" s="245"/>
      <c r="BA52" s="397"/>
      <c r="BB52" s="234" t="s">
        <v>91</v>
      </c>
      <c r="BC52" s="155"/>
      <c r="BD52" s="155"/>
      <c r="BE52" s="155"/>
      <c r="BF52" s="155"/>
      <c r="BG52" s="155"/>
      <c r="BH52" s="155"/>
      <c r="BI52" s="155"/>
      <c r="BJ52" s="155"/>
      <c r="BK52" s="155"/>
      <c r="BL52" s="155"/>
      <c r="BM52" s="155"/>
      <c r="BN52" s="661" t="s">
        <v>91</v>
      </c>
      <c r="BO52" s="662">
        <v>142872.14000000001</v>
      </c>
      <c r="BP52" s="663">
        <v>0</v>
      </c>
      <c r="BQ52" s="664">
        <v>0</v>
      </c>
      <c r="BR52" s="664">
        <v>0</v>
      </c>
      <c r="BS52" s="665">
        <v>0</v>
      </c>
      <c r="BT52" s="666">
        <v>0</v>
      </c>
      <c r="BU52" s="664">
        <v>0</v>
      </c>
      <c r="BV52" s="664">
        <v>0</v>
      </c>
      <c r="BW52" s="667">
        <v>0</v>
      </c>
      <c r="CG52" s="480">
        <v>41</v>
      </c>
    </row>
    <row r="53" spans="1:85" s="177" customFormat="1" ht="21.95" customHeight="1" x14ac:dyDescent="0.2">
      <c r="A53" s="234">
        <v>0</v>
      </c>
      <c r="B53" s="234">
        <v>0</v>
      </c>
      <c r="C53" s="388">
        <v>0</v>
      </c>
      <c r="D53" s="388" t="s">
        <v>91</v>
      </c>
      <c r="E53" s="868" t="s">
        <v>92</v>
      </c>
      <c r="F53" s="868" t="s">
        <v>584</v>
      </c>
      <c r="G53" s="868" t="s">
        <v>7</v>
      </c>
      <c r="H53" s="869">
        <v>1</v>
      </c>
      <c r="I53" s="870">
        <v>83728.404999999999</v>
      </c>
      <c r="J53" s="871">
        <v>83728.41</v>
      </c>
      <c r="K53" s="361">
        <v>83728.41</v>
      </c>
      <c r="L53" s="361">
        <v>83728.41</v>
      </c>
      <c r="M53" s="362">
        <v>1</v>
      </c>
      <c r="N53" s="362">
        <v>1</v>
      </c>
      <c r="O53" s="363">
        <v>1</v>
      </c>
      <c r="P53" s="363">
        <v>83728.41</v>
      </c>
      <c r="Q53" s="362">
        <v>1</v>
      </c>
      <c r="R53" s="362">
        <v>1</v>
      </c>
      <c r="S53" s="363">
        <v>1</v>
      </c>
      <c r="T53" s="363">
        <v>83728.41</v>
      </c>
      <c r="U53" s="891">
        <v>83999.882082917902</v>
      </c>
      <c r="V53" s="891">
        <v>83999.882082917902</v>
      </c>
      <c r="W53" s="891">
        <v>0</v>
      </c>
      <c r="X53" s="891">
        <v>83999.882082917902</v>
      </c>
      <c r="Y53" s="891">
        <v>83999.882082917902</v>
      </c>
      <c r="Z53" s="362">
        <v>0</v>
      </c>
      <c r="AA53" s="362">
        <v>0</v>
      </c>
      <c r="AB53" s="362">
        <v>0</v>
      </c>
      <c r="AC53" s="362">
        <v>0</v>
      </c>
      <c r="AD53" s="364">
        <v>0</v>
      </c>
      <c r="AE53" s="360"/>
      <c r="AF53" s="363">
        <v>0.8</v>
      </c>
      <c r="AG53" s="363">
        <v>0.19999999999999996</v>
      </c>
      <c r="AH53" s="360"/>
      <c r="AI53" s="859">
        <v>0</v>
      </c>
      <c r="AJ53" s="860">
        <v>0</v>
      </c>
      <c r="AK53" s="859">
        <v>0</v>
      </c>
      <c r="AL53" s="860">
        <v>0</v>
      </c>
      <c r="AM53" s="360"/>
      <c r="AN53" s="861">
        <v>83728.41</v>
      </c>
      <c r="AO53" s="862">
        <v>0</v>
      </c>
      <c r="AP53" s="862">
        <v>0</v>
      </c>
      <c r="AQ53" s="862">
        <v>0</v>
      </c>
      <c r="AR53" s="863">
        <v>0</v>
      </c>
      <c r="AS53" s="586">
        <v>0</v>
      </c>
      <c r="AT53" s="864">
        <v>0</v>
      </c>
      <c r="AU53" s="864">
        <v>0</v>
      </c>
      <c r="AV53" s="864">
        <v>0</v>
      </c>
      <c r="AW53" s="864">
        <v>0</v>
      </c>
      <c r="AX53" s="839"/>
      <c r="AY53" s="865">
        <v>0</v>
      </c>
      <c r="AZ53" s="866">
        <v>0</v>
      </c>
      <c r="BA53" s="867">
        <v>0</v>
      </c>
      <c r="BB53" s="234" t="s">
        <v>92</v>
      </c>
      <c r="BC53" s="360"/>
      <c r="BD53" s="360"/>
      <c r="BE53" s="360"/>
      <c r="BF53" s="360"/>
      <c r="BG53" s="360"/>
      <c r="BH53" s="360"/>
      <c r="BI53" s="360"/>
      <c r="BJ53" s="360"/>
      <c r="BK53" s="360"/>
      <c r="BL53" s="360"/>
      <c r="BM53" s="360"/>
      <c r="BN53" s="876">
        <v>0</v>
      </c>
      <c r="BO53" s="877">
        <v>0</v>
      </c>
      <c r="BP53" s="878">
        <v>0</v>
      </c>
      <c r="BQ53" s="879">
        <v>0</v>
      </c>
      <c r="BR53" s="879">
        <v>0</v>
      </c>
      <c r="BS53" s="880">
        <v>0</v>
      </c>
      <c r="BT53" s="881">
        <v>0</v>
      </c>
      <c r="BU53" s="879">
        <v>0</v>
      </c>
      <c r="BV53" s="879">
        <v>0</v>
      </c>
      <c r="BW53" s="882">
        <v>0</v>
      </c>
      <c r="CG53" s="480">
        <v>42</v>
      </c>
    </row>
    <row r="54" spans="1:85" s="177" customFormat="1" ht="21.95" customHeight="1" x14ac:dyDescent="0.2">
      <c r="A54" s="234">
        <v>0</v>
      </c>
      <c r="B54" s="234">
        <v>0</v>
      </c>
      <c r="C54" s="388">
        <v>0</v>
      </c>
      <c r="D54" s="388" t="s">
        <v>91</v>
      </c>
      <c r="E54" s="868" t="s">
        <v>93</v>
      </c>
      <c r="F54" s="868" t="s">
        <v>785</v>
      </c>
      <c r="G54" s="868" t="s">
        <v>7</v>
      </c>
      <c r="H54" s="869">
        <v>1</v>
      </c>
      <c r="I54" s="870">
        <v>59143.73</v>
      </c>
      <c r="J54" s="871">
        <v>59143.73</v>
      </c>
      <c r="K54" s="361">
        <v>59143.73</v>
      </c>
      <c r="L54" s="361">
        <v>59143.73</v>
      </c>
      <c r="M54" s="362">
        <v>1</v>
      </c>
      <c r="N54" s="362">
        <v>1</v>
      </c>
      <c r="O54" s="363">
        <v>1</v>
      </c>
      <c r="P54" s="363">
        <v>59143.73</v>
      </c>
      <c r="Q54" s="362">
        <v>1</v>
      </c>
      <c r="R54" s="362">
        <v>1</v>
      </c>
      <c r="S54" s="363">
        <v>1</v>
      </c>
      <c r="T54" s="363">
        <v>59143.73</v>
      </c>
      <c r="U54" s="891">
        <v>59143.73</v>
      </c>
      <c r="V54" s="891">
        <v>59143.73</v>
      </c>
      <c r="W54" s="891">
        <v>0</v>
      </c>
      <c r="X54" s="891">
        <v>59143.73</v>
      </c>
      <c r="Y54" s="891">
        <v>59143.73</v>
      </c>
      <c r="Z54" s="362">
        <v>0</v>
      </c>
      <c r="AA54" s="362">
        <v>0</v>
      </c>
      <c r="AB54" s="362">
        <v>0</v>
      </c>
      <c r="AC54" s="362">
        <v>0</v>
      </c>
      <c r="AD54" s="364">
        <v>0</v>
      </c>
      <c r="AE54" s="360"/>
      <c r="AF54" s="363">
        <v>1</v>
      </c>
      <c r="AG54" s="363">
        <v>0</v>
      </c>
      <c r="AH54" s="360"/>
      <c r="AI54" s="859">
        <v>0</v>
      </c>
      <c r="AJ54" s="860">
        <v>0</v>
      </c>
      <c r="AK54" s="859">
        <v>0</v>
      </c>
      <c r="AL54" s="860">
        <v>0</v>
      </c>
      <c r="AM54" s="360"/>
      <c r="AN54" s="861">
        <v>59143.73</v>
      </c>
      <c r="AO54" s="862">
        <v>0</v>
      </c>
      <c r="AP54" s="862">
        <v>0</v>
      </c>
      <c r="AQ54" s="862">
        <v>0</v>
      </c>
      <c r="AR54" s="863">
        <v>0</v>
      </c>
      <c r="AS54" s="586">
        <v>0</v>
      </c>
      <c r="AT54" s="864">
        <v>0</v>
      </c>
      <c r="AU54" s="864">
        <v>0</v>
      </c>
      <c r="AV54" s="864">
        <v>0</v>
      </c>
      <c r="AW54" s="864">
        <v>0</v>
      </c>
      <c r="AX54" s="839"/>
      <c r="AY54" s="865">
        <v>0</v>
      </c>
      <c r="AZ54" s="866">
        <v>0</v>
      </c>
      <c r="BA54" s="867">
        <v>0</v>
      </c>
      <c r="BB54" s="234" t="s">
        <v>93</v>
      </c>
      <c r="BC54" s="360"/>
      <c r="BD54" s="360"/>
      <c r="BE54" s="360"/>
      <c r="BF54" s="360"/>
      <c r="BG54" s="360"/>
      <c r="BH54" s="360"/>
      <c r="BI54" s="360"/>
      <c r="BJ54" s="360"/>
      <c r="BK54" s="360"/>
      <c r="BL54" s="360"/>
      <c r="BM54" s="360"/>
      <c r="BN54" s="876">
        <v>0</v>
      </c>
      <c r="BO54" s="877">
        <v>0</v>
      </c>
      <c r="BP54" s="878">
        <v>0</v>
      </c>
      <c r="BQ54" s="879">
        <v>0</v>
      </c>
      <c r="BR54" s="879">
        <v>0</v>
      </c>
      <c r="BS54" s="880">
        <v>0</v>
      </c>
      <c r="BT54" s="881">
        <v>0</v>
      </c>
      <c r="BU54" s="879">
        <v>0</v>
      </c>
      <c r="BV54" s="879">
        <v>0</v>
      </c>
      <c r="BW54" s="882">
        <v>0</v>
      </c>
      <c r="CG54" s="480">
        <v>43</v>
      </c>
    </row>
    <row r="55" spans="1:85" s="177" customFormat="1" ht="21.95" customHeight="1" x14ac:dyDescent="0.2">
      <c r="A55" s="234">
        <v>0</v>
      </c>
      <c r="B55" s="234">
        <v>0</v>
      </c>
      <c r="C55" s="388" t="s">
        <v>95</v>
      </c>
      <c r="D55" s="388" t="s">
        <v>95</v>
      </c>
      <c r="E55" s="161" t="s">
        <v>95</v>
      </c>
      <c r="F55" s="161" t="s">
        <v>786</v>
      </c>
      <c r="G55" s="162"/>
      <c r="H55" s="162"/>
      <c r="I55" s="162"/>
      <c r="J55" s="163">
        <v>531012.86</v>
      </c>
      <c r="K55" s="163">
        <v>531012.86</v>
      </c>
      <c r="L55" s="163">
        <v>531012.86</v>
      </c>
      <c r="M55" s="164">
        <v>1</v>
      </c>
      <c r="N55" s="164">
        <v>1</v>
      </c>
      <c r="O55" s="163"/>
      <c r="P55" s="163">
        <v>531012.86</v>
      </c>
      <c r="Q55" s="164">
        <v>1</v>
      </c>
      <c r="R55" s="164">
        <v>1</v>
      </c>
      <c r="S55" s="163">
        <v>0</v>
      </c>
      <c r="T55" s="163">
        <v>531012.86</v>
      </c>
      <c r="U55" s="163">
        <v>531854.80738066311</v>
      </c>
      <c r="V55" s="163">
        <v>531854.80738066311</v>
      </c>
      <c r="W55" s="163"/>
      <c r="X55" s="163">
        <v>531854.80738066311</v>
      </c>
      <c r="Y55" s="163">
        <v>531854.80738066311</v>
      </c>
      <c r="Z55" s="164">
        <v>0</v>
      </c>
      <c r="AA55" s="164">
        <v>0</v>
      </c>
      <c r="AB55" s="164">
        <v>0</v>
      </c>
      <c r="AC55" s="164">
        <v>0</v>
      </c>
      <c r="AD55" s="201">
        <v>0</v>
      </c>
      <c r="AE55" s="155" t="s">
        <v>964</v>
      </c>
      <c r="AF55" s="685">
        <v>0</v>
      </c>
      <c r="AG55" s="833">
        <v>0</v>
      </c>
      <c r="AH55" s="155"/>
      <c r="AI55" s="207"/>
      <c r="AJ55" s="208"/>
      <c r="AK55" s="207"/>
      <c r="AL55" s="208"/>
      <c r="AM55" s="155"/>
      <c r="AN55" s="212"/>
      <c r="AO55" s="209"/>
      <c r="AP55" s="209"/>
      <c r="AQ55" s="209"/>
      <c r="AR55" s="213"/>
      <c r="AS55" s="396"/>
      <c r="AT55" s="244"/>
      <c r="AU55" s="244"/>
      <c r="AV55" s="244"/>
      <c r="AW55" s="244"/>
      <c r="AX55" s="155"/>
      <c r="AY55" s="247"/>
      <c r="AZ55" s="245"/>
      <c r="BA55" s="397"/>
      <c r="BB55" s="234" t="s">
        <v>95</v>
      </c>
      <c r="BC55" s="155"/>
      <c r="BD55" s="155"/>
      <c r="BE55" s="155"/>
      <c r="BF55" s="155"/>
      <c r="BG55" s="155"/>
      <c r="BH55" s="155"/>
      <c r="BI55" s="155"/>
      <c r="BJ55" s="155"/>
      <c r="BK55" s="155"/>
      <c r="BL55" s="155"/>
      <c r="BM55" s="155"/>
      <c r="BN55" s="661" t="s">
        <v>95</v>
      </c>
      <c r="BO55" s="662">
        <v>531012.86</v>
      </c>
      <c r="BP55" s="663">
        <v>0</v>
      </c>
      <c r="BQ55" s="664">
        <v>0</v>
      </c>
      <c r="BR55" s="664">
        <v>0</v>
      </c>
      <c r="BS55" s="665">
        <v>0</v>
      </c>
      <c r="BT55" s="666">
        <v>0</v>
      </c>
      <c r="BU55" s="664">
        <v>0</v>
      </c>
      <c r="BV55" s="664">
        <v>0</v>
      </c>
      <c r="BW55" s="667">
        <v>0</v>
      </c>
      <c r="CG55" s="480">
        <v>44</v>
      </c>
    </row>
    <row r="56" spans="1:85" s="177" customFormat="1" ht="21.95" customHeight="1" x14ac:dyDescent="0.2">
      <c r="A56" s="234">
        <v>0</v>
      </c>
      <c r="B56" s="234">
        <v>0</v>
      </c>
      <c r="C56" s="388">
        <v>0</v>
      </c>
      <c r="D56" s="388" t="s">
        <v>95</v>
      </c>
      <c r="E56" s="872" t="s">
        <v>96</v>
      </c>
      <c r="F56" s="872" t="s">
        <v>787</v>
      </c>
      <c r="G56" s="872"/>
      <c r="H56" s="873"/>
      <c r="I56" s="874"/>
      <c r="J56" s="875">
        <v>119358.59</v>
      </c>
      <c r="K56" s="842">
        <v>119358.59</v>
      </c>
      <c r="L56" s="842">
        <v>125713.05542402265</v>
      </c>
      <c r="M56" s="362">
        <v>0</v>
      </c>
      <c r="N56" s="362">
        <v>0</v>
      </c>
      <c r="O56" s="363">
        <v>0</v>
      </c>
      <c r="P56" s="363">
        <v>0</v>
      </c>
      <c r="Q56" s="362">
        <v>0</v>
      </c>
      <c r="R56" s="362">
        <v>0</v>
      </c>
      <c r="S56" s="363">
        <v>0</v>
      </c>
      <c r="T56" s="363">
        <v>0</v>
      </c>
      <c r="U56" s="363"/>
      <c r="V56" s="363"/>
      <c r="W56" s="363"/>
      <c r="X56" s="363"/>
      <c r="Y56" s="363">
        <v>0</v>
      </c>
      <c r="Z56" s="362">
        <v>0</v>
      </c>
      <c r="AA56" s="362">
        <v>0</v>
      </c>
      <c r="AB56" s="362">
        <v>0</v>
      </c>
      <c r="AC56" s="362">
        <v>0</v>
      </c>
      <c r="AD56" s="364" t="s">
        <v>2764</v>
      </c>
      <c r="AE56" s="360"/>
      <c r="AF56" s="363">
        <v>0</v>
      </c>
      <c r="AG56" s="363">
        <v>0</v>
      </c>
      <c r="AH56" s="360"/>
      <c r="AI56" s="859"/>
      <c r="AJ56" s="860"/>
      <c r="AK56" s="859"/>
      <c r="AL56" s="860"/>
      <c r="AM56" s="360"/>
      <c r="AN56" s="861"/>
      <c r="AO56" s="862"/>
      <c r="AP56" s="862"/>
      <c r="AQ56" s="862"/>
      <c r="AR56" s="863"/>
      <c r="AS56" s="586"/>
      <c r="AT56" s="864"/>
      <c r="AU56" s="864"/>
      <c r="AV56" s="864"/>
      <c r="AW56" s="864"/>
      <c r="AX56" s="839"/>
      <c r="AY56" s="865"/>
      <c r="AZ56" s="866"/>
      <c r="BA56" s="867"/>
      <c r="BB56" s="234" t="s">
        <v>96</v>
      </c>
      <c r="BC56" s="360"/>
      <c r="BD56" s="360"/>
      <c r="BE56" s="360"/>
      <c r="BF56" s="360"/>
      <c r="BG56" s="360"/>
      <c r="BH56" s="360"/>
      <c r="BI56" s="360"/>
      <c r="BJ56" s="360"/>
      <c r="BK56" s="360"/>
      <c r="BL56" s="360"/>
      <c r="BM56" s="360"/>
      <c r="BN56" s="876">
        <v>0</v>
      </c>
      <c r="BO56" s="877">
        <v>0</v>
      </c>
      <c r="BP56" s="878">
        <v>0</v>
      </c>
      <c r="BQ56" s="879">
        <v>0</v>
      </c>
      <c r="BR56" s="879">
        <v>0</v>
      </c>
      <c r="BS56" s="880">
        <v>0</v>
      </c>
      <c r="BT56" s="881">
        <v>0</v>
      </c>
      <c r="BU56" s="879">
        <v>0</v>
      </c>
      <c r="BV56" s="879">
        <v>0</v>
      </c>
      <c r="BW56" s="882">
        <v>0</v>
      </c>
      <c r="CG56" s="480">
        <v>45</v>
      </c>
    </row>
    <row r="57" spans="1:85" s="177" customFormat="1" ht="21.95" customHeight="1" x14ac:dyDescent="0.2">
      <c r="A57" s="234">
        <v>0</v>
      </c>
      <c r="B57" s="234">
        <v>0</v>
      </c>
      <c r="C57" s="388">
        <v>0</v>
      </c>
      <c r="D57" s="388" t="s">
        <v>95</v>
      </c>
      <c r="E57" s="868" t="s">
        <v>97</v>
      </c>
      <c r="F57" s="868" t="s">
        <v>600</v>
      </c>
      <c r="G57" s="868" t="s">
        <v>94</v>
      </c>
      <c r="H57" s="869">
        <v>187.78</v>
      </c>
      <c r="I57" s="870">
        <v>80</v>
      </c>
      <c r="J57" s="871">
        <v>15022.4</v>
      </c>
      <c r="K57" s="361">
        <v>15022.4</v>
      </c>
      <c r="L57" s="361">
        <v>15022.4</v>
      </c>
      <c r="M57" s="362">
        <v>1</v>
      </c>
      <c r="N57" s="362">
        <v>1</v>
      </c>
      <c r="O57" s="363">
        <v>187.78</v>
      </c>
      <c r="P57" s="363">
        <v>15022.4</v>
      </c>
      <c r="Q57" s="362">
        <v>1</v>
      </c>
      <c r="R57" s="362">
        <v>1</v>
      </c>
      <c r="S57" s="363">
        <v>187.78</v>
      </c>
      <c r="T57" s="363">
        <v>15022.4</v>
      </c>
      <c r="U57" s="891">
        <v>15037.54536948398</v>
      </c>
      <c r="V57" s="891">
        <v>15037.54536948398</v>
      </c>
      <c r="W57" s="891">
        <v>0</v>
      </c>
      <c r="X57" s="891">
        <v>15037.54536948398</v>
      </c>
      <c r="Y57" s="891">
        <v>15037.54536948398</v>
      </c>
      <c r="Z57" s="362">
        <v>0</v>
      </c>
      <c r="AA57" s="362">
        <v>0</v>
      </c>
      <c r="AB57" s="362">
        <v>0</v>
      </c>
      <c r="AC57" s="362">
        <v>0</v>
      </c>
      <c r="AD57" s="364">
        <v>0</v>
      </c>
      <c r="AE57" s="360"/>
      <c r="AF57" s="363">
        <v>177.37698799999998</v>
      </c>
      <c r="AG57" s="363">
        <v>10.403012000000018</v>
      </c>
      <c r="AH57" s="360"/>
      <c r="AI57" s="859">
        <v>0</v>
      </c>
      <c r="AJ57" s="860">
        <v>0</v>
      </c>
      <c r="AK57" s="859">
        <v>0</v>
      </c>
      <c r="AL57" s="860">
        <v>0</v>
      </c>
      <c r="AM57" s="360"/>
      <c r="AN57" s="861">
        <v>15022.4</v>
      </c>
      <c r="AO57" s="862">
        <v>0</v>
      </c>
      <c r="AP57" s="862">
        <v>0</v>
      </c>
      <c r="AQ57" s="862">
        <v>0</v>
      </c>
      <c r="AR57" s="863">
        <v>0</v>
      </c>
      <c r="AS57" s="586">
        <v>0</v>
      </c>
      <c r="AT57" s="864">
        <v>0</v>
      </c>
      <c r="AU57" s="864">
        <v>0</v>
      </c>
      <c r="AV57" s="864">
        <v>0</v>
      </c>
      <c r="AW57" s="864">
        <v>0</v>
      </c>
      <c r="AX57" s="839"/>
      <c r="AY57" s="865">
        <v>0</v>
      </c>
      <c r="AZ57" s="866">
        <v>0</v>
      </c>
      <c r="BA57" s="867">
        <v>0</v>
      </c>
      <c r="BB57" s="234" t="s">
        <v>97</v>
      </c>
      <c r="BC57" s="360"/>
      <c r="BD57" s="360"/>
      <c r="BE57" s="360"/>
      <c r="BF57" s="360"/>
      <c r="BG57" s="360"/>
      <c r="BH57" s="360"/>
      <c r="BI57" s="360"/>
      <c r="BJ57" s="360"/>
      <c r="BK57" s="360"/>
      <c r="BL57" s="360"/>
      <c r="BM57" s="360"/>
      <c r="BN57" s="876">
        <v>0</v>
      </c>
      <c r="BO57" s="877">
        <v>0</v>
      </c>
      <c r="BP57" s="878">
        <v>0</v>
      </c>
      <c r="BQ57" s="879">
        <v>0</v>
      </c>
      <c r="BR57" s="879">
        <v>0</v>
      </c>
      <c r="BS57" s="880">
        <v>0</v>
      </c>
      <c r="BT57" s="881">
        <v>0</v>
      </c>
      <c r="BU57" s="879">
        <v>0</v>
      </c>
      <c r="BV57" s="879">
        <v>0</v>
      </c>
      <c r="BW57" s="882">
        <v>0</v>
      </c>
      <c r="CG57" s="480">
        <v>46</v>
      </c>
    </row>
    <row r="58" spans="1:85" s="177" customFormat="1" ht="21.95" customHeight="1" x14ac:dyDescent="0.2">
      <c r="A58" s="234">
        <v>0</v>
      </c>
      <c r="B58" s="234">
        <v>0</v>
      </c>
      <c r="C58" s="388">
        <v>0</v>
      </c>
      <c r="D58" s="388" t="s">
        <v>95</v>
      </c>
      <c r="E58" s="868" t="s">
        <v>98</v>
      </c>
      <c r="F58" s="868" t="s">
        <v>616</v>
      </c>
      <c r="G58" s="868" t="s">
        <v>90</v>
      </c>
      <c r="H58" s="869">
        <v>108.26</v>
      </c>
      <c r="I58" s="870">
        <v>5.5282999999999998</v>
      </c>
      <c r="J58" s="871">
        <v>598.49</v>
      </c>
      <c r="K58" s="361">
        <v>598.49</v>
      </c>
      <c r="L58" s="361">
        <v>598.49</v>
      </c>
      <c r="M58" s="362">
        <v>1</v>
      </c>
      <c r="N58" s="362">
        <v>1</v>
      </c>
      <c r="O58" s="363">
        <v>108.26</v>
      </c>
      <c r="P58" s="363">
        <v>598.49</v>
      </c>
      <c r="Q58" s="362">
        <v>1</v>
      </c>
      <c r="R58" s="362">
        <v>1</v>
      </c>
      <c r="S58" s="363">
        <v>108.26</v>
      </c>
      <c r="T58" s="363">
        <v>598.49</v>
      </c>
      <c r="U58" s="891">
        <v>599.30262233449548</v>
      </c>
      <c r="V58" s="891">
        <v>599.30262233449548</v>
      </c>
      <c r="W58" s="891">
        <v>0</v>
      </c>
      <c r="X58" s="891">
        <v>599.30262233449548</v>
      </c>
      <c r="Y58" s="891">
        <v>599.30262233449548</v>
      </c>
      <c r="Z58" s="362">
        <v>0</v>
      </c>
      <c r="AA58" s="362">
        <v>0</v>
      </c>
      <c r="AB58" s="362">
        <v>0</v>
      </c>
      <c r="AC58" s="362">
        <v>0</v>
      </c>
      <c r="AD58" s="364">
        <v>0</v>
      </c>
      <c r="AE58" s="360"/>
      <c r="AF58" s="363">
        <v>100.18380400000002</v>
      </c>
      <c r="AG58" s="363">
        <v>8.0761959999999817</v>
      </c>
      <c r="AH58" s="360"/>
      <c r="AI58" s="859">
        <v>0</v>
      </c>
      <c r="AJ58" s="860">
        <v>0</v>
      </c>
      <c r="AK58" s="859">
        <v>0</v>
      </c>
      <c r="AL58" s="860">
        <v>0</v>
      </c>
      <c r="AM58" s="360"/>
      <c r="AN58" s="861">
        <v>598.49</v>
      </c>
      <c r="AO58" s="862">
        <v>0</v>
      </c>
      <c r="AP58" s="862">
        <v>0</v>
      </c>
      <c r="AQ58" s="862">
        <v>0</v>
      </c>
      <c r="AR58" s="863">
        <v>0</v>
      </c>
      <c r="AS58" s="586">
        <v>0</v>
      </c>
      <c r="AT58" s="864">
        <v>0</v>
      </c>
      <c r="AU58" s="864">
        <v>0</v>
      </c>
      <c r="AV58" s="864">
        <v>0</v>
      </c>
      <c r="AW58" s="864">
        <v>0</v>
      </c>
      <c r="AX58" s="839"/>
      <c r="AY58" s="865">
        <v>0</v>
      </c>
      <c r="AZ58" s="866">
        <v>0</v>
      </c>
      <c r="BA58" s="867">
        <v>0</v>
      </c>
      <c r="BB58" s="234" t="s">
        <v>98</v>
      </c>
      <c r="BC58" s="360"/>
      <c r="BD58" s="360"/>
      <c r="BE58" s="360"/>
      <c r="BF58" s="360"/>
      <c r="BG58" s="360"/>
      <c r="BH58" s="360"/>
      <c r="BI58" s="360"/>
      <c r="BJ58" s="360"/>
      <c r="BK58" s="360"/>
      <c r="BL58" s="360"/>
      <c r="BM58" s="360"/>
      <c r="BN58" s="876">
        <v>0</v>
      </c>
      <c r="BO58" s="877">
        <v>0</v>
      </c>
      <c r="BP58" s="878">
        <v>0</v>
      </c>
      <c r="BQ58" s="879">
        <v>0</v>
      </c>
      <c r="BR58" s="879">
        <v>0</v>
      </c>
      <c r="BS58" s="880">
        <v>0</v>
      </c>
      <c r="BT58" s="881">
        <v>0</v>
      </c>
      <c r="BU58" s="879">
        <v>0</v>
      </c>
      <c r="BV58" s="879">
        <v>0</v>
      </c>
      <c r="BW58" s="882">
        <v>0</v>
      </c>
      <c r="CG58" s="480">
        <v>47</v>
      </c>
    </row>
    <row r="59" spans="1:85" s="177" customFormat="1" ht="21.95" customHeight="1" x14ac:dyDescent="0.2">
      <c r="A59" s="234">
        <v>0</v>
      </c>
      <c r="B59" s="234">
        <v>0</v>
      </c>
      <c r="C59" s="388">
        <v>0</v>
      </c>
      <c r="D59" s="388" t="s">
        <v>95</v>
      </c>
      <c r="E59" s="868" t="s">
        <v>99</v>
      </c>
      <c r="F59" s="868" t="s">
        <v>582</v>
      </c>
      <c r="G59" s="868" t="s">
        <v>94</v>
      </c>
      <c r="H59" s="869">
        <v>6.48</v>
      </c>
      <c r="I59" s="870">
        <v>312.7756</v>
      </c>
      <c r="J59" s="871">
        <v>2026.79</v>
      </c>
      <c r="K59" s="361">
        <v>2026.79</v>
      </c>
      <c r="L59" s="361">
        <v>2026.79</v>
      </c>
      <c r="M59" s="362">
        <v>1</v>
      </c>
      <c r="N59" s="362">
        <v>1</v>
      </c>
      <c r="O59" s="363">
        <v>6.48</v>
      </c>
      <c r="P59" s="363">
        <v>2026.79</v>
      </c>
      <c r="Q59" s="362">
        <v>1</v>
      </c>
      <c r="R59" s="362">
        <v>1</v>
      </c>
      <c r="S59" s="363">
        <v>6.48</v>
      </c>
      <c r="T59" s="363">
        <v>2026.79</v>
      </c>
      <c r="U59" s="891">
        <v>2029.8409391775838</v>
      </c>
      <c r="V59" s="891">
        <v>2029.8409391775838</v>
      </c>
      <c r="W59" s="891">
        <v>0</v>
      </c>
      <c r="X59" s="891">
        <v>2029.8409391775838</v>
      </c>
      <c r="Y59" s="891">
        <v>2029.8409391775838</v>
      </c>
      <c r="Z59" s="362">
        <v>0</v>
      </c>
      <c r="AA59" s="362">
        <v>0</v>
      </c>
      <c r="AB59" s="362">
        <v>0</v>
      </c>
      <c r="AC59" s="362">
        <v>0</v>
      </c>
      <c r="AD59" s="364">
        <v>0</v>
      </c>
      <c r="AE59" s="360"/>
      <c r="AF59" s="363">
        <v>5.9441040000000003</v>
      </c>
      <c r="AG59" s="363">
        <v>0.53589600000000015</v>
      </c>
      <c r="AH59" s="360"/>
      <c r="AI59" s="859">
        <v>0</v>
      </c>
      <c r="AJ59" s="860">
        <v>0</v>
      </c>
      <c r="AK59" s="859">
        <v>0</v>
      </c>
      <c r="AL59" s="860">
        <v>0</v>
      </c>
      <c r="AM59" s="360"/>
      <c r="AN59" s="861">
        <v>2026.79</v>
      </c>
      <c r="AO59" s="862">
        <v>0</v>
      </c>
      <c r="AP59" s="862">
        <v>0</v>
      </c>
      <c r="AQ59" s="862">
        <v>0</v>
      </c>
      <c r="AR59" s="863">
        <v>0</v>
      </c>
      <c r="AS59" s="586">
        <v>0</v>
      </c>
      <c r="AT59" s="864">
        <v>0</v>
      </c>
      <c r="AU59" s="864">
        <v>0</v>
      </c>
      <c r="AV59" s="864">
        <v>0</v>
      </c>
      <c r="AW59" s="864">
        <v>0</v>
      </c>
      <c r="AX59" s="839"/>
      <c r="AY59" s="865">
        <v>0</v>
      </c>
      <c r="AZ59" s="866">
        <v>0</v>
      </c>
      <c r="BA59" s="867">
        <v>0</v>
      </c>
      <c r="BB59" s="234" t="s">
        <v>99</v>
      </c>
      <c r="BC59" s="360"/>
      <c r="BD59" s="360"/>
      <c r="BE59" s="360"/>
      <c r="BF59" s="360"/>
      <c r="BG59" s="360"/>
      <c r="BH59" s="360"/>
      <c r="BI59" s="360"/>
      <c r="BJ59" s="360"/>
      <c r="BK59" s="360"/>
      <c r="BL59" s="360"/>
      <c r="BM59" s="360"/>
      <c r="BN59" s="876">
        <v>0</v>
      </c>
      <c r="BO59" s="877">
        <v>0</v>
      </c>
      <c r="BP59" s="878">
        <v>0</v>
      </c>
      <c r="BQ59" s="879">
        <v>0</v>
      </c>
      <c r="BR59" s="879">
        <v>0</v>
      </c>
      <c r="BS59" s="880">
        <v>0</v>
      </c>
      <c r="BT59" s="881">
        <v>0</v>
      </c>
      <c r="BU59" s="879">
        <v>0</v>
      </c>
      <c r="BV59" s="879">
        <v>0</v>
      </c>
      <c r="BW59" s="882">
        <v>0</v>
      </c>
      <c r="CG59" s="480">
        <v>48</v>
      </c>
    </row>
    <row r="60" spans="1:85" s="177" customFormat="1" ht="21.95" customHeight="1" x14ac:dyDescent="0.2">
      <c r="A60" s="234">
        <v>0</v>
      </c>
      <c r="B60" s="234">
        <v>0</v>
      </c>
      <c r="C60" s="388">
        <v>0</v>
      </c>
      <c r="D60" s="388" t="s">
        <v>95</v>
      </c>
      <c r="E60" s="868" t="s">
        <v>100</v>
      </c>
      <c r="F60" s="868" t="s">
        <v>614</v>
      </c>
      <c r="G60" s="868" t="s">
        <v>90</v>
      </c>
      <c r="H60" s="869">
        <v>379.77</v>
      </c>
      <c r="I60" s="870">
        <v>53.000100000000003</v>
      </c>
      <c r="J60" s="871">
        <v>20127.849999999999</v>
      </c>
      <c r="K60" s="361">
        <v>20127.849999999999</v>
      </c>
      <c r="L60" s="361">
        <v>20127.849999999999</v>
      </c>
      <c r="M60" s="362">
        <v>1</v>
      </c>
      <c r="N60" s="362">
        <v>1</v>
      </c>
      <c r="O60" s="363">
        <v>379.77</v>
      </c>
      <c r="P60" s="363">
        <v>20127.849999999999</v>
      </c>
      <c r="Q60" s="362">
        <v>1</v>
      </c>
      <c r="R60" s="362">
        <v>1</v>
      </c>
      <c r="S60" s="363">
        <v>379.77</v>
      </c>
      <c r="T60" s="363">
        <v>20127.849999999999</v>
      </c>
      <c r="U60" s="891">
        <v>20157.70866547912</v>
      </c>
      <c r="V60" s="891">
        <v>20157.70866547912</v>
      </c>
      <c r="W60" s="891">
        <v>0</v>
      </c>
      <c r="X60" s="891">
        <v>20157.70866547912</v>
      </c>
      <c r="Y60" s="891">
        <v>20157.70866547912</v>
      </c>
      <c r="Z60" s="362">
        <v>0</v>
      </c>
      <c r="AA60" s="362">
        <v>0</v>
      </c>
      <c r="AB60" s="362">
        <v>0</v>
      </c>
      <c r="AC60" s="362">
        <v>0</v>
      </c>
      <c r="AD60" s="364">
        <v>0</v>
      </c>
      <c r="AE60" s="360"/>
      <c r="AF60" s="363">
        <v>348.81874499999998</v>
      </c>
      <c r="AG60" s="363">
        <v>30.951255000000003</v>
      </c>
      <c r="AH60" s="360"/>
      <c r="AI60" s="859">
        <v>0</v>
      </c>
      <c r="AJ60" s="860">
        <v>0</v>
      </c>
      <c r="AK60" s="859">
        <v>0</v>
      </c>
      <c r="AL60" s="860">
        <v>0</v>
      </c>
      <c r="AM60" s="360"/>
      <c r="AN60" s="861">
        <v>20127.849999999999</v>
      </c>
      <c r="AO60" s="862">
        <v>0</v>
      </c>
      <c r="AP60" s="862">
        <v>0</v>
      </c>
      <c r="AQ60" s="862">
        <v>0</v>
      </c>
      <c r="AR60" s="863">
        <v>0</v>
      </c>
      <c r="AS60" s="586">
        <v>0</v>
      </c>
      <c r="AT60" s="864">
        <v>0</v>
      </c>
      <c r="AU60" s="864">
        <v>0</v>
      </c>
      <c r="AV60" s="864">
        <v>0</v>
      </c>
      <c r="AW60" s="864">
        <v>0</v>
      </c>
      <c r="AX60" s="839"/>
      <c r="AY60" s="865">
        <v>0</v>
      </c>
      <c r="AZ60" s="866">
        <v>0</v>
      </c>
      <c r="BA60" s="867">
        <v>0</v>
      </c>
      <c r="BB60" s="234" t="s">
        <v>100</v>
      </c>
      <c r="BC60" s="360"/>
      <c r="BD60" s="360"/>
      <c r="BE60" s="360"/>
      <c r="BF60" s="360"/>
      <c r="BG60" s="360"/>
      <c r="BH60" s="360"/>
      <c r="BI60" s="360"/>
      <c r="BJ60" s="360"/>
      <c r="BK60" s="360"/>
      <c r="BL60" s="360"/>
      <c r="BM60" s="360"/>
      <c r="BN60" s="876">
        <v>0</v>
      </c>
      <c r="BO60" s="877">
        <v>0</v>
      </c>
      <c r="BP60" s="878">
        <v>0</v>
      </c>
      <c r="BQ60" s="879">
        <v>0</v>
      </c>
      <c r="BR60" s="879">
        <v>0</v>
      </c>
      <c r="BS60" s="880">
        <v>0</v>
      </c>
      <c r="BT60" s="881">
        <v>0</v>
      </c>
      <c r="BU60" s="879">
        <v>0</v>
      </c>
      <c r="BV60" s="879">
        <v>0</v>
      </c>
      <c r="BW60" s="882">
        <v>0</v>
      </c>
      <c r="CG60" s="480">
        <v>49</v>
      </c>
    </row>
    <row r="61" spans="1:85" s="177" customFormat="1" ht="21.95" customHeight="1" x14ac:dyDescent="0.2">
      <c r="A61" s="234">
        <v>0</v>
      </c>
      <c r="B61" s="234">
        <v>0</v>
      </c>
      <c r="C61" s="388">
        <v>0</v>
      </c>
      <c r="D61" s="388" t="s">
        <v>95</v>
      </c>
      <c r="E61" s="868" t="s">
        <v>102</v>
      </c>
      <c r="F61" s="868" t="s">
        <v>973</v>
      </c>
      <c r="G61" s="868" t="s">
        <v>101</v>
      </c>
      <c r="H61" s="869">
        <v>7220</v>
      </c>
      <c r="I61" s="870">
        <v>5.5468000000000002</v>
      </c>
      <c r="J61" s="871">
        <v>40047.9</v>
      </c>
      <c r="K61" s="361">
        <v>40047.9</v>
      </c>
      <c r="L61" s="361">
        <v>40047.9</v>
      </c>
      <c r="M61" s="362">
        <v>1</v>
      </c>
      <c r="N61" s="362">
        <v>1</v>
      </c>
      <c r="O61" s="363">
        <v>7220</v>
      </c>
      <c r="P61" s="363">
        <v>40047.9</v>
      </c>
      <c r="Q61" s="362">
        <v>1</v>
      </c>
      <c r="R61" s="362">
        <v>1</v>
      </c>
      <c r="S61" s="363">
        <v>7220</v>
      </c>
      <c r="T61" s="363">
        <v>40047.9</v>
      </c>
      <c r="U61" s="891">
        <v>40088.78609794339</v>
      </c>
      <c r="V61" s="891">
        <v>40088.78609794339</v>
      </c>
      <c r="W61" s="891">
        <v>0</v>
      </c>
      <c r="X61" s="891">
        <v>40088.78609794339</v>
      </c>
      <c r="Y61" s="891">
        <v>40088.78609794339</v>
      </c>
      <c r="Z61" s="362">
        <v>0</v>
      </c>
      <c r="AA61" s="362">
        <v>0</v>
      </c>
      <c r="AB61" s="362">
        <v>0</v>
      </c>
      <c r="AC61" s="362">
        <v>0</v>
      </c>
      <c r="AD61" s="364">
        <v>0</v>
      </c>
      <c r="AE61" s="360"/>
      <c r="AF61" s="363">
        <v>6814.9579999999996</v>
      </c>
      <c r="AG61" s="363">
        <v>405.04200000000037</v>
      </c>
      <c r="AH61" s="360"/>
      <c r="AI61" s="859">
        <v>0</v>
      </c>
      <c r="AJ61" s="860">
        <v>0</v>
      </c>
      <c r="AK61" s="859">
        <v>0</v>
      </c>
      <c r="AL61" s="860">
        <v>0</v>
      </c>
      <c r="AM61" s="360"/>
      <c r="AN61" s="861">
        <v>40047.9</v>
      </c>
      <c r="AO61" s="862">
        <v>0</v>
      </c>
      <c r="AP61" s="862">
        <v>0</v>
      </c>
      <c r="AQ61" s="862">
        <v>0</v>
      </c>
      <c r="AR61" s="863">
        <v>0</v>
      </c>
      <c r="AS61" s="586">
        <v>0</v>
      </c>
      <c r="AT61" s="864">
        <v>0</v>
      </c>
      <c r="AU61" s="864">
        <v>0</v>
      </c>
      <c r="AV61" s="864">
        <v>0</v>
      </c>
      <c r="AW61" s="864">
        <v>0</v>
      </c>
      <c r="AX61" s="839"/>
      <c r="AY61" s="865">
        <v>0</v>
      </c>
      <c r="AZ61" s="866">
        <v>0</v>
      </c>
      <c r="BA61" s="867">
        <v>0</v>
      </c>
      <c r="BB61" s="234" t="s">
        <v>102</v>
      </c>
      <c r="BC61" s="360"/>
      <c r="BD61" s="360"/>
      <c r="BE61" s="360"/>
      <c r="BF61" s="360"/>
      <c r="BG61" s="360"/>
      <c r="BH61" s="360"/>
      <c r="BI61" s="360"/>
      <c r="BJ61" s="360"/>
      <c r="BK61" s="360"/>
      <c r="BL61" s="360"/>
      <c r="BM61" s="360"/>
      <c r="BN61" s="876">
        <v>0</v>
      </c>
      <c r="BO61" s="877">
        <v>0</v>
      </c>
      <c r="BP61" s="878">
        <v>0</v>
      </c>
      <c r="BQ61" s="879">
        <v>0</v>
      </c>
      <c r="BR61" s="879">
        <v>0</v>
      </c>
      <c r="BS61" s="880">
        <v>0</v>
      </c>
      <c r="BT61" s="881">
        <v>0</v>
      </c>
      <c r="BU61" s="879">
        <v>0</v>
      </c>
      <c r="BV61" s="879">
        <v>0</v>
      </c>
      <c r="BW61" s="882">
        <v>0</v>
      </c>
      <c r="CG61" s="480">
        <v>50</v>
      </c>
    </row>
    <row r="62" spans="1:85" s="177" customFormat="1" ht="21.95" customHeight="1" x14ac:dyDescent="0.2">
      <c r="A62" s="234">
        <v>0</v>
      </c>
      <c r="B62" s="234">
        <v>0</v>
      </c>
      <c r="C62" s="388">
        <v>0</v>
      </c>
      <c r="D62" s="388" t="s">
        <v>95</v>
      </c>
      <c r="E62" s="868" t="s">
        <v>788</v>
      </c>
      <c r="F62" s="868" t="s">
        <v>1680</v>
      </c>
      <c r="G62" s="868" t="s">
        <v>94</v>
      </c>
      <c r="H62" s="869">
        <v>102.4</v>
      </c>
      <c r="I62" s="870">
        <v>302.72660000000002</v>
      </c>
      <c r="J62" s="871">
        <v>30999.200000000001</v>
      </c>
      <c r="K62" s="361">
        <v>30999.200000000001</v>
      </c>
      <c r="L62" s="361">
        <v>30999.200000000001</v>
      </c>
      <c r="M62" s="362">
        <v>1</v>
      </c>
      <c r="N62" s="362">
        <v>1</v>
      </c>
      <c r="O62" s="363">
        <v>102.4</v>
      </c>
      <c r="P62" s="363">
        <v>30999.200000000001</v>
      </c>
      <c r="Q62" s="362">
        <v>1</v>
      </c>
      <c r="R62" s="362">
        <v>1</v>
      </c>
      <c r="S62" s="363">
        <v>102.4</v>
      </c>
      <c r="T62" s="363">
        <v>30999.200000000001</v>
      </c>
      <c r="U62" s="891">
        <v>31033.218445891882</v>
      </c>
      <c r="V62" s="891">
        <v>31033.218445891882</v>
      </c>
      <c r="W62" s="891">
        <v>0</v>
      </c>
      <c r="X62" s="891">
        <v>31033.218445891882</v>
      </c>
      <c r="Y62" s="891">
        <v>31033.218445891882</v>
      </c>
      <c r="Z62" s="362">
        <v>0</v>
      </c>
      <c r="AA62" s="362">
        <v>0</v>
      </c>
      <c r="AB62" s="362">
        <v>0</v>
      </c>
      <c r="AC62" s="362">
        <v>0</v>
      </c>
      <c r="AD62" s="364">
        <v>0</v>
      </c>
      <c r="AE62" s="360"/>
      <c r="AF62" s="363">
        <v>96.225279999999998</v>
      </c>
      <c r="AG62" s="363">
        <v>6.1747200000000078</v>
      </c>
      <c r="AH62" s="360"/>
      <c r="AI62" s="859">
        <v>0</v>
      </c>
      <c r="AJ62" s="860">
        <v>0</v>
      </c>
      <c r="AK62" s="859">
        <v>0</v>
      </c>
      <c r="AL62" s="860">
        <v>0</v>
      </c>
      <c r="AM62" s="360"/>
      <c r="AN62" s="861">
        <v>30999.200000000001</v>
      </c>
      <c r="AO62" s="862">
        <v>0</v>
      </c>
      <c r="AP62" s="862">
        <v>0</v>
      </c>
      <c r="AQ62" s="862">
        <v>0</v>
      </c>
      <c r="AR62" s="863">
        <v>0</v>
      </c>
      <c r="AS62" s="586">
        <v>0</v>
      </c>
      <c r="AT62" s="864">
        <v>0</v>
      </c>
      <c r="AU62" s="864">
        <v>0</v>
      </c>
      <c r="AV62" s="864">
        <v>0</v>
      </c>
      <c r="AW62" s="864">
        <v>0</v>
      </c>
      <c r="AX62" s="839"/>
      <c r="AY62" s="865">
        <v>0</v>
      </c>
      <c r="AZ62" s="866">
        <v>0</v>
      </c>
      <c r="BA62" s="867">
        <v>0</v>
      </c>
      <c r="BB62" s="234" t="s">
        <v>788</v>
      </c>
      <c r="BC62" s="360"/>
      <c r="BD62" s="360"/>
      <c r="BE62" s="360"/>
      <c r="BF62" s="360"/>
      <c r="BG62" s="360"/>
      <c r="BH62" s="360"/>
      <c r="BI62" s="360"/>
      <c r="BJ62" s="360"/>
      <c r="BK62" s="360"/>
      <c r="BL62" s="360"/>
      <c r="BM62" s="360"/>
      <c r="BN62" s="876">
        <v>0</v>
      </c>
      <c r="BO62" s="877">
        <v>0</v>
      </c>
      <c r="BP62" s="878">
        <v>0</v>
      </c>
      <c r="BQ62" s="879">
        <v>0</v>
      </c>
      <c r="BR62" s="879">
        <v>0</v>
      </c>
      <c r="BS62" s="880">
        <v>0</v>
      </c>
      <c r="BT62" s="881">
        <v>0</v>
      </c>
      <c r="BU62" s="879">
        <v>0</v>
      </c>
      <c r="BV62" s="879">
        <v>0</v>
      </c>
      <c r="BW62" s="882">
        <v>0</v>
      </c>
      <c r="CG62" s="480">
        <v>51</v>
      </c>
    </row>
    <row r="63" spans="1:85" s="177" customFormat="1" ht="21.95" customHeight="1" x14ac:dyDescent="0.2">
      <c r="A63" s="234">
        <v>0</v>
      </c>
      <c r="B63" s="234">
        <v>0</v>
      </c>
      <c r="C63" s="388">
        <v>0</v>
      </c>
      <c r="D63" s="388" t="s">
        <v>95</v>
      </c>
      <c r="E63" s="868" t="s">
        <v>789</v>
      </c>
      <c r="F63" s="868" t="s">
        <v>625</v>
      </c>
      <c r="G63" s="868" t="s">
        <v>94</v>
      </c>
      <c r="H63" s="869">
        <v>107.74</v>
      </c>
      <c r="I63" s="870">
        <v>12.1622</v>
      </c>
      <c r="J63" s="871">
        <v>1310.3599999999999</v>
      </c>
      <c r="K63" s="361">
        <v>1310.3599999999999</v>
      </c>
      <c r="L63" s="361">
        <v>1310.3599999999999</v>
      </c>
      <c r="M63" s="362">
        <v>1</v>
      </c>
      <c r="N63" s="362">
        <v>1</v>
      </c>
      <c r="O63" s="363">
        <v>107.74</v>
      </c>
      <c r="P63" s="363">
        <v>1310.3599999999999</v>
      </c>
      <c r="Q63" s="362">
        <v>1</v>
      </c>
      <c r="R63" s="362">
        <v>1</v>
      </c>
      <c r="S63" s="363">
        <v>107.74</v>
      </c>
      <c r="T63" s="363">
        <v>1310.3599999999999</v>
      </c>
      <c r="U63" s="891">
        <v>1311.4950188666305</v>
      </c>
      <c r="V63" s="891">
        <v>1311.4950188666305</v>
      </c>
      <c r="W63" s="891">
        <v>0</v>
      </c>
      <c r="X63" s="891">
        <v>1311.4950188666305</v>
      </c>
      <c r="Y63" s="891">
        <v>1311.4950188666305</v>
      </c>
      <c r="Z63" s="362">
        <v>0</v>
      </c>
      <c r="AA63" s="362">
        <v>0</v>
      </c>
      <c r="AB63" s="362">
        <v>0</v>
      </c>
      <c r="AC63" s="362">
        <v>0</v>
      </c>
      <c r="AD63" s="364">
        <v>0</v>
      </c>
      <c r="AE63" s="360"/>
      <c r="AF63" s="363">
        <v>102.61157599999999</v>
      </c>
      <c r="AG63" s="363">
        <v>5.1284240000000096</v>
      </c>
      <c r="AH63" s="360"/>
      <c r="AI63" s="859">
        <v>0</v>
      </c>
      <c r="AJ63" s="860">
        <v>0</v>
      </c>
      <c r="AK63" s="859">
        <v>0</v>
      </c>
      <c r="AL63" s="860">
        <v>0</v>
      </c>
      <c r="AM63" s="360"/>
      <c r="AN63" s="861">
        <v>1310.3599999999999</v>
      </c>
      <c r="AO63" s="862">
        <v>0</v>
      </c>
      <c r="AP63" s="862">
        <v>0</v>
      </c>
      <c r="AQ63" s="862">
        <v>0</v>
      </c>
      <c r="AR63" s="863">
        <v>0</v>
      </c>
      <c r="AS63" s="586">
        <v>0</v>
      </c>
      <c r="AT63" s="864">
        <v>0</v>
      </c>
      <c r="AU63" s="864">
        <v>0</v>
      </c>
      <c r="AV63" s="864">
        <v>0</v>
      </c>
      <c r="AW63" s="864">
        <v>0</v>
      </c>
      <c r="AX63" s="839"/>
      <c r="AY63" s="865">
        <v>0</v>
      </c>
      <c r="AZ63" s="866">
        <v>0</v>
      </c>
      <c r="BA63" s="867">
        <v>0</v>
      </c>
      <c r="BB63" s="234" t="s">
        <v>789</v>
      </c>
      <c r="BC63" s="360"/>
      <c r="BD63" s="360"/>
      <c r="BE63" s="360"/>
      <c r="BF63" s="360"/>
      <c r="BG63" s="360"/>
      <c r="BH63" s="360"/>
      <c r="BI63" s="360"/>
      <c r="BJ63" s="360"/>
      <c r="BK63" s="360"/>
      <c r="BL63" s="360"/>
      <c r="BM63" s="360"/>
      <c r="BN63" s="876">
        <v>0</v>
      </c>
      <c r="BO63" s="877">
        <v>0</v>
      </c>
      <c r="BP63" s="878">
        <v>0</v>
      </c>
      <c r="BQ63" s="879">
        <v>0</v>
      </c>
      <c r="BR63" s="879">
        <v>0</v>
      </c>
      <c r="BS63" s="880">
        <v>0</v>
      </c>
      <c r="BT63" s="881">
        <v>0</v>
      </c>
      <c r="BU63" s="879">
        <v>0</v>
      </c>
      <c r="BV63" s="879">
        <v>0</v>
      </c>
      <c r="BW63" s="882">
        <v>0</v>
      </c>
      <c r="CG63" s="480">
        <v>52</v>
      </c>
    </row>
    <row r="64" spans="1:85" s="177" customFormat="1" ht="21.95" customHeight="1" x14ac:dyDescent="0.2">
      <c r="A64" s="234">
        <v>0</v>
      </c>
      <c r="B64" s="234">
        <v>0</v>
      </c>
      <c r="C64" s="388">
        <v>0</v>
      </c>
      <c r="D64" s="388" t="s">
        <v>95</v>
      </c>
      <c r="E64" s="868" t="s">
        <v>790</v>
      </c>
      <c r="F64" s="868" t="s">
        <v>606</v>
      </c>
      <c r="G64" s="868" t="s">
        <v>94</v>
      </c>
      <c r="H64" s="869">
        <v>136.38999999999999</v>
      </c>
      <c r="I64" s="870">
        <v>67.641300000000001</v>
      </c>
      <c r="J64" s="871">
        <v>9225.6</v>
      </c>
      <c r="K64" s="361">
        <v>9225.6</v>
      </c>
      <c r="L64" s="361">
        <v>9225.6</v>
      </c>
      <c r="M64" s="362">
        <v>1</v>
      </c>
      <c r="N64" s="362">
        <v>1</v>
      </c>
      <c r="O64" s="363">
        <v>136.38999999999999</v>
      </c>
      <c r="P64" s="363">
        <v>9225.6</v>
      </c>
      <c r="Q64" s="362">
        <v>1</v>
      </c>
      <c r="R64" s="362">
        <v>1</v>
      </c>
      <c r="S64" s="363">
        <v>136.38999999999999</v>
      </c>
      <c r="T64" s="363">
        <v>9225.6</v>
      </c>
      <c r="U64" s="891">
        <v>9235.9425164010008</v>
      </c>
      <c r="V64" s="891">
        <v>9235.9425164010008</v>
      </c>
      <c r="W64" s="891">
        <v>0</v>
      </c>
      <c r="X64" s="891">
        <v>9235.9425164010008</v>
      </c>
      <c r="Y64" s="891">
        <v>9235.9425164010008</v>
      </c>
      <c r="Z64" s="362">
        <v>0</v>
      </c>
      <c r="AA64" s="362">
        <v>0</v>
      </c>
      <c r="AB64" s="362">
        <v>0</v>
      </c>
      <c r="AC64" s="362">
        <v>0</v>
      </c>
      <c r="AD64" s="364">
        <v>0</v>
      </c>
      <c r="AE64" s="360"/>
      <c r="AF64" s="363">
        <v>127.98837599999999</v>
      </c>
      <c r="AG64" s="363">
        <v>8.4016239999999982</v>
      </c>
      <c r="AH64" s="360"/>
      <c r="AI64" s="859">
        <v>0</v>
      </c>
      <c r="AJ64" s="860">
        <v>0</v>
      </c>
      <c r="AK64" s="859">
        <v>0</v>
      </c>
      <c r="AL64" s="860">
        <v>0</v>
      </c>
      <c r="AM64" s="360"/>
      <c r="AN64" s="861">
        <v>9225.6</v>
      </c>
      <c r="AO64" s="862">
        <v>0</v>
      </c>
      <c r="AP64" s="862">
        <v>0</v>
      </c>
      <c r="AQ64" s="862">
        <v>0</v>
      </c>
      <c r="AR64" s="863">
        <v>0</v>
      </c>
      <c r="AS64" s="586">
        <v>0</v>
      </c>
      <c r="AT64" s="864">
        <v>0</v>
      </c>
      <c r="AU64" s="864">
        <v>0</v>
      </c>
      <c r="AV64" s="864">
        <v>0</v>
      </c>
      <c r="AW64" s="864">
        <v>0</v>
      </c>
      <c r="AX64" s="839"/>
      <c r="AY64" s="865">
        <v>0</v>
      </c>
      <c r="AZ64" s="866">
        <v>0</v>
      </c>
      <c r="BA64" s="867">
        <v>0</v>
      </c>
      <c r="BB64" s="234" t="s">
        <v>790</v>
      </c>
      <c r="BC64" s="360"/>
      <c r="BD64" s="360"/>
      <c r="BE64" s="360"/>
      <c r="BF64" s="360"/>
      <c r="BG64" s="360"/>
      <c r="BH64" s="360"/>
      <c r="BI64" s="360"/>
      <c r="BJ64" s="360"/>
      <c r="BK64" s="360"/>
      <c r="BL64" s="360"/>
      <c r="BM64" s="360"/>
      <c r="BN64" s="876">
        <v>0</v>
      </c>
      <c r="BO64" s="877">
        <v>0</v>
      </c>
      <c r="BP64" s="878">
        <v>0</v>
      </c>
      <c r="BQ64" s="879">
        <v>0</v>
      </c>
      <c r="BR64" s="879">
        <v>0</v>
      </c>
      <c r="BS64" s="880">
        <v>0</v>
      </c>
      <c r="BT64" s="881">
        <v>0</v>
      </c>
      <c r="BU64" s="879">
        <v>0</v>
      </c>
      <c r="BV64" s="879">
        <v>0</v>
      </c>
      <c r="BW64" s="882">
        <v>0</v>
      </c>
      <c r="CG64" s="480">
        <v>53</v>
      </c>
    </row>
    <row r="65" spans="1:85" s="177" customFormat="1" ht="21.95" customHeight="1" x14ac:dyDescent="0.2">
      <c r="A65" s="234">
        <v>0</v>
      </c>
      <c r="B65" s="234">
        <v>0</v>
      </c>
      <c r="C65" s="388">
        <v>0</v>
      </c>
      <c r="D65" s="388" t="s">
        <v>95</v>
      </c>
      <c r="E65" s="872" t="s">
        <v>103</v>
      </c>
      <c r="F65" s="872" t="s">
        <v>975</v>
      </c>
      <c r="G65" s="872"/>
      <c r="H65" s="873"/>
      <c r="I65" s="874"/>
      <c r="J65" s="875">
        <v>31514.49</v>
      </c>
      <c r="K65" s="842">
        <v>31514.49</v>
      </c>
      <c r="L65" s="842">
        <v>33192.272362046235</v>
      </c>
      <c r="M65" s="362">
        <v>0</v>
      </c>
      <c r="N65" s="362">
        <v>0</v>
      </c>
      <c r="O65" s="363">
        <v>0</v>
      </c>
      <c r="P65" s="363">
        <v>0</v>
      </c>
      <c r="Q65" s="362">
        <v>0</v>
      </c>
      <c r="R65" s="362">
        <v>0</v>
      </c>
      <c r="S65" s="363">
        <v>0</v>
      </c>
      <c r="T65" s="363">
        <v>0</v>
      </c>
      <c r="U65" s="363"/>
      <c r="V65" s="363"/>
      <c r="W65" s="363"/>
      <c r="X65" s="363"/>
      <c r="Y65" s="363">
        <v>0</v>
      </c>
      <c r="Z65" s="362">
        <v>0</v>
      </c>
      <c r="AA65" s="362">
        <v>0</v>
      </c>
      <c r="AB65" s="362">
        <v>0</v>
      </c>
      <c r="AC65" s="362">
        <v>0</v>
      </c>
      <c r="AD65" s="364" t="s">
        <v>2764</v>
      </c>
      <c r="AE65" s="360"/>
      <c r="AF65" s="363">
        <v>0</v>
      </c>
      <c r="AG65" s="363">
        <v>0</v>
      </c>
      <c r="AH65" s="360"/>
      <c r="AI65" s="859"/>
      <c r="AJ65" s="860"/>
      <c r="AK65" s="859"/>
      <c r="AL65" s="860"/>
      <c r="AM65" s="360"/>
      <c r="AN65" s="861"/>
      <c r="AO65" s="862"/>
      <c r="AP65" s="862"/>
      <c r="AQ65" s="862"/>
      <c r="AR65" s="863"/>
      <c r="AS65" s="586"/>
      <c r="AT65" s="864"/>
      <c r="AU65" s="864"/>
      <c r="AV65" s="864"/>
      <c r="AW65" s="864"/>
      <c r="AX65" s="839"/>
      <c r="AY65" s="865"/>
      <c r="AZ65" s="866"/>
      <c r="BA65" s="867"/>
      <c r="BB65" s="234" t="s">
        <v>103</v>
      </c>
      <c r="BC65" s="360"/>
      <c r="BD65" s="360"/>
      <c r="BE65" s="360"/>
      <c r="BF65" s="360"/>
      <c r="BG65" s="360"/>
      <c r="BH65" s="360"/>
      <c r="BI65" s="360"/>
      <c r="BJ65" s="360"/>
      <c r="BK65" s="360"/>
      <c r="BL65" s="360"/>
      <c r="BM65" s="360"/>
      <c r="BN65" s="876">
        <v>0</v>
      </c>
      <c r="BO65" s="877">
        <v>0</v>
      </c>
      <c r="BP65" s="878">
        <v>0</v>
      </c>
      <c r="BQ65" s="879">
        <v>0</v>
      </c>
      <c r="BR65" s="879">
        <v>0</v>
      </c>
      <c r="BS65" s="880">
        <v>0</v>
      </c>
      <c r="BT65" s="881">
        <v>0</v>
      </c>
      <c r="BU65" s="879">
        <v>0</v>
      </c>
      <c r="BV65" s="879">
        <v>0</v>
      </c>
      <c r="BW65" s="882">
        <v>0</v>
      </c>
      <c r="CG65" s="480">
        <v>54</v>
      </c>
    </row>
    <row r="66" spans="1:85" s="177" customFormat="1" ht="21.95" customHeight="1" x14ac:dyDescent="0.2">
      <c r="A66" s="234">
        <v>0</v>
      </c>
      <c r="B66" s="234">
        <v>0</v>
      </c>
      <c r="C66" s="388">
        <v>0</v>
      </c>
      <c r="D66" s="388" t="s">
        <v>95</v>
      </c>
      <c r="E66" s="868" t="s">
        <v>104</v>
      </c>
      <c r="F66" s="868" t="s">
        <v>978</v>
      </c>
      <c r="G66" s="868" t="s">
        <v>94</v>
      </c>
      <c r="H66" s="869">
        <v>28.44</v>
      </c>
      <c r="I66" s="870">
        <v>170</v>
      </c>
      <c r="J66" s="871">
        <v>4834.8</v>
      </c>
      <c r="K66" s="361">
        <v>4834.8</v>
      </c>
      <c r="L66" s="361">
        <v>4834.8</v>
      </c>
      <c r="M66" s="362">
        <v>1</v>
      </c>
      <c r="N66" s="362">
        <v>1</v>
      </c>
      <c r="O66" s="363">
        <v>28.44</v>
      </c>
      <c r="P66" s="363">
        <v>4834.8</v>
      </c>
      <c r="Q66" s="362">
        <v>1</v>
      </c>
      <c r="R66" s="362">
        <v>1</v>
      </c>
      <c r="S66" s="363">
        <v>28.44</v>
      </c>
      <c r="T66" s="363">
        <v>4834.8</v>
      </c>
      <c r="U66" s="891">
        <v>4850.2339932589211</v>
      </c>
      <c r="V66" s="891">
        <v>4850.2339932589211</v>
      </c>
      <c r="W66" s="891">
        <v>0</v>
      </c>
      <c r="X66" s="891">
        <v>4850.2339932589211</v>
      </c>
      <c r="Y66" s="891">
        <v>4850.2339932589211</v>
      </c>
      <c r="Z66" s="362">
        <v>0</v>
      </c>
      <c r="AA66" s="362">
        <v>0</v>
      </c>
      <c r="AB66" s="362">
        <v>0</v>
      </c>
      <c r="AC66" s="362">
        <v>0</v>
      </c>
      <c r="AD66" s="364">
        <v>0</v>
      </c>
      <c r="AE66" s="360"/>
      <c r="AF66" s="363">
        <v>21.958523999999997</v>
      </c>
      <c r="AG66" s="363">
        <v>6.4814760000000042</v>
      </c>
      <c r="AH66" s="360"/>
      <c r="AI66" s="859">
        <v>0</v>
      </c>
      <c r="AJ66" s="860">
        <v>0</v>
      </c>
      <c r="AK66" s="859">
        <v>0</v>
      </c>
      <c r="AL66" s="860">
        <v>0</v>
      </c>
      <c r="AM66" s="360"/>
      <c r="AN66" s="861">
        <v>4834.8</v>
      </c>
      <c r="AO66" s="862">
        <v>0</v>
      </c>
      <c r="AP66" s="862">
        <v>0</v>
      </c>
      <c r="AQ66" s="862">
        <v>0</v>
      </c>
      <c r="AR66" s="863">
        <v>0</v>
      </c>
      <c r="AS66" s="586">
        <v>0</v>
      </c>
      <c r="AT66" s="864">
        <v>0</v>
      </c>
      <c r="AU66" s="864">
        <v>0</v>
      </c>
      <c r="AV66" s="864">
        <v>0</v>
      </c>
      <c r="AW66" s="864">
        <v>0</v>
      </c>
      <c r="AX66" s="839"/>
      <c r="AY66" s="865">
        <v>0</v>
      </c>
      <c r="AZ66" s="866">
        <v>0</v>
      </c>
      <c r="BA66" s="867">
        <v>0</v>
      </c>
      <c r="BB66" s="234" t="s">
        <v>104</v>
      </c>
      <c r="BC66" s="360"/>
      <c r="BD66" s="360"/>
      <c r="BE66" s="360"/>
      <c r="BF66" s="360"/>
      <c r="BG66" s="360"/>
      <c r="BH66" s="360"/>
      <c r="BI66" s="360"/>
      <c r="BJ66" s="360"/>
      <c r="BK66" s="360"/>
      <c r="BL66" s="360"/>
      <c r="BM66" s="360"/>
      <c r="BN66" s="876">
        <v>0</v>
      </c>
      <c r="BO66" s="877">
        <v>0</v>
      </c>
      <c r="BP66" s="878">
        <v>0</v>
      </c>
      <c r="BQ66" s="879">
        <v>0</v>
      </c>
      <c r="BR66" s="879">
        <v>0</v>
      </c>
      <c r="BS66" s="880">
        <v>0</v>
      </c>
      <c r="BT66" s="881">
        <v>0</v>
      </c>
      <c r="BU66" s="879">
        <v>0</v>
      </c>
      <c r="BV66" s="879">
        <v>0</v>
      </c>
      <c r="BW66" s="882">
        <v>0</v>
      </c>
      <c r="CG66" s="480">
        <v>55</v>
      </c>
    </row>
    <row r="67" spans="1:85" s="177" customFormat="1" ht="21.95" customHeight="1" x14ac:dyDescent="0.2">
      <c r="A67" s="234">
        <v>0</v>
      </c>
      <c r="B67" s="234">
        <v>0</v>
      </c>
      <c r="C67" s="388">
        <v>0</v>
      </c>
      <c r="D67" s="388" t="s">
        <v>95</v>
      </c>
      <c r="E67" s="868" t="s">
        <v>792</v>
      </c>
      <c r="F67" s="868" t="s">
        <v>982</v>
      </c>
      <c r="G67" s="868" t="s">
        <v>94</v>
      </c>
      <c r="H67" s="869">
        <v>12.38</v>
      </c>
      <c r="I67" s="870">
        <v>130</v>
      </c>
      <c r="J67" s="871">
        <v>1609.4</v>
      </c>
      <c r="K67" s="361">
        <v>1609.4</v>
      </c>
      <c r="L67" s="361">
        <v>1609.4</v>
      </c>
      <c r="M67" s="362">
        <v>1</v>
      </c>
      <c r="N67" s="362">
        <v>1</v>
      </c>
      <c r="O67" s="363">
        <v>12.38</v>
      </c>
      <c r="P67" s="363">
        <v>1609.4</v>
      </c>
      <c r="Q67" s="362">
        <v>1</v>
      </c>
      <c r="R67" s="362">
        <v>1</v>
      </c>
      <c r="S67" s="363">
        <v>12.38</v>
      </c>
      <c r="T67" s="363">
        <v>1609.4</v>
      </c>
      <c r="U67" s="891">
        <v>1611.8444438962301</v>
      </c>
      <c r="V67" s="891">
        <v>1611.8444438962301</v>
      </c>
      <c r="W67" s="891">
        <v>0</v>
      </c>
      <c r="X67" s="891">
        <v>1611.8444438962301</v>
      </c>
      <c r="Y67" s="891">
        <v>1611.8444438962301</v>
      </c>
      <c r="Z67" s="362">
        <v>0</v>
      </c>
      <c r="AA67" s="362">
        <v>0</v>
      </c>
      <c r="AB67" s="362">
        <v>0</v>
      </c>
      <c r="AC67" s="362">
        <v>0</v>
      </c>
      <c r="AD67" s="364">
        <v>0</v>
      </c>
      <c r="AE67" s="360"/>
      <c r="AF67" s="363">
        <v>11.036770000000002</v>
      </c>
      <c r="AG67" s="363">
        <v>1.3432299999999984</v>
      </c>
      <c r="AH67" s="360"/>
      <c r="AI67" s="859">
        <v>0</v>
      </c>
      <c r="AJ67" s="860">
        <v>0</v>
      </c>
      <c r="AK67" s="859">
        <v>0</v>
      </c>
      <c r="AL67" s="860">
        <v>0</v>
      </c>
      <c r="AM67" s="360"/>
      <c r="AN67" s="861">
        <v>1609.4</v>
      </c>
      <c r="AO67" s="862">
        <v>0</v>
      </c>
      <c r="AP67" s="862">
        <v>0</v>
      </c>
      <c r="AQ67" s="862">
        <v>0</v>
      </c>
      <c r="AR67" s="863">
        <v>0</v>
      </c>
      <c r="AS67" s="586">
        <v>0</v>
      </c>
      <c r="AT67" s="864">
        <v>0</v>
      </c>
      <c r="AU67" s="864">
        <v>0</v>
      </c>
      <c r="AV67" s="864">
        <v>0</v>
      </c>
      <c r="AW67" s="864">
        <v>0</v>
      </c>
      <c r="AX67" s="839"/>
      <c r="AY67" s="865">
        <v>0</v>
      </c>
      <c r="AZ67" s="866">
        <v>0</v>
      </c>
      <c r="BA67" s="867">
        <v>0</v>
      </c>
      <c r="BB67" s="234" t="s">
        <v>792</v>
      </c>
      <c r="BC67" s="360"/>
      <c r="BD67" s="360"/>
      <c r="BE67" s="360"/>
      <c r="BF67" s="360"/>
      <c r="BG67" s="360"/>
      <c r="BH67" s="360"/>
      <c r="BI67" s="360"/>
      <c r="BJ67" s="360"/>
      <c r="BK67" s="360"/>
      <c r="BL67" s="360"/>
      <c r="BM67" s="360"/>
      <c r="BN67" s="876">
        <v>0</v>
      </c>
      <c r="BO67" s="877">
        <v>0</v>
      </c>
      <c r="BP67" s="878">
        <v>0</v>
      </c>
      <c r="BQ67" s="879">
        <v>0</v>
      </c>
      <c r="BR67" s="879">
        <v>0</v>
      </c>
      <c r="BS67" s="880">
        <v>0</v>
      </c>
      <c r="BT67" s="881">
        <v>0</v>
      </c>
      <c r="BU67" s="879">
        <v>0</v>
      </c>
      <c r="BV67" s="879">
        <v>0</v>
      </c>
      <c r="BW67" s="882">
        <v>0</v>
      </c>
      <c r="CG67" s="480">
        <v>56</v>
      </c>
    </row>
    <row r="68" spans="1:85" s="177" customFormat="1" ht="21.95" customHeight="1" x14ac:dyDescent="0.2">
      <c r="A68" s="234">
        <v>0</v>
      </c>
      <c r="B68" s="234">
        <v>0</v>
      </c>
      <c r="C68" s="388">
        <v>0</v>
      </c>
      <c r="D68" s="388" t="s">
        <v>95</v>
      </c>
      <c r="E68" s="868" t="s">
        <v>793</v>
      </c>
      <c r="F68" s="868" t="s">
        <v>973</v>
      </c>
      <c r="G68" s="868" t="s">
        <v>101</v>
      </c>
      <c r="H68" s="869">
        <v>1196.0999999999999</v>
      </c>
      <c r="I68" s="870">
        <v>5.4630000000000001</v>
      </c>
      <c r="J68" s="871">
        <v>6534.29</v>
      </c>
      <c r="K68" s="361">
        <v>6534.29</v>
      </c>
      <c r="L68" s="361">
        <v>6534.29</v>
      </c>
      <c r="M68" s="362">
        <v>1</v>
      </c>
      <c r="N68" s="362">
        <v>1</v>
      </c>
      <c r="O68" s="363">
        <v>1196.0999999999999</v>
      </c>
      <c r="P68" s="363">
        <v>6534.29</v>
      </c>
      <c r="Q68" s="362">
        <v>1</v>
      </c>
      <c r="R68" s="362">
        <v>1</v>
      </c>
      <c r="S68" s="363">
        <v>1196.0999999999999</v>
      </c>
      <c r="T68" s="363">
        <v>6534.29</v>
      </c>
      <c r="U68" s="891">
        <v>6552.2906384690468</v>
      </c>
      <c r="V68" s="891">
        <v>6552.2906384690468</v>
      </c>
      <c r="W68" s="891">
        <v>0</v>
      </c>
      <c r="X68" s="891">
        <v>6552.2906384690468</v>
      </c>
      <c r="Y68" s="891">
        <v>6552.2906384690468</v>
      </c>
      <c r="Z68" s="362">
        <v>0</v>
      </c>
      <c r="AA68" s="362">
        <v>0</v>
      </c>
      <c r="AB68" s="362">
        <v>0</v>
      </c>
      <c r="AC68" s="362">
        <v>0</v>
      </c>
      <c r="AD68" s="364">
        <v>0</v>
      </c>
      <c r="AE68" s="360"/>
      <c r="AF68" s="363">
        <v>960.8271299999999</v>
      </c>
      <c r="AG68" s="363">
        <v>235.27287000000001</v>
      </c>
      <c r="AH68" s="360"/>
      <c r="AI68" s="859">
        <v>0</v>
      </c>
      <c r="AJ68" s="860">
        <v>0</v>
      </c>
      <c r="AK68" s="859">
        <v>0</v>
      </c>
      <c r="AL68" s="860">
        <v>0</v>
      </c>
      <c r="AM68" s="360"/>
      <c r="AN68" s="861">
        <v>6534.29</v>
      </c>
      <c r="AO68" s="862">
        <v>0</v>
      </c>
      <c r="AP68" s="862">
        <v>0</v>
      </c>
      <c r="AQ68" s="862">
        <v>0</v>
      </c>
      <c r="AR68" s="863">
        <v>0</v>
      </c>
      <c r="AS68" s="586">
        <v>0</v>
      </c>
      <c r="AT68" s="864">
        <v>0</v>
      </c>
      <c r="AU68" s="864">
        <v>0</v>
      </c>
      <c r="AV68" s="864">
        <v>0</v>
      </c>
      <c r="AW68" s="864">
        <v>0</v>
      </c>
      <c r="AX68" s="839"/>
      <c r="AY68" s="865">
        <v>0</v>
      </c>
      <c r="AZ68" s="866">
        <v>0</v>
      </c>
      <c r="BA68" s="867">
        <v>0</v>
      </c>
      <c r="BB68" s="234" t="s">
        <v>793</v>
      </c>
      <c r="BC68" s="360"/>
      <c r="BD68" s="360"/>
      <c r="BE68" s="360"/>
      <c r="BF68" s="360"/>
      <c r="BG68" s="360"/>
      <c r="BH68" s="360"/>
      <c r="BI68" s="360"/>
      <c r="BJ68" s="360"/>
      <c r="BK68" s="360"/>
      <c r="BL68" s="360"/>
      <c r="BM68" s="360"/>
      <c r="BN68" s="876">
        <v>0</v>
      </c>
      <c r="BO68" s="877">
        <v>0</v>
      </c>
      <c r="BP68" s="878">
        <v>0</v>
      </c>
      <c r="BQ68" s="879">
        <v>0</v>
      </c>
      <c r="BR68" s="879">
        <v>0</v>
      </c>
      <c r="BS68" s="880">
        <v>0</v>
      </c>
      <c r="BT68" s="881">
        <v>0</v>
      </c>
      <c r="BU68" s="879">
        <v>0</v>
      </c>
      <c r="BV68" s="879">
        <v>0</v>
      </c>
      <c r="BW68" s="882">
        <v>0</v>
      </c>
      <c r="CG68" s="480">
        <v>57</v>
      </c>
    </row>
    <row r="69" spans="1:85" s="177" customFormat="1" ht="21.95" customHeight="1" x14ac:dyDescent="0.2">
      <c r="A69" s="234">
        <v>0</v>
      </c>
      <c r="B69" s="234">
        <v>0</v>
      </c>
      <c r="C69" s="388">
        <v>0</v>
      </c>
      <c r="D69" s="388" t="s">
        <v>95</v>
      </c>
      <c r="E69" s="868" t="s">
        <v>794</v>
      </c>
      <c r="F69" s="868" t="s">
        <v>1681</v>
      </c>
      <c r="G69" s="868" t="s">
        <v>94</v>
      </c>
      <c r="H69" s="869">
        <v>40.81</v>
      </c>
      <c r="I69" s="870">
        <v>337.6848</v>
      </c>
      <c r="J69" s="871">
        <v>13780.93</v>
      </c>
      <c r="K69" s="361">
        <v>13780.93</v>
      </c>
      <c r="L69" s="361">
        <v>13780.93</v>
      </c>
      <c r="M69" s="362">
        <v>1</v>
      </c>
      <c r="N69" s="362">
        <v>1</v>
      </c>
      <c r="O69" s="363">
        <v>40.81</v>
      </c>
      <c r="P69" s="363">
        <v>13780.93</v>
      </c>
      <c r="Q69" s="362">
        <v>1</v>
      </c>
      <c r="R69" s="362">
        <v>1</v>
      </c>
      <c r="S69" s="363">
        <v>40.81</v>
      </c>
      <c r="T69" s="363">
        <v>13780.93</v>
      </c>
      <c r="U69" s="891">
        <v>13818.893656142785</v>
      </c>
      <c r="V69" s="891">
        <v>13818.893656142785</v>
      </c>
      <c r="W69" s="891">
        <v>0</v>
      </c>
      <c r="X69" s="891">
        <v>13818.893656142785</v>
      </c>
      <c r="Y69" s="891">
        <v>13818.893656142785</v>
      </c>
      <c r="Z69" s="362">
        <v>0</v>
      </c>
      <c r="AA69" s="362">
        <v>0</v>
      </c>
      <c r="AB69" s="362">
        <v>0</v>
      </c>
      <c r="AC69" s="362">
        <v>0</v>
      </c>
      <c r="AD69" s="364">
        <v>0</v>
      </c>
      <c r="AE69" s="360"/>
      <c r="AF69" s="363">
        <v>32.782673000000003</v>
      </c>
      <c r="AG69" s="363">
        <v>8.0273269999999997</v>
      </c>
      <c r="AH69" s="360"/>
      <c r="AI69" s="859">
        <v>0</v>
      </c>
      <c r="AJ69" s="860">
        <v>0</v>
      </c>
      <c r="AK69" s="859">
        <v>0</v>
      </c>
      <c r="AL69" s="860">
        <v>0</v>
      </c>
      <c r="AM69" s="360"/>
      <c r="AN69" s="861">
        <v>13780.93</v>
      </c>
      <c r="AO69" s="862">
        <v>0</v>
      </c>
      <c r="AP69" s="862">
        <v>0</v>
      </c>
      <c r="AQ69" s="862">
        <v>0</v>
      </c>
      <c r="AR69" s="863">
        <v>0</v>
      </c>
      <c r="AS69" s="586">
        <v>0</v>
      </c>
      <c r="AT69" s="864">
        <v>0</v>
      </c>
      <c r="AU69" s="864">
        <v>0</v>
      </c>
      <c r="AV69" s="864">
        <v>0</v>
      </c>
      <c r="AW69" s="864">
        <v>0</v>
      </c>
      <c r="AX69" s="839"/>
      <c r="AY69" s="865">
        <v>0</v>
      </c>
      <c r="AZ69" s="866">
        <v>0</v>
      </c>
      <c r="BA69" s="867">
        <v>0</v>
      </c>
      <c r="BB69" s="234" t="s">
        <v>794</v>
      </c>
      <c r="BC69" s="360"/>
      <c r="BD69" s="360"/>
      <c r="BE69" s="360"/>
      <c r="BF69" s="360"/>
      <c r="BG69" s="360"/>
      <c r="BH69" s="360"/>
      <c r="BI69" s="360"/>
      <c r="BJ69" s="360"/>
      <c r="BK69" s="360"/>
      <c r="BL69" s="360"/>
      <c r="BM69" s="360"/>
      <c r="BN69" s="876">
        <v>0</v>
      </c>
      <c r="BO69" s="877">
        <v>0</v>
      </c>
      <c r="BP69" s="878">
        <v>0</v>
      </c>
      <c r="BQ69" s="879">
        <v>0</v>
      </c>
      <c r="BR69" s="879">
        <v>0</v>
      </c>
      <c r="BS69" s="880">
        <v>0</v>
      </c>
      <c r="BT69" s="881">
        <v>0</v>
      </c>
      <c r="BU69" s="879">
        <v>0</v>
      </c>
      <c r="BV69" s="879">
        <v>0</v>
      </c>
      <c r="BW69" s="882">
        <v>0</v>
      </c>
      <c r="CG69" s="480">
        <v>58</v>
      </c>
    </row>
    <row r="70" spans="1:85" s="177" customFormat="1" ht="21.95" customHeight="1" x14ac:dyDescent="0.2">
      <c r="A70" s="234">
        <v>0</v>
      </c>
      <c r="B70" s="234">
        <v>0</v>
      </c>
      <c r="C70" s="388">
        <v>0</v>
      </c>
      <c r="D70" s="388" t="s">
        <v>95</v>
      </c>
      <c r="E70" s="868" t="s">
        <v>795</v>
      </c>
      <c r="F70" s="868" t="s">
        <v>1682</v>
      </c>
      <c r="G70" s="868" t="s">
        <v>8</v>
      </c>
      <c r="H70" s="869">
        <v>23</v>
      </c>
      <c r="I70" s="870">
        <v>38.697800000000001</v>
      </c>
      <c r="J70" s="871">
        <v>890.05</v>
      </c>
      <c r="K70" s="361">
        <v>890.05</v>
      </c>
      <c r="L70" s="361">
        <v>890.05</v>
      </c>
      <c r="M70" s="362">
        <v>1</v>
      </c>
      <c r="N70" s="362">
        <v>1</v>
      </c>
      <c r="O70" s="363">
        <v>23</v>
      </c>
      <c r="P70" s="363">
        <v>890.05</v>
      </c>
      <c r="Q70" s="362">
        <v>1</v>
      </c>
      <c r="R70" s="362">
        <v>1</v>
      </c>
      <c r="S70" s="363">
        <v>23</v>
      </c>
      <c r="T70" s="363">
        <v>890.05</v>
      </c>
      <c r="U70" s="891">
        <v>893.18721684880779</v>
      </c>
      <c r="V70" s="891">
        <v>893.18721684880779</v>
      </c>
      <c r="W70" s="891">
        <v>0</v>
      </c>
      <c r="X70" s="891">
        <v>893.18721684880779</v>
      </c>
      <c r="Y70" s="891">
        <v>893.18721684880779</v>
      </c>
      <c r="Z70" s="362">
        <v>0</v>
      </c>
      <c r="AA70" s="362">
        <v>0</v>
      </c>
      <c r="AB70" s="362">
        <v>0</v>
      </c>
      <c r="AC70" s="362">
        <v>0</v>
      </c>
      <c r="AD70" s="364">
        <v>0</v>
      </c>
      <c r="AE70" s="360"/>
      <c r="AF70" s="363">
        <v>17.9998</v>
      </c>
      <c r="AG70" s="363">
        <v>5.0001999999999995</v>
      </c>
      <c r="AH70" s="360"/>
      <c r="AI70" s="859">
        <v>0</v>
      </c>
      <c r="AJ70" s="860">
        <v>0</v>
      </c>
      <c r="AK70" s="859">
        <v>0</v>
      </c>
      <c r="AL70" s="860">
        <v>0</v>
      </c>
      <c r="AM70" s="360"/>
      <c r="AN70" s="861">
        <v>890.05</v>
      </c>
      <c r="AO70" s="862">
        <v>0</v>
      </c>
      <c r="AP70" s="862">
        <v>0</v>
      </c>
      <c r="AQ70" s="862">
        <v>0</v>
      </c>
      <c r="AR70" s="863">
        <v>0</v>
      </c>
      <c r="AS70" s="586">
        <v>0</v>
      </c>
      <c r="AT70" s="864">
        <v>0</v>
      </c>
      <c r="AU70" s="864">
        <v>0</v>
      </c>
      <c r="AV70" s="864">
        <v>0</v>
      </c>
      <c r="AW70" s="864">
        <v>0</v>
      </c>
      <c r="AX70" s="839"/>
      <c r="AY70" s="865">
        <v>0</v>
      </c>
      <c r="AZ70" s="866">
        <v>0</v>
      </c>
      <c r="BA70" s="867">
        <v>0</v>
      </c>
      <c r="BB70" s="234" t="s">
        <v>795</v>
      </c>
      <c r="BC70" s="360"/>
      <c r="BD70" s="360"/>
      <c r="BE70" s="360"/>
      <c r="BF70" s="360"/>
      <c r="BG70" s="360"/>
      <c r="BH70" s="360"/>
      <c r="BI70" s="360"/>
      <c r="BJ70" s="360"/>
      <c r="BK70" s="360"/>
      <c r="BL70" s="360"/>
      <c r="BM70" s="360"/>
      <c r="BN70" s="876">
        <v>0</v>
      </c>
      <c r="BO70" s="877">
        <v>0</v>
      </c>
      <c r="BP70" s="878">
        <v>0</v>
      </c>
      <c r="BQ70" s="879">
        <v>0</v>
      </c>
      <c r="BR70" s="879">
        <v>0</v>
      </c>
      <c r="BS70" s="880">
        <v>0</v>
      </c>
      <c r="BT70" s="881">
        <v>0</v>
      </c>
      <c r="BU70" s="879">
        <v>0</v>
      </c>
      <c r="BV70" s="879">
        <v>0</v>
      </c>
      <c r="BW70" s="882">
        <v>0</v>
      </c>
      <c r="CG70" s="480">
        <v>59</v>
      </c>
    </row>
    <row r="71" spans="1:85" s="177" customFormat="1" ht="21.95" customHeight="1" x14ac:dyDescent="0.2">
      <c r="A71" s="234">
        <v>0</v>
      </c>
      <c r="B71" s="234">
        <v>0</v>
      </c>
      <c r="C71" s="388">
        <v>0</v>
      </c>
      <c r="D71" s="388" t="s">
        <v>95</v>
      </c>
      <c r="E71" s="868" t="s">
        <v>796</v>
      </c>
      <c r="F71" s="868" t="s">
        <v>606</v>
      </c>
      <c r="G71" s="868" t="s">
        <v>94</v>
      </c>
      <c r="H71" s="869">
        <v>57.14</v>
      </c>
      <c r="I71" s="870">
        <v>67.641300000000001</v>
      </c>
      <c r="J71" s="871">
        <v>3865.02</v>
      </c>
      <c r="K71" s="361">
        <v>3865.02</v>
      </c>
      <c r="L71" s="361">
        <v>3865.02</v>
      </c>
      <c r="M71" s="362">
        <v>1</v>
      </c>
      <c r="N71" s="362">
        <v>1</v>
      </c>
      <c r="O71" s="363">
        <v>57.14</v>
      </c>
      <c r="P71" s="363">
        <v>3865.02</v>
      </c>
      <c r="Q71" s="362">
        <v>1</v>
      </c>
      <c r="R71" s="362">
        <v>1</v>
      </c>
      <c r="S71" s="363">
        <v>57.14</v>
      </c>
      <c r="T71" s="363">
        <v>3865.02</v>
      </c>
      <c r="U71" s="891">
        <v>3877.3444994091315</v>
      </c>
      <c r="V71" s="891">
        <v>3877.3444994091315</v>
      </c>
      <c r="W71" s="891">
        <v>0</v>
      </c>
      <c r="X71" s="891">
        <v>3877.3444994091315</v>
      </c>
      <c r="Y71" s="891">
        <v>3877.3444994091315</v>
      </c>
      <c r="Z71" s="362">
        <v>0</v>
      </c>
      <c r="AA71" s="362">
        <v>0</v>
      </c>
      <c r="AB71" s="362">
        <v>0</v>
      </c>
      <c r="AC71" s="362">
        <v>0</v>
      </c>
      <c r="AD71" s="364">
        <v>0</v>
      </c>
      <c r="AE71" s="360"/>
      <c r="AF71" s="363">
        <v>45.900562000000001</v>
      </c>
      <c r="AG71" s="363">
        <v>11.239438</v>
      </c>
      <c r="AH71" s="360"/>
      <c r="AI71" s="859">
        <v>0</v>
      </c>
      <c r="AJ71" s="860">
        <v>0</v>
      </c>
      <c r="AK71" s="859">
        <v>0</v>
      </c>
      <c r="AL71" s="860">
        <v>0</v>
      </c>
      <c r="AM71" s="360"/>
      <c r="AN71" s="861">
        <v>3865.02</v>
      </c>
      <c r="AO71" s="862">
        <v>0</v>
      </c>
      <c r="AP71" s="862">
        <v>0</v>
      </c>
      <c r="AQ71" s="862">
        <v>0</v>
      </c>
      <c r="AR71" s="863">
        <v>0</v>
      </c>
      <c r="AS71" s="586">
        <v>0</v>
      </c>
      <c r="AT71" s="864">
        <v>0</v>
      </c>
      <c r="AU71" s="864">
        <v>0</v>
      </c>
      <c r="AV71" s="864">
        <v>0</v>
      </c>
      <c r="AW71" s="864">
        <v>0</v>
      </c>
      <c r="AX71" s="839"/>
      <c r="AY71" s="865">
        <v>0</v>
      </c>
      <c r="AZ71" s="866">
        <v>0</v>
      </c>
      <c r="BA71" s="867">
        <v>0</v>
      </c>
      <c r="BB71" s="234" t="s">
        <v>796</v>
      </c>
      <c r="BC71" s="360"/>
      <c r="BD71" s="360"/>
      <c r="BE71" s="360"/>
      <c r="BF71" s="360"/>
      <c r="BG71" s="360"/>
      <c r="BH71" s="360"/>
      <c r="BI71" s="360"/>
      <c r="BJ71" s="360"/>
      <c r="BK71" s="360"/>
      <c r="BL71" s="360"/>
      <c r="BM71" s="360"/>
      <c r="BN71" s="876">
        <v>0</v>
      </c>
      <c r="BO71" s="877">
        <v>0</v>
      </c>
      <c r="BP71" s="878">
        <v>0</v>
      </c>
      <c r="BQ71" s="879">
        <v>0</v>
      </c>
      <c r="BR71" s="879">
        <v>0</v>
      </c>
      <c r="BS71" s="880">
        <v>0</v>
      </c>
      <c r="BT71" s="881">
        <v>0</v>
      </c>
      <c r="BU71" s="879">
        <v>0</v>
      </c>
      <c r="BV71" s="879">
        <v>0</v>
      </c>
      <c r="BW71" s="882">
        <v>0</v>
      </c>
      <c r="CG71" s="480">
        <v>60</v>
      </c>
    </row>
    <row r="72" spans="1:85" s="177" customFormat="1" ht="21.95" customHeight="1" x14ac:dyDescent="0.2">
      <c r="A72" s="234">
        <v>0</v>
      </c>
      <c r="B72" s="234">
        <v>0</v>
      </c>
      <c r="C72" s="388">
        <v>0</v>
      </c>
      <c r="D72" s="388" t="s">
        <v>95</v>
      </c>
      <c r="E72" s="872" t="s">
        <v>974</v>
      </c>
      <c r="F72" s="872" t="s">
        <v>791</v>
      </c>
      <c r="G72" s="872"/>
      <c r="H72" s="873"/>
      <c r="I72" s="874"/>
      <c r="J72" s="875">
        <v>300464.65000000002</v>
      </c>
      <c r="K72" s="842">
        <v>300464.65000000002</v>
      </c>
      <c r="L72" s="842">
        <v>316460.91997576016</v>
      </c>
      <c r="M72" s="362">
        <v>0</v>
      </c>
      <c r="N72" s="362">
        <v>0</v>
      </c>
      <c r="O72" s="363">
        <v>0</v>
      </c>
      <c r="P72" s="363">
        <v>0</v>
      </c>
      <c r="Q72" s="362">
        <v>0</v>
      </c>
      <c r="R72" s="362">
        <v>0</v>
      </c>
      <c r="S72" s="363">
        <v>0</v>
      </c>
      <c r="T72" s="363">
        <v>0</v>
      </c>
      <c r="U72" s="363"/>
      <c r="V72" s="363"/>
      <c r="W72" s="363"/>
      <c r="X72" s="363"/>
      <c r="Y72" s="363">
        <v>0</v>
      </c>
      <c r="Z72" s="362">
        <v>0</v>
      </c>
      <c r="AA72" s="362">
        <v>0</v>
      </c>
      <c r="AB72" s="362">
        <v>0</v>
      </c>
      <c r="AC72" s="362">
        <v>0</v>
      </c>
      <c r="AD72" s="364" t="s">
        <v>2764</v>
      </c>
      <c r="AE72" s="360"/>
      <c r="AF72" s="363">
        <v>0</v>
      </c>
      <c r="AG72" s="363">
        <v>0</v>
      </c>
      <c r="AH72" s="360"/>
      <c r="AI72" s="859"/>
      <c r="AJ72" s="860"/>
      <c r="AK72" s="859"/>
      <c r="AL72" s="860"/>
      <c r="AM72" s="360"/>
      <c r="AN72" s="861"/>
      <c r="AO72" s="862"/>
      <c r="AP72" s="862"/>
      <c r="AQ72" s="862"/>
      <c r="AR72" s="863"/>
      <c r="AS72" s="586"/>
      <c r="AT72" s="864"/>
      <c r="AU72" s="864"/>
      <c r="AV72" s="864"/>
      <c r="AW72" s="864"/>
      <c r="AX72" s="839"/>
      <c r="AY72" s="865"/>
      <c r="AZ72" s="866"/>
      <c r="BA72" s="867"/>
      <c r="BB72" s="234" t="s">
        <v>974</v>
      </c>
      <c r="BC72" s="360"/>
      <c r="BD72" s="360"/>
      <c r="BE72" s="360"/>
      <c r="BF72" s="360"/>
      <c r="BG72" s="360"/>
      <c r="BH72" s="360"/>
      <c r="BI72" s="360"/>
      <c r="BJ72" s="360"/>
      <c r="BK72" s="360"/>
      <c r="BL72" s="360"/>
      <c r="BM72" s="360"/>
      <c r="BN72" s="876">
        <v>0</v>
      </c>
      <c r="BO72" s="877">
        <v>0</v>
      </c>
      <c r="BP72" s="878">
        <v>0</v>
      </c>
      <c r="BQ72" s="879">
        <v>0</v>
      </c>
      <c r="BR72" s="879">
        <v>0</v>
      </c>
      <c r="BS72" s="880">
        <v>0</v>
      </c>
      <c r="BT72" s="881">
        <v>0</v>
      </c>
      <c r="BU72" s="879">
        <v>0</v>
      </c>
      <c r="BV72" s="879">
        <v>0</v>
      </c>
      <c r="BW72" s="882">
        <v>0</v>
      </c>
      <c r="CG72" s="480">
        <v>61</v>
      </c>
    </row>
    <row r="73" spans="1:85" s="177" customFormat="1" ht="21.95" customHeight="1" x14ac:dyDescent="0.2">
      <c r="A73" s="234">
        <v>0</v>
      </c>
      <c r="B73" s="234">
        <v>0</v>
      </c>
      <c r="C73" s="388">
        <v>0</v>
      </c>
      <c r="D73" s="388" t="s">
        <v>95</v>
      </c>
      <c r="E73" s="868" t="s">
        <v>976</v>
      </c>
      <c r="F73" s="868" t="s">
        <v>612</v>
      </c>
      <c r="G73" s="868" t="s">
        <v>7</v>
      </c>
      <c r="H73" s="869">
        <v>1</v>
      </c>
      <c r="I73" s="870">
        <v>21000</v>
      </c>
      <c r="J73" s="871">
        <v>21000</v>
      </c>
      <c r="K73" s="361">
        <v>21000</v>
      </c>
      <c r="L73" s="361">
        <v>21000</v>
      </c>
      <c r="M73" s="362">
        <v>1</v>
      </c>
      <c r="N73" s="362">
        <v>1</v>
      </c>
      <c r="O73" s="363">
        <v>1</v>
      </c>
      <c r="P73" s="363">
        <v>21000</v>
      </c>
      <c r="Q73" s="362">
        <v>1</v>
      </c>
      <c r="R73" s="362">
        <v>1</v>
      </c>
      <c r="S73" s="363">
        <v>1</v>
      </c>
      <c r="T73" s="363">
        <v>21000</v>
      </c>
      <c r="U73" s="891">
        <v>21000</v>
      </c>
      <c r="V73" s="891">
        <v>21000</v>
      </c>
      <c r="W73" s="891">
        <v>0</v>
      </c>
      <c r="X73" s="891">
        <v>21000</v>
      </c>
      <c r="Y73" s="891">
        <v>21000</v>
      </c>
      <c r="Z73" s="362">
        <v>0</v>
      </c>
      <c r="AA73" s="362">
        <v>0</v>
      </c>
      <c r="AB73" s="362">
        <v>0</v>
      </c>
      <c r="AC73" s="362">
        <v>0</v>
      </c>
      <c r="AD73" s="364">
        <v>0</v>
      </c>
      <c r="AE73" s="360"/>
      <c r="AF73" s="363">
        <v>1</v>
      </c>
      <c r="AG73" s="363">
        <v>0</v>
      </c>
      <c r="AH73" s="360"/>
      <c r="AI73" s="859">
        <v>0</v>
      </c>
      <c r="AJ73" s="860">
        <v>0</v>
      </c>
      <c r="AK73" s="859">
        <v>0</v>
      </c>
      <c r="AL73" s="860">
        <v>0</v>
      </c>
      <c r="AM73" s="360"/>
      <c r="AN73" s="861">
        <v>21000</v>
      </c>
      <c r="AO73" s="862">
        <v>0</v>
      </c>
      <c r="AP73" s="862">
        <v>0</v>
      </c>
      <c r="AQ73" s="862">
        <v>0</v>
      </c>
      <c r="AR73" s="863">
        <v>0</v>
      </c>
      <c r="AS73" s="586">
        <v>0</v>
      </c>
      <c r="AT73" s="864">
        <v>0</v>
      </c>
      <c r="AU73" s="864">
        <v>0</v>
      </c>
      <c r="AV73" s="864">
        <v>0</v>
      </c>
      <c r="AW73" s="864">
        <v>0</v>
      </c>
      <c r="AX73" s="839"/>
      <c r="AY73" s="865">
        <v>0</v>
      </c>
      <c r="AZ73" s="866">
        <v>0</v>
      </c>
      <c r="BA73" s="867">
        <v>0</v>
      </c>
      <c r="BB73" s="234" t="s">
        <v>976</v>
      </c>
      <c r="BC73" s="360"/>
      <c r="BD73" s="360"/>
      <c r="BE73" s="360"/>
      <c r="BF73" s="360"/>
      <c r="BG73" s="360"/>
      <c r="BH73" s="360"/>
      <c r="BI73" s="360"/>
      <c r="BJ73" s="360"/>
      <c r="BK73" s="360"/>
      <c r="BL73" s="360"/>
      <c r="BM73" s="360"/>
      <c r="BN73" s="876">
        <v>0</v>
      </c>
      <c r="BO73" s="877">
        <v>0</v>
      </c>
      <c r="BP73" s="878">
        <v>0</v>
      </c>
      <c r="BQ73" s="879">
        <v>0</v>
      </c>
      <c r="BR73" s="879">
        <v>0</v>
      </c>
      <c r="BS73" s="880">
        <v>0</v>
      </c>
      <c r="BT73" s="881">
        <v>0</v>
      </c>
      <c r="BU73" s="879">
        <v>0</v>
      </c>
      <c r="BV73" s="879">
        <v>0</v>
      </c>
      <c r="BW73" s="882">
        <v>0</v>
      </c>
      <c r="CG73" s="480">
        <v>62</v>
      </c>
    </row>
    <row r="74" spans="1:85" s="177" customFormat="1" ht="21.95" customHeight="1" x14ac:dyDescent="0.2">
      <c r="A74" s="234">
        <v>0</v>
      </c>
      <c r="B74" s="234">
        <v>0</v>
      </c>
      <c r="C74" s="388">
        <v>0</v>
      </c>
      <c r="D74" s="388" t="s">
        <v>95</v>
      </c>
      <c r="E74" s="868" t="s">
        <v>977</v>
      </c>
      <c r="F74" s="868" t="s">
        <v>1683</v>
      </c>
      <c r="G74" s="868" t="s">
        <v>15</v>
      </c>
      <c r="H74" s="869">
        <v>644</v>
      </c>
      <c r="I74" s="870">
        <v>130</v>
      </c>
      <c r="J74" s="871">
        <v>83720</v>
      </c>
      <c r="K74" s="361">
        <v>83720</v>
      </c>
      <c r="L74" s="361">
        <v>83720</v>
      </c>
      <c r="M74" s="362">
        <v>1</v>
      </c>
      <c r="N74" s="362">
        <v>1</v>
      </c>
      <c r="O74" s="363">
        <v>644</v>
      </c>
      <c r="P74" s="363">
        <v>83720</v>
      </c>
      <c r="Q74" s="362">
        <v>1</v>
      </c>
      <c r="R74" s="362">
        <v>1</v>
      </c>
      <c r="S74" s="363">
        <v>644</v>
      </c>
      <c r="T74" s="363">
        <v>83720</v>
      </c>
      <c r="U74" s="891">
        <v>83720</v>
      </c>
      <c r="V74" s="891">
        <v>83720</v>
      </c>
      <c r="W74" s="891">
        <v>0</v>
      </c>
      <c r="X74" s="891">
        <v>83720</v>
      </c>
      <c r="Y74" s="891">
        <v>83720</v>
      </c>
      <c r="Z74" s="362">
        <v>0</v>
      </c>
      <c r="AA74" s="362">
        <v>0</v>
      </c>
      <c r="AB74" s="362">
        <v>0</v>
      </c>
      <c r="AC74" s="362">
        <v>0</v>
      </c>
      <c r="AD74" s="364">
        <v>0</v>
      </c>
      <c r="AE74" s="360"/>
      <c r="AF74" s="363">
        <v>644</v>
      </c>
      <c r="AG74" s="363">
        <v>0</v>
      </c>
      <c r="AH74" s="360"/>
      <c r="AI74" s="859">
        <v>0</v>
      </c>
      <c r="AJ74" s="860">
        <v>0</v>
      </c>
      <c r="AK74" s="859">
        <v>0</v>
      </c>
      <c r="AL74" s="860">
        <v>0</v>
      </c>
      <c r="AM74" s="360"/>
      <c r="AN74" s="861">
        <v>83720</v>
      </c>
      <c r="AO74" s="862">
        <v>0</v>
      </c>
      <c r="AP74" s="862">
        <v>0</v>
      </c>
      <c r="AQ74" s="862">
        <v>0</v>
      </c>
      <c r="AR74" s="863">
        <v>0</v>
      </c>
      <c r="AS74" s="586">
        <v>0</v>
      </c>
      <c r="AT74" s="864">
        <v>0</v>
      </c>
      <c r="AU74" s="864">
        <v>0</v>
      </c>
      <c r="AV74" s="864">
        <v>0</v>
      </c>
      <c r="AW74" s="864">
        <v>0</v>
      </c>
      <c r="AX74" s="839"/>
      <c r="AY74" s="865">
        <v>0</v>
      </c>
      <c r="AZ74" s="866">
        <v>0</v>
      </c>
      <c r="BA74" s="867">
        <v>0</v>
      </c>
      <c r="BB74" s="234" t="s">
        <v>977</v>
      </c>
      <c r="BC74" s="360"/>
      <c r="BD74" s="360"/>
      <c r="BE74" s="360"/>
      <c r="BF74" s="360"/>
      <c r="BG74" s="360"/>
      <c r="BH74" s="360"/>
      <c r="BI74" s="360"/>
      <c r="BJ74" s="360"/>
      <c r="BK74" s="360"/>
      <c r="BL74" s="360"/>
      <c r="BM74" s="360"/>
      <c r="BN74" s="876">
        <v>0</v>
      </c>
      <c r="BO74" s="877">
        <v>0</v>
      </c>
      <c r="BP74" s="878">
        <v>0</v>
      </c>
      <c r="BQ74" s="879">
        <v>0</v>
      </c>
      <c r="BR74" s="879">
        <v>0</v>
      </c>
      <c r="BS74" s="880">
        <v>0</v>
      </c>
      <c r="BT74" s="881">
        <v>0</v>
      </c>
      <c r="BU74" s="879">
        <v>0</v>
      </c>
      <c r="BV74" s="879">
        <v>0</v>
      </c>
      <c r="BW74" s="882">
        <v>0</v>
      </c>
      <c r="CG74" s="480">
        <v>63</v>
      </c>
    </row>
    <row r="75" spans="1:85" s="177" customFormat="1" ht="21.95" customHeight="1" x14ac:dyDescent="0.2">
      <c r="A75" s="234">
        <v>0</v>
      </c>
      <c r="B75" s="234">
        <v>0</v>
      </c>
      <c r="C75" s="388">
        <v>0</v>
      </c>
      <c r="D75" s="388" t="s">
        <v>95</v>
      </c>
      <c r="E75" s="868" t="s">
        <v>979</v>
      </c>
      <c r="F75" s="868" t="s">
        <v>1684</v>
      </c>
      <c r="G75" s="868" t="s">
        <v>15</v>
      </c>
      <c r="H75" s="869">
        <v>345</v>
      </c>
      <c r="I75" s="870">
        <v>150</v>
      </c>
      <c r="J75" s="871">
        <v>51750</v>
      </c>
      <c r="K75" s="361">
        <v>51750</v>
      </c>
      <c r="L75" s="361">
        <v>51750</v>
      </c>
      <c r="M75" s="362">
        <v>1</v>
      </c>
      <c r="N75" s="362">
        <v>1</v>
      </c>
      <c r="O75" s="363">
        <v>345</v>
      </c>
      <c r="P75" s="363">
        <v>51750</v>
      </c>
      <c r="Q75" s="362">
        <v>1</v>
      </c>
      <c r="R75" s="362">
        <v>1</v>
      </c>
      <c r="S75" s="363">
        <v>345</v>
      </c>
      <c r="T75" s="363">
        <v>51750</v>
      </c>
      <c r="U75" s="891">
        <v>51750</v>
      </c>
      <c r="V75" s="891">
        <v>51750</v>
      </c>
      <c r="W75" s="891">
        <v>0</v>
      </c>
      <c r="X75" s="891">
        <v>51750</v>
      </c>
      <c r="Y75" s="891">
        <v>51750</v>
      </c>
      <c r="Z75" s="362">
        <v>0</v>
      </c>
      <c r="AA75" s="362">
        <v>0</v>
      </c>
      <c r="AB75" s="362">
        <v>0</v>
      </c>
      <c r="AC75" s="362">
        <v>0</v>
      </c>
      <c r="AD75" s="364">
        <v>0</v>
      </c>
      <c r="AE75" s="360"/>
      <c r="AF75" s="363">
        <v>345</v>
      </c>
      <c r="AG75" s="363">
        <v>0</v>
      </c>
      <c r="AH75" s="360"/>
      <c r="AI75" s="859">
        <v>0</v>
      </c>
      <c r="AJ75" s="860">
        <v>0</v>
      </c>
      <c r="AK75" s="859">
        <v>0</v>
      </c>
      <c r="AL75" s="860">
        <v>0</v>
      </c>
      <c r="AM75" s="360"/>
      <c r="AN75" s="861">
        <v>51750</v>
      </c>
      <c r="AO75" s="862">
        <v>0</v>
      </c>
      <c r="AP75" s="862">
        <v>0</v>
      </c>
      <c r="AQ75" s="862">
        <v>0</v>
      </c>
      <c r="AR75" s="863">
        <v>0</v>
      </c>
      <c r="AS75" s="586">
        <v>0</v>
      </c>
      <c r="AT75" s="864">
        <v>0</v>
      </c>
      <c r="AU75" s="864">
        <v>0</v>
      </c>
      <c r="AV75" s="864">
        <v>0</v>
      </c>
      <c r="AW75" s="864">
        <v>0</v>
      </c>
      <c r="AX75" s="839"/>
      <c r="AY75" s="865">
        <v>0</v>
      </c>
      <c r="AZ75" s="866">
        <v>0</v>
      </c>
      <c r="BA75" s="867">
        <v>0</v>
      </c>
      <c r="BB75" s="234" t="s">
        <v>979</v>
      </c>
      <c r="BC75" s="360"/>
      <c r="BD75" s="360"/>
      <c r="BE75" s="360"/>
      <c r="BF75" s="360"/>
      <c r="BG75" s="360"/>
      <c r="BH75" s="360"/>
      <c r="BI75" s="360"/>
      <c r="BJ75" s="360"/>
      <c r="BK75" s="360"/>
      <c r="BL75" s="360"/>
      <c r="BM75" s="360"/>
      <c r="BN75" s="876">
        <v>0</v>
      </c>
      <c r="BO75" s="877">
        <v>0</v>
      </c>
      <c r="BP75" s="878">
        <v>0</v>
      </c>
      <c r="BQ75" s="879">
        <v>0</v>
      </c>
      <c r="BR75" s="879">
        <v>0</v>
      </c>
      <c r="BS75" s="880">
        <v>0</v>
      </c>
      <c r="BT75" s="881">
        <v>0</v>
      </c>
      <c r="BU75" s="879">
        <v>0</v>
      </c>
      <c r="BV75" s="879">
        <v>0</v>
      </c>
      <c r="BW75" s="882">
        <v>0</v>
      </c>
      <c r="CG75" s="480">
        <v>64</v>
      </c>
    </row>
    <row r="76" spans="1:85" s="177" customFormat="1" ht="21.95" customHeight="1" x14ac:dyDescent="0.2">
      <c r="A76" s="234">
        <v>0</v>
      </c>
      <c r="B76" s="234">
        <v>0</v>
      </c>
      <c r="C76" s="388">
        <v>0</v>
      </c>
      <c r="D76" s="388" t="s">
        <v>95</v>
      </c>
      <c r="E76" s="868" t="s">
        <v>980</v>
      </c>
      <c r="F76" s="868" t="s">
        <v>973</v>
      </c>
      <c r="G76" s="868" t="s">
        <v>101</v>
      </c>
      <c r="H76" s="869">
        <v>4588.1000000000004</v>
      </c>
      <c r="I76" s="870">
        <v>4.8520000000000003</v>
      </c>
      <c r="J76" s="871">
        <v>22261.47</v>
      </c>
      <c r="K76" s="361">
        <v>22261.47</v>
      </c>
      <c r="L76" s="361">
        <v>22261.47</v>
      </c>
      <c r="M76" s="362">
        <v>1</v>
      </c>
      <c r="N76" s="362">
        <v>1</v>
      </c>
      <c r="O76" s="363">
        <v>4588.1000000000004</v>
      </c>
      <c r="P76" s="363">
        <v>22261.47</v>
      </c>
      <c r="Q76" s="362">
        <v>1</v>
      </c>
      <c r="R76" s="362">
        <v>1</v>
      </c>
      <c r="S76" s="363">
        <v>4588.1000000000004</v>
      </c>
      <c r="T76" s="363">
        <v>22261.47</v>
      </c>
      <c r="U76" s="891">
        <v>22261.47</v>
      </c>
      <c r="V76" s="891">
        <v>22261.47</v>
      </c>
      <c r="W76" s="891">
        <v>0</v>
      </c>
      <c r="X76" s="891">
        <v>22261.47</v>
      </c>
      <c r="Y76" s="891">
        <v>22261.47</v>
      </c>
      <c r="Z76" s="362">
        <v>0</v>
      </c>
      <c r="AA76" s="362">
        <v>0</v>
      </c>
      <c r="AB76" s="362">
        <v>0</v>
      </c>
      <c r="AC76" s="362">
        <v>0</v>
      </c>
      <c r="AD76" s="364">
        <v>0</v>
      </c>
      <c r="AE76" s="360"/>
      <c r="AF76" s="363">
        <v>4588.1000000000004</v>
      </c>
      <c r="AG76" s="363">
        <v>0</v>
      </c>
      <c r="AH76" s="360"/>
      <c r="AI76" s="859">
        <v>0</v>
      </c>
      <c r="AJ76" s="860">
        <v>0</v>
      </c>
      <c r="AK76" s="859">
        <v>0</v>
      </c>
      <c r="AL76" s="860">
        <v>0</v>
      </c>
      <c r="AM76" s="360"/>
      <c r="AN76" s="861">
        <v>22261.47</v>
      </c>
      <c r="AO76" s="862">
        <v>0</v>
      </c>
      <c r="AP76" s="862">
        <v>0</v>
      </c>
      <c r="AQ76" s="862">
        <v>0</v>
      </c>
      <c r="AR76" s="863">
        <v>0</v>
      </c>
      <c r="AS76" s="586">
        <v>0</v>
      </c>
      <c r="AT76" s="864">
        <v>0</v>
      </c>
      <c r="AU76" s="864">
        <v>0</v>
      </c>
      <c r="AV76" s="864">
        <v>0</v>
      </c>
      <c r="AW76" s="864">
        <v>0</v>
      </c>
      <c r="AX76" s="839"/>
      <c r="AY76" s="865">
        <v>0</v>
      </c>
      <c r="AZ76" s="866">
        <v>0</v>
      </c>
      <c r="BA76" s="867">
        <v>0</v>
      </c>
      <c r="BB76" s="234" t="s">
        <v>980</v>
      </c>
      <c r="BC76" s="360"/>
      <c r="BD76" s="360"/>
      <c r="BE76" s="360"/>
      <c r="BF76" s="360"/>
      <c r="BG76" s="360"/>
      <c r="BH76" s="360"/>
      <c r="BI76" s="360"/>
      <c r="BJ76" s="360"/>
      <c r="BK76" s="360"/>
      <c r="BL76" s="360"/>
      <c r="BM76" s="360"/>
      <c r="BN76" s="876">
        <v>0</v>
      </c>
      <c r="BO76" s="877">
        <v>0</v>
      </c>
      <c r="BP76" s="878">
        <v>0</v>
      </c>
      <c r="BQ76" s="879">
        <v>0</v>
      </c>
      <c r="BR76" s="879">
        <v>0</v>
      </c>
      <c r="BS76" s="880">
        <v>0</v>
      </c>
      <c r="BT76" s="881">
        <v>0</v>
      </c>
      <c r="BU76" s="879">
        <v>0</v>
      </c>
      <c r="BV76" s="879">
        <v>0</v>
      </c>
      <c r="BW76" s="882">
        <v>0</v>
      </c>
      <c r="CG76" s="480">
        <v>65</v>
      </c>
    </row>
    <row r="77" spans="1:85" s="177" customFormat="1" ht="21.95" customHeight="1" x14ac:dyDescent="0.2">
      <c r="A77" s="234">
        <v>0</v>
      </c>
      <c r="B77" s="234">
        <v>0</v>
      </c>
      <c r="C77" s="388">
        <v>0</v>
      </c>
      <c r="D77" s="388" t="s">
        <v>95</v>
      </c>
      <c r="E77" s="868" t="s">
        <v>981</v>
      </c>
      <c r="F77" s="868" t="s">
        <v>1685</v>
      </c>
      <c r="G77" s="868" t="s">
        <v>94</v>
      </c>
      <c r="H77" s="869">
        <v>314.86</v>
      </c>
      <c r="I77" s="870">
        <v>337.6848</v>
      </c>
      <c r="J77" s="871">
        <v>106323.44</v>
      </c>
      <c r="K77" s="361">
        <v>106323.44</v>
      </c>
      <c r="L77" s="361">
        <v>106323.44</v>
      </c>
      <c r="M77" s="362">
        <v>1</v>
      </c>
      <c r="N77" s="362">
        <v>1</v>
      </c>
      <c r="O77" s="363">
        <v>314.86</v>
      </c>
      <c r="P77" s="363">
        <v>106323.44</v>
      </c>
      <c r="Q77" s="362">
        <v>1</v>
      </c>
      <c r="R77" s="362">
        <v>1</v>
      </c>
      <c r="S77" s="363">
        <v>314.86</v>
      </c>
      <c r="T77" s="363">
        <v>106323.44</v>
      </c>
      <c r="U77" s="891">
        <v>106323.44</v>
      </c>
      <c r="V77" s="891">
        <v>106323.44</v>
      </c>
      <c r="W77" s="891">
        <v>0</v>
      </c>
      <c r="X77" s="891">
        <v>106323.44</v>
      </c>
      <c r="Y77" s="891">
        <v>106323.44</v>
      </c>
      <c r="Z77" s="362">
        <v>0</v>
      </c>
      <c r="AA77" s="362">
        <v>0</v>
      </c>
      <c r="AB77" s="362">
        <v>0</v>
      </c>
      <c r="AC77" s="362">
        <v>0</v>
      </c>
      <c r="AD77" s="364">
        <v>0</v>
      </c>
      <c r="AE77" s="360"/>
      <c r="AF77" s="363">
        <v>314.86</v>
      </c>
      <c r="AG77" s="363">
        <v>0</v>
      </c>
      <c r="AH77" s="360"/>
      <c r="AI77" s="859">
        <v>0</v>
      </c>
      <c r="AJ77" s="860">
        <v>0</v>
      </c>
      <c r="AK77" s="859">
        <v>0</v>
      </c>
      <c r="AL77" s="860">
        <v>0</v>
      </c>
      <c r="AM77" s="360"/>
      <c r="AN77" s="861">
        <v>106323.44</v>
      </c>
      <c r="AO77" s="862">
        <v>0</v>
      </c>
      <c r="AP77" s="862">
        <v>0</v>
      </c>
      <c r="AQ77" s="862">
        <v>0</v>
      </c>
      <c r="AR77" s="863">
        <v>0</v>
      </c>
      <c r="AS77" s="586">
        <v>0</v>
      </c>
      <c r="AT77" s="864">
        <v>0</v>
      </c>
      <c r="AU77" s="864">
        <v>0</v>
      </c>
      <c r="AV77" s="864">
        <v>0</v>
      </c>
      <c r="AW77" s="864">
        <v>0</v>
      </c>
      <c r="AX77" s="839"/>
      <c r="AY77" s="865">
        <v>0</v>
      </c>
      <c r="AZ77" s="866">
        <v>0</v>
      </c>
      <c r="BA77" s="867">
        <v>0</v>
      </c>
      <c r="BB77" s="234" t="s">
        <v>981</v>
      </c>
      <c r="BC77" s="360"/>
      <c r="BD77" s="360"/>
      <c r="BE77" s="360"/>
      <c r="BF77" s="360"/>
      <c r="BG77" s="360"/>
      <c r="BH77" s="360"/>
      <c r="BI77" s="360"/>
      <c r="BJ77" s="360"/>
      <c r="BK77" s="360"/>
      <c r="BL77" s="360"/>
      <c r="BM77" s="360"/>
      <c r="BN77" s="876">
        <v>0</v>
      </c>
      <c r="BO77" s="877">
        <v>0</v>
      </c>
      <c r="BP77" s="878">
        <v>0</v>
      </c>
      <c r="BQ77" s="879">
        <v>0</v>
      </c>
      <c r="BR77" s="879">
        <v>0</v>
      </c>
      <c r="BS77" s="880">
        <v>0</v>
      </c>
      <c r="BT77" s="881">
        <v>0</v>
      </c>
      <c r="BU77" s="879">
        <v>0</v>
      </c>
      <c r="BV77" s="879">
        <v>0</v>
      </c>
      <c r="BW77" s="882">
        <v>0</v>
      </c>
      <c r="CG77" s="480">
        <v>66</v>
      </c>
    </row>
    <row r="78" spans="1:85" s="177" customFormat="1" ht="21.95" customHeight="1" x14ac:dyDescent="0.2">
      <c r="A78" s="234">
        <v>0</v>
      </c>
      <c r="B78" s="234">
        <v>0</v>
      </c>
      <c r="C78" s="388">
        <v>0</v>
      </c>
      <c r="D78" s="388" t="s">
        <v>95</v>
      </c>
      <c r="E78" s="868" t="s">
        <v>983</v>
      </c>
      <c r="F78" s="868" t="s">
        <v>1686</v>
      </c>
      <c r="G78" s="868" t="s">
        <v>8</v>
      </c>
      <c r="H78" s="869">
        <v>43</v>
      </c>
      <c r="I78" s="870">
        <v>38.697800000000001</v>
      </c>
      <c r="J78" s="871">
        <v>1664.01</v>
      </c>
      <c r="K78" s="361">
        <v>1664.01</v>
      </c>
      <c r="L78" s="361">
        <v>1664.01</v>
      </c>
      <c r="M78" s="362">
        <v>1</v>
      </c>
      <c r="N78" s="362">
        <v>1</v>
      </c>
      <c r="O78" s="363">
        <v>43</v>
      </c>
      <c r="P78" s="363">
        <v>1664.01</v>
      </c>
      <c r="Q78" s="362">
        <v>1</v>
      </c>
      <c r="R78" s="362">
        <v>1</v>
      </c>
      <c r="S78" s="363">
        <v>43</v>
      </c>
      <c r="T78" s="363">
        <v>1664.01</v>
      </c>
      <c r="U78" s="891">
        <v>1664.01</v>
      </c>
      <c r="V78" s="891">
        <v>1664.01</v>
      </c>
      <c r="W78" s="891">
        <v>0</v>
      </c>
      <c r="X78" s="891">
        <v>1664.01</v>
      </c>
      <c r="Y78" s="891">
        <v>1664.01</v>
      </c>
      <c r="Z78" s="362">
        <v>0</v>
      </c>
      <c r="AA78" s="362">
        <v>0</v>
      </c>
      <c r="AB78" s="362">
        <v>0</v>
      </c>
      <c r="AC78" s="362">
        <v>0</v>
      </c>
      <c r="AD78" s="364">
        <v>0</v>
      </c>
      <c r="AE78" s="360"/>
      <c r="AF78" s="363">
        <v>43</v>
      </c>
      <c r="AG78" s="363">
        <v>0</v>
      </c>
      <c r="AH78" s="360"/>
      <c r="AI78" s="859">
        <v>0</v>
      </c>
      <c r="AJ78" s="860">
        <v>0</v>
      </c>
      <c r="AK78" s="859">
        <v>0</v>
      </c>
      <c r="AL78" s="860">
        <v>0</v>
      </c>
      <c r="AM78" s="360"/>
      <c r="AN78" s="861">
        <v>1664.01</v>
      </c>
      <c r="AO78" s="862">
        <v>0</v>
      </c>
      <c r="AP78" s="862">
        <v>0</v>
      </c>
      <c r="AQ78" s="862">
        <v>0</v>
      </c>
      <c r="AR78" s="863">
        <v>0</v>
      </c>
      <c r="AS78" s="586">
        <v>0</v>
      </c>
      <c r="AT78" s="864">
        <v>0</v>
      </c>
      <c r="AU78" s="864">
        <v>0</v>
      </c>
      <c r="AV78" s="864">
        <v>0</v>
      </c>
      <c r="AW78" s="864">
        <v>0</v>
      </c>
      <c r="AX78" s="839"/>
      <c r="AY78" s="865">
        <v>0</v>
      </c>
      <c r="AZ78" s="866">
        <v>0</v>
      </c>
      <c r="BA78" s="867">
        <v>0</v>
      </c>
      <c r="BB78" s="234" t="s">
        <v>983</v>
      </c>
      <c r="BC78" s="360"/>
      <c r="BD78" s="360"/>
      <c r="BE78" s="360"/>
      <c r="BF78" s="360"/>
      <c r="BG78" s="360"/>
      <c r="BH78" s="360"/>
      <c r="BI78" s="360"/>
      <c r="BJ78" s="360"/>
      <c r="BK78" s="360"/>
      <c r="BL78" s="360"/>
      <c r="BM78" s="360"/>
      <c r="BN78" s="876">
        <v>0</v>
      </c>
      <c r="BO78" s="877">
        <v>0</v>
      </c>
      <c r="BP78" s="878">
        <v>0</v>
      </c>
      <c r="BQ78" s="879">
        <v>0</v>
      </c>
      <c r="BR78" s="879">
        <v>0</v>
      </c>
      <c r="BS78" s="880">
        <v>0</v>
      </c>
      <c r="BT78" s="881">
        <v>0</v>
      </c>
      <c r="BU78" s="879">
        <v>0</v>
      </c>
      <c r="BV78" s="879">
        <v>0</v>
      </c>
      <c r="BW78" s="882">
        <v>0</v>
      </c>
      <c r="CG78" s="480">
        <v>67</v>
      </c>
    </row>
    <row r="79" spans="1:85" s="177" customFormat="1" ht="21.95" customHeight="1" x14ac:dyDescent="0.2">
      <c r="A79" s="234">
        <v>0</v>
      </c>
      <c r="B79" s="234">
        <v>0</v>
      </c>
      <c r="C79" s="388">
        <v>0</v>
      </c>
      <c r="D79" s="388" t="s">
        <v>95</v>
      </c>
      <c r="E79" s="868" t="s">
        <v>1687</v>
      </c>
      <c r="F79" s="868" t="s">
        <v>606</v>
      </c>
      <c r="G79" s="868" t="s">
        <v>94</v>
      </c>
      <c r="H79" s="869">
        <v>440.8</v>
      </c>
      <c r="I79" s="870">
        <v>24.16</v>
      </c>
      <c r="J79" s="871">
        <v>10649.73</v>
      </c>
      <c r="K79" s="361">
        <v>10649.73</v>
      </c>
      <c r="L79" s="361">
        <v>10649.73</v>
      </c>
      <c r="M79" s="362">
        <v>1</v>
      </c>
      <c r="N79" s="362">
        <v>1</v>
      </c>
      <c r="O79" s="363">
        <v>440.8</v>
      </c>
      <c r="P79" s="363">
        <v>10649.73</v>
      </c>
      <c r="Q79" s="362">
        <v>1</v>
      </c>
      <c r="R79" s="362">
        <v>1</v>
      </c>
      <c r="S79" s="363">
        <v>440.8</v>
      </c>
      <c r="T79" s="363">
        <v>10649.73</v>
      </c>
      <c r="U79" s="891">
        <v>10649.73</v>
      </c>
      <c r="V79" s="891">
        <v>10649.73</v>
      </c>
      <c r="W79" s="891">
        <v>0</v>
      </c>
      <c r="X79" s="891">
        <v>10649.73</v>
      </c>
      <c r="Y79" s="891">
        <v>10649.73</v>
      </c>
      <c r="Z79" s="362">
        <v>0</v>
      </c>
      <c r="AA79" s="362">
        <v>0</v>
      </c>
      <c r="AB79" s="362">
        <v>0</v>
      </c>
      <c r="AC79" s="362">
        <v>0</v>
      </c>
      <c r="AD79" s="364">
        <v>0</v>
      </c>
      <c r="AE79" s="360"/>
      <c r="AF79" s="363">
        <v>440.8</v>
      </c>
      <c r="AG79" s="363">
        <v>0</v>
      </c>
      <c r="AH79" s="360"/>
      <c r="AI79" s="859">
        <v>0</v>
      </c>
      <c r="AJ79" s="860">
        <v>0</v>
      </c>
      <c r="AK79" s="859">
        <v>0</v>
      </c>
      <c r="AL79" s="860">
        <v>0</v>
      </c>
      <c r="AM79" s="360"/>
      <c r="AN79" s="861">
        <v>10649.73</v>
      </c>
      <c r="AO79" s="862">
        <v>0</v>
      </c>
      <c r="AP79" s="862">
        <v>0</v>
      </c>
      <c r="AQ79" s="862">
        <v>0</v>
      </c>
      <c r="AR79" s="863">
        <v>0</v>
      </c>
      <c r="AS79" s="586">
        <v>0</v>
      </c>
      <c r="AT79" s="864">
        <v>0</v>
      </c>
      <c r="AU79" s="864">
        <v>0</v>
      </c>
      <c r="AV79" s="864">
        <v>0</v>
      </c>
      <c r="AW79" s="864">
        <v>0</v>
      </c>
      <c r="AX79" s="839"/>
      <c r="AY79" s="865">
        <v>0</v>
      </c>
      <c r="AZ79" s="866">
        <v>0</v>
      </c>
      <c r="BA79" s="867">
        <v>0</v>
      </c>
      <c r="BB79" s="234" t="s">
        <v>1687</v>
      </c>
      <c r="BC79" s="360"/>
      <c r="BD79" s="360"/>
      <c r="BE79" s="360"/>
      <c r="BF79" s="360"/>
      <c r="BG79" s="360"/>
      <c r="BH79" s="360"/>
      <c r="BI79" s="360"/>
      <c r="BJ79" s="360"/>
      <c r="BK79" s="360"/>
      <c r="BL79" s="360"/>
      <c r="BM79" s="360"/>
      <c r="BN79" s="876">
        <v>0</v>
      </c>
      <c r="BO79" s="877">
        <v>0</v>
      </c>
      <c r="BP79" s="878">
        <v>0</v>
      </c>
      <c r="BQ79" s="879">
        <v>0</v>
      </c>
      <c r="BR79" s="879">
        <v>0</v>
      </c>
      <c r="BS79" s="880">
        <v>0</v>
      </c>
      <c r="BT79" s="881">
        <v>0</v>
      </c>
      <c r="BU79" s="879">
        <v>0</v>
      </c>
      <c r="BV79" s="879">
        <v>0</v>
      </c>
      <c r="BW79" s="882">
        <v>0</v>
      </c>
      <c r="CG79" s="480">
        <v>68</v>
      </c>
    </row>
    <row r="80" spans="1:85" s="177" customFormat="1" ht="21.95" customHeight="1" x14ac:dyDescent="0.2">
      <c r="A80" s="234">
        <v>0</v>
      </c>
      <c r="B80" s="234">
        <v>0</v>
      </c>
      <c r="C80" s="388">
        <v>0</v>
      </c>
      <c r="D80" s="388" t="s">
        <v>95</v>
      </c>
      <c r="E80" s="868" t="s">
        <v>1688</v>
      </c>
      <c r="F80" s="868" t="s">
        <v>567</v>
      </c>
      <c r="G80" s="868" t="s">
        <v>12</v>
      </c>
      <c r="H80" s="869">
        <v>34.4</v>
      </c>
      <c r="I80" s="870">
        <v>90</v>
      </c>
      <c r="J80" s="871">
        <v>3096</v>
      </c>
      <c r="K80" s="361">
        <v>3096</v>
      </c>
      <c r="L80" s="361">
        <v>3096</v>
      </c>
      <c r="M80" s="362">
        <v>1</v>
      </c>
      <c r="N80" s="362">
        <v>1</v>
      </c>
      <c r="O80" s="363">
        <v>34.4</v>
      </c>
      <c r="P80" s="363">
        <v>3096</v>
      </c>
      <c r="Q80" s="362">
        <v>1</v>
      </c>
      <c r="R80" s="362">
        <v>1</v>
      </c>
      <c r="S80" s="363">
        <v>34.4</v>
      </c>
      <c r="T80" s="363">
        <v>3096</v>
      </c>
      <c r="U80" s="891">
        <v>3096</v>
      </c>
      <c r="V80" s="891">
        <v>3096</v>
      </c>
      <c r="W80" s="891">
        <v>0</v>
      </c>
      <c r="X80" s="891">
        <v>3096</v>
      </c>
      <c r="Y80" s="891">
        <v>3096</v>
      </c>
      <c r="Z80" s="362">
        <v>0</v>
      </c>
      <c r="AA80" s="362">
        <v>0</v>
      </c>
      <c r="AB80" s="362">
        <v>0</v>
      </c>
      <c r="AC80" s="362">
        <v>0</v>
      </c>
      <c r="AD80" s="364">
        <v>0</v>
      </c>
      <c r="AE80" s="360"/>
      <c r="AF80" s="363">
        <v>34.4</v>
      </c>
      <c r="AG80" s="363">
        <v>0</v>
      </c>
      <c r="AH80" s="360"/>
      <c r="AI80" s="859">
        <v>0</v>
      </c>
      <c r="AJ80" s="860">
        <v>0</v>
      </c>
      <c r="AK80" s="859">
        <v>0</v>
      </c>
      <c r="AL80" s="860">
        <v>0</v>
      </c>
      <c r="AM80" s="360"/>
      <c r="AN80" s="861">
        <v>3096</v>
      </c>
      <c r="AO80" s="862">
        <v>0</v>
      </c>
      <c r="AP80" s="862">
        <v>0</v>
      </c>
      <c r="AQ80" s="862">
        <v>0</v>
      </c>
      <c r="AR80" s="863">
        <v>0</v>
      </c>
      <c r="AS80" s="586">
        <v>0</v>
      </c>
      <c r="AT80" s="864">
        <v>0</v>
      </c>
      <c r="AU80" s="864">
        <v>0</v>
      </c>
      <c r="AV80" s="864">
        <v>0</v>
      </c>
      <c r="AW80" s="864">
        <v>0</v>
      </c>
      <c r="AX80" s="839"/>
      <c r="AY80" s="865">
        <v>0</v>
      </c>
      <c r="AZ80" s="866">
        <v>0</v>
      </c>
      <c r="BA80" s="867">
        <v>0</v>
      </c>
      <c r="BB80" s="234" t="s">
        <v>1688</v>
      </c>
      <c r="BC80" s="360"/>
      <c r="BD80" s="360"/>
      <c r="BE80" s="360"/>
      <c r="BF80" s="360"/>
      <c r="BG80" s="360"/>
      <c r="BH80" s="360"/>
      <c r="BI80" s="360"/>
      <c r="BJ80" s="360"/>
      <c r="BK80" s="360"/>
      <c r="BL80" s="360"/>
      <c r="BM80" s="360"/>
      <c r="BN80" s="876">
        <v>0</v>
      </c>
      <c r="BO80" s="877">
        <v>0</v>
      </c>
      <c r="BP80" s="878">
        <v>0</v>
      </c>
      <c r="BQ80" s="879">
        <v>0</v>
      </c>
      <c r="BR80" s="879">
        <v>0</v>
      </c>
      <c r="BS80" s="880">
        <v>0</v>
      </c>
      <c r="BT80" s="881">
        <v>0</v>
      </c>
      <c r="BU80" s="879">
        <v>0</v>
      </c>
      <c r="BV80" s="879">
        <v>0</v>
      </c>
      <c r="BW80" s="882">
        <v>0</v>
      </c>
      <c r="CG80" s="480">
        <v>69</v>
      </c>
    </row>
    <row r="81" spans="1:85" s="177" customFormat="1" ht="21.95" customHeight="1" x14ac:dyDescent="0.2">
      <c r="A81" s="234">
        <v>0</v>
      </c>
      <c r="B81" s="234">
        <v>0</v>
      </c>
      <c r="C81" s="388">
        <v>0</v>
      </c>
      <c r="D81" s="388" t="s">
        <v>95</v>
      </c>
      <c r="E81" s="872" t="s">
        <v>984</v>
      </c>
      <c r="F81" s="872" t="s">
        <v>985</v>
      </c>
      <c r="G81" s="872"/>
      <c r="H81" s="873"/>
      <c r="I81" s="874"/>
      <c r="J81" s="875">
        <v>79675.13</v>
      </c>
      <c r="K81" s="842">
        <v>79675.13</v>
      </c>
      <c r="L81" s="842">
        <v>83916.909822797083</v>
      </c>
      <c r="M81" s="362">
        <v>0</v>
      </c>
      <c r="N81" s="362">
        <v>0</v>
      </c>
      <c r="O81" s="363">
        <v>0</v>
      </c>
      <c r="P81" s="363">
        <v>0</v>
      </c>
      <c r="Q81" s="362">
        <v>0</v>
      </c>
      <c r="R81" s="362">
        <v>0</v>
      </c>
      <c r="S81" s="363">
        <v>0</v>
      </c>
      <c r="T81" s="363">
        <v>0</v>
      </c>
      <c r="U81" s="363"/>
      <c r="V81" s="363"/>
      <c r="W81" s="363"/>
      <c r="X81" s="363"/>
      <c r="Y81" s="363">
        <v>0</v>
      </c>
      <c r="Z81" s="362">
        <v>0</v>
      </c>
      <c r="AA81" s="362">
        <v>0</v>
      </c>
      <c r="AB81" s="362">
        <v>0</v>
      </c>
      <c r="AC81" s="362">
        <v>0</v>
      </c>
      <c r="AD81" s="364" t="s">
        <v>2764</v>
      </c>
      <c r="AE81" s="360"/>
      <c r="AF81" s="363">
        <v>0</v>
      </c>
      <c r="AG81" s="363">
        <v>0</v>
      </c>
      <c r="AH81" s="360"/>
      <c r="AI81" s="859"/>
      <c r="AJ81" s="860"/>
      <c r="AK81" s="859"/>
      <c r="AL81" s="860"/>
      <c r="AM81" s="360"/>
      <c r="AN81" s="861"/>
      <c r="AO81" s="862"/>
      <c r="AP81" s="862"/>
      <c r="AQ81" s="862"/>
      <c r="AR81" s="863"/>
      <c r="AS81" s="586"/>
      <c r="AT81" s="864"/>
      <c r="AU81" s="864"/>
      <c r="AV81" s="864"/>
      <c r="AW81" s="864"/>
      <c r="AX81" s="839"/>
      <c r="AY81" s="865"/>
      <c r="AZ81" s="866"/>
      <c r="BA81" s="867"/>
      <c r="BB81" s="234" t="s">
        <v>984</v>
      </c>
      <c r="BC81" s="360"/>
      <c r="BD81" s="360"/>
      <c r="BE81" s="360"/>
      <c r="BF81" s="360"/>
      <c r="BG81" s="360"/>
      <c r="BH81" s="360"/>
      <c r="BI81" s="360"/>
      <c r="BJ81" s="360"/>
      <c r="BK81" s="360"/>
      <c r="BL81" s="360"/>
      <c r="BM81" s="360"/>
      <c r="BN81" s="876">
        <v>0</v>
      </c>
      <c r="BO81" s="877">
        <v>0</v>
      </c>
      <c r="BP81" s="878">
        <v>0</v>
      </c>
      <c r="BQ81" s="879">
        <v>0</v>
      </c>
      <c r="BR81" s="879">
        <v>0</v>
      </c>
      <c r="BS81" s="880">
        <v>0</v>
      </c>
      <c r="BT81" s="881">
        <v>0</v>
      </c>
      <c r="BU81" s="879">
        <v>0</v>
      </c>
      <c r="BV81" s="879">
        <v>0</v>
      </c>
      <c r="BW81" s="882">
        <v>0</v>
      </c>
      <c r="CG81" s="480">
        <v>70</v>
      </c>
    </row>
    <row r="82" spans="1:85" s="177" customFormat="1" ht="21.95" customHeight="1" x14ac:dyDescent="0.2">
      <c r="A82" s="234">
        <v>0</v>
      </c>
      <c r="B82" s="234">
        <v>0</v>
      </c>
      <c r="C82" s="388">
        <v>0</v>
      </c>
      <c r="D82" s="388" t="s">
        <v>95</v>
      </c>
      <c r="E82" s="872" t="s">
        <v>986</v>
      </c>
      <c r="F82" s="872" t="s">
        <v>987</v>
      </c>
      <c r="G82" s="872"/>
      <c r="H82" s="873"/>
      <c r="I82" s="874"/>
      <c r="J82" s="875">
        <v>79675.13</v>
      </c>
      <c r="K82" s="842">
        <v>79675.13</v>
      </c>
      <c r="L82" s="842">
        <v>83916.909822797083</v>
      </c>
      <c r="M82" s="362">
        <v>0</v>
      </c>
      <c r="N82" s="362">
        <v>0</v>
      </c>
      <c r="O82" s="363">
        <v>0</v>
      </c>
      <c r="P82" s="363">
        <v>0</v>
      </c>
      <c r="Q82" s="362">
        <v>0</v>
      </c>
      <c r="R82" s="362">
        <v>0</v>
      </c>
      <c r="S82" s="363">
        <v>0</v>
      </c>
      <c r="T82" s="363">
        <v>0</v>
      </c>
      <c r="U82" s="363"/>
      <c r="V82" s="363"/>
      <c r="W82" s="363"/>
      <c r="X82" s="363"/>
      <c r="Y82" s="363">
        <v>0</v>
      </c>
      <c r="Z82" s="362">
        <v>0</v>
      </c>
      <c r="AA82" s="362">
        <v>0</v>
      </c>
      <c r="AB82" s="362">
        <v>0</v>
      </c>
      <c r="AC82" s="362">
        <v>0</v>
      </c>
      <c r="AD82" s="364" t="s">
        <v>2764</v>
      </c>
      <c r="AE82" s="360"/>
      <c r="AF82" s="363">
        <v>0</v>
      </c>
      <c r="AG82" s="363">
        <v>0</v>
      </c>
      <c r="AH82" s="360"/>
      <c r="AI82" s="859"/>
      <c r="AJ82" s="860"/>
      <c r="AK82" s="859"/>
      <c r="AL82" s="860"/>
      <c r="AM82" s="360"/>
      <c r="AN82" s="861"/>
      <c r="AO82" s="862"/>
      <c r="AP82" s="862"/>
      <c r="AQ82" s="862"/>
      <c r="AR82" s="863"/>
      <c r="AS82" s="586"/>
      <c r="AT82" s="864"/>
      <c r="AU82" s="864"/>
      <c r="AV82" s="864"/>
      <c r="AW82" s="864"/>
      <c r="AX82" s="839"/>
      <c r="AY82" s="865"/>
      <c r="AZ82" s="866"/>
      <c r="BA82" s="867"/>
      <c r="BB82" s="234" t="s">
        <v>986</v>
      </c>
      <c r="BC82" s="360"/>
      <c r="BD82" s="360"/>
      <c r="BE82" s="360"/>
      <c r="BF82" s="360"/>
      <c r="BG82" s="360"/>
      <c r="BH82" s="360"/>
      <c r="BI82" s="360"/>
      <c r="BJ82" s="360"/>
      <c r="BK82" s="360"/>
      <c r="BL82" s="360"/>
      <c r="BM82" s="360"/>
      <c r="BN82" s="876">
        <v>0</v>
      </c>
      <c r="BO82" s="877">
        <v>0</v>
      </c>
      <c r="BP82" s="878">
        <v>0</v>
      </c>
      <c r="BQ82" s="879">
        <v>0</v>
      </c>
      <c r="BR82" s="879">
        <v>0</v>
      </c>
      <c r="BS82" s="880">
        <v>0</v>
      </c>
      <c r="BT82" s="881">
        <v>0</v>
      </c>
      <c r="BU82" s="879">
        <v>0</v>
      </c>
      <c r="BV82" s="879">
        <v>0</v>
      </c>
      <c r="BW82" s="882">
        <v>0</v>
      </c>
      <c r="CG82" s="480">
        <v>71</v>
      </c>
    </row>
    <row r="83" spans="1:85" s="177" customFormat="1" ht="21.95" customHeight="1" x14ac:dyDescent="0.2">
      <c r="A83" s="234">
        <v>0</v>
      </c>
      <c r="B83" s="234">
        <v>0</v>
      </c>
      <c r="C83" s="388">
        <v>0</v>
      </c>
      <c r="D83" s="388" t="s">
        <v>95</v>
      </c>
      <c r="E83" s="868" t="s">
        <v>988</v>
      </c>
      <c r="F83" s="868" t="s">
        <v>989</v>
      </c>
      <c r="G83" s="868" t="s">
        <v>94</v>
      </c>
      <c r="H83" s="869">
        <v>102.63</v>
      </c>
      <c r="I83" s="870">
        <v>140</v>
      </c>
      <c r="J83" s="871">
        <v>14368.2</v>
      </c>
      <c r="K83" s="361">
        <v>14368.2</v>
      </c>
      <c r="L83" s="361">
        <v>14368.2</v>
      </c>
      <c r="M83" s="362">
        <v>1</v>
      </c>
      <c r="N83" s="362">
        <v>1</v>
      </c>
      <c r="O83" s="363">
        <v>102.63</v>
      </c>
      <c r="P83" s="363">
        <v>14368.2</v>
      </c>
      <c r="Q83" s="362">
        <v>1</v>
      </c>
      <c r="R83" s="362">
        <v>1</v>
      </c>
      <c r="S83" s="363">
        <v>102.63</v>
      </c>
      <c r="T83" s="363">
        <v>14368.2</v>
      </c>
      <c r="U83" s="891">
        <v>14482.557862933478</v>
      </c>
      <c r="V83" s="891">
        <v>14482.557862933478</v>
      </c>
      <c r="W83" s="891">
        <v>0</v>
      </c>
      <c r="X83" s="891">
        <v>14482.557862933478</v>
      </c>
      <c r="Y83" s="891">
        <v>14482.557862933478</v>
      </c>
      <c r="Z83" s="362">
        <v>0</v>
      </c>
      <c r="AA83" s="362">
        <v>0</v>
      </c>
      <c r="AB83" s="362">
        <v>0</v>
      </c>
      <c r="AC83" s="362">
        <v>0</v>
      </c>
      <c r="AD83" s="364">
        <v>0</v>
      </c>
      <c r="AE83" s="360"/>
      <c r="AF83" s="363">
        <v>52.874975999999997</v>
      </c>
      <c r="AG83" s="363">
        <v>49.755023999999999</v>
      </c>
      <c r="AH83" s="360"/>
      <c r="AI83" s="859">
        <v>0</v>
      </c>
      <c r="AJ83" s="860">
        <v>0</v>
      </c>
      <c r="AK83" s="859">
        <v>0</v>
      </c>
      <c r="AL83" s="860">
        <v>0</v>
      </c>
      <c r="AM83" s="360"/>
      <c r="AN83" s="861">
        <v>14368.2</v>
      </c>
      <c r="AO83" s="862">
        <v>0</v>
      </c>
      <c r="AP83" s="862">
        <v>0</v>
      </c>
      <c r="AQ83" s="862">
        <v>0</v>
      </c>
      <c r="AR83" s="863">
        <v>0</v>
      </c>
      <c r="AS83" s="586">
        <v>0</v>
      </c>
      <c r="AT83" s="864">
        <v>0</v>
      </c>
      <c r="AU83" s="864">
        <v>0</v>
      </c>
      <c r="AV83" s="864">
        <v>0</v>
      </c>
      <c r="AW83" s="864">
        <v>0</v>
      </c>
      <c r="AX83" s="839"/>
      <c r="AY83" s="865">
        <v>0</v>
      </c>
      <c r="AZ83" s="866">
        <v>0</v>
      </c>
      <c r="BA83" s="867">
        <v>0</v>
      </c>
      <c r="BB83" s="234" t="s">
        <v>988</v>
      </c>
      <c r="BC83" s="360"/>
      <c r="BD83" s="360"/>
      <c r="BE83" s="360"/>
      <c r="BF83" s="360"/>
      <c r="BG83" s="360"/>
      <c r="BH83" s="360"/>
      <c r="BI83" s="360"/>
      <c r="BJ83" s="360"/>
      <c r="BK83" s="360"/>
      <c r="BL83" s="360"/>
      <c r="BM83" s="360"/>
      <c r="BN83" s="876">
        <v>0</v>
      </c>
      <c r="BO83" s="877">
        <v>0</v>
      </c>
      <c r="BP83" s="878">
        <v>0</v>
      </c>
      <c r="BQ83" s="879">
        <v>0</v>
      </c>
      <c r="BR83" s="879">
        <v>0</v>
      </c>
      <c r="BS83" s="880">
        <v>0</v>
      </c>
      <c r="BT83" s="881">
        <v>0</v>
      </c>
      <c r="BU83" s="879">
        <v>0</v>
      </c>
      <c r="BV83" s="879">
        <v>0</v>
      </c>
      <c r="BW83" s="882">
        <v>0</v>
      </c>
      <c r="CG83" s="480">
        <v>72</v>
      </c>
    </row>
    <row r="84" spans="1:85" s="177" customFormat="1" ht="21.95" customHeight="1" x14ac:dyDescent="0.2">
      <c r="A84" s="234">
        <v>0</v>
      </c>
      <c r="B84" s="234">
        <v>0</v>
      </c>
      <c r="C84" s="388">
        <v>0</v>
      </c>
      <c r="D84" s="388" t="s">
        <v>95</v>
      </c>
      <c r="E84" s="868" t="s">
        <v>990</v>
      </c>
      <c r="F84" s="868" t="s">
        <v>1689</v>
      </c>
      <c r="G84" s="868" t="s">
        <v>90</v>
      </c>
      <c r="H84" s="869">
        <v>196.96</v>
      </c>
      <c r="I84" s="870">
        <v>53.000100000000003</v>
      </c>
      <c r="J84" s="871">
        <v>10438.9</v>
      </c>
      <c r="K84" s="361">
        <v>10438.9</v>
      </c>
      <c r="L84" s="361">
        <v>10438.9</v>
      </c>
      <c r="M84" s="362">
        <v>1</v>
      </c>
      <c r="N84" s="362">
        <v>1</v>
      </c>
      <c r="O84" s="363">
        <v>196.96</v>
      </c>
      <c r="P84" s="363">
        <v>10438.9</v>
      </c>
      <c r="Q84" s="362">
        <v>1</v>
      </c>
      <c r="R84" s="362">
        <v>1</v>
      </c>
      <c r="S84" s="363">
        <v>196.96</v>
      </c>
      <c r="T84" s="363">
        <v>10438.9</v>
      </c>
      <c r="U84" s="891">
        <v>10498.832673852787</v>
      </c>
      <c r="V84" s="891">
        <v>10498.832673852787</v>
      </c>
      <c r="W84" s="891">
        <v>0</v>
      </c>
      <c r="X84" s="891">
        <v>10498.832673852787</v>
      </c>
      <c r="Y84" s="891">
        <v>10498.832673852787</v>
      </c>
      <c r="Z84" s="362">
        <v>0</v>
      </c>
      <c r="AA84" s="362">
        <v>0</v>
      </c>
      <c r="AB84" s="362">
        <v>0</v>
      </c>
      <c r="AC84" s="362">
        <v>0</v>
      </c>
      <c r="AD84" s="364">
        <v>0</v>
      </c>
      <c r="AE84" s="360"/>
      <c r="AF84" s="363">
        <v>129.06788800000001</v>
      </c>
      <c r="AG84" s="363">
        <v>67.892111999999997</v>
      </c>
      <c r="AH84" s="360"/>
      <c r="AI84" s="859">
        <v>0</v>
      </c>
      <c r="AJ84" s="860">
        <v>0</v>
      </c>
      <c r="AK84" s="859">
        <v>0</v>
      </c>
      <c r="AL84" s="860">
        <v>0</v>
      </c>
      <c r="AM84" s="360"/>
      <c r="AN84" s="861">
        <v>10438.9</v>
      </c>
      <c r="AO84" s="862">
        <v>0</v>
      </c>
      <c r="AP84" s="862">
        <v>0</v>
      </c>
      <c r="AQ84" s="862">
        <v>0</v>
      </c>
      <c r="AR84" s="863">
        <v>0</v>
      </c>
      <c r="AS84" s="586">
        <v>0</v>
      </c>
      <c r="AT84" s="864">
        <v>0</v>
      </c>
      <c r="AU84" s="864">
        <v>0</v>
      </c>
      <c r="AV84" s="864">
        <v>0</v>
      </c>
      <c r="AW84" s="864">
        <v>0</v>
      </c>
      <c r="AX84" s="839"/>
      <c r="AY84" s="865">
        <v>0</v>
      </c>
      <c r="AZ84" s="866">
        <v>0</v>
      </c>
      <c r="BA84" s="867">
        <v>0</v>
      </c>
      <c r="BB84" s="234" t="s">
        <v>990</v>
      </c>
      <c r="BC84" s="360"/>
      <c r="BD84" s="360"/>
      <c r="BE84" s="360"/>
      <c r="BF84" s="360"/>
      <c r="BG84" s="360"/>
      <c r="BH84" s="360"/>
      <c r="BI84" s="360"/>
      <c r="BJ84" s="360"/>
      <c r="BK84" s="360"/>
      <c r="BL84" s="360"/>
      <c r="BM84" s="360"/>
      <c r="BN84" s="876">
        <v>0</v>
      </c>
      <c r="BO84" s="877">
        <v>0</v>
      </c>
      <c r="BP84" s="878">
        <v>0</v>
      </c>
      <c r="BQ84" s="879">
        <v>0</v>
      </c>
      <c r="BR84" s="879">
        <v>0</v>
      </c>
      <c r="BS84" s="880">
        <v>0</v>
      </c>
      <c r="BT84" s="881">
        <v>0</v>
      </c>
      <c r="BU84" s="879">
        <v>0</v>
      </c>
      <c r="BV84" s="879">
        <v>0</v>
      </c>
      <c r="BW84" s="882">
        <v>0</v>
      </c>
      <c r="CG84" s="480">
        <v>73</v>
      </c>
    </row>
    <row r="85" spans="1:85" s="177" customFormat="1" ht="21.95" customHeight="1" x14ac:dyDescent="0.2">
      <c r="A85" s="234">
        <v>0</v>
      </c>
      <c r="B85" s="234">
        <v>0</v>
      </c>
      <c r="C85" s="388">
        <v>0</v>
      </c>
      <c r="D85" s="388" t="s">
        <v>95</v>
      </c>
      <c r="E85" s="868" t="s">
        <v>991</v>
      </c>
      <c r="F85" s="868" t="s">
        <v>973</v>
      </c>
      <c r="G85" s="868" t="s">
        <v>101</v>
      </c>
      <c r="H85" s="869">
        <v>3018</v>
      </c>
      <c r="I85" s="870">
        <v>5.5016999999999996</v>
      </c>
      <c r="J85" s="871">
        <v>16604.13</v>
      </c>
      <c r="K85" s="361">
        <v>16604.13</v>
      </c>
      <c r="L85" s="361">
        <v>16604.13</v>
      </c>
      <c r="M85" s="362">
        <v>1</v>
      </c>
      <c r="N85" s="362">
        <v>1</v>
      </c>
      <c r="O85" s="363">
        <v>3018</v>
      </c>
      <c r="P85" s="363">
        <v>16604.13</v>
      </c>
      <c r="Q85" s="362">
        <v>1</v>
      </c>
      <c r="R85" s="362">
        <v>1</v>
      </c>
      <c r="S85" s="363">
        <v>3018</v>
      </c>
      <c r="T85" s="363">
        <v>16604.13</v>
      </c>
      <c r="U85" s="891">
        <v>16737.873653456019</v>
      </c>
      <c r="V85" s="891">
        <v>16737.873653456019</v>
      </c>
      <c r="W85" s="891">
        <v>0</v>
      </c>
      <c r="X85" s="891">
        <v>16737.873653456019</v>
      </c>
      <c r="Y85" s="891">
        <v>16737.873653456019</v>
      </c>
      <c r="Z85" s="362">
        <v>0</v>
      </c>
      <c r="AA85" s="362">
        <v>0</v>
      </c>
      <c r="AB85" s="362">
        <v>0</v>
      </c>
      <c r="AC85" s="362">
        <v>0</v>
      </c>
      <c r="AD85" s="364">
        <v>0</v>
      </c>
      <c r="AE85" s="360"/>
      <c r="AF85" s="363">
        <v>1554.8735999999999</v>
      </c>
      <c r="AG85" s="363">
        <v>1463.1264000000001</v>
      </c>
      <c r="AH85" s="360"/>
      <c r="AI85" s="859">
        <v>0</v>
      </c>
      <c r="AJ85" s="860">
        <v>0</v>
      </c>
      <c r="AK85" s="859">
        <v>0</v>
      </c>
      <c r="AL85" s="860">
        <v>0</v>
      </c>
      <c r="AM85" s="360"/>
      <c r="AN85" s="861">
        <v>16604.13</v>
      </c>
      <c r="AO85" s="862">
        <v>0</v>
      </c>
      <c r="AP85" s="862">
        <v>0</v>
      </c>
      <c r="AQ85" s="862">
        <v>0</v>
      </c>
      <c r="AR85" s="863">
        <v>0</v>
      </c>
      <c r="AS85" s="586">
        <v>0</v>
      </c>
      <c r="AT85" s="864">
        <v>0</v>
      </c>
      <c r="AU85" s="864">
        <v>0</v>
      </c>
      <c r="AV85" s="864">
        <v>0</v>
      </c>
      <c r="AW85" s="864">
        <v>0</v>
      </c>
      <c r="AX85" s="839"/>
      <c r="AY85" s="865">
        <v>0</v>
      </c>
      <c r="AZ85" s="866">
        <v>0</v>
      </c>
      <c r="BA85" s="867">
        <v>0</v>
      </c>
      <c r="BB85" s="234" t="s">
        <v>991</v>
      </c>
      <c r="BC85" s="360"/>
      <c r="BD85" s="360"/>
      <c r="BE85" s="360"/>
      <c r="BF85" s="360"/>
      <c r="BG85" s="360"/>
      <c r="BH85" s="360"/>
      <c r="BI85" s="360"/>
      <c r="BJ85" s="360"/>
      <c r="BK85" s="360"/>
      <c r="BL85" s="360"/>
      <c r="BM85" s="360"/>
      <c r="BN85" s="876">
        <v>0</v>
      </c>
      <c r="BO85" s="877">
        <v>0</v>
      </c>
      <c r="BP85" s="878">
        <v>0</v>
      </c>
      <c r="BQ85" s="879">
        <v>0</v>
      </c>
      <c r="BR85" s="879">
        <v>0</v>
      </c>
      <c r="BS85" s="880">
        <v>0</v>
      </c>
      <c r="BT85" s="881">
        <v>0</v>
      </c>
      <c r="BU85" s="879">
        <v>0</v>
      </c>
      <c r="BV85" s="879">
        <v>0</v>
      </c>
      <c r="BW85" s="882">
        <v>0</v>
      </c>
      <c r="CG85" s="480">
        <v>74</v>
      </c>
    </row>
    <row r="86" spans="1:85" s="177" customFormat="1" ht="21.95" customHeight="1" x14ac:dyDescent="0.2">
      <c r="A86" s="234">
        <v>0</v>
      </c>
      <c r="B86" s="234">
        <v>0</v>
      </c>
      <c r="C86" s="388">
        <v>0</v>
      </c>
      <c r="D86" s="388" t="s">
        <v>95</v>
      </c>
      <c r="E86" s="868" t="s">
        <v>992</v>
      </c>
      <c r="F86" s="868" t="s">
        <v>615</v>
      </c>
      <c r="G86" s="868" t="s">
        <v>94</v>
      </c>
      <c r="H86" s="869">
        <v>102.63</v>
      </c>
      <c r="I86" s="870">
        <v>287.70670000000001</v>
      </c>
      <c r="J86" s="871">
        <v>29527.35</v>
      </c>
      <c r="K86" s="361">
        <v>29527.35</v>
      </c>
      <c r="L86" s="361">
        <v>29527.35</v>
      </c>
      <c r="M86" s="362">
        <v>1</v>
      </c>
      <c r="N86" s="362">
        <v>1</v>
      </c>
      <c r="O86" s="363">
        <v>102.63</v>
      </c>
      <c r="P86" s="363">
        <v>29527.35</v>
      </c>
      <c r="Q86" s="362">
        <v>1</v>
      </c>
      <c r="R86" s="362">
        <v>1</v>
      </c>
      <c r="S86" s="363">
        <v>102.63</v>
      </c>
      <c r="T86" s="363">
        <v>29527.35</v>
      </c>
      <c r="U86" s="891">
        <v>29765.188156282478</v>
      </c>
      <c r="V86" s="891">
        <v>29765.188156282478</v>
      </c>
      <c r="W86" s="891">
        <v>0</v>
      </c>
      <c r="X86" s="891">
        <v>29765.188156282478</v>
      </c>
      <c r="Y86" s="891">
        <v>29765.188156282478</v>
      </c>
      <c r="Z86" s="362">
        <v>0</v>
      </c>
      <c r="AA86" s="362">
        <v>0</v>
      </c>
      <c r="AB86" s="362">
        <v>0</v>
      </c>
      <c r="AC86" s="362">
        <v>0</v>
      </c>
      <c r="AD86" s="364">
        <v>0</v>
      </c>
      <c r="AE86" s="360"/>
      <c r="AF86" s="363">
        <v>52.874975999999997</v>
      </c>
      <c r="AG86" s="363">
        <v>49.755023999999999</v>
      </c>
      <c r="AH86" s="360"/>
      <c r="AI86" s="859">
        <v>0</v>
      </c>
      <c r="AJ86" s="860">
        <v>0</v>
      </c>
      <c r="AK86" s="859">
        <v>0</v>
      </c>
      <c r="AL86" s="860">
        <v>0</v>
      </c>
      <c r="AM86" s="360"/>
      <c r="AN86" s="861">
        <v>29527.35</v>
      </c>
      <c r="AO86" s="862">
        <v>0</v>
      </c>
      <c r="AP86" s="862">
        <v>0</v>
      </c>
      <c r="AQ86" s="862">
        <v>0</v>
      </c>
      <c r="AR86" s="863">
        <v>0</v>
      </c>
      <c r="AS86" s="586">
        <v>0</v>
      </c>
      <c r="AT86" s="864">
        <v>0</v>
      </c>
      <c r="AU86" s="864">
        <v>0</v>
      </c>
      <c r="AV86" s="864">
        <v>0</v>
      </c>
      <c r="AW86" s="864">
        <v>0</v>
      </c>
      <c r="AX86" s="839"/>
      <c r="AY86" s="865">
        <v>0</v>
      </c>
      <c r="AZ86" s="866">
        <v>0</v>
      </c>
      <c r="BA86" s="867">
        <v>0</v>
      </c>
      <c r="BB86" s="234" t="s">
        <v>992</v>
      </c>
      <c r="BC86" s="360"/>
      <c r="BD86" s="360"/>
      <c r="BE86" s="360"/>
      <c r="BF86" s="360"/>
      <c r="BG86" s="360"/>
      <c r="BH86" s="360"/>
      <c r="BI86" s="360"/>
      <c r="BJ86" s="360"/>
      <c r="BK86" s="360"/>
      <c r="BL86" s="360"/>
      <c r="BM86" s="360"/>
      <c r="BN86" s="876">
        <v>0</v>
      </c>
      <c r="BO86" s="877">
        <v>0</v>
      </c>
      <c r="BP86" s="878">
        <v>0</v>
      </c>
      <c r="BQ86" s="879">
        <v>0</v>
      </c>
      <c r="BR86" s="879">
        <v>0</v>
      </c>
      <c r="BS86" s="880">
        <v>0</v>
      </c>
      <c r="BT86" s="881">
        <v>0</v>
      </c>
      <c r="BU86" s="879">
        <v>0</v>
      </c>
      <c r="BV86" s="879">
        <v>0</v>
      </c>
      <c r="BW86" s="882">
        <v>0</v>
      </c>
      <c r="CG86" s="480">
        <v>75</v>
      </c>
    </row>
    <row r="87" spans="1:85" s="177" customFormat="1" ht="21.95" customHeight="1" x14ac:dyDescent="0.2">
      <c r="A87" s="234">
        <v>0</v>
      </c>
      <c r="B87" s="234">
        <v>0</v>
      </c>
      <c r="C87" s="388">
        <v>0</v>
      </c>
      <c r="D87" s="388" t="s">
        <v>95</v>
      </c>
      <c r="E87" s="868" t="s">
        <v>993</v>
      </c>
      <c r="F87" s="868" t="s">
        <v>625</v>
      </c>
      <c r="G87" s="868" t="s">
        <v>94</v>
      </c>
      <c r="H87" s="869">
        <v>19.37</v>
      </c>
      <c r="I87" s="870">
        <v>35.933599999999998</v>
      </c>
      <c r="J87" s="871">
        <v>696.03</v>
      </c>
      <c r="K87" s="361">
        <v>696.03</v>
      </c>
      <c r="L87" s="361">
        <v>696.03</v>
      </c>
      <c r="M87" s="362">
        <v>1</v>
      </c>
      <c r="N87" s="362">
        <v>1</v>
      </c>
      <c r="O87" s="363">
        <v>19.37</v>
      </c>
      <c r="P87" s="363">
        <v>696.03</v>
      </c>
      <c r="Q87" s="362">
        <v>1</v>
      </c>
      <c r="R87" s="362">
        <v>1</v>
      </c>
      <c r="S87" s="363">
        <v>19.37</v>
      </c>
      <c r="T87" s="363">
        <v>696.03</v>
      </c>
      <c r="U87" s="891">
        <v>700.20651689490523</v>
      </c>
      <c r="V87" s="891">
        <v>700.20651689490523</v>
      </c>
      <c r="W87" s="891">
        <v>0</v>
      </c>
      <c r="X87" s="891">
        <v>700.20651689490523</v>
      </c>
      <c r="Y87" s="891">
        <v>700.20651689490523</v>
      </c>
      <c r="Z87" s="362">
        <v>0</v>
      </c>
      <c r="AA87" s="362">
        <v>0</v>
      </c>
      <c r="AB87" s="362">
        <v>0</v>
      </c>
      <c r="AC87" s="362">
        <v>0</v>
      </c>
      <c r="AD87" s="364">
        <v>0</v>
      </c>
      <c r="AE87" s="360"/>
      <c r="AF87" s="363">
        <v>12.389052000000001</v>
      </c>
      <c r="AG87" s="363">
        <v>6.9809479999999997</v>
      </c>
      <c r="AH87" s="360"/>
      <c r="AI87" s="859">
        <v>0</v>
      </c>
      <c r="AJ87" s="860">
        <v>0</v>
      </c>
      <c r="AK87" s="859">
        <v>0</v>
      </c>
      <c r="AL87" s="860">
        <v>0</v>
      </c>
      <c r="AM87" s="360"/>
      <c r="AN87" s="861">
        <v>696.03</v>
      </c>
      <c r="AO87" s="862">
        <v>0</v>
      </c>
      <c r="AP87" s="862">
        <v>0</v>
      </c>
      <c r="AQ87" s="862">
        <v>0</v>
      </c>
      <c r="AR87" s="863">
        <v>0</v>
      </c>
      <c r="AS87" s="586">
        <v>0</v>
      </c>
      <c r="AT87" s="864">
        <v>0</v>
      </c>
      <c r="AU87" s="864">
        <v>0</v>
      </c>
      <c r="AV87" s="864">
        <v>0</v>
      </c>
      <c r="AW87" s="864">
        <v>0</v>
      </c>
      <c r="AX87" s="839"/>
      <c r="AY87" s="865">
        <v>0</v>
      </c>
      <c r="AZ87" s="866">
        <v>0</v>
      </c>
      <c r="BA87" s="867">
        <v>0</v>
      </c>
      <c r="BB87" s="234" t="s">
        <v>993</v>
      </c>
      <c r="BC87" s="360"/>
      <c r="BD87" s="360"/>
      <c r="BE87" s="360"/>
      <c r="BF87" s="360"/>
      <c r="BG87" s="360"/>
      <c r="BH87" s="360"/>
      <c r="BI87" s="360"/>
      <c r="BJ87" s="360"/>
      <c r="BK87" s="360"/>
      <c r="BL87" s="360"/>
      <c r="BM87" s="360"/>
      <c r="BN87" s="876">
        <v>0</v>
      </c>
      <c r="BO87" s="877">
        <v>0</v>
      </c>
      <c r="BP87" s="878">
        <v>0</v>
      </c>
      <c r="BQ87" s="879">
        <v>0</v>
      </c>
      <c r="BR87" s="879">
        <v>0</v>
      </c>
      <c r="BS87" s="880">
        <v>0</v>
      </c>
      <c r="BT87" s="881">
        <v>0</v>
      </c>
      <c r="BU87" s="879">
        <v>0</v>
      </c>
      <c r="BV87" s="879">
        <v>0</v>
      </c>
      <c r="BW87" s="882">
        <v>0</v>
      </c>
      <c r="CG87" s="480">
        <v>76</v>
      </c>
    </row>
    <row r="88" spans="1:85" s="177" customFormat="1" ht="21.95" customHeight="1" x14ac:dyDescent="0.2">
      <c r="A88" s="234">
        <v>0</v>
      </c>
      <c r="B88" s="234">
        <v>0</v>
      </c>
      <c r="C88" s="388">
        <v>0</v>
      </c>
      <c r="D88" s="388" t="s">
        <v>95</v>
      </c>
      <c r="E88" s="868" t="s">
        <v>994</v>
      </c>
      <c r="F88" s="868" t="s">
        <v>606</v>
      </c>
      <c r="G88" s="868" t="s">
        <v>94</v>
      </c>
      <c r="H88" s="869">
        <v>118.87</v>
      </c>
      <c r="I88" s="870">
        <v>67.641300000000001</v>
      </c>
      <c r="J88" s="871">
        <v>8040.52</v>
      </c>
      <c r="K88" s="361">
        <v>8040.5199999999995</v>
      </c>
      <c r="L88" s="361">
        <v>8040.5199999999995</v>
      </c>
      <c r="M88" s="362">
        <v>1</v>
      </c>
      <c r="N88" s="362">
        <v>1</v>
      </c>
      <c r="O88" s="363">
        <v>118.87</v>
      </c>
      <c r="P88" s="363">
        <v>8040.52</v>
      </c>
      <c r="Q88" s="362">
        <v>1</v>
      </c>
      <c r="R88" s="362">
        <v>1</v>
      </c>
      <c r="S88" s="363">
        <v>118.87</v>
      </c>
      <c r="T88" s="363">
        <v>8040.52</v>
      </c>
      <c r="U88" s="891">
        <v>8107.8643936404569</v>
      </c>
      <c r="V88" s="891">
        <v>8107.8643936404569</v>
      </c>
      <c r="W88" s="891">
        <v>0</v>
      </c>
      <c r="X88" s="891">
        <v>8107.8643936404569</v>
      </c>
      <c r="Y88" s="891">
        <v>8107.8643936404569</v>
      </c>
      <c r="Z88" s="362">
        <v>0</v>
      </c>
      <c r="AA88" s="362">
        <v>0</v>
      </c>
      <c r="AB88" s="362">
        <v>0</v>
      </c>
      <c r="AC88" s="362">
        <v>0</v>
      </c>
      <c r="AD88" s="364">
        <v>0</v>
      </c>
      <c r="AE88" s="360"/>
      <c r="AF88" s="363">
        <v>58.935745999999995</v>
      </c>
      <c r="AG88" s="363">
        <v>59.93425400000001</v>
      </c>
      <c r="AH88" s="360"/>
      <c r="AI88" s="859">
        <v>0</v>
      </c>
      <c r="AJ88" s="860">
        <v>0</v>
      </c>
      <c r="AK88" s="859">
        <v>0</v>
      </c>
      <c r="AL88" s="860">
        <v>0</v>
      </c>
      <c r="AM88" s="360"/>
      <c r="AN88" s="861">
        <v>8040.52</v>
      </c>
      <c r="AO88" s="862">
        <v>0</v>
      </c>
      <c r="AP88" s="862">
        <v>0</v>
      </c>
      <c r="AQ88" s="862">
        <v>0</v>
      </c>
      <c r="AR88" s="863">
        <v>0</v>
      </c>
      <c r="AS88" s="586">
        <v>0</v>
      </c>
      <c r="AT88" s="864">
        <v>0</v>
      </c>
      <c r="AU88" s="864">
        <v>0</v>
      </c>
      <c r="AV88" s="864">
        <v>0</v>
      </c>
      <c r="AW88" s="864">
        <v>0</v>
      </c>
      <c r="AX88" s="839"/>
      <c r="AY88" s="865">
        <v>0</v>
      </c>
      <c r="AZ88" s="866">
        <v>0</v>
      </c>
      <c r="BA88" s="867">
        <v>0</v>
      </c>
      <c r="BB88" s="234" t="s">
        <v>994</v>
      </c>
      <c r="BC88" s="360"/>
      <c r="BD88" s="360"/>
      <c r="BE88" s="360"/>
      <c r="BF88" s="360"/>
      <c r="BG88" s="360"/>
      <c r="BH88" s="360"/>
      <c r="BI88" s="360"/>
      <c r="BJ88" s="360"/>
      <c r="BK88" s="360"/>
      <c r="BL88" s="360"/>
      <c r="BM88" s="360"/>
      <c r="BN88" s="876">
        <v>0</v>
      </c>
      <c r="BO88" s="877">
        <v>0</v>
      </c>
      <c r="BP88" s="878">
        <v>0</v>
      </c>
      <c r="BQ88" s="879">
        <v>0</v>
      </c>
      <c r="BR88" s="879">
        <v>0</v>
      </c>
      <c r="BS88" s="880">
        <v>0</v>
      </c>
      <c r="BT88" s="881">
        <v>0</v>
      </c>
      <c r="BU88" s="879">
        <v>0</v>
      </c>
      <c r="BV88" s="879">
        <v>0</v>
      </c>
      <c r="BW88" s="882">
        <v>0</v>
      </c>
      <c r="CG88" s="480">
        <v>77</v>
      </c>
    </row>
    <row r="89" spans="1:85" s="177" customFormat="1" ht="21.95" customHeight="1" x14ac:dyDescent="0.2">
      <c r="A89" s="234">
        <v>0</v>
      </c>
      <c r="B89" s="234">
        <v>0</v>
      </c>
      <c r="C89" s="388" t="s">
        <v>105</v>
      </c>
      <c r="D89" s="388" t="s">
        <v>105</v>
      </c>
      <c r="E89" s="161" t="s">
        <v>105</v>
      </c>
      <c r="F89" s="161" t="s">
        <v>797</v>
      </c>
      <c r="G89" s="162"/>
      <c r="H89" s="162"/>
      <c r="I89" s="162"/>
      <c r="J89" s="163">
        <v>1065768.43</v>
      </c>
      <c r="K89" s="163">
        <v>1065768.43</v>
      </c>
      <c r="L89" s="163">
        <v>1065768.43</v>
      </c>
      <c r="M89" s="164">
        <v>1</v>
      </c>
      <c r="N89" s="164">
        <v>1</v>
      </c>
      <c r="O89" s="163"/>
      <c r="P89" s="163">
        <v>1065768.43</v>
      </c>
      <c r="Q89" s="164">
        <v>1</v>
      </c>
      <c r="R89" s="164">
        <v>1</v>
      </c>
      <c r="S89" s="163">
        <v>0</v>
      </c>
      <c r="T89" s="163">
        <v>1065768.43</v>
      </c>
      <c r="U89" s="163">
        <v>1072268.5623638765</v>
      </c>
      <c r="V89" s="163">
        <v>1072268.5623638765</v>
      </c>
      <c r="W89" s="163"/>
      <c r="X89" s="163">
        <v>1072268.5623638765</v>
      </c>
      <c r="Y89" s="163">
        <v>1072268.5623638765</v>
      </c>
      <c r="Z89" s="164">
        <v>0</v>
      </c>
      <c r="AA89" s="164">
        <v>0</v>
      </c>
      <c r="AB89" s="164">
        <v>0</v>
      </c>
      <c r="AC89" s="164">
        <v>0</v>
      </c>
      <c r="AD89" s="201">
        <v>0</v>
      </c>
      <c r="AE89" s="155" t="s">
        <v>964</v>
      </c>
      <c r="AF89" s="685">
        <v>0</v>
      </c>
      <c r="AG89" s="833">
        <v>0</v>
      </c>
      <c r="AH89" s="155"/>
      <c r="AI89" s="207"/>
      <c r="AJ89" s="208"/>
      <c r="AK89" s="207"/>
      <c r="AL89" s="208"/>
      <c r="AM89" s="155"/>
      <c r="AN89" s="212"/>
      <c r="AO89" s="209"/>
      <c r="AP89" s="209"/>
      <c r="AQ89" s="209"/>
      <c r="AR89" s="213"/>
      <c r="AS89" s="396"/>
      <c r="AT89" s="244"/>
      <c r="AU89" s="244"/>
      <c r="AV89" s="244"/>
      <c r="AW89" s="244"/>
      <c r="AX89" s="155"/>
      <c r="AY89" s="247"/>
      <c r="AZ89" s="245"/>
      <c r="BA89" s="397"/>
      <c r="BB89" s="234" t="s">
        <v>105</v>
      </c>
      <c r="BC89" s="155"/>
      <c r="BD89" s="155"/>
      <c r="BE89" s="155"/>
      <c r="BF89" s="155"/>
      <c r="BG89" s="155"/>
      <c r="BH89" s="155"/>
      <c r="BI89" s="155"/>
      <c r="BJ89" s="155"/>
      <c r="BK89" s="155"/>
      <c r="BL89" s="155"/>
      <c r="BM89" s="155"/>
      <c r="BN89" s="661" t="s">
        <v>105</v>
      </c>
      <c r="BO89" s="662">
        <v>1065768.43</v>
      </c>
      <c r="BP89" s="663">
        <v>0</v>
      </c>
      <c r="BQ89" s="664">
        <v>0</v>
      </c>
      <c r="BR89" s="664">
        <v>0</v>
      </c>
      <c r="BS89" s="665">
        <v>0</v>
      </c>
      <c r="BT89" s="666">
        <v>0</v>
      </c>
      <c r="BU89" s="664">
        <v>0</v>
      </c>
      <c r="BV89" s="664">
        <v>0</v>
      </c>
      <c r="BW89" s="667">
        <v>0</v>
      </c>
      <c r="CG89" s="480">
        <v>78</v>
      </c>
    </row>
    <row r="90" spans="1:85" s="177" customFormat="1" ht="21.95" customHeight="1" x14ac:dyDescent="0.2">
      <c r="A90" s="234">
        <v>0</v>
      </c>
      <c r="B90" s="234">
        <v>0</v>
      </c>
      <c r="C90" s="388">
        <v>0</v>
      </c>
      <c r="D90" s="388" t="s">
        <v>105</v>
      </c>
      <c r="E90" s="868" t="s">
        <v>106</v>
      </c>
      <c r="F90" s="868" t="s">
        <v>620</v>
      </c>
      <c r="G90" s="868" t="s">
        <v>90</v>
      </c>
      <c r="H90" s="869">
        <v>6994.33</v>
      </c>
      <c r="I90" s="870">
        <v>60.5</v>
      </c>
      <c r="J90" s="871">
        <v>423156.97</v>
      </c>
      <c r="K90" s="361">
        <v>423156.97</v>
      </c>
      <c r="L90" s="361">
        <v>423156.97</v>
      </c>
      <c r="M90" s="362">
        <v>1</v>
      </c>
      <c r="N90" s="362">
        <v>1</v>
      </c>
      <c r="O90" s="363">
        <v>6994.33</v>
      </c>
      <c r="P90" s="363">
        <v>423156.97</v>
      </c>
      <c r="Q90" s="362">
        <v>1</v>
      </c>
      <c r="R90" s="362">
        <v>1</v>
      </c>
      <c r="S90" s="363">
        <v>6994.33</v>
      </c>
      <c r="T90" s="363">
        <v>423156.97</v>
      </c>
      <c r="U90" s="891">
        <v>425585.36884906632</v>
      </c>
      <c r="V90" s="891">
        <v>425585.36884906632</v>
      </c>
      <c r="W90" s="891">
        <v>0</v>
      </c>
      <c r="X90" s="891">
        <v>425585.36884906632</v>
      </c>
      <c r="Y90" s="891">
        <v>425585.36884906632</v>
      </c>
      <c r="Z90" s="362">
        <v>0</v>
      </c>
      <c r="AA90" s="362">
        <v>0</v>
      </c>
      <c r="AB90" s="362">
        <v>0</v>
      </c>
      <c r="AC90" s="362">
        <v>0</v>
      </c>
      <c r="AD90" s="364">
        <v>0</v>
      </c>
      <c r="AE90" s="360"/>
      <c r="AF90" s="363">
        <v>5270.2276549999997</v>
      </c>
      <c r="AG90" s="363">
        <v>1724.1023450000002</v>
      </c>
      <c r="AH90" s="360"/>
      <c r="AI90" s="859">
        <v>0</v>
      </c>
      <c r="AJ90" s="860">
        <v>0</v>
      </c>
      <c r="AK90" s="859">
        <v>0</v>
      </c>
      <c r="AL90" s="860">
        <v>0</v>
      </c>
      <c r="AM90" s="360"/>
      <c r="AN90" s="861">
        <v>423156.97</v>
      </c>
      <c r="AO90" s="862">
        <v>0</v>
      </c>
      <c r="AP90" s="862">
        <v>0</v>
      </c>
      <c r="AQ90" s="862">
        <v>0</v>
      </c>
      <c r="AR90" s="863">
        <v>0</v>
      </c>
      <c r="AS90" s="586">
        <v>0</v>
      </c>
      <c r="AT90" s="864">
        <v>0</v>
      </c>
      <c r="AU90" s="864">
        <v>0</v>
      </c>
      <c r="AV90" s="864">
        <v>0</v>
      </c>
      <c r="AW90" s="864">
        <v>0</v>
      </c>
      <c r="AX90" s="839"/>
      <c r="AY90" s="865">
        <v>0</v>
      </c>
      <c r="AZ90" s="866">
        <v>0</v>
      </c>
      <c r="BA90" s="867">
        <v>0</v>
      </c>
      <c r="BB90" s="234" t="s">
        <v>106</v>
      </c>
      <c r="BC90" s="360"/>
      <c r="BD90" s="360"/>
      <c r="BE90" s="360"/>
      <c r="BF90" s="360"/>
      <c r="BG90" s="360"/>
      <c r="BH90" s="360"/>
      <c r="BI90" s="360"/>
      <c r="BJ90" s="360"/>
      <c r="BK90" s="360"/>
      <c r="BL90" s="360"/>
      <c r="BM90" s="360"/>
      <c r="BN90" s="876">
        <v>0</v>
      </c>
      <c r="BO90" s="877">
        <v>0</v>
      </c>
      <c r="BP90" s="878">
        <v>0</v>
      </c>
      <c r="BQ90" s="879">
        <v>0</v>
      </c>
      <c r="BR90" s="879">
        <v>0</v>
      </c>
      <c r="BS90" s="880">
        <v>0</v>
      </c>
      <c r="BT90" s="881">
        <v>0</v>
      </c>
      <c r="BU90" s="879">
        <v>0</v>
      </c>
      <c r="BV90" s="879">
        <v>0</v>
      </c>
      <c r="BW90" s="882">
        <v>0</v>
      </c>
      <c r="CG90" s="480">
        <v>79</v>
      </c>
    </row>
    <row r="91" spans="1:85" s="177" customFormat="1" ht="21.95" customHeight="1" x14ac:dyDescent="0.2">
      <c r="A91" s="234">
        <v>0</v>
      </c>
      <c r="B91" s="234">
        <v>0</v>
      </c>
      <c r="C91" s="388">
        <v>0</v>
      </c>
      <c r="D91" s="388" t="s">
        <v>105</v>
      </c>
      <c r="E91" s="868" t="s">
        <v>107</v>
      </c>
      <c r="F91" s="868" t="s">
        <v>973</v>
      </c>
      <c r="G91" s="868" t="s">
        <v>101</v>
      </c>
      <c r="H91" s="869">
        <v>70674.789999999994</v>
      </c>
      <c r="I91" s="870">
        <v>5.6420000000000003</v>
      </c>
      <c r="J91" s="871">
        <v>398747.16</v>
      </c>
      <c r="K91" s="361">
        <v>398747.16</v>
      </c>
      <c r="L91" s="361">
        <v>398747.16</v>
      </c>
      <c r="M91" s="362">
        <v>1</v>
      </c>
      <c r="N91" s="362">
        <v>1</v>
      </c>
      <c r="O91" s="363">
        <v>70674.789999999994</v>
      </c>
      <c r="P91" s="363">
        <v>398747.16</v>
      </c>
      <c r="Q91" s="362">
        <v>1</v>
      </c>
      <c r="R91" s="362">
        <v>1</v>
      </c>
      <c r="S91" s="363">
        <v>70674.789999999994</v>
      </c>
      <c r="T91" s="363">
        <v>398747.16</v>
      </c>
      <c r="U91" s="891">
        <v>401167.13194695604</v>
      </c>
      <c r="V91" s="891">
        <v>401167.13194695604</v>
      </c>
      <c r="W91" s="891">
        <v>0</v>
      </c>
      <c r="X91" s="891">
        <v>401167.13194695604</v>
      </c>
      <c r="Y91" s="891">
        <v>401167.13194695604</v>
      </c>
      <c r="Z91" s="362">
        <v>0</v>
      </c>
      <c r="AA91" s="362">
        <v>0</v>
      </c>
      <c r="AB91" s="362">
        <v>0</v>
      </c>
      <c r="AC91" s="362">
        <v>0</v>
      </c>
      <c r="AD91" s="364">
        <v>0</v>
      </c>
      <c r="AE91" s="360"/>
      <c r="AF91" s="363">
        <v>53592.693256999992</v>
      </c>
      <c r="AG91" s="363">
        <v>17082.096743000002</v>
      </c>
      <c r="AH91" s="360"/>
      <c r="AI91" s="859">
        <v>0</v>
      </c>
      <c r="AJ91" s="860">
        <v>0</v>
      </c>
      <c r="AK91" s="859">
        <v>0</v>
      </c>
      <c r="AL91" s="860">
        <v>0</v>
      </c>
      <c r="AM91" s="360"/>
      <c r="AN91" s="861">
        <v>398747.16</v>
      </c>
      <c r="AO91" s="862">
        <v>0</v>
      </c>
      <c r="AP91" s="862">
        <v>0</v>
      </c>
      <c r="AQ91" s="862">
        <v>0</v>
      </c>
      <c r="AR91" s="863">
        <v>0</v>
      </c>
      <c r="AS91" s="586">
        <v>0</v>
      </c>
      <c r="AT91" s="864">
        <v>0</v>
      </c>
      <c r="AU91" s="864">
        <v>0</v>
      </c>
      <c r="AV91" s="864">
        <v>0</v>
      </c>
      <c r="AW91" s="864">
        <v>0</v>
      </c>
      <c r="AX91" s="839"/>
      <c r="AY91" s="865">
        <v>0</v>
      </c>
      <c r="AZ91" s="866">
        <v>0</v>
      </c>
      <c r="BA91" s="867">
        <v>0</v>
      </c>
      <c r="BB91" s="234" t="s">
        <v>107</v>
      </c>
      <c r="BC91" s="360"/>
      <c r="BD91" s="360"/>
      <c r="BE91" s="360"/>
      <c r="BF91" s="360"/>
      <c r="BG91" s="360"/>
      <c r="BH91" s="360"/>
      <c r="BI91" s="360"/>
      <c r="BJ91" s="360"/>
      <c r="BK91" s="360"/>
      <c r="BL91" s="360"/>
      <c r="BM91" s="360"/>
      <c r="BN91" s="876">
        <v>0</v>
      </c>
      <c r="BO91" s="877">
        <v>0</v>
      </c>
      <c r="BP91" s="878">
        <v>0</v>
      </c>
      <c r="BQ91" s="879">
        <v>0</v>
      </c>
      <c r="BR91" s="879">
        <v>0</v>
      </c>
      <c r="BS91" s="880">
        <v>0</v>
      </c>
      <c r="BT91" s="881">
        <v>0</v>
      </c>
      <c r="BU91" s="879">
        <v>0</v>
      </c>
      <c r="BV91" s="879">
        <v>0</v>
      </c>
      <c r="BW91" s="882">
        <v>0</v>
      </c>
      <c r="CG91" s="480">
        <v>80</v>
      </c>
    </row>
    <row r="92" spans="1:85" s="177" customFormat="1" ht="21.95" customHeight="1" x14ac:dyDescent="0.2">
      <c r="A92" s="234">
        <v>0</v>
      </c>
      <c r="B92" s="234">
        <v>0</v>
      </c>
      <c r="C92" s="388">
        <v>0</v>
      </c>
      <c r="D92" s="388" t="s">
        <v>105</v>
      </c>
      <c r="E92" s="868" t="s">
        <v>798</v>
      </c>
      <c r="F92" s="868" t="s">
        <v>1690</v>
      </c>
      <c r="G92" s="868" t="s">
        <v>94</v>
      </c>
      <c r="H92" s="869">
        <v>582.38</v>
      </c>
      <c r="I92" s="870">
        <v>288.75</v>
      </c>
      <c r="J92" s="871">
        <v>168162.23</v>
      </c>
      <c r="K92" s="361">
        <v>168162.23</v>
      </c>
      <c r="L92" s="361">
        <v>168162.23</v>
      </c>
      <c r="M92" s="362">
        <v>1</v>
      </c>
      <c r="N92" s="362">
        <v>1</v>
      </c>
      <c r="O92" s="363">
        <v>582.38</v>
      </c>
      <c r="P92" s="363">
        <v>168162.23</v>
      </c>
      <c r="Q92" s="362">
        <v>1</v>
      </c>
      <c r="R92" s="362">
        <v>1</v>
      </c>
      <c r="S92" s="363">
        <v>582.38</v>
      </c>
      <c r="T92" s="363">
        <v>168162.23</v>
      </c>
      <c r="U92" s="891">
        <v>169441.23043112349</v>
      </c>
      <c r="V92" s="891">
        <v>169441.23043112349</v>
      </c>
      <c r="W92" s="891">
        <v>0</v>
      </c>
      <c r="X92" s="891">
        <v>169441.23043112349</v>
      </c>
      <c r="Y92" s="891">
        <v>169441.23043112349</v>
      </c>
      <c r="Z92" s="362">
        <v>0</v>
      </c>
      <c r="AA92" s="362">
        <v>0</v>
      </c>
      <c r="AB92" s="362">
        <v>0</v>
      </c>
      <c r="AC92" s="362">
        <v>0</v>
      </c>
      <c r="AD92" s="364">
        <v>0</v>
      </c>
      <c r="AE92" s="360"/>
      <c r="AF92" s="363">
        <v>390.835218</v>
      </c>
      <c r="AG92" s="363">
        <v>191.544782</v>
      </c>
      <c r="AH92" s="360"/>
      <c r="AI92" s="859">
        <v>0</v>
      </c>
      <c r="AJ92" s="860">
        <v>0</v>
      </c>
      <c r="AK92" s="859">
        <v>0</v>
      </c>
      <c r="AL92" s="860">
        <v>0</v>
      </c>
      <c r="AM92" s="360"/>
      <c r="AN92" s="861">
        <v>168162.23</v>
      </c>
      <c r="AO92" s="862">
        <v>0</v>
      </c>
      <c r="AP92" s="862">
        <v>0</v>
      </c>
      <c r="AQ92" s="862">
        <v>0</v>
      </c>
      <c r="AR92" s="863">
        <v>0</v>
      </c>
      <c r="AS92" s="586">
        <v>0</v>
      </c>
      <c r="AT92" s="864">
        <v>0</v>
      </c>
      <c r="AU92" s="864">
        <v>0</v>
      </c>
      <c r="AV92" s="864">
        <v>0</v>
      </c>
      <c r="AW92" s="864">
        <v>0</v>
      </c>
      <c r="AX92" s="839"/>
      <c r="AY92" s="865">
        <v>0</v>
      </c>
      <c r="AZ92" s="866">
        <v>0</v>
      </c>
      <c r="BA92" s="867">
        <v>0</v>
      </c>
      <c r="BB92" s="234" t="s">
        <v>798</v>
      </c>
      <c r="BC92" s="360"/>
      <c r="BD92" s="360"/>
      <c r="BE92" s="360"/>
      <c r="BF92" s="360"/>
      <c r="BG92" s="360"/>
      <c r="BH92" s="360"/>
      <c r="BI92" s="360"/>
      <c r="BJ92" s="360"/>
      <c r="BK92" s="360"/>
      <c r="BL92" s="360"/>
      <c r="BM92" s="360"/>
      <c r="BN92" s="876">
        <v>0</v>
      </c>
      <c r="BO92" s="877">
        <v>0</v>
      </c>
      <c r="BP92" s="878">
        <v>0</v>
      </c>
      <c r="BQ92" s="879">
        <v>0</v>
      </c>
      <c r="BR92" s="879">
        <v>0</v>
      </c>
      <c r="BS92" s="880">
        <v>0</v>
      </c>
      <c r="BT92" s="881">
        <v>0</v>
      </c>
      <c r="BU92" s="879">
        <v>0</v>
      </c>
      <c r="BV92" s="879">
        <v>0</v>
      </c>
      <c r="BW92" s="882">
        <v>0</v>
      </c>
      <c r="CG92" s="480">
        <v>81</v>
      </c>
    </row>
    <row r="93" spans="1:85" s="177" customFormat="1" ht="21.95" customHeight="1" x14ac:dyDescent="0.2">
      <c r="A93" s="234">
        <v>0</v>
      </c>
      <c r="B93" s="234">
        <v>0</v>
      </c>
      <c r="C93" s="388">
        <v>0</v>
      </c>
      <c r="D93" s="388" t="s">
        <v>105</v>
      </c>
      <c r="E93" s="868" t="s">
        <v>799</v>
      </c>
      <c r="F93" s="868" t="s">
        <v>1691</v>
      </c>
      <c r="G93" s="868" t="s">
        <v>94</v>
      </c>
      <c r="H93" s="869">
        <v>202.9</v>
      </c>
      <c r="I93" s="870">
        <v>297.41800000000001</v>
      </c>
      <c r="J93" s="871">
        <v>60346.11</v>
      </c>
      <c r="K93" s="361">
        <v>60346.11</v>
      </c>
      <c r="L93" s="361">
        <v>60346.11</v>
      </c>
      <c r="M93" s="362">
        <v>1</v>
      </c>
      <c r="N93" s="362">
        <v>1</v>
      </c>
      <c r="O93" s="363">
        <v>202.9</v>
      </c>
      <c r="P93" s="363">
        <v>60346.11</v>
      </c>
      <c r="Q93" s="362">
        <v>1</v>
      </c>
      <c r="R93" s="362">
        <v>1</v>
      </c>
      <c r="S93" s="363">
        <v>202.9</v>
      </c>
      <c r="T93" s="363">
        <v>60346.11</v>
      </c>
      <c r="U93" s="891">
        <v>60604.19543810239</v>
      </c>
      <c r="V93" s="891">
        <v>60604.19543810239</v>
      </c>
      <c r="W93" s="891">
        <v>0</v>
      </c>
      <c r="X93" s="891">
        <v>60604.19543810239</v>
      </c>
      <c r="Y93" s="891">
        <v>60604.19543810239</v>
      </c>
      <c r="Z93" s="362">
        <v>0</v>
      </c>
      <c r="AA93" s="362">
        <v>0</v>
      </c>
      <c r="AB93" s="362">
        <v>0</v>
      </c>
      <c r="AC93" s="362">
        <v>0</v>
      </c>
      <c r="AD93" s="364">
        <v>0</v>
      </c>
      <c r="AE93" s="360"/>
      <c r="AF93" s="363">
        <v>140.97492000000003</v>
      </c>
      <c r="AG93" s="363">
        <v>61.92507999999998</v>
      </c>
      <c r="AH93" s="360"/>
      <c r="AI93" s="859">
        <v>0</v>
      </c>
      <c r="AJ93" s="860">
        <v>0</v>
      </c>
      <c r="AK93" s="859">
        <v>0</v>
      </c>
      <c r="AL93" s="860">
        <v>0</v>
      </c>
      <c r="AM93" s="360"/>
      <c r="AN93" s="861">
        <v>60346.11</v>
      </c>
      <c r="AO93" s="862">
        <v>0</v>
      </c>
      <c r="AP93" s="862">
        <v>0</v>
      </c>
      <c r="AQ93" s="862">
        <v>0</v>
      </c>
      <c r="AR93" s="863">
        <v>0</v>
      </c>
      <c r="AS93" s="586">
        <v>0</v>
      </c>
      <c r="AT93" s="864">
        <v>0</v>
      </c>
      <c r="AU93" s="864">
        <v>0</v>
      </c>
      <c r="AV93" s="864">
        <v>0</v>
      </c>
      <c r="AW93" s="864">
        <v>0</v>
      </c>
      <c r="AX93" s="839"/>
      <c r="AY93" s="865">
        <v>0</v>
      </c>
      <c r="AZ93" s="866">
        <v>0</v>
      </c>
      <c r="BA93" s="867">
        <v>0</v>
      </c>
      <c r="BB93" s="234" t="s">
        <v>799</v>
      </c>
      <c r="BC93" s="360"/>
      <c r="BD93" s="360"/>
      <c r="BE93" s="360"/>
      <c r="BF93" s="360"/>
      <c r="BG93" s="360"/>
      <c r="BH93" s="360"/>
      <c r="BI93" s="360"/>
      <c r="BJ93" s="360"/>
      <c r="BK93" s="360"/>
      <c r="BL93" s="360"/>
      <c r="BM93" s="360"/>
      <c r="BN93" s="876">
        <v>0</v>
      </c>
      <c r="BO93" s="877">
        <v>0</v>
      </c>
      <c r="BP93" s="878">
        <v>0</v>
      </c>
      <c r="BQ93" s="879">
        <v>0</v>
      </c>
      <c r="BR93" s="879">
        <v>0</v>
      </c>
      <c r="BS93" s="880">
        <v>0</v>
      </c>
      <c r="BT93" s="881">
        <v>0</v>
      </c>
      <c r="BU93" s="879">
        <v>0</v>
      </c>
      <c r="BV93" s="879">
        <v>0</v>
      </c>
      <c r="BW93" s="882">
        <v>0</v>
      </c>
      <c r="CG93" s="480">
        <v>82</v>
      </c>
    </row>
    <row r="94" spans="1:85" s="177" customFormat="1" ht="21.95" customHeight="1" x14ac:dyDescent="0.2">
      <c r="A94" s="234">
        <v>0</v>
      </c>
      <c r="B94" s="234">
        <v>0</v>
      </c>
      <c r="C94" s="388">
        <v>0</v>
      </c>
      <c r="D94" s="388" t="s">
        <v>105</v>
      </c>
      <c r="E94" s="868" t="s">
        <v>1692</v>
      </c>
      <c r="F94" s="868" t="s">
        <v>619</v>
      </c>
      <c r="G94" s="868" t="s">
        <v>90</v>
      </c>
      <c r="H94" s="869">
        <v>2656.74</v>
      </c>
      <c r="I94" s="870">
        <v>5.78</v>
      </c>
      <c r="J94" s="871">
        <v>15355.96</v>
      </c>
      <c r="K94" s="361">
        <v>15355.96</v>
      </c>
      <c r="L94" s="361">
        <v>15355.96</v>
      </c>
      <c r="M94" s="362">
        <v>1</v>
      </c>
      <c r="N94" s="362">
        <v>1</v>
      </c>
      <c r="O94" s="363">
        <v>2656.74</v>
      </c>
      <c r="P94" s="363">
        <v>15355.96</v>
      </c>
      <c r="Q94" s="362">
        <v>1</v>
      </c>
      <c r="R94" s="362">
        <v>1</v>
      </c>
      <c r="S94" s="363">
        <v>2656.74</v>
      </c>
      <c r="T94" s="363">
        <v>15355.96</v>
      </c>
      <c r="U94" s="891">
        <v>15470.635698628206</v>
      </c>
      <c r="V94" s="891">
        <v>15470.635698628206</v>
      </c>
      <c r="W94" s="891">
        <v>0</v>
      </c>
      <c r="X94" s="891">
        <v>15470.635698628206</v>
      </c>
      <c r="Y94" s="891">
        <v>15470.635698628206</v>
      </c>
      <c r="Z94" s="362">
        <v>0</v>
      </c>
      <c r="AA94" s="362">
        <v>0</v>
      </c>
      <c r="AB94" s="362">
        <v>0</v>
      </c>
      <c r="AC94" s="362">
        <v>0</v>
      </c>
      <c r="AD94" s="364">
        <v>0</v>
      </c>
      <c r="AE94" s="360"/>
      <c r="AF94" s="363">
        <v>1777.093386</v>
      </c>
      <c r="AG94" s="363">
        <v>879.64661399999977</v>
      </c>
      <c r="AH94" s="360"/>
      <c r="AI94" s="859">
        <v>0</v>
      </c>
      <c r="AJ94" s="860">
        <v>0</v>
      </c>
      <c r="AK94" s="859">
        <v>0</v>
      </c>
      <c r="AL94" s="860">
        <v>0</v>
      </c>
      <c r="AM94" s="360"/>
      <c r="AN94" s="861">
        <v>15355.96</v>
      </c>
      <c r="AO94" s="862">
        <v>0</v>
      </c>
      <c r="AP94" s="862">
        <v>0</v>
      </c>
      <c r="AQ94" s="862">
        <v>0</v>
      </c>
      <c r="AR94" s="863">
        <v>0</v>
      </c>
      <c r="AS94" s="586">
        <v>0</v>
      </c>
      <c r="AT94" s="864">
        <v>0</v>
      </c>
      <c r="AU94" s="864">
        <v>0</v>
      </c>
      <c r="AV94" s="864">
        <v>0</v>
      </c>
      <c r="AW94" s="864">
        <v>0</v>
      </c>
      <c r="AX94" s="839"/>
      <c r="AY94" s="865">
        <v>0</v>
      </c>
      <c r="AZ94" s="866">
        <v>0</v>
      </c>
      <c r="BA94" s="867">
        <v>0</v>
      </c>
      <c r="BB94" s="234" t="s">
        <v>1692</v>
      </c>
      <c r="BC94" s="360"/>
      <c r="BD94" s="360"/>
      <c r="BE94" s="360"/>
      <c r="BF94" s="360"/>
      <c r="BG94" s="360"/>
      <c r="BH94" s="360"/>
      <c r="BI94" s="360"/>
      <c r="BJ94" s="360"/>
      <c r="BK94" s="360"/>
      <c r="BL94" s="360"/>
      <c r="BM94" s="360"/>
      <c r="BN94" s="876">
        <v>0</v>
      </c>
      <c r="BO94" s="877">
        <v>0</v>
      </c>
      <c r="BP94" s="878">
        <v>0</v>
      </c>
      <c r="BQ94" s="879">
        <v>0</v>
      </c>
      <c r="BR94" s="879">
        <v>0</v>
      </c>
      <c r="BS94" s="880">
        <v>0</v>
      </c>
      <c r="BT94" s="881">
        <v>0</v>
      </c>
      <c r="BU94" s="879">
        <v>0</v>
      </c>
      <c r="BV94" s="879">
        <v>0</v>
      </c>
      <c r="BW94" s="882">
        <v>0</v>
      </c>
      <c r="CG94" s="480">
        <v>83</v>
      </c>
    </row>
    <row r="95" spans="1:85" s="177" customFormat="1" ht="21.95" customHeight="1" x14ac:dyDescent="0.2">
      <c r="A95" s="234">
        <v>0</v>
      </c>
      <c r="B95" s="234">
        <v>0</v>
      </c>
      <c r="C95" s="388" t="s">
        <v>108</v>
      </c>
      <c r="D95" s="388" t="s">
        <v>108</v>
      </c>
      <c r="E95" s="161" t="s">
        <v>108</v>
      </c>
      <c r="F95" s="161" t="s">
        <v>800</v>
      </c>
      <c r="G95" s="162"/>
      <c r="H95" s="162"/>
      <c r="I95" s="162"/>
      <c r="J95" s="163">
        <v>252613.91</v>
      </c>
      <c r="K95" s="163">
        <v>252613.91</v>
      </c>
      <c r="L95" s="163">
        <v>255379.85704279039</v>
      </c>
      <c r="M95" s="164">
        <v>0.7492793645607243</v>
      </c>
      <c r="N95" s="164">
        <v>0.77660343547985933</v>
      </c>
      <c r="O95" s="163"/>
      <c r="P95" s="163">
        <v>196180.83035599999</v>
      </c>
      <c r="Q95" s="164">
        <v>0.7904440043384785</v>
      </c>
      <c r="R95" s="164">
        <v>0.7943345886020291</v>
      </c>
      <c r="S95" s="163">
        <v>0</v>
      </c>
      <c r="T95" s="163">
        <v>200659.96627500001</v>
      </c>
      <c r="U95" s="163">
        <v>257510.64746359823</v>
      </c>
      <c r="V95" s="163">
        <v>257904.57474121105</v>
      </c>
      <c r="W95" s="163"/>
      <c r="X95" s="163">
        <v>257506.07790717791</v>
      </c>
      <c r="Y95" s="163">
        <v>199172.68397752743</v>
      </c>
      <c r="Z95" s="164">
        <v>2.7324070919135024E-2</v>
      </c>
      <c r="AA95" s="164">
        <v>3.8905842635506005E-3</v>
      </c>
      <c r="AB95" s="164">
        <v>1.7731153122169774E-2</v>
      </c>
      <c r="AC95" s="164">
        <v>-2.3433486655584423E-2</v>
      </c>
      <c r="AD95" s="201" t="s">
        <v>2765</v>
      </c>
      <c r="AE95" s="155" t="s">
        <v>964</v>
      </c>
      <c r="AF95" s="685">
        <v>0</v>
      </c>
      <c r="AG95" s="833">
        <v>0</v>
      </c>
      <c r="AH95" s="155"/>
      <c r="AI95" s="207"/>
      <c r="AJ95" s="208"/>
      <c r="AK95" s="207"/>
      <c r="AL95" s="208"/>
      <c r="AM95" s="155"/>
      <c r="AN95" s="212"/>
      <c r="AO95" s="209"/>
      <c r="AP95" s="209"/>
      <c r="AQ95" s="209"/>
      <c r="AR95" s="213"/>
      <c r="AS95" s="396"/>
      <c r="AT95" s="244"/>
      <c r="AU95" s="244"/>
      <c r="AV95" s="244"/>
      <c r="AW95" s="244"/>
      <c r="AX95" s="155"/>
      <c r="AY95" s="247"/>
      <c r="AZ95" s="245"/>
      <c r="BA95" s="397"/>
      <c r="BB95" s="234" t="s">
        <v>108</v>
      </c>
      <c r="BC95" s="155"/>
      <c r="BD95" s="155"/>
      <c r="BE95" s="155"/>
      <c r="BF95" s="155"/>
      <c r="BG95" s="155"/>
      <c r="BH95" s="155"/>
      <c r="BI95" s="155"/>
      <c r="BJ95" s="155"/>
      <c r="BK95" s="155"/>
      <c r="BL95" s="155"/>
      <c r="BM95" s="155"/>
      <c r="BN95" s="661" t="s">
        <v>108</v>
      </c>
      <c r="BO95" s="662">
        <v>200659.96627500001</v>
      </c>
      <c r="BP95" s="663">
        <v>0</v>
      </c>
      <c r="BQ95" s="664">
        <v>0</v>
      </c>
      <c r="BR95" s="664">
        <v>0</v>
      </c>
      <c r="BS95" s="665">
        <v>0</v>
      </c>
      <c r="BT95" s="666">
        <v>6</v>
      </c>
      <c r="BU95" s="664" t="s">
        <v>108</v>
      </c>
      <c r="BV95" s="664">
        <v>4479.1359190000221</v>
      </c>
      <c r="BW95" s="667">
        <v>7.7696518561457548E-3</v>
      </c>
      <c r="CG95" s="480">
        <v>84</v>
      </c>
    </row>
    <row r="96" spans="1:85" s="177" customFormat="1" ht="21.95" customHeight="1" x14ac:dyDescent="0.2">
      <c r="A96" s="234">
        <v>0</v>
      </c>
      <c r="B96" s="234">
        <v>0</v>
      </c>
      <c r="C96" s="388">
        <v>0</v>
      </c>
      <c r="D96" s="388" t="s">
        <v>108</v>
      </c>
      <c r="E96" s="872" t="s">
        <v>801</v>
      </c>
      <c r="F96" s="872" t="s">
        <v>802</v>
      </c>
      <c r="G96" s="872"/>
      <c r="H96" s="873"/>
      <c r="I96" s="874"/>
      <c r="J96" s="875">
        <v>164982.07999999999</v>
      </c>
      <c r="K96" s="842">
        <v>164982.07999999999</v>
      </c>
      <c r="L96" s="842">
        <v>173765.46897052435</v>
      </c>
      <c r="M96" s="362">
        <v>0</v>
      </c>
      <c r="N96" s="362">
        <v>0</v>
      </c>
      <c r="O96" s="363">
        <v>0</v>
      </c>
      <c r="P96" s="363">
        <v>0</v>
      </c>
      <c r="Q96" s="362">
        <v>0</v>
      </c>
      <c r="R96" s="362">
        <v>0</v>
      </c>
      <c r="S96" s="363">
        <v>0</v>
      </c>
      <c r="T96" s="363">
        <v>0</v>
      </c>
      <c r="U96" s="363"/>
      <c r="V96" s="363"/>
      <c r="W96" s="363"/>
      <c r="X96" s="363"/>
      <c r="Y96" s="363">
        <v>0</v>
      </c>
      <c r="Z96" s="362">
        <v>0</v>
      </c>
      <c r="AA96" s="362">
        <v>0</v>
      </c>
      <c r="AB96" s="362">
        <v>0</v>
      </c>
      <c r="AC96" s="362">
        <v>0</v>
      </c>
      <c r="AD96" s="364" t="s">
        <v>2764</v>
      </c>
      <c r="AE96" s="360"/>
      <c r="AF96" s="363">
        <v>0</v>
      </c>
      <c r="AG96" s="363">
        <v>0</v>
      </c>
      <c r="AH96" s="360"/>
      <c r="AI96" s="859"/>
      <c r="AJ96" s="860"/>
      <c r="AK96" s="859"/>
      <c r="AL96" s="860"/>
      <c r="AM96" s="360"/>
      <c r="AN96" s="861"/>
      <c r="AO96" s="862"/>
      <c r="AP96" s="862"/>
      <c r="AQ96" s="862"/>
      <c r="AR96" s="863"/>
      <c r="AS96" s="586"/>
      <c r="AT96" s="864"/>
      <c r="AU96" s="864"/>
      <c r="AV96" s="864"/>
      <c r="AW96" s="864"/>
      <c r="AX96" s="839"/>
      <c r="AY96" s="865"/>
      <c r="AZ96" s="866"/>
      <c r="BA96" s="867"/>
      <c r="BB96" s="234" t="s">
        <v>801</v>
      </c>
      <c r="BC96" s="360"/>
      <c r="BD96" s="360"/>
      <c r="BE96" s="360"/>
      <c r="BF96" s="360"/>
      <c r="BG96" s="360"/>
      <c r="BH96" s="360"/>
      <c r="BI96" s="360"/>
      <c r="BJ96" s="360"/>
      <c r="BK96" s="360"/>
      <c r="BL96" s="360"/>
      <c r="BM96" s="360"/>
      <c r="BN96" s="876">
        <v>0</v>
      </c>
      <c r="BO96" s="877">
        <v>0</v>
      </c>
      <c r="BP96" s="878">
        <v>0</v>
      </c>
      <c r="BQ96" s="879">
        <v>0</v>
      </c>
      <c r="BR96" s="879">
        <v>0</v>
      </c>
      <c r="BS96" s="880">
        <v>0</v>
      </c>
      <c r="BT96" s="881">
        <v>0</v>
      </c>
      <c r="BU96" s="879">
        <v>0</v>
      </c>
      <c r="BV96" s="879">
        <v>0</v>
      </c>
      <c r="BW96" s="882">
        <v>0</v>
      </c>
      <c r="CG96" s="480">
        <v>85</v>
      </c>
    </row>
    <row r="97" spans="1:85" s="177" customFormat="1" ht="21.95" customHeight="1" x14ac:dyDescent="0.2">
      <c r="A97" s="234">
        <v>0</v>
      </c>
      <c r="B97" s="234">
        <v>0</v>
      </c>
      <c r="C97" s="388">
        <v>0</v>
      </c>
      <c r="D97" s="388" t="s">
        <v>108</v>
      </c>
      <c r="E97" s="868" t="s">
        <v>803</v>
      </c>
      <c r="F97" s="868" t="s">
        <v>995</v>
      </c>
      <c r="G97" s="868" t="s">
        <v>90</v>
      </c>
      <c r="H97" s="869">
        <v>80.599999999999994</v>
      </c>
      <c r="I97" s="870">
        <v>14.001099999999999</v>
      </c>
      <c r="J97" s="871">
        <v>1128.49</v>
      </c>
      <c r="K97" s="361">
        <v>1128.49</v>
      </c>
      <c r="L97" s="361">
        <v>1128.49</v>
      </c>
      <c r="M97" s="362">
        <v>1</v>
      </c>
      <c r="N97" s="362">
        <v>1</v>
      </c>
      <c r="O97" s="363">
        <v>80.599999999999994</v>
      </c>
      <c r="P97" s="363">
        <v>1128.49</v>
      </c>
      <c r="Q97" s="362">
        <v>1</v>
      </c>
      <c r="R97" s="362">
        <v>1</v>
      </c>
      <c r="S97" s="363">
        <v>80.599999999999994</v>
      </c>
      <c r="T97" s="363">
        <v>1128.49</v>
      </c>
      <c r="U97" s="891">
        <v>1143.9396340498567</v>
      </c>
      <c r="V97" s="891">
        <v>1143.9396340498567</v>
      </c>
      <c r="W97" s="891">
        <v>0</v>
      </c>
      <c r="X97" s="891">
        <v>1143.9396340498567</v>
      </c>
      <c r="Y97" s="891">
        <v>1143.9396340498567</v>
      </c>
      <c r="Z97" s="362">
        <v>0</v>
      </c>
      <c r="AA97" s="362">
        <v>0</v>
      </c>
      <c r="AB97" s="362">
        <v>0</v>
      </c>
      <c r="AC97" s="362">
        <v>0</v>
      </c>
      <c r="AD97" s="364">
        <v>0</v>
      </c>
      <c r="AE97" s="360"/>
      <c r="AF97" s="363">
        <v>36.48762</v>
      </c>
      <c r="AG97" s="363">
        <v>44.112379999999995</v>
      </c>
      <c r="AH97" s="360"/>
      <c r="AI97" s="859">
        <v>0</v>
      </c>
      <c r="AJ97" s="860">
        <v>0</v>
      </c>
      <c r="AK97" s="859">
        <v>0</v>
      </c>
      <c r="AL97" s="860">
        <v>0</v>
      </c>
      <c r="AM97" s="360"/>
      <c r="AN97" s="861">
        <v>1128.49</v>
      </c>
      <c r="AO97" s="862">
        <v>0</v>
      </c>
      <c r="AP97" s="862">
        <v>0</v>
      </c>
      <c r="AQ97" s="862">
        <v>0</v>
      </c>
      <c r="AR97" s="863">
        <v>0</v>
      </c>
      <c r="AS97" s="586">
        <v>0</v>
      </c>
      <c r="AT97" s="864">
        <v>0</v>
      </c>
      <c r="AU97" s="864">
        <v>0</v>
      </c>
      <c r="AV97" s="864">
        <v>0</v>
      </c>
      <c r="AW97" s="864">
        <v>0</v>
      </c>
      <c r="AX97" s="839"/>
      <c r="AY97" s="865">
        <v>0</v>
      </c>
      <c r="AZ97" s="866">
        <v>0</v>
      </c>
      <c r="BA97" s="867">
        <v>0</v>
      </c>
      <c r="BB97" s="234" t="s">
        <v>803</v>
      </c>
      <c r="BC97" s="360"/>
      <c r="BD97" s="360"/>
      <c r="BE97" s="360"/>
      <c r="BF97" s="360"/>
      <c r="BG97" s="360"/>
      <c r="BH97" s="360"/>
      <c r="BI97" s="360"/>
      <c r="BJ97" s="360"/>
      <c r="BK97" s="360"/>
      <c r="BL97" s="360"/>
      <c r="BM97" s="360"/>
      <c r="BN97" s="876">
        <v>0</v>
      </c>
      <c r="BO97" s="877">
        <v>0</v>
      </c>
      <c r="BP97" s="878">
        <v>0</v>
      </c>
      <c r="BQ97" s="879">
        <v>0</v>
      </c>
      <c r="BR97" s="879">
        <v>0</v>
      </c>
      <c r="BS97" s="880">
        <v>0</v>
      </c>
      <c r="BT97" s="881">
        <v>0</v>
      </c>
      <c r="BU97" s="879">
        <v>0</v>
      </c>
      <c r="BV97" s="879">
        <v>0</v>
      </c>
      <c r="BW97" s="882">
        <v>0</v>
      </c>
      <c r="CG97" s="480">
        <v>86</v>
      </c>
    </row>
    <row r="98" spans="1:85" s="177" customFormat="1" ht="21.95" customHeight="1" x14ac:dyDescent="0.2">
      <c r="A98" s="234">
        <v>0</v>
      </c>
      <c r="B98" s="234">
        <v>19</v>
      </c>
      <c r="C98" s="388">
        <v>0</v>
      </c>
      <c r="D98" s="388" t="s">
        <v>108</v>
      </c>
      <c r="E98" s="868" t="s">
        <v>804</v>
      </c>
      <c r="F98" s="868" t="s">
        <v>996</v>
      </c>
      <c r="G98" s="868" t="s">
        <v>90</v>
      </c>
      <c r="H98" s="869">
        <v>3576.02</v>
      </c>
      <c r="I98" s="870">
        <v>21.100100000000001</v>
      </c>
      <c r="J98" s="871">
        <v>75454.38</v>
      </c>
      <c r="K98" s="361">
        <v>75454.38</v>
      </c>
      <c r="L98" s="361">
        <v>75460.003903133591</v>
      </c>
      <c r="M98" s="362">
        <v>0.9998999999999999</v>
      </c>
      <c r="N98" s="362">
        <v>0.9998999999999999</v>
      </c>
      <c r="O98" s="363">
        <v>3575.6623979999995</v>
      </c>
      <c r="P98" s="363">
        <v>75446.834562000004</v>
      </c>
      <c r="Q98" s="362">
        <v>0.99549999999999994</v>
      </c>
      <c r="R98" s="362">
        <v>0.99860000000000004</v>
      </c>
      <c r="S98" s="363">
        <v>3571.0135720000003</v>
      </c>
      <c r="T98" s="363">
        <v>75348.743868000005</v>
      </c>
      <c r="U98" s="891">
        <v>76545.283532898931</v>
      </c>
      <c r="V98" s="891">
        <v>76547.763600085396</v>
      </c>
      <c r="W98" s="891">
        <v>-2.5088359658280157</v>
      </c>
      <c r="X98" s="891">
        <v>76545.254764119571</v>
      </c>
      <c r="Y98" s="891">
        <v>76537.60023864315</v>
      </c>
      <c r="Z98" s="362">
        <v>0</v>
      </c>
      <c r="AA98" s="362">
        <v>3.1000000000001027E-3</v>
      </c>
      <c r="AB98" s="362">
        <v>-1.2999999999998568E-3</v>
      </c>
      <c r="AC98" s="362">
        <v>3.1000000000001027E-3</v>
      </c>
      <c r="AD98" s="364" t="s">
        <v>2766</v>
      </c>
      <c r="AE98" s="360"/>
      <c r="AF98" s="363">
        <v>1407.8790739999999</v>
      </c>
      <c r="AG98" s="363">
        <v>2163.1344980000003</v>
      </c>
      <c r="AH98" s="360"/>
      <c r="AI98" s="859">
        <v>-98.090693999998621</v>
      </c>
      <c r="AJ98" s="860">
        <v>19</v>
      </c>
      <c r="AK98" s="859">
        <v>0</v>
      </c>
      <c r="AL98" s="860">
        <v>0</v>
      </c>
      <c r="AM98" s="360"/>
      <c r="AN98" s="861">
        <v>75348.743868000005</v>
      </c>
      <c r="AO98" s="862">
        <v>-98.090693999998621</v>
      </c>
      <c r="AP98" s="862">
        <v>8.6743852510822014E-4</v>
      </c>
      <c r="AQ98" s="862">
        <v>0</v>
      </c>
      <c r="AR98" s="863">
        <v>0</v>
      </c>
      <c r="AS98" s="586">
        <v>0</v>
      </c>
      <c r="AT98" s="864">
        <v>0</v>
      </c>
      <c r="AU98" s="864">
        <v>0</v>
      </c>
      <c r="AV98" s="864">
        <v>0</v>
      </c>
      <c r="AW98" s="864">
        <v>0</v>
      </c>
      <c r="AX98" s="839"/>
      <c r="AY98" s="865">
        <v>0</v>
      </c>
      <c r="AZ98" s="866">
        <v>0</v>
      </c>
      <c r="BA98" s="867">
        <v>0</v>
      </c>
      <c r="BB98" s="234" t="s">
        <v>804</v>
      </c>
      <c r="BC98" s="360"/>
      <c r="BD98" s="360"/>
      <c r="BE98" s="360"/>
      <c r="BF98" s="360"/>
      <c r="BG98" s="360"/>
      <c r="BH98" s="360"/>
      <c r="BI98" s="360"/>
      <c r="BJ98" s="360"/>
      <c r="BK98" s="360"/>
      <c r="BL98" s="360"/>
      <c r="BM98" s="360"/>
      <c r="BN98" s="876">
        <v>0</v>
      </c>
      <c r="BO98" s="877">
        <v>0</v>
      </c>
      <c r="BP98" s="878">
        <v>0</v>
      </c>
      <c r="BQ98" s="879">
        <v>0</v>
      </c>
      <c r="BR98" s="879">
        <v>0</v>
      </c>
      <c r="BS98" s="880">
        <v>0</v>
      </c>
      <c r="BT98" s="881">
        <v>0</v>
      </c>
      <c r="BU98" s="879">
        <v>0</v>
      </c>
      <c r="BV98" s="879">
        <v>0</v>
      </c>
      <c r="BW98" s="882">
        <v>0</v>
      </c>
      <c r="CG98" s="480">
        <v>87</v>
      </c>
    </row>
    <row r="99" spans="1:85" s="177" customFormat="1" ht="21.95" customHeight="1" x14ac:dyDescent="0.2">
      <c r="A99" s="234">
        <v>0</v>
      </c>
      <c r="B99" s="234">
        <v>0</v>
      </c>
      <c r="C99" s="388">
        <v>0</v>
      </c>
      <c r="D99" s="388" t="s">
        <v>108</v>
      </c>
      <c r="E99" s="868" t="s">
        <v>805</v>
      </c>
      <c r="F99" s="868" t="s">
        <v>997</v>
      </c>
      <c r="G99" s="868" t="s">
        <v>90</v>
      </c>
      <c r="H99" s="869">
        <v>594.27</v>
      </c>
      <c r="I99" s="870">
        <v>39.797499999999999</v>
      </c>
      <c r="J99" s="871">
        <v>23650.46</v>
      </c>
      <c r="K99" s="361">
        <v>23650.46</v>
      </c>
      <c r="L99" s="361">
        <v>23650.46</v>
      </c>
      <c r="M99" s="362">
        <v>1</v>
      </c>
      <c r="N99" s="362">
        <v>1</v>
      </c>
      <c r="O99" s="363">
        <v>594.27</v>
      </c>
      <c r="P99" s="363">
        <v>23650.46</v>
      </c>
      <c r="Q99" s="362">
        <v>1</v>
      </c>
      <c r="R99" s="362">
        <v>1</v>
      </c>
      <c r="S99" s="363">
        <v>594.27</v>
      </c>
      <c r="T99" s="363">
        <v>23650.46</v>
      </c>
      <c r="U99" s="891">
        <v>23970.871841652843</v>
      </c>
      <c r="V99" s="891">
        <v>23970.871841652843</v>
      </c>
      <c r="W99" s="891">
        <v>0</v>
      </c>
      <c r="X99" s="891">
        <v>23970.871841652843</v>
      </c>
      <c r="Y99" s="891">
        <v>23970.871841652843</v>
      </c>
      <c r="Z99" s="362">
        <v>0</v>
      </c>
      <c r="AA99" s="362">
        <v>0</v>
      </c>
      <c r="AB99" s="362">
        <v>0</v>
      </c>
      <c r="AC99" s="362">
        <v>0</v>
      </c>
      <c r="AD99" s="364">
        <v>0</v>
      </c>
      <c r="AE99" s="360"/>
      <c r="AF99" s="363">
        <v>242.52158700000001</v>
      </c>
      <c r="AG99" s="363">
        <v>351.74841299999997</v>
      </c>
      <c r="AH99" s="360"/>
      <c r="AI99" s="859">
        <v>0</v>
      </c>
      <c r="AJ99" s="860">
        <v>0</v>
      </c>
      <c r="AK99" s="859">
        <v>0</v>
      </c>
      <c r="AL99" s="860">
        <v>0</v>
      </c>
      <c r="AM99" s="360"/>
      <c r="AN99" s="861">
        <v>23650.46</v>
      </c>
      <c r="AO99" s="862">
        <v>0</v>
      </c>
      <c r="AP99" s="862">
        <v>0</v>
      </c>
      <c r="AQ99" s="862">
        <v>0</v>
      </c>
      <c r="AR99" s="863">
        <v>0</v>
      </c>
      <c r="AS99" s="586">
        <v>0</v>
      </c>
      <c r="AT99" s="864">
        <v>0</v>
      </c>
      <c r="AU99" s="864">
        <v>0</v>
      </c>
      <c r="AV99" s="864">
        <v>0</v>
      </c>
      <c r="AW99" s="864">
        <v>0</v>
      </c>
      <c r="AX99" s="839"/>
      <c r="AY99" s="865">
        <v>0</v>
      </c>
      <c r="AZ99" s="866">
        <v>0</v>
      </c>
      <c r="BA99" s="867">
        <v>0</v>
      </c>
      <c r="BB99" s="234" t="s">
        <v>805</v>
      </c>
      <c r="BC99" s="360"/>
      <c r="BD99" s="360"/>
      <c r="BE99" s="360"/>
      <c r="BF99" s="360"/>
      <c r="BG99" s="360"/>
      <c r="BH99" s="360"/>
      <c r="BI99" s="360"/>
      <c r="BJ99" s="360"/>
      <c r="BK99" s="360"/>
      <c r="BL99" s="360"/>
      <c r="BM99" s="360"/>
      <c r="BN99" s="876">
        <v>0</v>
      </c>
      <c r="BO99" s="877">
        <v>0</v>
      </c>
      <c r="BP99" s="878">
        <v>0</v>
      </c>
      <c r="BQ99" s="879">
        <v>0</v>
      </c>
      <c r="BR99" s="879">
        <v>0</v>
      </c>
      <c r="BS99" s="880">
        <v>0</v>
      </c>
      <c r="BT99" s="881">
        <v>0</v>
      </c>
      <c r="BU99" s="879">
        <v>0</v>
      </c>
      <c r="BV99" s="879">
        <v>0</v>
      </c>
      <c r="BW99" s="882">
        <v>0</v>
      </c>
      <c r="CG99" s="480">
        <v>88</v>
      </c>
    </row>
    <row r="100" spans="1:85" s="177" customFormat="1" ht="21.95" customHeight="1" x14ac:dyDescent="0.2">
      <c r="A100" s="234">
        <v>0</v>
      </c>
      <c r="B100" s="234">
        <v>20</v>
      </c>
      <c r="C100" s="388">
        <v>0</v>
      </c>
      <c r="D100" s="388" t="s">
        <v>108</v>
      </c>
      <c r="E100" s="868" t="s">
        <v>806</v>
      </c>
      <c r="F100" s="868" t="s">
        <v>631</v>
      </c>
      <c r="G100" s="868" t="s">
        <v>90</v>
      </c>
      <c r="H100" s="869">
        <v>4698.68</v>
      </c>
      <c r="I100" s="870">
        <v>13.780200000000001</v>
      </c>
      <c r="J100" s="871">
        <v>64748.75</v>
      </c>
      <c r="K100" s="361">
        <v>64748.750000000007</v>
      </c>
      <c r="L100" s="361">
        <v>64752.541834860291</v>
      </c>
      <c r="M100" s="362">
        <v>1</v>
      </c>
      <c r="N100" s="362">
        <v>1</v>
      </c>
      <c r="O100" s="363">
        <v>4698.68</v>
      </c>
      <c r="P100" s="363">
        <v>64748.75</v>
      </c>
      <c r="Q100" s="362">
        <v>0.99659999999999993</v>
      </c>
      <c r="R100" s="362">
        <v>0.99890000000000001</v>
      </c>
      <c r="S100" s="363">
        <v>4693.5114520000006</v>
      </c>
      <c r="T100" s="363">
        <v>64677.526375000001</v>
      </c>
      <c r="U100" s="891">
        <v>65685.432522590723</v>
      </c>
      <c r="V100" s="891">
        <v>65687.040501978874</v>
      </c>
      <c r="W100" s="891">
        <v>-1.6266319490534022</v>
      </c>
      <c r="X100" s="891">
        <v>65685.413870029821</v>
      </c>
      <c r="Y100" s="891">
        <v>65685.413870029821</v>
      </c>
      <c r="Z100" s="362">
        <v>0</v>
      </c>
      <c r="AA100" s="362">
        <v>2.3000000000000798E-3</v>
      </c>
      <c r="AB100" s="362">
        <v>-1.0999999999999899E-3</v>
      </c>
      <c r="AC100" s="362">
        <v>2.3000000000000798E-3</v>
      </c>
      <c r="AD100" s="364" t="s">
        <v>2766</v>
      </c>
      <c r="AE100" s="360"/>
      <c r="AF100" s="363">
        <v>1876.6527920000001</v>
      </c>
      <c r="AG100" s="363">
        <v>2816.8586600000008</v>
      </c>
      <c r="AH100" s="360"/>
      <c r="AI100" s="859">
        <v>-71.223624999998719</v>
      </c>
      <c r="AJ100" s="860">
        <v>20</v>
      </c>
      <c r="AK100" s="859">
        <v>0</v>
      </c>
      <c r="AL100" s="860">
        <v>0</v>
      </c>
      <c r="AM100" s="360"/>
      <c r="AN100" s="861">
        <v>64677.526375000001</v>
      </c>
      <c r="AO100" s="862">
        <v>-71.223624999998719</v>
      </c>
      <c r="AP100" s="862">
        <v>6.2984686623647208E-4</v>
      </c>
      <c r="AQ100" s="862">
        <v>0</v>
      </c>
      <c r="AR100" s="863">
        <v>0</v>
      </c>
      <c r="AS100" s="586">
        <v>0</v>
      </c>
      <c r="AT100" s="864">
        <v>0</v>
      </c>
      <c r="AU100" s="864">
        <v>0</v>
      </c>
      <c r="AV100" s="864">
        <v>0</v>
      </c>
      <c r="AW100" s="864">
        <v>0</v>
      </c>
      <c r="AX100" s="839"/>
      <c r="AY100" s="865">
        <v>0</v>
      </c>
      <c r="AZ100" s="866">
        <v>0</v>
      </c>
      <c r="BA100" s="867">
        <v>0</v>
      </c>
      <c r="BB100" s="234" t="s">
        <v>806</v>
      </c>
      <c r="BC100" s="360"/>
      <c r="BD100" s="360"/>
      <c r="BE100" s="360"/>
      <c r="BF100" s="360"/>
      <c r="BG100" s="360"/>
      <c r="BH100" s="360"/>
      <c r="BI100" s="360"/>
      <c r="BJ100" s="360"/>
      <c r="BK100" s="360"/>
      <c r="BL100" s="360"/>
      <c r="BM100" s="360"/>
      <c r="BN100" s="876">
        <v>0</v>
      </c>
      <c r="BO100" s="877">
        <v>0</v>
      </c>
      <c r="BP100" s="878">
        <v>0</v>
      </c>
      <c r="BQ100" s="879">
        <v>0</v>
      </c>
      <c r="BR100" s="879">
        <v>0</v>
      </c>
      <c r="BS100" s="880">
        <v>0</v>
      </c>
      <c r="BT100" s="881">
        <v>0</v>
      </c>
      <c r="BU100" s="879">
        <v>0</v>
      </c>
      <c r="BV100" s="879">
        <v>0</v>
      </c>
      <c r="BW100" s="882">
        <v>0</v>
      </c>
      <c r="CG100" s="480">
        <v>89</v>
      </c>
    </row>
    <row r="101" spans="1:85" s="177" customFormat="1" ht="21.95" customHeight="1" x14ac:dyDescent="0.2">
      <c r="A101" s="234">
        <v>0</v>
      </c>
      <c r="B101" s="234">
        <v>0</v>
      </c>
      <c r="C101" s="388">
        <v>0</v>
      </c>
      <c r="D101" s="388" t="s">
        <v>108</v>
      </c>
      <c r="E101" s="872" t="s">
        <v>807</v>
      </c>
      <c r="F101" s="872" t="s">
        <v>808</v>
      </c>
      <c r="G101" s="872"/>
      <c r="H101" s="873"/>
      <c r="I101" s="874"/>
      <c r="J101" s="875">
        <v>13282.87</v>
      </c>
      <c r="K101" s="842">
        <v>13282.87</v>
      </c>
      <c r="L101" s="842">
        <v>13990.02930999845</v>
      </c>
      <c r="M101" s="362">
        <v>0</v>
      </c>
      <c r="N101" s="362">
        <v>0</v>
      </c>
      <c r="O101" s="363">
        <v>0</v>
      </c>
      <c r="P101" s="363">
        <v>0</v>
      </c>
      <c r="Q101" s="362">
        <v>0</v>
      </c>
      <c r="R101" s="362">
        <v>0</v>
      </c>
      <c r="S101" s="363">
        <v>0</v>
      </c>
      <c r="T101" s="363">
        <v>0</v>
      </c>
      <c r="U101" s="363"/>
      <c r="V101" s="363"/>
      <c r="W101" s="363"/>
      <c r="X101" s="363"/>
      <c r="Y101" s="363">
        <v>0</v>
      </c>
      <c r="Z101" s="362">
        <v>0</v>
      </c>
      <c r="AA101" s="362">
        <v>0</v>
      </c>
      <c r="AB101" s="362">
        <v>0</v>
      </c>
      <c r="AC101" s="362">
        <v>0</v>
      </c>
      <c r="AD101" s="364" t="s">
        <v>2764</v>
      </c>
      <c r="AE101" s="360"/>
      <c r="AF101" s="363">
        <v>0</v>
      </c>
      <c r="AG101" s="363">
        <v>0</v>
      </c>
      <c r="AH101" s="360"/>
      <c r="AI101" s="859"/>
      <c r="AJ101" s="860"/>
      <c r="AK101" s="859"/>
      <c r="AL101" s="860"/>
      <c r="AM101" s="360"/>
      <c r="AN101" s="861"/>
      <c r="AO101" s="862"/>
      <c r="AP101" s="862"/>
      <c r="AQ101" s="862"/>
      <c r="AR101" s="863"/>
      <c r="AS101" s="586"/>
      <c r="AT101" s="864"/>
      <c r="AU101" s="864"/>
      <c r="AV101" s="864"/>
      <c r="AW101" s="864"/>
      <c r="AX101" s="839"/>
      <c r="AY101" s="865"/>
      <c r="AZ101" s="866"/>
      <c r="BA101" s="867"/>
      <c r="BB101" s="234" t="s">
        <v>807</v>
      </c>
      <c r="BC101" s="360"/>
      <c r="BD101" s="360"/>
      <c r="BE101" s="360"/>
      <c r="BF101" s="360"/>
      <c r="BG101" s="360"/>
      <c r="BH101" s="360"/>
      <c r="BI101" s="360"/>
      <c r="BJ101" s="360"/>
      <c r="BK101" s="360"/>
      <c r="BL101" s="360"/>
      <c r="BM101" s="360"/>
      <c r="BN101" s="876">
        <v>0</v>
      </c>
      <c r="BO101" s="877">
        <v>0</v>
      </c>
      <c r="BP101" s="878">
        <v>0</v>
      </c>
      <c r="BQ101" s="879">
        <v>0</v>
      </c>
      <c r="BR101" s="879">
        <v>0</v>
      </c>
      <c r="BS101" s="880">
        <v>0</v>
      </c>
      <c r="BT101" s="881">
        <v>0</v>
      </c>
      <c r="BU101" s="879">
        <v>0</v>
      </c>
      <c r="BV101" s="879">
        <v>0</v>
      </c>
      <c r="BW101" s="882">
        <v>0</v>
      </c>
      <c r="CG101" s="480">
        <v>90</v>
      </c>
    </row>
    <row r="102" spans="1:85" s="177" customFormat="1" ht="21.95" customHeight="1" x14ac:dyDescent="0.2">
      <c r="A102" s="234">
        <v>9</v>
      </c>
      <c r="B102" s="234">
        <v>0</v>
      </c>
      <c r="C102" s="388">
        <v>0</v>
      </c>
      <c r="D102" s="388" t="s">
        <v>108</v>
      </c>
      <c r="E102" s="868" t="s">
        <v>809</v>
      </c>
      <c r="F102" s="868" t="s">
        <v>635</v>
      </c>
      <c r="G102" s="868" t="s">
        <v>90</v>
      </c>
      <c r="H102" s="869">
        <v>175.22</v>
      </c>
      <c r="I102" s="870">
        <v>75.806799999999996</v>
      </c>
      <c r="J102" s="871">
        <v>13282.87</v>
      </c>
      <c r="K102" s="361">
        <v>13282.87</v>
      </c>
      <c r="L102" s="361">
        <v>13333.14902694089</v>
      </c>
      <c r="M102" s="362">
        <v>0</v>
      </c>
      <c r="N102" s="362">
        <v>0</v>
      </c>
      <c r="O102" s="363">
        <v>0</v>
      </c>
      <c r="P102" s="363">
        <v>0</v>
      </c>
      <c r="Q102" s="362">
        <v>0.92890000000000006</v>
      </c>
      <c r="R102" s="362">
        <v>0.92890000000000006</v>
      </c>
      <c r="S102" s="363">
        <v>162.76185800000002</v>
      </c>
      <c r="T102" s="363">
        <v>12338.457943000001</v>
      </c>
      <c r="U102" s="891">
        <v>13731.091652962108</v>
      </c>
      <c r="V102" s="891">
        <v>13738.120873401092</v>
      </c>
      <c r="W102" s="891">
        <v>-7.110759396076558</v>
      </c>
      <c r="X102" s="891">
        <v>13731.010114005016</v>
      </c>
      <c r="Y102" s="891">
        <v>0</v>
      </c>
      <c r="Z102" s="362">
        <v>0</v>
      </c>
      <c r="AA102" s="362">
        <v>0</v>
      </c>
      <c r="AB102" s="362">
        <v>0.92890000000000006</v>
      </c>
      <c r="AC102" s="362">
        <v>0</v>
      </c>
      <c r="AD102" s="364" t="s">
        <v>2765</v>
      </c>
      <c r="AE102" s="360"/>
      <c r="AF102" s="363">
        <v>0</v>
      </c>
      <c r="AG102" s="363">
        <v>162.76185800000002</v>
      </c>
      <c r="AH102" s="360"/>
      <c r="AI102" s="859">
        <v>0</v>
      </c>
      <c r="AJ102" s="860">
        <v>0</v>
      </c>
      <c r="AK102" s="859">
        <v>12338.457943000001</v>
      </c>
      <c r="AL102" s="860">
        <v>9</v>
      </c>
      <c r="AM102" s="360"/>
      <c r="AN102" s="861">
        <v>12338.457943000001</v>
      </c>
      <c r="AO102" s="862">
        <v>0</v>
      </c>
      <c r="AP102" s="862">
        <v>0</v>
      </c>
      <c r="AQ102" s="862">
        <v>12338.457943000001</v>
      </c>
      <c r="AR102" s="863">
        <v>1.8602834135485222E-2</v>
      </c>
      <c r="AS102" s="586">
        <v>0</v>
      </c>
      <c r="AT102" s="864">
        <v>0</v>
      </c>
      <c r="AU102" s="864">
        <v>0</v>
      </c>
      <c r="AV102" s="864">
        <v>0</v>
      </c>
      <c r="AW102" s="864">
        <v>0</v>
      </c>
      <c r="AX102" s="839"/>
      <c r="AY102" s="865">
        <v>0</v>
      </c>
      <c r="AZ102" s="866">
        <v>0</v>
      </c>
      <c r="BA102" s="867">
        <v>0</v>
      </c>
      <c r="BB102" s="234" t="s">
        <v>809</v>
      </c>
      <c r="BC102" s="360"/>
      <c r="BD102" s="360"/>
      <c r="BE102" s="360"/>
      <c r="BF102" s="360"/>
      <c r="BG102" s="360"/>
      <c r="BH102" s="360"/>
      <c r="BI102" s="360"/>
      <c r="BJ102" s="360"/>
      <c r="BK102" s="360"/>
      <c r="BL102" s="360"/>
      <c r="BM102" s="360"/>
      <c r="BN102" s="876">
        <v>0</v>
      </c>
      <c r="BO102" s="877">
        <v>0</v>
      </c>
      <c r="BP102" s="878">
        <v>0</v>
      </c>
      <c r="BQ102" s="879">
        <v>0</v>
      </c>
      <c r="BR102" s="879">
        <v>0</v>
      </c>
      <c r="BS102" s="880">
        <v>0</v>
      </c>
      <c r="BT102" s="881">
        <v>0</v>
      </c>
      <c r="BU102" s="879">
        <v>0</v>
      </c>
      <c r="BV102" s="879">
        <v>0</v>
      </c>
      <c r="BW102" s="882">
        <v>0</v>
      </c>
      <c r="CG102" s="480">
        <v>91</v>
      </c>
    </row>
    <row r="103" spans="1:85" s="177" customFormat="1" ht="21.95" customHeight="1" x14ac:dyDescent="0.2">
      <c r="A103" s="234">
        <v>0</v>
      </c>
      <c r="B103" s="234">
        <v>0</v>
      </c>
      <c r="C103" s="388">
        <v>0</v>
      </c>
      <c r="D103" s="388" t="s">
        <v>108</v>
      </c>
      <c r="E103" s="872" t="s">
        <v>810</v>
      </c>
      <c r="F103" s="872" t="s">
        <v>811</v>
      </c>
      <c r="G103" s="872"/>
      <c r="H103" s="873"/>
      <c r="I103" s="874"/>
      <c r="J103" s="875">
        <v>22925.41</v>
      </c>
      <c r="K103" s="842">
        <v>22925.41</v>
      </c>
      <c r="L103" s="842">
        <v>24145.923120811356</v>
      </c>
      <c r="M103" s="362">
        <v>0</v>
      </c>
      <c r="N103" s="362">
        <v>0</v>
      </c>
      <c r="O103" s="363">
        <v>0</v>
      </c>
      <c r="P103" s="363">
        <v>0</v>
      </c>
      <c r="Q103" s="362">
        <v>0</v>
      </c>
      <c r="R103" s="362">
        <v>0</v>
      </c>
      <c r="S103" s="363">
        <v>0</v>
      </c>
      <c r="T103" s="363">
        <v>0</v>
      </c>
      <c r="U103" s="363"/>
      <c r="V103" s="363"/>
      <c r="W103" s="363"/>
      <c r="X103" s="363"/>
      <c r="Y103" s="363">
        <v>0</v>
      </c>
      <c r="Z103" s="362">
        <v>0</v>
      </c>
      <c r="AA103" s="362">
        <v>0</v>
      </c>
      <c r="AB103" s="362">
        <v>0</v>
      </c>
      <c r="AC103" s="362">
        <v>0</v>
      </c>
      <c r="AD103" s="364" t="s">
        <v>2764</v>
      </c>
      <c r="AE103" s="360"/>
      <c r="AF103" s="363">
        <v>0</v>
      </c>
      <c r="AG103" s="363">
        <v>0</v>
      </c>
      <c r="AH103" s="360"/>
      <c r="AI103" s="859"/>
      <c r="AJ103" s="860"/>
      <c r="AK103" s="859"/>
      <c r="AL103" s="860"/>
      <c r="AM103" s="360"/>
      <c r="AN103" s="861"/>
      <c r="AO103" s="862"/>
      <c r="AP103" s="862"/>
      <c r="AQ103" s="862"/>
      <c r="AR103" s="863"/>
      <c r="AS103" s="586"/>
      <c r="AT103" s="864"/>
      <c r="AU103" s="864"/>
      <c r="AV103" s="864"/>
      <c r="AW103" s="864"/>
      <c r="AX103" s="839"/>
      <c r="AY103" s="865"/>
      <c r="AZ103" s="866"/>
      <c r="BA103" s="867"/>
      <c r="BB103" s="234" t="s">
        <v>810</v>
      </c>
      <c r="BC103" s="360"/>
      <c r="BD103" s="360"/>
      <c r="BE103" s="360"/>
      <c r="BF103" s="360"/>
      <c r="BG103" s="360"/>
      <c r="BH103" s="360"/>
      <c r="BI103" s="360"/>
      <c r="BJ103" s="360"/>
      <c r="BK103" s="360"/>
      <c r="BL103" s="360"/>
      <c r="BM103" s="360"/>
      <c r="BN103" s="876">
        <v>0</v>
      </c>
      <c r="BO103" s="877">
        <v>0</v>
      </c>
      <c r="BP103" s="878">
        <v>0</v>
      </c>
      <c r="BQ103" s="879">
        <v>0</v>
      </c>
      <c r="BR103" s="879">
        <v>0</v>
      </c>
      <c r="BS103" s="880">
        <v>0</v>
      </c>
      <c r="BT103" s="881">
        <v>0</v>
      </c>
      <c r="BU103" s="879">
        <v>0</v>
      </c>
      <c r="BV103" s="879">
        <v>0</v>
      </c>
      <c r="BW103" s="882">
        <v>0</v>
      </c>
      <c r="CG103" s="480">
        <v>92</v>
      </c>
    </row>
    <row r="104" spans="1:85" s="177" customFormat="1" ht="21.95" customHeight="1" x14ac:dyDescent="0.2">
      <c r="A104" s="234">
        <v>0</v>
      </c>
      <c r="B104" s="234">
        <v>24</v>
      </c>
      <c r="C104" s="388">
        <v>0</v>
      </c>
      <c r="D104" s="388" t="s">
        <v>108</v>
      </c>
      <c r="E104" s="868" t="s">
        <v>812</v>
      </c>
      <c r="F104" s="868" t="s">
        <v>109</v>
      </c>
      <c r="G104" s="868" t="s">
        <v>94</v>
      </c>
      <c r="H104" s="869">
        <v>5.33</v>
      </c>
      <c r="I104" s="870">
        <v>672</v>
      </c>
      <c r="J104" s="871">
        <v>3581.76</v>
      </c>
      <c r="K104" s="361">
        <v>3581.76</v>
      </c>
      <c r="L104" s="361">
        <v>3581.9316185912508</v>
      </c>
      <c r="M104" s="362">
        <v>0.9998999999999999</v>
      </c>
      <c r="N104" s="362">
        <v>0.9998999999999999</v>
      </c>
      <c r="O104" s="363">
        <v>5.3294669999999993</v>
      </c>
      <c r="P104" s="363">
        <v>3581.401824</v>
      </c>
      <c r="Q104" s="362">
        <v>0.99909999999999999</v>
      </c>
      <c r="R104" s="362">
        <v>0.99909999999999999</v>
      </c>
      <c r="S104" s="363">
        <v>5.3252030000000001</v>
      </c>
      <c r="T104" s="363">
        <v>3578.5364160000004</v>
      </c>
      <c r="U104" s="891">
        <v>3639.4191131237294</v>
      </c>
      <c r="V104" s="891">
        <v>3639.4426965595826</v>
      </c>
      <c r="W104" s="891">
        <v>-2.3857003709094535E-2</v>
      </c>
      <c r="X104" s="891">
        <v>3639.4188395558735</v>
      </c>
      <c r="Y104" s="891">
        <v>3639.0548976719174</v>
      </c>
      <c r="Z104" s="362">
        <v>0</v>
      </c>
      <c r="AA104" s="362">
        <v>0</v>
      </c>
      <c r="AB104" s="362">
        <v>-7.9999999999991189E-4</v>
      </c>
      <c r="AC104" s="362">
        <v>0</v>
      </c>
      <c r="AD104" s="364" t="s">
        <v>2766</v>
      </c>
      <c r="AE104" s="360"/>
      <c r="AF104" s="363">
        <v>0.25903800000000005</v>
      </c>
      <c r="AG104" s="363">
        <v>5.0661649999999998</v>
      </c>
      <c r="AH104" s="360"/>
      <c r="AI104" s="859">
        <v>-2.8654079999996611</v>
      </c>
      <c r="AJ104" s="860">
        <v>24</v>
      </c>
      <c r="AK104" s="859">
        <v>0</v>
      </c>
      <c r="AL104" s="860">
        <v>0</v>
      </c>
      <c r="AM104" s="360"/>
      <c r="AN104" s="861">
        <v>3578.5364160000004</v>
      </c>
      <c r="AO104" s="862">
        <v>-2.8654079999996611</v>
      </c>
      <c r="AP104" s="862">
        <v>2.5339460737764133E-5</v>
      </c>
      <c r="AQ104" s="862">
        <v>0</v>
      </c>
      <c r="AR104" s="863">
        <v>0</v>
      </c>
      <c r="AS104" s="586">
        <v>0</v>
      </c>
      <c r="AT104" s="864">
        <v>0</v>
      </c>
      <c r="AU104" s="864">
        <v>0</v>
      </c>
      <c r="AV104" s="864">
        <v>0</v>
      </c>
      <c r="AW104" s="864">
        <v>0</v>
      </c>
      <c r="AX104" s="839"/>
      <c r="AY104" s="865">
        <v>0</v>
      </c>
      <c r="AZ104" s="866">
        <v>0</v>
      </c>
      <c r="BA104" s="867">
        <v>0</v>
      </c>
      <c r="BB104" s="234" t="s">
        <v>812</v>
      </c>
      <c r="BC104" s="360"/>
      <c r="BD104" s="360"/>
      <c r="BE104" s="360"/>
      <c r="BF104" s="360"/>
      <c r="BG104" s="360"/>
      <c r="BH104" s="360"/>
      <c r="BI104" s="360"/>
      <c r="BJ104" s="360"/>
      <c r="BK104" s="360"/>
      <c r="BL104" s="360"/>
      <c r="BM104" s="360"/>
      <c r="BN104" s="876">
        <v>0</v>
      </c>
      <c r="BO104" s="877">
        <v>0</v>
      </c>
      <c r="BP104" s="878">
        <v>0</v>
      </c>
      <c r="BQ104" s="879">
        <v>0</v>
      </c>
      <c r="BR104" s="879">
        <v>0</v>
      </c>
      <c r="BS104" s="880">
        <v>0</v>
      </c>
      <c r="BT104" s="881">
        <v>0</v>
      </c>
      <c r="BU104" s="879">
        <v>0</v>
      </c>
      <c r="BV104" s="879">
        <v>0</v>
      </c>
      <c r="BW104" s="882">
        <v>0</v>
      </c>
      <c r="CG104" s="480">
        <v>93</v>
      </c>
    </row>
    <row r="105" spans="1:85" s="177" customFormat="1" ht="21.95" customHeight="1" x14ac:dyDescent="0.2">
      <c r="A105" s="234">
        <v>0</v>
      </c>
      <c r="B105" s="234">
        <v>23</v>
      </c>
      <c r="C105" s="388">
        <v>0</v>
      </c>
      <c r="D105" s="388" t="s">
        <v>108</v>
      </c>
      <c r="E105" s="868" t="s">
        <v>813</v>
      </c>
      <c r="F105" s="868" t="s">
        <v>1693</v>
      </c>
      <c r="G105" s="868" t="s">
        <v>15</v>
      </c>
      <c r="H105" s="869">
        <v>1831.1</v>
      </c>
      <c r="I105" s="870">
        <v>3.57</v>
      </c>
      <c r="J105" s="871">
        <v>6537.03</v>
      </c>
      <c r="K105" s="361">
        <v>6537.03</v>
      </c>
      <c r="L105" s="361">
        <v>6537.343219165874</v>
      </c>
      <c r="M105" s="362">
        <v>1</v>
      </c>
      <c r="N105" s="362">
        <v>1</v>
      </c>
      <c r="O105" s="363">
        <v>1831.1</v>
      </c>
      <c r="P105" s="363">
        <v>6537.03</v>
      </c>
      <c r="Q105" s="362">
        <v>0.99909999999999999</v>
      </c>
      <c r="R105" s="362">
        <v>0.99909999999999999</v>
      </c>
      <c r="S105" s="363">
        <v>1829.45201</v>
      </c>
      <c r="T105" s="363">
        <v>6531.1466729999993</v>
      </c>
      <c r="U105" s="891">
        <v>6642.1173015673357</v>
      </c>
      <c r="V105" s="891">
        <v>6642.1603424874502</v>
      </c>
      <c r="W105" s="891">
        <v>-4.3540194787763178E-2</v>
      </c>
      <c r="X105" s="891">
        <v>6642.1168022926622</v>
      </c>
      <c r="Y105" s="891">
        <v>6642.1168022926622</v>
      </c>
      <c r="Z105" s="362">
        <v>0</v>
      </c>
      <c r="AA105" s="362">
        <v>0</v>
      </c>
      <c r="AB105" s="362">
        <v>-9.000000000000119E-4</v>
      </c>
      <c r="AC105" s="362">
        <v>0</v>
      </c>
      <c r="AD105" s="364" t="s">
        <v>2766</v>
      </c>
      <c r="AE105" s="360"/>
      <c r="AF105" s="363">
        <v>92.470549999999989</v>
      </c>
      <c r="AG105" s="363">
        <v>1736.98146</v>
      </c>
      <c r="AH105" s="360"/>
      <c r="AI105" s="859">
        <v>-5.8833270000004632</v>
      </c>
      <c r="AJ105" s="860">
        <v>23</v>
      </c>
      <c r="AK105" s="859">
        <v>0</v>
      </c>
      <c r="AL105" s="860">
        <v>0</v>
      </c>
      <c r="AM105" s="360"/>
      <c r="AN105" s="861">
        <v>6531.1466729999993</v>
      </c>
      <c r="AO105" s="862">
        <v>-5.8833270000004632</v>
      </c>
      <c r="AP105" s="862">
        <v>5.2027611259533375E-5</v>
      </c>
      <c r="AQ105" s="862">
        <v>0</v>
      </c>
      <c r="AR105" s="863">
        <v>0</v>
      </c>
      <c r="AS105" s="586">
        <v>0</v>
      </c>
      <c r="AT105" s="864">
        <v>0</v>
      </c>
      <c r="AU105" s="864">
        <v>0</v>
      </c>
      <c r="AV105" s="864">
        <v>0</v>
      </c>
      <c r="AW105" s="864">
        <v>0</v>
      </c>
      <c r="AX105" s="839"/>
      <c r="AY105" s="865">
        <v>0</v>
      </c>
      <c r="AZ105" s="866">
        <v>0</v>
      </c>
      <c r="BA105" s="867">
        <v>0</v>
      </c>
      <c r="BB105" s="234" t="s">
        <v>813</v>
      </c>
      <c r="BC105" s="360"/>
      <c r="BD105" s="360"/>
      <c r="BE105" s="360"/>
      <c r="BF105" s="360"/>
      <c r="BG105" s="360"/>
      <c r="BH105" s="360"/>
      <c r="BI105" s="360"/>
      <c r="BJ105" s="360"/>
      <c r="BK105" s="360"/>
      <c r="BL105" s="360"/>
      <c r="BM105" s="360"/>
      <c r="BN105" s="876">
        <v>0</v>
      </c>
      <c r="BO105" s="877">
        <v>0</v>
      </c>
      <c r="BP105" s="878">
        <v>0</v>
      </c>
      <c r="BQ105" s="879">
        <v>0</v>
      </c>
      <c r="BR105" s="879">
        <v>0</v>
      </c>
      <c r="BS105" s="880">
        <v>0</v>
      </c>
      <c r="BT105" s="881">
        <v>0</v>
      </c>
      <c r="BU105" s="879">
        <v>0</v>
      </c>
      <c r="BV105" s="879">
        <v>0</v>
      </c>
      <c r="BW105" s="882">
        <v>0</v>
      </c>
      <c r="CG105" s="480">
        <v>94</v>
      </c>
    </row>
    <row r="106" spans="1:85" s="177" customFormat="1" ht="21.95" customHeight="1" x14ac:dyDescent="0.2">
      <c r="A106" s="234">
        <v>0</v>
      </c>
      <c r="B106" s="234">
        <v>0</v>
      </c>
      <c r="C106" s="388">
        <v>0</v>
      </c>
      <c r="D106" s="388" t="s">
        <v>108</v>
      </c>
      <c r="E106" s="868" t="s">
        <v>814</v>
      </c>
      <c r="F106" s="868" t="s">
        <v>633</v>
      </c>
      <c r="G106" s="868" t="s">
        <v>94</v>
      </c>
      <c r="H106" s="869">
        <v>14.49</v>
      </c>
      <c r="I106" s="870">
        <v>883.82429999999999</v>
      </c>
      <c r="J106" s="871">
        <v>12806.62</v>
      </c>
      <c r="K106" s="361">
        <v>12806.62</v>
      </c>
      <c r="L106" s="361">
        <v>12806.62</v>
      </c>
      <c r="M106" s="362">
        <v>0.9998999999999999</v>
      </c>
      <c r="N106" s="362">
        <v>0.9998999999999999</v>
      </c>
      <c r="O106" s="363">
        <v>14.488550999999999</v>
      </c>
      <c r="P106" s="363">
        <v>12805.339338</v>
      </c>
      <c r="Q106" s="362">
        <v>1</v>
      </c>
      <c r="R106" s="362">
        <v>1</v>
      </c>
      <c r="S106" s="363">
        <v>14.49</v>
      </c>
      <c r="T106" s="363">
        <v>12806.62</v>
      </c>
      <c r="U106" s="891">
        <v>12993.688219856693</v>
      </c>
      <c r="V106" s="891">
        <v>12993.688219856693</v>
      </c>
      <c r="W106" s="891">
        <v>0</v>
      </c>
      <c r="X106" s="891">
        <v>12993.688219856693</v>
      </c>
      <c r="Y106" s="891">
        <v>12992.388851034706</v>
      </c>
      <c r="Z106" s="362">
        <v>0</v>
      </c>
      <c r="AA106" s="362">
        <v>0</v>
      </c>
      <c r="AB106" s="362">
        <v>1.0000000000010001E-4</v>
      </c>
      <c r="AC106" s="362">
        <v>0</v>
      </c>
      <c r="AD106" s="364" t="s">
        <v>2765</v>
      </c>
      <c r="AE106" s="360"/>
      <c r="AF106" s="363">
        <v>5.2366859999999997</v>
      </c>
      <c r="AG106" s="363">
        <v>9.2533139999999996</v>
      </c>
      <c r="AH106" s="360"/>
      <c r="AI106" s="859">
        <v>0</v>
      </c>
      <c r="AJ106" s="860">
        <v>0</v>
      </c>
      <c r="AK106" s="859">
        <v>0</v>
      </c>
      <c r="AL106" s="860">
        <v>0</v>
      </c>
      <c r="AM106" s="360"/>
      <c r="AN106" s="861">
        <v>12806.62</v>
      </c>
      <c r="AO106" s="862">
        <v>0</v>
      </c>
      <c r="AP106" s="862">
        <v>0</v>
      </c>
      <c r="AQ106" s="862">
        <v>0</v>
      </c>
      <c r="AR106" s="863">
        <v>0</v>
      </c>
      <c r="AS106" s="586">
        <v>0</v>
      </c>
      <c r="AT106" s="864">
        <v>0</v>
      </c>
      <c r="AU106" s="864">
        <v>0</v>
      </c>
      <c r="AV106" s="864">
        <v>0</v>
      </c>
      <c r="AW106" s="864">
        <v>0</v>
      </c>
      <c r="AX106" s="839"/>
      <c r="AY106" s="865">
        <v>0</v>
      </c>
      <c r="AZ106" s="866">
        <v>0</v>
      </c>
      <c r="BA106" s="867">
        <v>0</v>
      </c>
      <c r="BB106" s="234" t="s">
        <v>814</v>
      </c>
      <c r="BC106" s="360"/>
      <c r="BD106" s="360"/>
      <c r="BE106" s="360"/>
      <c r="BF106" s="360"/>
      <c r="BG106" s="360"/>
      <c r="BH106" s="360"/>
      <c r="BI106" s="360"/>
      <c r="BJ106" s="360"/>
      <c r="BK106" s="360"/>
      <c r="BL106" s="360"/>
      <c r="BM106" s="360"/>
      <c r="BN106" s="876">
        <v>0</v>
      </c>
      <c r="BO106" s="877">
        <v>0</v>
      </c>
      <c r="BP106" s="878">
        <v>0</v>
      </c>
      <c r="BQ106" s="879">
        <v>0</v>
      </c>
      <c r="BR106" s="879">
        <v>0</v>
      </c>
      <c r="BS106" s="880">
        <v>0</v>
      </c>
      <c r="BT106" s="881">
        <v>0</v>
      </c>
      <c r="BU106" s="879">
        <v>0</v>
      </c>
      <c r="BV106" s="879">
        <v>0</v>
      </c>
      <c r="BW106" s="882">
        <v>0</v>
      </c>
      <c r="CG106" s="480">
        <v>95</v>
      </c>
    </row>
    <row r="107" spans="1:85" s="177" customFormat="1" ht="21.95" customHeight="1" x14ac:dyDescent="0.2">
      <c r="A107" s="234">
        <v>0</v>
      </c>
      <c r="B107" s="234">
        <v>0</v>
      </c>
      <c r="C107" s="388">
        <v>0</v>
      </c>
      <c r="D107" s="388" t="s">
        <v>108</v>
      </c>
      <c r="E107" s="872" t="s">
        <v>1694</v>
      </c>
      <c r="F107" s="872" t="s">
        <v>1695</v>
      </c>
      <c r="G107" s="872"/>
      <c r="H107" s="873"/>
      <c r="I107" s="874"/>
      <c r="J107" s="875">
        <v>51423.55</v>
      </c>
      <c r="K107" s="842">
        <v>51423.55</v>
      </c>
      <c r="L107" s="842">
        <v>54161.259706988836</v>
      </c>
      <c r="M107" s="362">
        <v>0</v>
      </c>
      <c r="N107" s="362">
        <v>0</v>
      </c>
      <c r="O107" s="363">
        <v>0</v>
      </c>
      <c r="P107" s="363">
        <v>0</v>
      </c>
      <c r="Q107" s="362">
        <v>0</v>
      </c>
      <c r="R107" s="362">
        <v>0</v>
      </c>
      <c r="S107" s="363">
        <v>0</v>
      </c>
      <c r="T107" s="363">
        <v>0</v>
      </c>
      <c r="U107" s="363"/>
      <c r="V107" s="363"/>
      <c r="W107" s="363"/>
      <c r="X107" s="363"/>
      <c r="Y107" s="363">
        <v>0</v>
      </c>
      <c r="Z107" s="362">
        <v>0</v>
      </c>
      <c r="AA107" s="362">
        <v>0</v>
      </c>
      <c r="AB107" s="362">
        <v>0</v>
      </c>
      <c r="AC107" s="362">
        <v>0</v>
      </c>
      <c r="AD107" s="364" t="s">
        <v>2764</v>
      </c>
      <c r="AE107" s="360"/>
      <c r="AF107" s="363">
        <v>0</v>
      </c>
      <c r="AG107" s="363">
        <v>0</v>
      </c>
      <c r="AH107" s="360"/>
      <c r="AI107" s="859"/>
      <c r="AJ107" s="860"/>
      <c r="AK107" s="859"/>
      <c r="AL107" s="860"/>
      <c r="AM107" s="360"/>
      <c r="AN107" s="861"/>
      <c r="AO107" s="862"/>
      <c r="AP107" s="862"/>
      <c r="AQ107" s="862"/>
      <c r="AR107" s="863"/>
      <c r="AS107" s="586"/>
      <c r="AT107" s="864"/>
      <c r="AU107" s="864"/>
      <c r="AV107" s="864"/>
      <c r="AW107" s="864"/>
      <c r="AX107" s="839"/>
      <c r="AY107" s="865"/>
      <c r="AZ107" s="866"/>
      <c r="BA107" s="867"/>
      <c r="BB107" s="234" t="s">
        <v>1694</v>
      </c>
      <c r="BC107" s="360"/>
      <c r="BD107" s="360"/>
      <c r="BE107" s="360"/>
      <c r="BF107" s="360"/>
      <c r="BG107" s="360"/>
      <c r="BH107" s="360"/>
      <c r="BI107" s="360"/>
      <c r="BJ107" s="360"/>
      <c r="BK107" s="360"/>
      <c r="BL107" s="360"/>
      <c r="BM107" s="360"/>
      <c r="BN107" s="876">
        <v>0</v>
      </c>
      <c r="BO107" s="877">
        <v>0</v>
      </c>
      <c r="BP107" s="878">
        <v>0</v>
      </c>
      <c r="BQ107" s="879">
        <v>0</v>
      </c>
      <c r="BR107" s="879">
        <v>0</v>
      </c>
      <c r="BS107" s="880">
        <v>0</v>
      </c>
      <c r="BT107" s="881">
        <v>0</v>
      </c>
      <c r="BU107" s="879">
        <v>0</v>
      </c>
      <c r="BV107" s="879">
        <v>0</v>
      </c>
      <c r="BW107" s="882">
        <v>0</v>
      </c>
      <c r="CG107" s="480">
        <v>96</v>
      </c>
    </row>
    <row r="108" spans="1:85" s="177" customFormat="1" ht="21.95" customHeight="1" x14ac:dyDescent="0.2">
      <c r="A108" s="234">
        <v>0</v>
      </c>
      <c r="B108" s="234">
        <v>13</v>
      </c>
      <c r="C108" s="388">
        <v>0</v>
      </c>
      <c r="D108" s="388" t="s">
        <v>108</v>
      </c>
      <c r="E108" s="868" t="s">
        <v>1696</v>
      </c>
      <c r="F108" s="868" t="s">
        <v>1697</v>
      </c>
      <c r="G108" s="868" t="s">
        <v>8</v>
      </c>
      <c r="H108" s="869">
        <v>18</v>
      </c>
      <c r="I108" s="870">
        <v>150</v>
      </c>
      <c r="J108" s="871">
        <v>2700</v>
      </c>
      <c r="K108" s="361">
        <v>2700</v>
      </c>
      <c r="L108" s="361">
        <v>2843.7437946013029</v>
      </c>
      <c r="M108" s="362">
        <v>9.2600000000000002E-2</v>
      </c>
      <c r="N108" s="362">
        <v>0.55559999999999998</v>
      </c>
      <c r="O108" s="363">
        <v>10.0008</v>
      </c>
      <c r="P108" s="363">
        <v>1500.12</v>
      </c>
      <c r="Q108" s="362">
        <v>0</v>
      </c>
      <c r="R108" s="362">
        <v>0</v>
      </c>
      <c r="S108" s="363">
        <v>0</v>
      </c>
      <c r="T108" s="363">
        <v>0</v>
      </c>
      <c r="U108" s="891">
        <v>2791.1097122081069</v>
      </c>
      <c r="V108" s="891">
        <v>2811.2057021360056</v>
      </c>
      <c r="W108" s="891">
        <v>-20.329103411062327</v>
      </c>
      <c r="X108" s="891">
        <v>2790.8765987249431</v>
      </c>
      <c r="Y108" s="891">
        <v>1550.6110382515783</v>
      </c>
      <c r="Z108" s="362">
        <v>0.46299999999999997</v>
      </c>
      <c r="AA108" s="362">
        <v>0</v>
      </c>
      <c r="AB108" s="362">
        <v>-0.55559999999999998</v>
      </c>
      <c r="AC108" s="362">
        <v>-0.46299999999999997</v>
      </c>
      <c r="AD108" s="364" t="s">
        <v>2766</v>
      </c>
      <c r="AE108" s="360"/>
      <c r="AF108" s="363">
        <v>0</v>
      </c>
      <c r="AG108" s="363">
        <v>0</v>
      </c>
      <c r="AH108" s="360"/>
      <c r="AI108" s="859">
        <v>-1500.12</v>
      </c>
      <c r="AJ108" s="860">
        <v>13</v>
      </c>
      <c r="AK108" s="859">
        <v>0</v>
      </c>
      <c r="AL108" s="860">
        <v>0</v>
      </c>
      <c r="AM108" s="360"/>
      <c r="AN108" s="861">
        <v>0</v>
      </c>
      <c r="AO108" s="862">
        <v>-1500.12</v>
      </c>
      <c r="AP108" s="862">
        <v>1.3265905533152425E-2</v>
      </c>
      <c r="AQ108" s="862">
        <v>0</v>
      </c>
      <c r="AR108" s="863">
        <v>0</v>
      </c>
      <c r="AS108" s="586">
        <v>0</v>
      </c>
      <c r="AT108" s="864">
        <v>0</v>
      </c>
      <c r="AU108" s="864">
        <v>0</v>
      </c>
      <c r="AV108" s="864">
        <v>0</v>
      </c>
      <c r="AW108" s="864">
        <v>0</v>
      </c>
      <c r="AX108" s="839"/>
      <c r="AY108" s="865">
        <v>0</v>
      </c>
      <c r="AZ108" s="866">
        <v>0</v>
      </c>
      <c r="BA108" s="867">
        <v>0</v>
      </c>
      <c r="BB108" s="234" t="s">
        <v>1696</v>
      </c>
      <c r="BC108" s="360"/>
      <c r="BD108" s="360"/>
      <c r="BE108" s="360"/>
      <c r="BF108" s="360"/>
      <c r="BG108" s="360"/>
      <c r="BH108" s="360"/>
      <c r="BI108" s="360"/>
      <c r="BJ108" s="360"/>
      <c r="BK108" s="360"/>
      <c r="BL108" s="360"/>
      <c r="BM108" s="360"/>
      <c r="BN108" s="876">
        <v>0</v>
      </c>
      <c r="BO108" s="877">
        <v>0</v>
      </c>
      <c r="BP108" s="878">
        <v>0</v>
      </c>
      <c r="BQ108" s="879">
        <v>0</v>
      </c>
      <c r="BR108" s="879">
        <v>0</v>
      </c>
      <c r="BS108" s="880">
        <v>0</v>
      </c>
      <c r="BT108" s="881">
        <v>0</v>
      </c>
      <c r="BU108" s="879">
        <v>0</v>
      </c>
      <c r="BV108" s="879">
        <v>0</v>
      </c>
      <c r="BW108" s="882">
        <v>0</v>
      </c>
      <c r="CG108" s="480">
        <v>97</v>
      </c>
    </row>
    <row r="109" spans="1:85" s="177" customFormat="1" ht="21.95" customHeight="1" x14ac:dyDescent="0.2">
      <c r="A109" s="234">
        <v>0</v>
      </c>
      <c r="B109" s="234">
        <v>4</v>
      </c>
      <c r="C109" s="388">
        <v>0</v>
      </c>
      <c r="D109" s="388" t="s">
        <v>108</v>
      </c>
      <c r="E109" s="868" t="s">
        <v>1698</v>
      </c>
      <c r="F109" s="868" t="s">
        <v>1699</v>
      </c>
      <c r="G109" s="868" t="s">
        <v>8</v>
      </c>
      <c r="H109" s="869">
        <v>67</v>
      </c>
      <c r="I109" s="870">
        <v>150</v>
      </c>
      <c r="J109" s="871">
        <v>10050</v>
      </c>
      <c r="K109" s="361">
        <v>10050</v>
      </c>
      <c r="L109" s="361">
        <v>10553.104079681198</v>
      </c>
      <c r="M109" s="362">
        <v>0.1119</v>
      </c>
      <c r="N109" s="362">
        <v>0.67159999999999997</v>
      </c>
      <c r="O109" s="363">
        <v>44.997199999999999</v>
      </c>
      <c r="P109" s="363">
        <v>6749.58</v>
      </c>
      <c r="Q109" s="362">
        <v>0</v>
      </c>
      <c r="R109" s="362">
        <v>5.9699999999999996E-2</v>
      </c>
      <c r="S109" s="363">
        <v>3.9998999999999998</v>
      </c>
      <c r="T109" s="363">
        <v>599.98500000000001</v>
      </c>
      <c r="U109" s="891">
        <v>10389.130595441287</v>
      </c>
      <c r="V109" s="891">
        <v>10463.932335728465</v>
      </c>
      <c r="W109" s="891">
        <v>-75.669440474508647</v>
      </c>
      <c r="X109" s="891">
        <v>10388.262895253956</v>
      </c>
      <c r="Y109" s="891">
        <v>6976.7573604525569</v>
      </c>
      <c r="Z109" s="362">
        <v>0.55969999999999998</v>
      </c>
      <c r="AA109" s="362">
        <v>5.9699999999999996E-2</v>
      </c>
      <c r="AB109" s="362">
        <v>-0.6119</v>
      </c>
      <c r="AC109" s="362">
        <v>-0.5</v>
      </c>
      <c r="AD109" s="364" t="s">
        <v>2766</v>
      </c>
      <c r="AE109" s="360"/>
      <c r="AF109" s="363">
        <v>0</v>
      </c>
      <c r="AG109" s="363">
        <v>3.9998999999999998</v>
      </c>
      <c r="AH109" s="360"/>
      <c r="AI109" s="859">
        <v>-6149.5950000000003</v>
      </c>
      <c r="AJ109" s="860">
        <v>4</v>
      </c>
      <c r="AK109" s="859">
        <v>0</v>
      </c>
      <c r="AL109" s="860">
        <v>0</v>
      </c>
      <c r="AM109" s="360"/>
      <c r="AN109" s="861">
        <v>599.98500000000001</v>
      </c>
      <c r="AO109" s="862">
        <v>-6149.5950000000003</v>
      </c>
      <c r="AP109" s="862">
        <v>5.4382280309006277E-2</v>
      </c>
      <c r="AQ109" s="862">
        <v>0</v>
      </c>
      <c r="AR109" s="863">
        <v>0</v>
      </c>
      <c r="AS109" s="586">
        <v>0</v>
      </c>
      <c r="AT109" s="864">
        <v>0</v>
      </c>
      <c r="AU109" s="864">
        <v>0</v>
      </c>
      <c r="AV109" s="864">
        <v>0</v>
      </c>
      <c r="AW109" s="864">
        <v>0</v>
      </c>
      <c r="AX109" s="839"/>
      <c r="AY109" s="865">
        <v>0</v>
      </c>
      <c r="AZ109" s="866">
        <v>0</v>
      </c>
      <c r="BA109" s="867">
        <v>0</v>
      </c>
      <c r="BB109" s="234" t="s">
        <v>1698</v>
      </c>
      <c r="BC109" s="360"/>
      <c r="BD109" s="360"/>
      <c r="BE109" s="360"/>
      <c r="BF109" s="360"/>
      <c r="BG109" s="360"/>
      <c r="BH109" s="360"/>
      <c r="BI109" s="360"/>
      <c r="BJ109" s="360"/>
      <c r="BK109" s="360"/>
      <c r="BL109" s="360"/>
      <c r="BM109" s="360"/>
      <c r="BN109" s="876">
        <v>0</v>
      </c>
      <c r="BO109" s="877">
        <v>0</v>
      </c>
      <c r="BP109" s="878">
        <v>0</v>
      </c>
      <c r="BQ109" s="879">
        <v>0</v>
      </c>
      <c r="BR109" s="879">
        <v>0</v>
      </c>
      <c r="BS109" s="880">
        <v>0</v>
      </c>
      <c r="BT109" s="881">
        <v>0</v>
      </c>
      <c r="BU109" s="879">
        <v>0</v>
      </c>
      <c r="BV109" s="879">
        <v>0</v>
      </c>
      <c r="BW109" s="882">
        <v>0</v>
      </c>
      <c r="CG109" s="480">
        <v>98</v>
      </c>
    </row>
    <row r="110" spans="1:85" s="177" customFormat="1" ht="21.95" customHeight="1" x14ac:dyDescent="0.2">
      <c r="A110" s="234">
        <v>0</v>
      </c>
      <c r="B110" s="234">
        <v>0</v>
      </c>
      <c r="C110" s="388">
        <v>0</v>
      </c>
      <c r="D110" s="388" t="s">
        <v>108</v>
      </c>
      <c r="E110" s="868" t="s">
        <v>1700</v>
      </c>
      <c r="F110" s="868" t="s">
        <v>962</v>
      </c>
      <c r="G110" s="868" t="s">
        <v>90</v>
      </c>
      <c r="H110" s="869">
        <v>77.41</v>
      </c>
      <c r="I110" s="870">
        <v>396</v>
      </c>
      <c r="J110" s="871">
        <v>30654.36</v>
      </c>
      <c r="K110" s="361">
        <v>30654.36</v>
      </c>
      <c r="L110" s="361">
        <v>32286.350380546079</v>
      </c>
      <c r="M110" s="362">
        <v>0</v>
      </c>
      <c r="N110" s="362">
        <v>0</v>
      </c>
      <c r="O110" s="363">
        <v>0</v>
      </c>
      <c r="P110" s="363">
        <v>0</v>
      </c>
      <c r="Q110" s="362">
        <v>0</v>
      </c>
      <c r="R110" s="362">
        <v>0</v>
      </c>
      <c r="S110" s="363">
        <v>0</v>
      </c>
      <c r="T110" s="363">
        <v>0</v>
      </c>
      <c r="U110" s="891">
        <v>31688.771080564333</v>
      </c>
      <c r="V110" s="891">
        <v>31916.930232344399</v>
      </c>
      <c r="W110" s="891">
        <v>-230.80579794071494</v>
      </c>
      <c r="X110" s="891">
        <v>31686.124434403682</v>
      </c>
      <c r="Y110" s="891">
        <v>0</v>
      </c>
      <c r="Z110" s="362">
        <v>0</v>
      </c>
      <c r="AA110" s="362">
        <v>0</v>
      </c>
      <c r="AB110" s="362">
        <v>0</v>
      </c>
      <c r="AC110" s="362">
        <v>0</v>
      </c>
      <c r="AD110" s="364" t="s">
        <v>2764</v>
      </c>
      <c r="AE110" s="360"/>
      <c r="AF110" s="363">
        <v>0</v>
      </c>
      <c r="AG110" s="363">
        <v>0</v>
      </c>
      <c r="AH110" s="360"/>
      <c r="AI110" s="859">
        <v>0</v>
      </c>
      <c r="AJ110" s="860">
        <v>0</v>
      </c>
      <c r="AK110" s="859">
        <v>0</v>
      </c>
      <c r="AL110" s="860">
        <v>0</v>
      </c>
      <c r="AM110" s="360"/>
      <c r="AN110" s="861">
        <v>0</v>
      </c>
      <c r="AO110" s="862">
        <v>0</v>
      </c>
      <c r="AP110" s="862">
        <v>0</v>
      </c>
      <c r="AQ110" s="862">
        <v>0</v>
      </c>
      <c r="AR110" s="863">
        <v>0</v>
      </c>
      <c r="AS110" s="586">
        <v>0</v>
      </c>
      <c r="AT110" s="864">
        <v>0</v>
      </c>
      <c r="AU110" s="864">
        <v>0</v>
      </c>
      <c r="AV110" s="864">
        <v>0</v>
      </c>
      <c r="AW110" s="864">
        <v>0</v>
      </c>
      <c r="AX110" s="839"/>
      <c r="AY110" s="865">
        <v>0</v>
      </c>
      <c r="AZ110" s="866">
        <v>0</v>
      </c>
      <c r="BA110" s="867">
        <v>0</v>
      </c>
      <c r="BB110" s="234" t="s">
        <v>1700</v>
      </c>
      <c r="BC110" s="360"/>
      <c r="BD110" s="360"/>
      <c r="BE110" s="360"/>
      <c r="BF110" s="360"/>
      <c r="BG110" s="360"/>
      <c r="BH110" s="360"/>
      <c r="BI110" s="360"/>
      <c r="BJ110" s="360"/>
      <c r="BK110" s="360"/>
      <c r="BL110" s="360"/>
      <c r="BM110" s="360"/>
      <c r="BN110" s="876">
        <v>0</v>
      </c>
      <c r="BO110" s="877">
        <v>0</v>
      </c>
      <c r="BP110" s="878">
        <v>0</v>
      </c>
      <c r="BQ110" s="879">
        <v>0</v>
      </c>
      <c r="BR110" s="879">
        <v>0</v>
      </c>
      <c r="BS110" s="880">
        <v>0</v>
      </c>
      <c r="BT110" s="881">
        <v>0</v>
      </c>
      <c r="BU110" s="879">
        <v>0</v>
      </c>
      <c r="BV110" s="879">
        <v>0</v>
      </c>
      <c r="BW110" s="882">
        <v>0</v>
      </c>
      <c r="CG110" s="480">
        <v>99</v>
      </c>
    </row>
    <row r="111" spans="1:85" s="177" customFormat="1" ht="21.95" customHeight="1" x14ac:dyDescent="0.2">
      <c r="A111" s="234">
        <v>0</v>
      </c>
      <c r="B111" s="234">
        <v>0</v>
      </c>
      <c r="C111" s="388">
        <v>0</v>
      </c>
      <c r="D111" s="388" t="s">
        <v>108</v>
      </c>
      <c r="E111" s="868" t="s">
        <v>1701</v>
      </c>
      <c r="F111" s="868" t="s">
        <v>1702</v>
      </c>
      <c r="G111" s="868" t="s">
        <v>8</v>
      </c>
      <c r="H111" s="869">
        <v>66</v>
      </c>
      <c r="I111" s="870">
        <v>120.8065</v>
      </c>
      <c r="J111" s="871">
        <v>7973.23</v>
      </c>
      <c r="K111" s="361">
        <v>7973.2300000000005</v>
      </c>
      <c r="L111" s="361">
        <v>8397.712346455166</v>
      </c>
      <c r="M111" s="362">
        <v>0</v>
      </c>
      <c r="N111" s="362">
        <v>0</v>
      </c>
      <c r="O111" s="363">
        <v>0</v>
      </c>
      <c r="P111" s="363">
        <v>0</v>
      </c>
      <c r="Q111" s="362">
        <v>0</v>
      </c>
      <c r="R111" s="362">
        <v>0</v>
      </c>
      <c r="S111" s="363">
        <v>0</v>
      </c>
      <c r="T111" s="363">
        <v>0</v>
      </c>
      <c r="U111" s="891">
        <v>8242.2813669144598</v>
      </c>
      <c r="V111" s="891">
        <v>8301.6257927562456</v>
      </c>
      <c r="W111" s="891">
        <v>-60.032821181550496</v>
      </c>
      <c r="X111" s="891">
        <v>8241.5929715746952</v>
      </c>
      <c r="Y111" s="891">
        <v>0</v>
      </c>
      <c r="Z111" s="362">
        <v>0</v>
      </c>
      <c r="AA111" s="362">
        <v>0</v>
      </c>
      <c r="AB111" s="362">
        <v>0</v>
      </c>
      <c r="AC111" s="362">
        <v>0</v>
      </c>
      <c r="AD111" s="364" t="s">
        <v>2764</v>
      </c>
      <c r="AE111" s="360"/>
      <c r="AF111" s="363">
        <v>0</v>
      </c>
      <c r="AG111" s="363">
        <v>0</v>
      </c>
      <c r="AH111" s="360"/>
      <c r="AI111" s="859">
        <v>0</v>
      </c>
      <c r="AJ111" s="860">
        <v>0</v>
      </c>
      <c r="AK111" s="859">
        <v>0</v>
      </c>
      <c r="AL111" s="860">
        <v>0</v>
      </c>
      <c r="AM111" s="360"/>
      <c r="AN111" s="861">
        <v>0</v>
      </c>
      <c r="AO111" s="862">
        <v>0</v>
      </c>
      <c r="AP111" s="862">
        <v>0</v>
      </c>
      <c r="AQ111" s="862">
        <v>0</v>
      </c>
      <c r="AR111" s="863">
        <v>0</v>
      </c>
      <c r="AS111" s="586">
        <v>0</v>
      </c>
      <c r="AT111" s="864">
        <v>0</v>
      </c>
      <c r="AU111" s="864">
        <v>0</v>
      </c>
      <c r="AV111" s="864">
        <v>0</v>
      </c>
      <c r="AW111" s="864">
        <v>0</v>
      </c>
      <c r="AX111" s="839"/>
      <c r="AY111" s="865">
        <v>0</v>
      </c>
      <c r="AZ111" s="866">
        <v>0</v>
      </c>
      <c r="BA111" s="867">
        <v>0</v>
      </c>
      <c r="BB111" s="234" t="s">
        <v>1701</v>
      </c>
      <c r="BC111" s="360"/>
      <c r="BD111" s="360"/>
      <c r="BE111" s="360"/>
      <c r="BF111" s="360"/>
      <c r="BG111" s="360"/>
      <c r="BH111" s="360"/>
      <c r="BI111" s="360"/>
      <c r="BJ111" s="360"/>
      <c r="BK111" s="360"/>
      <c r="BL111" s="360"/>
      <c r="BM111" s="360"/>
      <c r="BN111" s="876">
        <v>0</v>
      </c>
      <c r="BO111" s="877">
        <v>0</v>
      </c>
      <c r="BP111" s="878">
        <v>0</v>
      </c>
      <c r="BQ111" s="879">
        <v>0</v>
      </c>
      <c r="BR111" s="879">
        <v>0</v>
      </c>
      <c r="BS111" s="880">
        <v>0</v>
      </c>
      <c r="BT111" s="881">
        <v>0</v>
      </c>
      <c r="BU111" s="879">
        <v>0</v>
      </c>
      <c r="BV111" s="879">
        <v>0</v>
      </c>
      <c r="BW111" s="882">
        <v>0</v>
      </c>
      <c r="CG111" s="480">
        <v>100</v>
      </c>
    </row>
    <row r="112" spans="1:85" s="177" customFormat="1" ht="21.95" customHeight="1" x14ac:dyDescent="0.2">
      <c r="A112" s="234">
        <v>0</v>
      </c>
      <c r="B112" s="234">
        <v>22</v>
      </c>
      <c r="C112" s="388">
        <v>0</v>
      </c>
      <c r="D112" s="388" t="s">
        <v>108</v>
      </c>
      <c r="E112" s="868" t="s">
        <v>1703</v>
      </c>
      <c r="F112" s="868" t="s">
        <v>1704</v>
      </c>
      <c r="G112" s="868" t="s">
        <v>90</v>
      </c>
      <c r="H112" s="869">
        <v>45.96</v>
      </c>
      <c r="I112" s="870">
        <v>1</v>
      </c>
      <c r="J112" s="871">
        <v>45.96</v>
      </c>
      <c r="K112" s="361">
        <v>45.96</v>
      </c>
      <c r="L112" s="361">
        <v>48.406838814768847</v>
      </c>
      <c r="M112" s="362">
        <v>0.11900000000000001</v>
      </c>
      <c r="N112" s="362">
        <v>0.71420000000000006</v>
      </c>
      <c r="O112" s="363">
        <v>32.824632000000001</v>
      </c>
      <c r="P112" s="363">
        <v>32.824632000000001</v>
      </c>
      <c r="Q112" s="362">
        <v>0</v>
      </c>
      <c r="R112" s="362">
        <v>0</v>
      </c>
      <c r="S112" s="363">
        <v>0</v>
      </c>
      <c r="T112" s="363">
        <v>0</v>
      </c>
      <c r="U112" s="891">
        <v>47.510889767809111</v>
      </c>
      <c r="V112" s="891">
        <v>47.852968174137338</v>
      </c>
      <c r="W112" s="891">
        <v>-0.34604651584163437</v>
      </c>
      <c r="X112" s="891">
        <v>47.506921658295703</v>
      </c>
      <c r="Y112" s="891">
        <v>33.929443448354796</v>
      </c>
      <c r="Z112" s="362">
        <v>0.59520000000000006</v>
      </c>
      <c r="AA112" s="362">
        <v>0</v>
      </c>
      <c r="AB112" s="362">
        <v>-0.71420000000000006</v>
      </c>
      <c r="AC112" s="362">
        <v>-0.59520000000000006</v>
      </c>
      <c r="AD112" s="364" t="s">
        <v>2766</v>
      </c>
      <c r="AE112" s="360"/>
      <c r="AF112" s="363">
        <v>0</v>
      </c>
      <c r="AG112" s="363">
        <v>0</v>
      </c>
      <c r="AH112" s="360"/>
      <c r="AI112" s="859">
        <v>-32.824632000000001</v>
      </c>
      <c r="AJ112" s="860">
        <v>22</v>
      </c>
      <c r="AK112" s="859">
        <v>0</v>
      </c>
      <c r="AL112" s="860">
        <v>0</v>
      </c>
      <c r="AM112" s="360"/>
      <c r="AN112" s="861">
        <v>0</v>
      </c>
      <c r="AO112" s="862">
        <v>-32.824632000000001</v>
      </c>
      <c r="AP112" s="862">
        <v>2.902757561211718E-4</v>
      </c>
      <c r="AQ112" s="862">
        <v>0</v>
      </c>
      <c r="AR112" s="863">
        <v>0</v>
      </c>
      <c r="AS112" s="586">
        <v>0</v>
      </c>
      <c r="AT112" s="864">
        <v>0</v>
      </c>
      <c r="AU112" s="864">
        <v>0</v>
      </c>
      <c r="AV112" s="864">
        <v>0</v>
      </c>
      <c r="AW112" s="864">
        <v>0</v>
      </c>
      <c r="AX112" s="839"/>
      <c r="AY112" s="865">
        <v>0</v>
      </c>
      <c r="AZ112" s="866">
        <v>0</v>
      </c>
      <c r="BA112" s="867">
        <v>0</v>
      </c>
      <c r="BB112" s="234" t="s">
        <v>1703</v>
      </c>
      <c r="BC112" s="360"/>
      <c r="BD112" s="360"/>
      <c r="BE112" s="360"/>
      <c r="BF112" s="360"/>
      <c r="BG112" s="360"/>
      <c r="BH112" s="360"/>
      <c r="BI112" s="360"/>
      <c r="BJ112" s="360"/>
      <c r="BK112" s="360"/>
      <c r="BL112" s="360"/>
      <c r="BM112" s="360"/>
      <c r="BN112" s="876">
        <v>0</v>
      </c>
      <c r="BO112" s="877">
        <v>0</v>
      </c>
      <c r="BP112" s="878">
        <v>0</v>
      </c>
      <c r="BQ112" s="879">
        <v>0</v>
      </c>
      <c r="BR112" s="879">
        <v>0</v>
      </c>
      <c r="BS112" s="880">
        <v>0</v>
      </c>
      <c r="BT112" s="881">
        <v>0</v>
      </c>
      <c r="BU112" s="879">
        <v>0</v>
      </c>
      <c r="BV112" s="879">
        <v>0</v>
      </c>
      <c r="BW112" s="882">
        <v>0</v>
      </c>
      <c r="CG112" s="480">
        <v>101</v>
      </c>
    </row>
    <row r="113" spans="1:85" s="177" customFormat="1" ht="21.95" customHeight="1" x14ac:dyDescent="0.2">
      <c r="A113" s="234">
        <v>0</v>
      </c>
      <c r="B113" s="234">
        <v>0</v>
      </c>
      <c r="C113" s="388" t="s">
        <v>110</v>
      </c>
      <c r="D113" s="388" t="s">
        <v>110</v>
      </c>
      <c r="E113" s="161" t="s">
        <v>110</v>
      </c>
      <c r="F113" s="161" t="s">
        <v>815</v>
      </c>
      <c r="G113" s="162"/>
      <c r="H113" s="162"/>
      <c r="I113" s="162"/>
      <c r="J113" s="163">
        <v>83631.69</v>
      </c>
      <c r="K113" s="163">
        <v>83631.69</v>
      </c>
      <c r="L113" s="163">
        <v>86682.614632580793</v>
      </c>
      <c r="M113" s="164">
        <v>0.14259678631389608</v>
      </c>
      <c r="N113" s="164">
        <v>0.54015419891670247</v>
      </c>
      <c r="O113" s="163"/>
      <c r="P113" s="163">
        <v>45174.008515999994</v>
      </c>
      <c r="Q113" s="164">
        <v>0.13024915096179451</v>
      </c>
      <c r="R113" s="164">
        <v>0.3147717407958634</v>
      </c>
      <c r="S113" s="163">
        <v>0</v>
      </c>
      <c r="T113" s="163">
        <v>26324.892647000001</v>
      </c>
      <c r="U113" s="163">
        <v>86349.547687901053</v>
      </c>
      <c r="V113" s="163">
        <v>86890.939115105852</v>
      </c>
      <c r="W113" s="163"/>
      <c r="X113" s="163">
        <v>86343.267547345487</v>
      </c>
      <c r="Y113" s="163">
        <v>46591.036897424965</v>
      </c>
      <c r="Z113" s="164">
        <v>0.39755741260280641</v>
      </c>
      <c r="AA113" s="164">
        <v>0.18452258983406888</v>
      </c>
      <c r="AB113" s="164">
        <v>-0.22538245812083907</v>
      </c>
      <c r="AC113" s="164">
        <v>-0.21303482276873753</v>
      </c>
      <c r="AD113" s="201" t="s">
        <v>2766</v>
      </c>
      <c r="AE113" s="155" t="s">
        <v>964</v>
      </c>
      <c r="AF113" s="685">
        <v>0</v>
      </c>
      <c r="AG113" s="833">
        <v>0</v>
      </c>
      <c r="AH113" s="155"/>
      <c r="AI113" s="207"/>
      <c r="AJ113" s="208"/>
      <c r="AK113" s="207"/>
      <c r="AL113" s="208"/>
      <c r="AM113" s="155"/>
      <c r="AN113" s="212"/>
      <c r="AO113" s="209"/>
      <c r="AP113" s="209"/>
      <c r="AQ113" s="209"/>
      <c r="AR113" s="213"/>
      <c r="AS113" s="396"/>
      <c r="AT113" s="244"/>
      <c r="AU113" s="244"/>
      <c r="AV113" s="244"/>
      <c r="AW113" s="244"/>
      <c r="AX113" s="155"/>
      <c r="AY113" s="247"/>
      <c r="AZ113" s="245"/>
      <c r="BA113" s="397"/>
      <c r="BB113" s="234" t="s">
        <v>110</v>
      </c>
      <c r="BC113" s="155"/>
      <c r="BD113" s="155"/>
      <c r="BE113" s="155"/>
      <c r="BF113" s="155"/>
      <c r="BG113" s="155"/>
      <c r="BH113" s="155"/>
      <c r="BI113" s="155"/>
      <c r="BJ113" s="155"/>
      <c r="BK113" s="155"/>
      <c r="BL113" s="155"/>
      <c r="BM113" s="155"/>
      <c r="BN113" s="661" t="s">
        <v>110</v>
      </c>
      <c r="BO113" s="662">
        <v>26324.892647000001</v>
      </c>
      <c r="BP113" s="663">
        <v>1</v>
      </c>
      <c r="BQ113" s="664" t="s">
        <v>110</v>
      </c>
      <c r="BR113" s="664">
        <v>-18849.115868999994</v>
      </c>
      <c r="BS113" s="665">
        <v>0.71828218884951356</v>
      </c>
      <c r="BT113" s="666">
        <v>0</v>
      </c>
      <c r="BU113" s="664">
        <v>0</v>
      </c>
      <c r="BV113" s="664">
        <v>0</v>
      </c>
      <c r="BW113" s="667">
        <v>0</v>
      </c>
      <c r="CG113" s="480">
        <v>102</v>
      </c>
    </row>
    <row r="114" spans="1:85" s="177" customFormat="1" ht="21.95" customHeight="1" x14ac:dyDescent="0.2">
      <c r="A114" s="234">
        <v>17</v>
      </c>
      <c r="B114" s="234">
        <v>0</v>
      </c>
      <c r="C114" s="388">
        <v>0</v>
      </c>
      <c r="D114" s="388" t="s">
        <v>110</v>
      </c>
      <c r="E114" s="868" t="s">
        <v>816</v>
      </c>
      <c r="F114" s="868" t="s">
        <v>648</v>
      </c>
      <c r="G114" s="868" t="s">
        <v>90</v>
      </c>
      <c r="H114" s="869">
        <v>637</v>
      </c>
      <c r="I114" s="870">
        <v>67.126499999999993</v>
      </c>
      <c r="J114" s="871">
        <v>42759.59</v>
      </c>
      <c r="K114" s="361">
        <v>42759.59</v>
      </c>
      <c r="L114" s="361">
        <v>44117.950084605298</v>
      </c>
      <c r="M114" s="362">
        <v>3.3599999999999998E-2</v>
      </c>
      <c r="N114" s="362">
        <v>0.30109999999999998</v>
      </c>
      <c r="O114" s="363">
        <v>191.80069999999998</v>
      </c>
      <c r="P114" s="363">
        <v>12874.912548999999</v>
      </c>
      <c r="Q114" s="362">
        <v>4.24E-2</v>
      </c>
      <c r="R114" s="362">
        <v>0.40329999999999999</v>
      </c>
      <c r="S114" s="363">
        <v>256.90210000000002</v>
      </c>
      <c r="T114" s="363">
        <v>17244.942647</v>
      </c>
      <c r="U114" s="891">
        <v>44202.484051495056</v>
      </c>
      <c r="V114" s="891">
        <v>44507.247802334583</v>
      </c>
      <c r="W114" s="891">
        <v>-308.29901034926587</v>
      </c>
      <c r="X114" s="891">
        <v>44198.94879198532</v>
      </c>
      <c r="Y114" s="891">
        <v>13308.303481266779</v>
      </c>
      <c r="Z114" s="362">
        <v>0.26749999999999996</v>
      </c>
      <c r="AA114" s="362">
        <v>0.3609</v>
      </c>
      <c r="AB114" s="362">
        <v>0.10220000000000001</v>
      </c>
      <c r="AC114" s="362">
        <v>9.3400000000000039E-2</v>
      </c>
      <c r="AD114" s="364" t="s">
        <v>2765</v>
      </c>
      <c r="AE114" s="360"/>
      <c r="AF114" s="363">
        <v>0</v>
      </c>
      <c r="AG114" s="363">
        <v>256.90210000000002</v>
      </c>
      <c r="AH114" s="360"/>
      <c r="AI114" s="859">
        <v>0</v>
      </c>
      <c r="AJ114" s="860">
        <v>0</v>
      </c>
      <c r="AK114" s="859">
        <v>4370.0300980000011</v>
      </c>
      <c r="AL114" s="860">
        <v>17</v>
      </c>
      <c r="AM114" s="360"/>
      <c r="AN114" s="861">
        <v>17244.942647</v>
      </c>
      <c r="AO114" s="862">
        <v>0</v>
      </c>
      <c r="AP114" s="862">
        <v>0</v>
      </c>
      <c r="AQ114" s="862">
        <v>4370.0300980000011</v>
      </c>
      <c r="AR114" s="863">
        <v>6.5887443516629606E-3</v>
      </c>
      <c r="AS114" s="586">
        <v>0</v>
      </c>
      <c r="AT114" s="864">
        <v>0</v>
      </c>
      <c r="AU114" s="864">
        <v>0</v>
      </c>
      <c r="AV114" s="864">
        <v>0</v>
      </c>
      <c r="AW114" s="864">
        <v>0</v>
      </c>
      <c r="AX114" s="839"/>
      <c r="AY114" s="865">
        <v>0</v>
      </c>
      <c r="AZ114" s="866">
        <v>0</v>
      </c>
      <c r="BA114" s="867">
        <v>0</v>
      </c>
      <c r="BB114" s="234" t="s">
        <v>816</v>
      </c>
      <c r="BC114" s="360"/>
      <c r="BD114" s="360"/>
      <c r="BE114" s="360"/>
      <c r="BF114" s="360"/>
      <c r="BG114" s="360"/>
      <c r="BH114" s="360"/>
      <c r="BI114" s="360"/>
      <c r="BJ114" s="360"/>
      <c r="BK114" s="360"/>
      <c r="BL114" s="360"/>
      <c r="BM114" s="360"/>
      <c r="BN114" s="876">
        <v>0</v>
      </c>
      <c r="BO114" s="877">
        <v>0</v>
      </c>
      <c r="BP114" s="878">
        <v>0</v>
      </c>
      <c r="BQ114" s="879">
        <v>0</v>
      </c>
      <c r="BR114" s="879">
        <v>0</v>
      </c>
      <c r="BS114" s="880">
        <v>0</v>
      </c>
      <c r="BT114" s="881">
        <v>0</v>
      </c>
      <c r="BU114" s="879">
        <v>0</v>
      </c>
      <c r="BV114" s="879">
        <v>0</v>
      </c>
      <c r="BW114" s="882">
        <v>0</v>
      </c>
      <c r="CG114" s="480">
        <v>103</v>
      </c>
    </row>
    <row r="115" spans="1:85" s="177" customFormat="1" ht="21.95" customHeight="1" x14ac:dyDescent="0.2">
      <c r="A115" s="234">
        <v>0</v>
      </c>
      <c r="B115" s="234">
        <v>17</v>
      </c>
      <c r="C115" s="388">
        <v>0</v>
      </c>
      <c r="D115" s="388" t="s">
        <v>110</v>
      </c>
      <c r="E115" s="868" t="s">
        <v>817</v>
      </c>
      <c r="F115" s="868" t="s">
        <v>1705</v>
      </c>
      <c r="G115" s="868" t="s">
        <v>90</v>
      </c>
      <c r="H115" s="869">
        <v>64.23</v>
      </c>
      <c r="I115" s="870">
        <v>17.335000000000001</v>
      </c>
      <c r="J115" s="871">
        <v>1113.43</v>
      </c>
      <c r="K115" s="361">
        <v>1113.43</v>
      </c>
      <c r="L115" s="361">
        <v>1172.7072789714553</v>
      </c>
      <c r="M115" s="362">
        <v>0</v>
      </c>
      <c r="N115" s="362">
        <v>0.40479999999999999</v>
      </c>
      <c r="O115" s="363">
        <v>26.000304</v>
      </c>
      <c r="P115" s="363">
        <v>450.71646400000003</v>
      </c>
      <c r="Q115" s="362">
        <v>0</v>
      </c>
      <c r="R115" s="362">
        <v>0</v>
      </c>
      <c r="S115" s="363">
        <v>0</v>
      </c>
      <c r="T115" s="363">
        <v>0</v>
      </c>
      <c r="U115" s="891">
        <v>1151.0019580977305</v>
      </c>
      <c r="V115" s="891">
        <v>1159.2891721960343</v>
      </c>
      <c r="W115" s="891">
        <v>-8.3833457818441453</v>
      </c>
      <c r="X115" s="891">
        <v>1150.9058264141902</v>
      </c>
      <c r="Y115" s="891">
        <v>465.8866785324642</v>
      </c>
      <c r="Z115" s="362">
        <v>0.40479999999999999</v>
      </c>
      <c r="AA115" s="362">
        <v>0</v>
      </c>
      <c r="AB115" s="362">
        <v>-0.40479999999999999</v>
      </c>
      <c r="AC115" s="362">
        <v>-0.40479999999999999</v>
      </c>
      <c r="AD115" s="364" t="s">
        <v>2766</v>
      </c>
      <c r="AE115" s="360"/>
      <c r="AF115" s="363">
        <v>0</v>
      </c>
      <c r="AG115" s="363">
        <v>0</v>
      </c>
      <c r="AH115" s="360"/>
      <c r="AI115" s="859">
        <v>-450.71646400000003</v>
      </c>
      <c r="AJ115" s="860">
        <v>17</v>
      </c>
      <c r="AK115" s="859">
        <v>0</v>
      </c>
      <c r="AL115" s="860">
        <v>0</v>
      </c>
      <c r="AM115" s="360"/>
      <c r="AN115" s="861">
        <v>0</v>
      </c>
      <c r="AO115" s="862">
        <v>-450.71646400000003</v>
      </c>
      <c r="AP115" s="862">
        <v>3.9857891593075862E-3</v>
      </c>
      <c r="AQ115" s="862">
        <v>0</v>
      </c>
      <c r="AR115" s="863">
        <v>0</v>
      </c>
      <c r="AS115" s="586">
        <v>0</v>
      </c>
      <c r="AT115" s="864">
        <v>0</v>
      </c>
      <c r="AU115" s="864">
        <v>0</v>
      </c>
      <c r="AV115" s="864">
        <v>0</v>
      </c>
      <c r="AW115" s="864">
        <v>0</v>
      </c>
      <c r="AX115" s="839"/>
      <c r="AY115" s="865">
        <v>0</v>
      </c>
      <c r="AZ115" s="866">
        <v>0</v>
      </c>
      <c r="BA115" s="867">
        <v>0</v>
      </c>
      <c r="BB115" s="234" t="s">
        <v>817</v>
      </c>
      <c r="BC115" s="360"/>
      <c r="BD115" s="360"/>
      <c r="BE115" s="360"/>
      <c r="BF115" s="360"/>
      <c r="BG115" s="360"/>
      <c r="BH115" s="360"/>
      <c r="BI115" s="360"/>
      <c r="BJ115" s="360"/>
      <c r="BK115" s="360"/>
      <c r="BL115" s="360"/>
      <c r="BM115" s="360"/>
      <c r="BN115" s="876">
        <v>0</v>
      </c>
      <c r="BO115" s="877">
        <v>0</v>
      </c>
      <c r="BP115" s="878">
        <v>0</v>
      </c>
      <c r="BQ115" s="879">
        <v>0</v>
      </c>
      <c r="BR115" s="879">
        <v>0</v>
      </c>
      <c r="BS115" s="880">
        <v>0</v>
      </c>
      <c r="BT115" s="881">
        <v>0</v>
      </c>
      <c r="BU115" s="879">
        <v>0</v>
      </c>
      <c r="BV115" s="879">
        <v>0</v>
      </c>
      <c r="BW115" s="882">
        <v>0</v>
      </c>
      <c r="CG115" s="480">
        <v>104</v>
      </c>
    </row>
    <row r="116" spans="1:85" s="177" customFormat="1" ht="21.95" customHeight="1" x14ac:dyDescent="0.2">
      <c r="A116" s="234">
        <v>0</v>
      </c>
      <c r="B116" s="234">
        <v>6</v>
      </c>
      <c r="C116" s="388">
        <v>0</v>
      </c>
      <c r="D116" s="388" t="s">
        <v>110</v>
      </c>
      <c r="E116" s="868" t="s">
        <v>818</v>
      </c>
      <c r="F116" s="868" t="s">
        <v>652</v>
      </c>
      <c r="G116" s="868" t="s">
        <v>90</v>
      </c>
      <c r="H116" s="869">
        <v>492.1</v>
      </c>
      <c r="I116" s="870">
        <v>17.335000000000001</v>
      </c>
      <c r="J116" s="871">
        <v>8530.5499999999993</v>
      </c>
      <c r="K116" s="361">
        <v>8530.5499999999993</v>
      </c>
      <c r="L116" s="361">
        <v>8984.7031951985718</v>
      </c>
      <c r="M116" s="362">
        <v>0</v>
      </c>
      <c r="N116" s="362">
        <v>0.48700000000000004</v>
      </c>
      <c r="O116" s="363">
        <v>239.65270000000004</v>
      </c>
      <c r="P116" s="363">
        <v>4154.3778499999999</v>
      </c>
      <c r="Q116" s="362">
        <v>0</v>
      </c>
      <c r="R116" s="362">
        <v>0</v>
      </c>
      <c r="S116" s="363">
        <v>0</v>
      </c>
      <c r="T116" s="363">
        <v>0</v>
      </c>
      <c r="U116" s="891">
        <v>8818.40776128773</v>
      </c>
      <c r="V116" s="891">
        <v>8881.9002971690024</v>
      </c>
      <c r="W116" s="891">
        <v>-64.229049297495251</v>
      </c>
      <c r="X116" s="891">
        <v>8817.6712478715071</v>
      </c>
      <c r="Y116" s="891">
        <v>4294.2058977134247</v>
      </c>
      <c r="Z116" s="362">
        <v>0.48700000000000004</v>
      </c>
      <c r="AA116" s="362">
        <v>0</v>
      </c>
      <c r="AB116" s="362">
        <v>-0.48700000000000004</v>
      </c>
      <c r="AC116" s="362">
        <v>-0.48700000000000004</v>
      </c>
      <c r="AD116" s="364" t="s">
        <v>2766</v>
      </c>
      <c r="AE116" s="360"/>
      <c r="AF116" s="363">
        <v>0</v>
      </c>
      <c r="AG116" s="363">
        <v>0</v>
      </c>
      <c r="AH116" s="360"/>
      <c r="AI116" s="859">
        <v>-4154.3778499999999</v>
      </c>
      <c r="AJ116" s="860">
        <v>6</v>
      </c>
      <c r="AK116" s="859">
        <v>0</v>
      </c>
      <c r="AL116" s="860">
        <v>0</v>
      </c>
      <c r="AM116" s="360"/>
      <c r="AN116" s="861">
        <v>0</v>
      </c>
      <c r="AO116" s="862">
        <v>-4154.3778499999999</v>
      </c>
      <c r="AP116" s="862">
        <v>3.6738117022052152E-2</v>
      </c>
      <c r="AQ116" s="862">
        <v>0</v>
      </c>
      <c r="AR116" s="863">
        <v>0</v>
      </c>
      <c r="AS116" s="586">
        <v>0</v>
      </c>
      <c r="AT116" s="864">
        <v>0</v>
      </c>
      <c r="AU116" s="864">
        <v>0</v>
      </c>
      <c r="AV116" s="864">
        <v>0</v>
      </c>
      <c r="AW116" s="864">
        <v>0</v>
      </c>
      <c r="AX116" s="839"/>
      <c r="AY116" s="865">
        <v>0</v>
      </c>
      <c r="AZ116" s="866">
        <v>0</v>
      </c>
      <c r="BA116" s="867">
        <v>0</v>
      </c>
      <c r="BB116" s="234" t="s">
        <v>818</v>
      </c>
      <c r="BC116" s="360"/>
      <c r="BD116" s="360"/>
      <c r="BE116" s="360"/>
      <c r="BF116" s="360"/>
      <c r="BG116" s="360"/>
      <c r="BH116" s="360"/>
      <c r="BI116" s="360"/>
      <c r="BJ116" s="360"/>
      <c r="BK116" s="360"/>
      <c r="BL116" s="360"/>
      <c r="BM116" s="360"/>
      <c r="BN116" s="876">
        <v>0</v>
      </c>
      <c r="BO116" s="877">
        <v>0</v>
      </c>
      <c r="BP116" s="878">
        <v>0</v>
      </c>
      <c r="BQ116" s="879">
        <v>0</v>
      </c>
      <c r="BR116" s="879">
        <v>0</v>
      </c>
      <c r="BS116" s="880">
        <v>0</v>
      </c>
      <c r="BT116" s="881">
        <v>0</v>
      </c>
      <c r="BU116" s="879">
        <v>0</v>
      </c>
      <c r="BV116" s="879">
        <v>0</v>
      </c>
      <c r="BW116" s="882">
        <v>0</v>
      </c>
      <c r="CG116" s="480">
        <v>105</v>
      </c>
    </row>
    <row r="117" spans="1:85" s="177" customFormat="1" ht="21.95" customHeight="1" x14ac:dyDescent="0.2">
      <c r="A117" s="234">
        <v>0</v>
      </c>
      <c r="B117" s="234">
        <v>0</v>
      </c>
      <c r="C117" s="388">
        <v>0</v>
      </c>
      <c r="D117" s="388" t="s">
        <v>110</v>
      </c>
      <c r="E117" s="868" t="s">
        <v>819</v>
      </c>
      <c r="F117" s="868" t="s">
        <v>1706</v>
      </c>
      <c r="G117" s="868" t="s">
        <v>90</v>
      </c>
      <c r="H117" s="869">
        <v>285.20999999999998</v>
      </c>
      <c r="I117" s="870">
        <v>30.571400000000001</v>
      </c>
      <c r="J117" s="871">
        <v>8719.27</v>
      </c>
      <c r="K117" s="361">
        <v>8719.27</v>
      </c>
      <c r="L117" s="361">
        <v>8719.27</v>
      </c>
      <c r="M117" s="362">
        <v>1</v>
      </c>
      <c r="N117" s="362">
        <v>1</v>
      </c>
      <c r="O117" s="363">
        <v>285.20999999999998</v>
      </c>
      <c r="P117" s="363">
        <v>8719.27</v>
      </c>
      <c r="Q117" s="362">
        <v>1</v>
      </c>
      <c r="R117" s="362">
        <v>1</v>
      </c>
      <c r="S117" s="363">
        <v>285.20999999999998</v>
      </c>
      <c r="T117" s="363">
        <v>8719.27</v>
      </c>
      <c r="U117" s="891">
        <v>8909.2576778963066</v>
      </c>
      <c r="V117" s="891">
        <v>8909.2576778963066</v>
      </c>
      <c r="W117" s="891">
        <v>0</v>
      </c>
      <c r="X117" s="891">
        <v>8909.2576778963066</v>
      </c>
      <c r="Y117" s="891">
        <v>8909.2576778963066</v>
      </c>
      <c r="Z117" s="362">
        <v>0</v>
      </c>
      <c r="AA117" s="362">
        <v>0</v>
      </c>
      <c r="AB117" s="362">
        <v>0</v>
      </c>
      <c r="AC117" s="362">
        <v>0</v>
      </c>
      <c r="AD117" s="364">
        <v>0</v>
      </c>
      <c r="AE117" s="360"/>
      <c r="AF117" s="363">
        <v>0</v>
      </c>
      <c r="AG117" s="363">
        <v>285.20999999999998</v>
      </c>
      <c r="AH117" s="360"/>
      <c r="AI117" s="859">
        <v>0</v>
      </c>
      <c r="AJ117" s="860">
        <v>0</v>
      </c>
      <c r="AK117" s="859">
        <v>0</v>
      </c>
      <c r="AL117" s="860">
        <v>0</v>
      </c>
      <c r="AM117" s="360"/>
      <c r="AN117" s="861">
        <v>8719.27</v>
      </c>
      <c r="AO117" s="862">
        <v>0</v>
      </c>
      <c r="AP117" s="862">
        <v>0</v>
      </c>
      <c r="AQ117" s="862">
        <v>0</v>
      </c>
      <c r="AR117" s="863">
        <v>0</v>
      </c>
      <c r="AS117" s="586">
        <v>0</v>
      </c>
      <c r="AT117" s="864">
        <v>0</v>
      </c>
      <c r="AU117" s="864">
        <v>0</v>
      </c>
      <c r="AV117" s="864">
        <v>0</v>
      </c>
      <c r="AW117" s="864">
        <v>0</v>
      </c>
      <c r="AX117" s="839"/>
      <c r="AY117" s="865">
        <v>0</v>
      </c>
      <c r="AZ117" s="866">
        <v>0</v>
      </c>
      <c r="BA117" s="867">
        <v>0</v>
      </c>
      <c r="BB117" s="234" t="s">
        <v>819</v>
      </c>
      <c r="BC117" s="360"/>
      <c r="BD117" s="360"/>
      <c r="BE117" s="360"/>
      <c r="BF117" s="360"/>
      <c r="BG117" s="360"/>
      <c r="BH117" s="360"/>
      <c r="BI117" s="360"/>
      <c r="BJ117" s="360"/>
      <c r="BK117" s="360"/>
      <c r="BL117" s="360"/>
      <c r="BM117" s="360"/>
      <c r="BN117" s="876">
        <v>0</v>
      </c>
      <c r="BO117" s="877">
        <v>0</v>
      </c>
      <c r="BP117" s="878">
        <v>0</v>
      </c>
      <c r="BQ117" s="879">
        <v>0</v>
      </c>
      <c r="BR117" s="879">
        <v>0</v>
      </c>
      <c r="BS117" s="880">
        <v>0</v>
      </c>
      <c r="BT117" s="881">
        <v>0</v>
      </c>
      <c r="BU117" s="879">
        <v>0</v>
      </c>
      <c r="BV117" s="879">
        <v>0</v>
      </c>
      <c r="BW117" s="882">
        <v>0</v>
      </c>
      <c r="CG117" s="480">
        <v>106</v>
      </c>
    </row>
    <row r="118" spans="1:85" s="177" customFormat="1" ht="21.95" customHeight="1" x14ac:dyDescent="0.2">
      <c r="A118" s="234">
        <v>40</v>
      </c>
      <c r="B118" s="234">
        <v>0</v>
      </c>
      <c r="C118" s="388">
        <v>0</v>
      </c>
      <c r="D118" s="388" t="s">
        <v>110</v>
      </c>
      <c r="E118" s="868" t="s">
        <v>820</v>
      </c>
      <c r="F118" s="868" t="s">
        <v>111</v>
      </c>
      <c r="G118" s="868" t="s">
        <v>90</v>
      </c>
      <c r="H118" s="869">
        <v>25.24</v>
      </c>
      <c r="I118" s="870">
        <v>14.29</v>
      </c>
      <c r="J118" s="871">
        <v>360.68</v>
      </c>
      <c r="K118" s="361">
        <v>360.68</v>
      </c>
      <c r="L118" s="361">
        <v>360.68</v>
      </c>
      <c r="M118" s="362">
        <v>0</v>
      </c>
      <c r="N118" s="362">
        <v>0</v>
      </c>
      <c r="O118" s="363">
        <v>0</v>
      </c>
      <c r="P118" s="363">
        <v>0</v>
      </c>
      <c r="Q118" s="362">
        <v>1</v>
      </c>
      <c r="R118" s="362">
        <v>1</v>
      </c>
      <c r="S118" s="363">
        <v>25.24</v>
      </c>
      <c r="T118" s="363">
        <v>360.68</v>
      </c>
      <c r="U118" s="891">
        <v>372.85090777748889</v>
      </c>
      <c r="V118" s="891">
        <v>372.85090777748889</v>
      </c>
      <c r="W118" s="891">
        <v>0</v>
      </c>
      <c r="X118" s="891">
        <v>372.85090777748889</v>
      </c>
      <c r="Y118" s="891">
        <v>0</v>
      </c>
      <c r="Z118" s="362">
        <v>0</v>
      </c>
      <c r="AA118" s="362">
        <v>0</v>
      </c>
      <c r="AB118" s="362">
        <v>1</v>
      </c>
      <c r="AC118" s="362">
        <v>0</v>
      </c>
      <c r="AD118" s="364" t="s">
        <v>2765</v>
      </c>
      <c r="AE118" s="360"/>
      <c r="AF118" s="363">
        <v>0</v>
      </c>
      <c r="AG118" s="363">
        <v>25.24</v>
      </c>
      <c r="AH118" s="360"/>
      <c r="AI118" s="859">
        <v>0</v>
      </c>
      <c r="AJ118" s="860">
        <v>0</v>
      </c>
      <c r="AK118" s="859">
        <v>360.68</v>
      </c>
      <c r="AL118" s="860">
        <v>40</v>
      </c>
      <c r="AM118" s="360"/>
      <c r="AN118" s="861">
        <v>360.68</v>
      </c>
      <c r="AO118" s="862">
        <v>0</v>
      </c>
      <c r="AP118" s="862">
        <v>0</v>
      </c>
      <c r="AQ118" s="862">
        <v>360.68</v>
      </c>
      <c r="AR118" s="863">
        <v>5.4380136050902683E-4</v>
      </c>
      <c r="AS118" s="586">
        <v>0</v>
      </c>
      <c r="AT118" s="864">
        <v>0</v>
      </c>
      <c r="AU118" s="864">
        <v>0</v>
      </c>
      <c r="AV118" s="864">
        <v>0</v>
      </c>
      <c r="AW118" s="864">
        <v>0</v>
      </c>
      <c r="AX118" s="839"/>
      <c r="AY118" s="865">
        <v>0</v>
      </c>
      <c r="AZ118" s="866">
        <v>0</v>
      </c>
      <c r="BA118" s="867">
        <v>0</v>
      </c>
      <c r="BB118" s="234" t="s">
        <v>820</v>
      </c>
      <c r="BC118" s="360"/>
      <c r="BD118" s="360"/>
      <c r="BE118" s="360"/>
      <c r="BF118" s="360"/>
      <c r="BG118" s="360"/>
      <c r="BH118" s="360"/>
      <c r="BI118" s="360"/>
      <c r="BJ118" s="360"/>
      <c r="BK118" s="360"/>
      <c r="BL118" s="360"/>
      <c r="BM118" s="360"/>
      <c r="BN118" s="876">
        <v>0</v>
      </c>
      <c r="BO118" s="877">
        <v>0</v>
      </c>
      <c r="BP118" s="878">
        <v>0</v>
      </c>
      <c r="BQ118" s="879">
        <v>0</v>
      </c>
      <c r="BR118" s="879">
        <v>0</v>
      </c>
      <c r="BS118" s="880">
        <v>0</v>
      </c>
      <c r="BT118" s="881">
        <v>0</v>
      </c>
      <c r="BU118" s="879">
        <v>0</v>
      </c>
      <c r="BV118" s="879">
        <v>0</v>
      </c>
      <c r="BW118" s="882">
        <v>0</v>
      </c>
      <c r="CG118" s="480">
        <v>107</v>
      </c>
    </row>
    <row r="119" spans="1:85" s="177" customFormat="1" ht="21.95" customHeight="1" x14ac:dyDescent="0.2">
      <c r="A119" s="234">
        <v>0</v>
      </c>
      <c r="B119" s="234">
        <v>2</v>
      </c>
      <c r="C119" s="388">
        <v>0</v>
      </c>
      <c r="D119" s="388" t="s">
        <v>110</v>
      </c>
      <c r="E119" s="868" t="s">
        <v>1707</v>
      </c>
      <c r="F119" s="868" t="s">
        <v>649</v>
      </c>
      <c r="G119" s="868" t="s">
        <v>90</v>
      </c>
      <c r="H119" s="869">
        <v>233.07</v>
      </c>
      <c r="I119" s="870">
        <v>82.171499999999995</v>
      </c>
      <c r="J119" s="871">
        <v>19151.71</v>
      </c>
      <c r="K119" s="361">
        <v>19151.71</v>
      </c>
      <c r="L119" s="361">
        <v>20171.317210556936</v>
      </c>
      <c r="M119" s="362">
        <v>9.2399999999999996E-2</v>
      </c>
      <c r="N119" s="362">
        <v>0.83430000000000004</v>
      </c>
      <c r="O119" s="363">
        <v>194.450301</v>
      </c>
      <c r="P119" s="363">
        <v>15978.271653</v>
      </c>
      <c r="Q119" s="362">
        <v>0</v>
      </c>
      <c r="R119" s="362">
        <v>0</v>
      </c>
      <c r="S119" s="363">
        <v>0</v>
      </c>
      <c r="T119" s="363">
        <v>0</v>
      </c>
      <c r="U119" s="891">
        <v>19797.971772738194</v>
      </c>
      <c r="V119" s="891">
        <v>19940.517169501913</v>
      </c>
      <c r="W119" s="891">
        <v>-144.19892336617775</v>
      </c>
      <c r="X119" s="891">
        <v>19796.318246135736</v>
      </c>
      <c r="Y119" s="891">
        <v>16516.068312751046</v>
      </c>
      <c r="Z119" s="362">
        <v>0.7419</v>
      </c>
      <c r="AA119" s="362">
        <v>0</v>
      </c>
      <c r="AB119" s="362">
        <v>-0.83430000000000004</v>
      </c>
      <c r="AC119" s="362">
        <v>-0.7419</v>
      </c>
      <c r="AD119" s="364" t="s">
        <v>2766</v>
      </c>
      <c r="AE119" s="360"/>
      <c r="AF119" s="363">
        <v>0</v>
      </c>
      <c r="AG119" s="363">
        <v>0</v>
      </c>
      <c r="AH119" s="360"/>
      <c r="AI119" s="859">
        <v>-15978.271653</v>
      </c>
      <c r="AJ119" s="860">
        <v>2</v>
      </c>
      <c r="AK119" s="859">
        <v>0</v>
      </c>
      <c r="AL119" s="860">
        <v>0</v>
      </c>
      <c r="AM119" s="360"/>
      <c r="AN119" s="861">
        <v>0</v>
      </c>
      <c r="AO119" s="862">
        <v>-15978.271653</v>
      </c>
      <c r="AP119" s="862">
        <v>0.14129952425922276</v>
      </c>
      <c r="AQ119" s="862">
        <v>0</v>
      </c>
      <c r="AR119" s="863">
        <v>0</v>
      </c>
      <c r="AS119" s="586">
        <v>0</v>
      </c>
      <c r="AT119" s="864">
        <v>0</v>
      </c>
      <c r="AU119" s="864">
        <v>0</v>
      </c>
      <c r="AV119" s="864">
        <v>0</v>
      </c>
      <c r="AW119" s="864">
        <v>0</v>
      </c>
      <c r="AX119" s="839"/>
      <c r="AY119" s="865">
        <v>0</v>
      </c>
      <c r="AZ119" s="866">
        <v>0</v>
      </c>
      <c r="BA119" s="867">
        <v>0</v>
      </c>
      <c r="BB119" s="234" t="s">
        <v>1707</v>
      </c>
      <c r="BC119" s="360"/>
      <c r="BD119" s="360"/>
      <c r="BE119" s="360"/>
      <c r="BF119" s="360"/>
      <c r="BG119" s="360"/>
      <c r="BH119" s="360"/>
      <c r="BI119" s="360"/>
      <c r="BJ119" s="360"/>
      <c r="BK119" s="360"/>
      <c r="BL119" s="360"/>
      <c r="BM119" s="360"/>
      <c r="BN119" s="876">
        <v>0</v>
      </c>
      <c r="BO119" s="877">
        <v>0</v>
      </c>
      <c r="BP119" s="878">
        <v>0</v>
      </c>
      <c r="BQ119" s="879">
        <v>0</v>
      </c>
      <c r="BR119" s="879">
        <v>0</v>
      </c>
      <c r="BS119" s="880">
        <v>0</v>
      </c>
      <c r="BT119" s="881">
        <v>0</v>
      </c>
      <c r="BU119" s="879">
        <v>0</v>
      </c>
      <c r="BV119" s="879">
        <v>0</v>
      </c>
      <c r="BW119" s="882">
        <v>0</v>
      </c>
      <c r="CG119" s="480">
        <v>108</v>
      </c>
    </row>
    <row r="120" spans="1:85" s="177" customFormat="1" ht="21.95" customHeight="1" x14ac:dyDescent="0.2">
      <c r="A120" s="234">
        <v>0</v>
      </c>
      <c r="B120" s="234">
        <v>10</v>
      </c>
      <c r="C120" s="388">
        <v>0</v>
      </c>
      <c r="D120" s="388" t="s">
        <v>110</v>
      </c>
      <c r="E120" s="868" t="s">
        <v>1708</v>
      </c>
      <c r="F120" s="868" t="s">
        <v>1709</v>
      </c>
      <c r="G120" s="868" t="s">
        <v>90</v>
      </c>
      <c r="H120" s="869">
        <v>43.21</v>
      </c>
      <c r="I120" s="870">
        <v>69.346500000000006</v>
      </c>
      <c r="J120" s="871">
        <v>2996.46</v>
      </c>
      <c r="K120" s="361">
        <v>2996.46</v>
      </c>
      <c r="L120" s="361">
        <v>3155.9868632485263</v>
      </c>
      <c r="M120" s="362">
        <v>0</v>
      </c>
      <c r="N120" s="362">
        <v>1</v>
      </c>
      <c r="O120" s="363">
        <v>43.21</v>
      </c>
      <c r="P120" s="363">
        <v>2996.46</v>
      </c>
      <c r="Q120" s="362">
        <v>0</v>
      </c>
      <c r="R120" s="362">
        <v>0</v>
      </c>
      <c r="S120" s="363">
        <v>0</v>
      </c>
      <c r="T120" s="363">
        <v>0</v>
      </c>
      <c r="U120" s="891">
        <v>3097.5735586085571</v>
      </c>
      <c r="V120" s="891">
        <v>3119.8760882305392</v>
      </c>
      <c r="W120" s="891">
        <v>-22.561238965597095</v>
      </c>
      <c r="X120" s="891">
        <v>3097.314849264942</v>
      </c>
      <c r="Y120" s="891">
        <v>3097.314849264942</v>
      </c>
      <c r="Z120" s="362">
        <v>1</v>
      </c>
      <c r="AA120" s="362">
        <v>0</v>
      </c>
      <c r="AB120" s="362">
        <v>-1</v>
      </c>
      <c r="AC120" s="362">
        <v>-1</v>
      </c>
      <c r="AD120" s="364" t="s">
        <v>2766</v>
      </c>
      <c r="AE120" s="360"/>
      <c r="AF120" s="363">
        <v>0</v>
      </c>
      <c r="AG120" s="363">
        <v>0</v>
      </c>
      <c r="AH120" s="360"/>
      <c r="AI120" s="859">
        <v>-2996.46</v>
      </c>
      <c r="AJ120" s="860">
        <v>10</v>
      </c>
      <c r="AK120" s="859">
        <v>0</v>
      </c>
      <c r="AL120" s="860">
        <v>0</v>
      </c>
      <c r="AM120" s="360"/>
      <c r="AN120" s="861">
        <v>0</v>
      </c>
      <c r="AO120" s="862">
        <v>-2996.46</v>
      </c>
      <c r="AP120" s="862">
        <v>2.649838365855393E-2</v>
      </c>
      <c r="AQ120" s="862">
        <v>0</v>
      </c>
      <c r="AR120" s="863">
        <v>0</v>
      </c>
      <c r="AS120" s="586">
        <v>0</v>
      </c>
      <c r="AT120" s="864">
        <v>0</v>
      </c>
      <c r="AU120" s="864">
        <v>0</v>
      </c>
      <c r="AV120" s="864">
        <v>0</v>
      </c>
      <c r="AW120" s="864">
        <v>0</v>
      </c>
      <c r="AX120" s="839"/>
      <c r="AY120" s="865">
        <v>0</v>
      </c>
      <c r="AZ120" s="866">
        <v>0</v>
      </c>
      <c r="BA120" s="867">
        <v>0</v>
      </c>
      <c r="BB120" s="234" t="s">
        <v>1708</v>
      </c>
      <c r="BC120" s="360"/>
      <c r="BD120" s="360"/>
      <c r="BE120" s="360"/>
      <c r="BF120" s="360"/>
      <c r="BG120" s="360"/>
      <c r="BH120" s="360"/>
      <c r="BI120" s="360"/>
      <c r="BJ120" s="360"/>
      <c r="BK120" s="360"/>
      <c r="BL120" s="360"/>
      <c r="BM120" s="360"/>
      <c r="BN120" s="876">
        <v>0</v>
      </c>
      <c r="BO120" s="877">
        <v>0</v>
      </c>
      <c r="BP120" s="878">
        <v>0</v>
      </c>
      <c r="BQ120" s="879">
        <v>0</v>
      </c>
      <c r="BR120" s="879">
        <v>0</v>
      </c>
      <c r="BS120" s="880">
        <v>0</v>
      </c>
      <c r="BT120" s="881">
        <v>0</v>
      </c>
      <c r="BU120" s="879">
        <v>0</v>
      </c>
      <c r="BV120" s="879">
        <v>0</v>
      </c>
      <c r="BW120" s="882">
        <v>0</v>
      </c>
      <c r="CG120" s="480">
        <v>109</v>
      </c>
    </row>
    <row r="121" spans="1:85" s="177" customFormat="1" ht="21.95" customHeight="1" x14ac:dyDescent="0.2">
      <c r="A121" s="234">
        <v>0</v>
      </c>
      <c r="B121" s="234">
        <v>0</v>
      </c>
      <c r="C121" s="388" t="s">
        <v>112</v>
      </c>
      <c r="D121" s="388" t="s">
        <v>112</v>
      </c>
      <c r="E121" s="161" t="s">
        <v>112</v>
      </c>
      <c r="F121" s="161" t="s">
        <v>821</v>
      </c>
      <c r="G121" s="162"/>
      <c r="H121" s="162"/>
      <c r="I121" s="162"/>
      <c r="J121" s="163">
        <v>465918.19</v>
      </c>
      <c r="K121" s="163">
        <v>465918.19</v>
      </c>
      <c r="L121" s="163">
        <v>486434.47737427603</v>
      </c>
      <c r="M121" s="164">
        <v>7.1465720007626243E-2</v>
      </c>
      <c r="N121" s="164">
        <v>0.16285062678492979</v>
      </c>
      <c r="O121" s="163"/>
      <c r="P121" s="163">
        <v>75875.069272000008</v>
      </c>
      <c r="Q121" s="164">
        <v>0.12014588288557697</v>
      </c>
      <c r="R121" s="164">
        <v>0.17288905780647884</v>
      </c>
      <c r="S121" s="163">
        <v>0</v>
      </c>
      <c r="T121" s="163">
        <v>80552.156883999996</v>
      </c>
      <c r="U121" s="163">
        <v>481203.06040670228</v>
      </c>
      <c r="V121" s="163">
        <v>484253.95857958792</v>
      </c>
      <c r="W121" s="163"/>
      <c r="X121" s="163">
        <v>481167.66998789657</v>
      </c>
      <c r="Y121" s="163">
        <v>77995.47028155002</v>
      </c>
      <c r="Z121" s="164">
        <v>9.1384906777303543E-2</v>
      </c>
      <c r="AA121" s="164">
        <v>5.2743174920901872E-2</v>
      </c>
      <c r="AB121" s="164">
        <v>1.0038431021549055E-2</v>
      </c>
      <c r="AC121" s="164">
        <v>-3.864173185640167E-2</v>
      </c>
      <c r="AD121" s="201" t="s">
        <v>2765</v>
      </c>
      <c r="AE121" s="155" t="s">
        <v>964</v>
      </c>
      <c r="AF121" s="685">
        <v>0</v>
      </c>
      <c r="AG121" s="833">
        <v>0</v>
      </c>
      <c r="AH121" s="155"/>
      <c r="AI121" s="207"/>
      <c r="AJ121" s="208"/>
      <c r="AK121" s="207"/>
      <c r="AL121" s="208"/>
      <c r="AM121" s="155"/>
      <c r="AN121" s="212"/>
      <c r="AO121" s="209"/>
      <c r="AP121" s="209"/>
      <c r="AQ121" s="209"/>
      <c r="AR121" s="213"/>
      <c r="AS121" s="396"/>
      <c r="AT121" s="244"/>
      <c r="AU121" s="244"/>
      <c r="AV121" s="244"/>
      <c r="AW121" s="244"/>
      <c r="AX121" s="155"/>
      <c r="AY121" s="247"/>
      <c r="AZ121" s="245"/>
      <c r="BA121" s="397"/>
      <c r="BB121" s="234" t="s">
        <v>112</v>
      </c>
      <c r="BC121" s="155"/>
      <c r="BD121" s="155"/>
      <c r="BE121" s="155"/>
      <c r="BF121" s="155"/>
      <c r="BG121" s="155"/>
      <c r="BH121" s="155"/>
      <c r="BI121" s="155"/>
      <c r="BJ121" s="155"/>
      <c r="BK121" s="155"/>
      <c r="BL121" s="155"/>
      <c r="BM121" s="155"/>
      <c r="BN121" s="661" t="s">
        <v>112</v>
      </c>
      <c r="BO121" s="662">
        <v>80552.156883999996</v>
      </c>
      <c r="BP121" s="663">
        <v>0</v>
      </c>
      <c r="BQ121" s="664">
        <v>0</v>
      </c>
      <c r="BR121" s="664">
        <v>0</v>
      </c>
      <c r="BS121" s="665">
        <v>0</v>
      </c>
      <c r="BT121" s="666">
        <v>5</v>
      </c>
      <c r="BU121" s="664" t="s">
        <v>112</v>
      </c>
      <c r="BV121" s="664">
        <v>4677.0876119999884</v>
      </c>
      <c r="BW121" s="667">
        <v>8.1130251689359029E-3</v>
      </c>
      <c r="CG121" s="480">
        <v>110</v>
      </c>
    </row>
    <row r="122" spans="1:85" s="177" customFormat="1" ht="21.95" customHeight="1" x14ac:dyDescent="0.2">
      <c r="A122" s="234">
        <v>0</v>
      </c>
      <c r="B122" s="234">
        <v>0</v>
      </c>
      <c r="C122" s="388">
        <v>0</v>
      </c>
      <c r="D122" s="388" t="s">
        <v>112</v>
      </c>
      <c r="E122" s="872" t="s">
        <v>113</v>
      </c>
      <c r="F122" s="872" t="s">
        <v>1710</v>
      </c>
      <c r="G122" s="872"/>
      <c r="H122" s="873"/>
      <c r="I122" s="874"/>
      <c r="J122" s="875">
        <v>11191.41</v>
      </c>
      <c r="K122" s="842">
        <v>11191.41</v>
      </c>
      <c r="L122" s="842">
        <v>11787.223237162581</v>
      </c>
      <c r="M122" s="362">
        <v>0</v>
      </c>
      <c r="N122" s="362">
        <v>0</v>
      </c>
      <c r="O122" s="363">
        <v>0</v>
      </c>
      <c r="P122" s="363">
        <v>0</v>
      </c>
      <c r="Q122" s="362">
        <v>0</v>
      </c>
      <c r="R122" s="362">
        <v>0</v>
      </c>
      <c r="S122" s="363">
        <v>0</v>
      </c>
      <c r="T122" s="363">
        <v>0</v>
      </c>
      <c r="U122" s="363"/>
      <c r="V122" s="363"/>
      <c r="W122" s="363"/>
      <c r="X122" s="363"/>
      <c r="Y122" s="363">
        <v>0</v>
      </c>
      <c r="Z122" s="362">
        <v>0</v>
      </c>
      <c r="AA122" s="362">
        <v>0</v>
      </c>
      <c r="AB122" s="362">
        <v>0</v>
      </c>
      <c r="AC122" s="362">
        <v>0</v>
      </c>
      <c r="AD122" s="364" t="s">
        <v>2764</v>
      </c>
      <c r="AE122" s="360"/>
      <c r="AF122" s="363">
        <v>0</v>
      </c>
      <c r="AG122" s="363">
        <v>0</v>
      </c>
      <c r="AH122" s="360"/>
      <c r="AI122" s="859"/>
      <c r="AJ122" s="860"/>
      <c r="AK122" s="859"/>
      <c r="AL122" s="860"/>
      <c r="AM122" s="360"/>
      <c r="AN122" s="861"/>
      <c r="AO122" s="862"/>
      <c r="AP122" s="862"/>
      <c r="AQ122" s="862"/>
      <c r="AR122" s="863"/>
      <c r="AS122" s="586"/>
      <c r="AT122" s="864"/>
      <c r="AU122" s="864"/>
      <c r="AV122" s="864"/>
      <c r="AW122" s="864"/>
      <c r="AX122" s="839"/>
      <c r="AY122" s="865"/>
      <c r="AZ122" s="866"/>
      <c r="BA122" s="867"/>
      <c r="BB122" s="234" t="s">
        <v>113</v>
      </c>
      <c r="BC122" s="360"/>
      <c r="BD122" s="360"/>
      <c r="BE122" s="360"/>
      <c r="BF122" s="360"/>
      <c r="BG122" s="360"/>
      <c r="BH122" s="360"/>
      <c r="BI122" s="360"/>
      <c r="BJ122" s="360"/>
      <c r="BK122" s="360"/>
      <c r="BL122" s="360"/>
      <c r="BM122" s="360"/>
      <c r="BN122" s="876">
        <v>0</v>
      </c>
      <c r="BO122" s="877">
        <v>0</v>
      </c>
      <c r="BP122" s="878">
        <v>0</v>
      </c>
      <c r="BQ122" s="879">
        <v>0</v>
      </c>
      <c r="BR122" s="879">
        <v>0</v>
      </c>
      <c r="BS122" s="880">
        <v>0</v>
      </c>
      <c r="BT122" s="881">
        <v>0</v>
      </c>
      <c r="BU122" s="879">
        <v>0</v>
      </c>
      <c r="BV122" s="879">
        <v>0</v>
      </c>
      <c r="BW122" s="882">
        <v>0</v>
      </c>
      <c r="CG122" s="480">
        <v>111</v>
      </c>
    </row>
    <row r="123" spans="1:85" s="177" customFormat="1" ht="21.95" customHeight="1" x14ac:dyDescent="0.2">
      <c r="A123" s="234">
        <v>0</v>
      </c>
      <c r="B123" s="234">
        <v>0</v>
      </c>
      <c r="C123" s="388">
        <v>0</v>
      </c>
      <c r="D123" s="388" t="s">
        <v>112</v>
      </c>
      <c r="E123" s="872" t="s">
        <v>1711</v>
      </c>
      <c r="F123" s="872" t="s">
        <v>1712</v>
      </c>
      <c r="G123" s="872"/>
      <c r="H123" s="873"/>
      <c r="I123" s="874"/>
      <c r="J123" s="875">
        <v>66.209999999999994</v>
      </c>
      <c r="K123" s="842">
        <v>66.209999999999994</v>
      </c>
      <c r="L123" s="842">
        <v>69.734917274278615</v>
      </c>
      <c r="M123" s="362">
        <v>0</v>
      </c>
      <c r="N123" s="362">
        <v>0</v>
      </c>
      <c r="O123" s="363">
        <v>0</v>
      </c>
      <c r="P123" s="363">
        <v>0</v>
      </c>
      <c r="Q123" s="362">
        <v>0</v>
      </c>
      <c r="R123" s="362">
        <v>0</v>
      </c>
      <c r="S123" s="363">
        <v>0</v>
      </c>
      <c r="T123" s="363">
        <v>0</v>
      </c>
      <c r="U123" s="363"/>
      <c r="V123" s="363"/>
      <c r="W123" s="363"/>
      <c r="X123" s="363"/>
      <c r="Y123" s="363">
        <v>0</v>
      </c>
      <c r="Z123" s="362">
        <v>0</v>
      </c>
      <c r="AA123" s="362">
        <v>0</v>
      </c>
      <c r="AB123" s="362">
        <v>0</v>
      </c>
      <c r="AC123" s="362">
        <v>0</v>
      </c>
      <c r="AD123" s="364" t="s">
        <v>2764</v>
      </c>
      <c r="AE123" s="360"/>
      <c r="AF123" s="363">
        <v>0</v>
      </c>
      <c r="AG123" s="363">
        <v>0</v>
      </c>
      <c r="AH123" s="360"/>
      <c r="AI123" s="859"/>
      <c r="AJ123" s="860"/>
      <c r="AK123" s="859"/>
      <c r="AL123" s="860"/>
      <c r="AM123" s="360"/>
      <c r="AN123" s="861"/>
      <c r="AO123" s="862"/>
      <c r="AP123" s="862"/>
      <c r="AQ123" s="862"/>
      <c r="AR123" s="863"/>
      <c r="AS123" s="586"/>
      <c r="AT123" s="864"/>
      <c r="AU123" s="864"/>
      <c r="AV123" s="864"/>
      <c r="AW123" s="864"/>
      <c r="AX123" s="839"/>
      <c r="AY123" s="865"/>
      <c r="AZ123" s="866"/>
      <c r="BA123" s="867"/>
      <c r="BB123" s="234" t="s">
        <v>1711</v>
      </c>
      <c r="BC123" s="360"/>
      <c r="BD123" s="360"/>
      <c r="BE123" s="360"/>
      <c r="BF123" s="360"/>
      <c r="BG123" s="360"/>
      <c r="BH123" s="360"/>
      <c r="BI123" s="360"/>
      <c r="BJ123" s="360"/>
      <c r="BK123" s="360"/>
      <c r="BL123" s="360"/>
      <c r="BM123" s="360"/>
      <c r="BN123" s="876">
        <v>0</v>
      </c>
      <c r="BO123" s="877">
        <v>0</v>
      </c>
      <c r="BP123" s="878">
        <v>0</v>
      </c>
      <c r="BQ123" s="879">
        <v>0</v>
      </c>
      <c r="BR123" s="879">
        <v>0</v>
      </c>
      <c r="BS123" s="880">
        <v>0</v>
      </c>
      <c r="BT123" s="881">
        <v>0</v>
      </c>
      <c r="BU123" s="879">
        <v>0</v>
      </c>
      <c r="BV123" s="879">
        <v>0</v>
      </c>
      <c r="BW123" s="882">
        <v>0</v>
      </c>
      <c r="CG123" s="480">
        <v>112</v>
      </c>
    </row>
    <row r="124" spans="1:85" s="177" customFormat="1" ht="21.95" customHeight="1" x14ac:dyDescent="0.2">
      <c r="A124" s="234">
        <v>0</v>
      </c>
      <c r="B124" s="234">
        <v>21</v>
      </c>
      <c r="C124" s="388">
        <v>0</v>
      </c>
      <c r="D124" s="388" t="s">
        <v>112</v>
      </c>
      <c r="E124" s="868" t="s">
        <v>1713</v>
      </c>
      <c r="F124" s="868" t="s">
        <v>626</v>
      </c>
      <c r="G124" s="868" t="s">
        <v>90</v>
      </c>
      <c r="H124" s="869">
        <v>9.98</v>
      </c>
      <c r="I124" s="870">
        <v>6.6338999999999997</v>
      </c>
      <c r="J124" s="871">
        <v>66.209999999999994</v>
      </c>
      <c r="K124" s="361">
        <v>66.209999999999994</v>
      </c>
      <c r="L124" s="361">
        <v>69.734917274278615</v>
      </c>
      <c r="M124" s="362">
        <v>0</v>
      </c>
      <c r="N124" s="362">
        <v>1</v>
      </c>
      <c r="O124" s="363">
        <v>9.98</v>
      </c>
      <c r="P124" s="363">
        <v>66.209999999999994</v>
      </c>
      <c r="Q124" s="362">
        <v>0</v>
      </c>
      <c r="R124" s="362">
        <v>0</v>
      </c>
      <c r="S124" s="363">
        <v>0</v>
      </c>
      <c r="T124" s="363">
        <v>0</v>
      </c>
      <c r="U124" s="891">
        <v>68.444212609369885</v>
      </c>
      <c r="V124" s="891">
        <v>68.93701094015735</v>
      </c>
      <c r="W124" s="891">
        <v>-0.49851479142460009</v>
      </c>
      <c r="X124" s="891">
        <v>68.438496148732753</v>
      </c>
      <c r="Y124" s="891">
        <v>68.438496148732753</v>
      </c>
      <c r="Z124" s="362">
        <v>1</v>
      </c>
      <c r="AA124" s="362">
        <v>0</v>
      </c>
      <c r="AB124" s="362">
        <v>-1</v>
      </c>
      <c r="AC124" s="362">
        <v>-1</v>
      </c>
      <c r="AD124" s="364" t="s">
        <v>2766</v>
      </c>
      <c r="AE124" s="360"/>
      <c r="AF124" s="363">
        <v>0</v>
      </c>
      <c r="AG124" s="363">
        <v>0</v>
      </c>
      <c r="AH124" s="360"/>
      <c r="AI124" s="859">
        <v>-66.209999999999994</v>
      </c>
      <c r="AJ124" s="860">
        <v>21</v>
      </c>
      <c r="AK124" s="859">
        <v>0</v>
      </c>
      <c r="AL124" s="860">
        <v>0</v>
      </c>
      <c r="AM124" s="360"/>
      <c r="AN124" s="861">
        <v>0</v>
      </c>
      <c r="AO124" s="862">
        <v>-66.209999999999994</v>
      </c>
      <c r="AP124" s="862">
        <v>5.8551022941499484E-4</v>
      </c>
      <c r="AQ124" s="862">
        <v>0</v>
      </c>
      <c r="AR124" s="863">
        <v>0</v>
      </c>
      <c r="AS124" s="586">
        <v>0</v>
      </c>
      <c r="AT124" s="864">
        <v>0</v>
      </c>
      <c r="AU124" s="864">
        <v>0</v>
      </c>
      <c r="AV124" s="864">
        <v>0</v>
      </c>
      <c r="AW124" s="864">
        <v>0</v>
      </c>
      <c r="AX124" s="839"/>
      <c r="AY124" s="865">
        <v>0</v>
      </c>
      <c r="AZ124" s="866">
        <v>0</v>
      </c>
      <c r="BA124" s="867">
        <v>0</v>
      </c>
      <c r="BB124" s="234" t="s">
        <v>1713</v>
      </c>
      <c r="BC124" s="360"/>
      <c r="BD124" s="360"/>
      <c r="BE124" s="360"/>
      <c r="BF124" s="360"/>
      <c r="BG124" s="360"/>
      <c r="BH124" s="360"/>
      <c r="BI124" s="360"/>
      <c r="BJ124" s="360"/>
      <c r="BK124" s="360"/>
      <c r="BL124" s="360"/>
      <c r="BM124" s="360"/>
      <c r="BN124" s="876">
        <v>0</v>
      </c>
      <c r="BO124" s="877">
        <v>0</v>
      </c>
      <c r="BP124" s="878">
        <v>0</v>
      </c>
      <c r="BQ124" s="879">
        <v>0</v>
      </c>
      <c r="BR124" s="879">
        <v>0</v>
      </c>
      <c r="BS124" s="880">
        <v>0</v>
      </c>
      <c r="BT124" s="881">
        <v>0</v>
      </c>
      <c r="BU124" s="879">
        <v>0</v>
      </c>
      <c r="BV124" s="879">
        <v>0</v>
      </c>
      <c r="BW124" s="882">
        <v>0</v>
      </c>
      <c r="CG124" s="480">
        <v>113</v>
      </c>
    </row>
    <row r="125" spans="1:85" s="177" customFormat="1" ht="21.95" customHeight="1" x14ac:dyDescent="0.2">
      <c r="A125" s="234">
        <v>0</v>
      </c>
      <c r="B125" s="234">
        <v>0</v>
      </c>
      <c r="C125" s="388">
        <v>0</v>
      </c>
      <c r="D125" s="388" t="s">
        <v>112</v>
      </c>
      <c r="E125" s="872" t="s">
        <v>1714</v>
      </c>
      <c r="F125" s="872" t="s">
        <v>1715</v>
      </c>
      <c r="G125" s="872"/>
      <c r="H125" s="873"/>
      <c r="I125" s="874"/>
      <c r="J125" s="875">
        <v>11125.2</v>
      </c>
      <c r="K125" s="842">
        <v>11125.2</v>
      </c>
      <c r="L125" s="842">
        <v>11717.488319888304</v>
      </c>
      <c r="M125" s="362">
        <v>0</v>
      </c>
      <c r="N125" s="362">
        <v>0</v>
      </c>
      <c r="O125" s="363">
        <v>0</v>
      </c>
      <c r="P125" s="363">
        <v>0</v>
      </c>
      <c r="Q125" s="362">
        <v>0</v>
      </c>
      <c r="R125" s="362">
        <v>0</v>
      </c>
      <c r="S125" s="363">
        <v>0</v>
      </c>
      <c r="T125" s="363">
        <v>0</v>
      </c>
      <c r="U125" s="363"/>
      <c r="V125" s="363"/>
      <c r="W125" s="363"/>
      <c r="X125" s="363"/>
      <c r="Y125" s="363">
        <v>0</v>
      </c>
      <c r="Z125" s="362">
        <v>0</v>
      </c>
      <c r="AA125" s="362">
        <v>0</v>
      </c>
      <c r="AB125" s="362">
        <v>0</v>
      </c>
      <c r="AC125" s="362">
        <v>0</v>
      </c>
      <c r="AD125" s="364" t="s">
        <v>2764</v>
      </c>
      <c r="AE125" s="360"/>
      <c r="AF125" s="363">
        <v>0</v>
      </c>
      <c r="AG125" s="363">
        <v>0</v>
      </c>
      <c r="AH125" s="360"/>
      <c r="AI125" s="859"/>
      <c r="AJ125" s="860"/>
      <c r="AK125" s="859"/>
      <c r="AL125" s="860"/>
      <c r="AM125" s="360"/>
      <c r="AN125" s="861"/>
      <c r="AO125" s="862"/>
      <c r="AP125" s="862"/>
      <c r="AQ125" s="862"/>
      <c r="AR125" s="863"/>
      <c r="AS125" s="586"/>
      <c r="AT125" s="864"/>
      <c r="AU125" s="864"/>
      <c r="AV125" s="864"/>
      <c r="AW125" s="864"/>
      <c r="AX125" s="839"/>
      <c r="AY125" s="865"/>
      <c r="AZ125" s="866"/>
      <c r="BA125" s="867"/>
      <c r="BB125" s="234" t="s">
        <v>1714</v>
      </c>
      <c r="BC125" s="360"/>
      <c r="BD125" s="360"/>
      <c r="BE125" s="360"/>
      <c r="BF125" s="360"/>
      <c r="BG125" s="360"/>
      <c r="BH125" s="360"/>
      <c r="BI125" s="360"/>
      <c r="BJ125" s="360"/>
      <c r="BK125" s="360"/>
      <c r="BL125" s="360"/>
      <c r="BM125" s="360"/>
      <c r="BN125" s="876">
        <v>0</v>
      </c>
      <c r="BO125" s="877">
        <v>0</v>
      </c>
      <c r="BP125" s="878">
        <v>0</v>
      </c>
      <c r="BQ125" s="879">
        <v>0</v>
      </c>
      <c r="BR125" s="879">
        <v>0</v>
      </c>
      <c r="BS125" s="880">
        <v>0</v>
      </c>
      <c r="BT125" s="881">
        <v>0</v>
      </c>
      <c r="BU125" s="879">
        <v>0</v>
      </c>
      <c r="BV125" s="879">
        <v>0</v>
      </c>
      <c r="BW125" s="882">
        <v>0</v>
      </c>
      <c r="CG125" s="480">
        <v>114</v>
      </c>
    </row>
    <row r="126" spans="1:85" s="177" customFormat="1" ht="21.95" customHeight="1" x14ac:dyDescent="0.2">
      <c r="A126" s="234">
        <v>0</v>
      </c>
      <c r="B126" s="234">
        <v>0</v>
      </c>
      <c r="C126" s="388">
        <v>0</v>
      </c>
      <c r="D126" s="388" t="s">
        <v>112</v>
      </c>
      <c r="E126" s="868" t="s">
        <v>1716</v>
      </c>
      <c r="F126" s="868" t="s">
        <v>671</v>
      </c>
      <c r="G126" s="868" t="s">
        <v>15</v>
      </c>
      <c r="H126" s="869">
        <v>24.35</v>
      </c>
      <c r="I126" s="870">
        <v>26.866800000000001</v>
      </c>
      <c r="J126" s="871">
        <v>654.21</v>
      </c>
      <c r="K126" s="361">
        <v>654.21</v>
      </c>
      <c r="L126" s="361">
        <v>689.03912143189586</v>
      </c>
      <c r="M126" s="362">
        <v>0</v>
      </c>
      <c r="N126" s="362">
        <v>0</v>
      </c>
      <c r="O126" s="363">
        <v>0</v>
      </c>
      <c r="P126" s="363">
        <v>0</v>
      </c>
      <c r="Q126" s="362">
        <v>0</v>
      </c>
      <c r="R126" s="362">
        <v>0</v>
      </c>
      <c r="S126" s="363">
        <v>0</v>
      </c>
      <c r="T126" s="363">
        <v>0</v>
      </c>
      <c r="U126" s="891">
        <v>676.28588326802446</v>
      </c>
      <c r="V126" s="891">
        <v>681.15514162755426</v>
      </c>
      <c r="W126" s="891">
        <v>-4.925741756500341</v>
      </c>
      <c r="X126" s="891">
        <v>676.22939987105394</v>
      </c>
      <c r="Y126" s="891">
        <v>0</v>
      </c>
      <c r="Z126" s="362">
        <v>0</v>
      </c>
      <c r="AA126" s="362">
        <v>0</v>
      </c>
      <c r="AB126" s="362">
        <v>0</v>
      </c>
      <c r="AC126" s="362">
        <v>0</v>
      </c>
      <c r="AD126" s="364" t="s">
        <v>2764</v>
      </c>
      <c r="AE126" s="360"/>
      <c r="AF126" s="363">
        <v>0</v>
      </c>
      <c r="AG126" s="363">
        <v>0</v>
      </c>
      <c r="AH126" s="360"/>
      <c r="AI126" s="859">
        <v>0</v>
      </c>
      <c r="AJ126" s="860">
        <v>0</v>
      </c>
      <c r="AK126" s="859">
        <v>0</v>
      </c>
      <c r="AL126" s="860">
        <v>0</v>
      </c>
      <c r="AM126" s="360"/>
      <c r="AN126" s="861">
        <v>0</v>
      </c>
      <c r="AO126" s="862">
        <v>0</v>
      </c>
      <c r="AP126" s="862">
        <v>0</v>
      </c>
      <c r="AQ126" s="862">
        <v>0</v>
      </c>
      <c r="AR126" s="863">
        <v>0</v>
      </c>
      <c r="AS126" s="586">
        <v>52</v>
      </c>
      <c r="AT126" s="864">
        <v>0.5</v>
      </c>
      <c r="AU126" s="864">
        <v>1</v>
      </c>
      <c r="AV126" s="864">
        <v>1</v>
      </c>
      <c r="AW126" s="864">
        <v>1</v>
      </c>
      <c r="AX126" s="839"/>
      <c r="AY126" s="865">
        <v>654.21</v>
      </c>
      <c r="AZ126" s="866">
        <v>9.9074334090147793E-4</v>
      </c>
      <c r="BA126" s="867">
        <v>52</v>
      </c>
      <c r="BB126" s="234" t="s">
        <v>1716</v>
      </c>
      <c r="BC126" s="360"/>
      <c r="BD126" s="360"/>
      <c r="BE126" s="360"/>
      <c r="BF126" s="360"/>
      <c r="BG126" s="360"/>
      <c r="BH126" s="360"/>
      <c r="BI126" s="360"/>
      <c r="BJ126" s="360"/>
      <c r="BK126" s="360"/>
      <c r="BL126" s="360"/>
      <c r="BM126" s="360"/>
      <c r="BN126" s="876">
        <v>0</v>
      </c>
      <c r="BO126" s="877">
        <v>0</v>
      </c>
      <c r="BP126" s="878">
        <v>0</v>
      </c>
      <c r="BQ126" s="879">
        <v>0</v>
      </c>
      <c r="BR126" s="879">
        <v>0</v>
      </c>
      <c r="BS126" s="880">
        <v>0</v>
      </c>
      <c r="BT126" s="881">
        <v>0</v>
      </c>
      <c r="BU126" s="879">
        <v>0</v>
      </c>
      <c r="BV126" s="879">
        <v>0</v>
      </c>
      <c r="BW126" s="882">
        <v>0</v>
      </c>
      <c r="CG126" s="480">
        <v>115</v>
      </c>
    </row>
    <row r="127" spans="1:85" s="177" customFormat="1" ht="21.95" customHeight="1" x14ac:dyDescent="0.2">
      <c r="A127" s="234">
        <v>0</v>
      </c>
      <c r="B127" s="234">
        <v>0</v>
      </c>
      <c r="C127" s="388">
        <v>0</v>
      </c>
      <c r="D127" s="388" t="s">
        <v>112</v>
      </c>
      <c r="E127" s="868" t="s">
        <v>1717</v>
      </c>
      <c r="F127" s="868" t="s">
        <v>1718</v>
      </c>
      <c r="G127" s="868" t="s">
        <v>90</v>
      </c>
      <c r="H127" s="869">
        <v>4.87</v>
      </c>
      <c r="I127" s="870">
        <v>75.255099999999999</v>
      </c>
      <c r="J127" s="871">
        <v>366.49</v>
      </c>
      <c r="K127" s="361">
        <v>366.49</v>
      </c>
      <c r="L127" s="361">
        <v>386.00135677164133</v>
      </c>
      <c r="M127" s="362">
        <v>0</v>
      </c>
      <c r="N127" s="362">
        <v>0</v>
      </c>
      <c r="O127" s="363">
        <v>0</v>
      </c>
      <c r="P127" s="363">
        <v>0</v>
      </c>
      <c r="Q127" s="362">
        <v>0</v>
      </c>
      <c r="R127" s="362">
        <v>0</v>
      </c>
      <c r="S127" s="363">
        <v>0</v>
      </c>
      <c r="T127" s="363">
        <v>0</v>
      </c>
      <c r="U127" s="891">
        <v>378.85696238042561</v>
      </c>
      <c r="V127" s="891">
        <v>381.58473250956473</v>
      </c>
      <c r="W127" s="891">
        <v>-2.7594122626371305</v>
      </c>
      <c r="X127" s="891">
        <v>378.82532024692762</v>
      </c>
      <c r="Y127" s="891">
        <v>0</v>
      </c>
      <c r="Z127" s="362">
        <v>0</v>
      </c>
      <c r="AA127" s="362">
        <v>0</v>
      </c>
      <c r="AB127" s="362">
        <v>0</v>
      </c>
      <c r="AC127" s="362">
        <v>0</v>
      </c>
      <c r="AD127" s="364" t="s">
        <v>2764</v>
      </c>
      <c r="AE127" s="360"/>
      <c r="AF127" s="363">
        <v>0</v>
      </c>
      <c r="AG127" s="363">
        <v>0</v>
      </c>
      <c r="AH127" s="360"/>
      <c r="AI127" s="859">
        <v>0</v>
      </c>
      <c r="AJ127" s="860">
        <v>0</v>
      </c>
      <c r="AK127" s="859">
        <v>0</v>
      </c>
      <c r="AL127" s="860">
        <v>0</v>
      </c>
      <c r="AM127" s="360"/>
      <c r="AN127" s="861">
        <v>0</v>
      </c>
      <c r="AO127" s="862">
        <v>0</v>
      </c>
      <c r="AP127" s="862">
        <v>0</v>
      </c>
      <c r="AQ127" s="862">
        <v>0</v>
      </c>
      <c r="AR127" s="863">
        <v>0</v>
      </c>
      <c r="AS127" s="586">
        <v>59</v>
      </c>
      <c r="AT127" s="864">
        <v>0.5</v>
      </c>
      <c r="AU127" s="864">
        <v>1</v>
      </c>
      <c r="AV127" s="864">
        <v>1</v>
      </c>
      <c r="AW127" s="864">
        <v>1</v>
      </c>
      <c r="AX127" s="839"/>
      <c r="AY127" s="865">
        <v>366.49</v>
      </c>
      <c r="AZ127" s="866">
        <v>5.5501677902658562E-4</v>
      </c>
      <c r="BA127" s="867">
        <v>59</v>
      </c>
      <c r="BB127" s="234" t="s">
        <v>1717</v>
      </c>
      <c r="BC127" s="360"/>
      <c r="BD127" s="360"/>
      <c r="BE127" s="360"/>
      <c r="BF127" s="360"/>
      <c r="BG127" s="360"/>
      <c r="BH127" s="360"/>
      <c r="BI127" s="360"/>
      <c r="BJ127" s="360"/>
      <c r="BK127" s="360"/>
      <c r="BL127" s="360"/>
      <c r="BM127" s="360"/>
      <c r="BN127" s="876">
        <v>0</v>
      </c>
      <c r="BO127" s="877">
        <v>0</v>
      </c>
      <c r="BP127" s="878">
        <v>0</v>
      </c>
      <c r="BQ127" s="879">
        <v>0</v>
      </c>
      <c r="BR127" s="879">
        <v>0</v>
      </c>
      <c r="BS127" s="880">
        <v>0</v>
      </c>
      <c r="BT127" s="881">
        <v>0</v>
      </c>
      <c r="BU127" s="879">
        <v>0</v>
      </c>
      <c r="BV127" s="879">
        <v>0</v>
      </c>
      <c r="BW127" s="882">
        <v>0</v>
      </c>
      <c r="CG127" s="480">
        <v>116</v>
      </c>
    </row>
    <row r="128" spans="1:85" s="177" customFormat="1" ht="21.95" customHeight="1" x14ac:dyDescent="0.2">
      <c r="A128" s="234">
        <v>0</v>
      </c>
      <c r="B128" s="234">
        <v>0</v>
      </c>
      <c r="C128" s="388">
        <v>0</v>
      </c>
      <c r="D128" s="388" t="s">
        <v>112</v>
      </c>
      <c r="E128" s="868" t="s">
        <v>1719</v>
      </c>
      <c r="F128" s="868" t="s">
        <v>1720</v>
      </c>
      <c r="G128" s="868" t="s">
        <v>90</v>
      </c>
      <c r="H128" s="869">
        <v>4.87</v>
      </c>
      <c r="I128" s="870">
        <v>75.255099999999999</v>
      </c>
      <c r="J128" s="871">
        <v>366.49</v>
      </c>
      <c r="K128" s="361">
        <v>366.49</v>
      </c>
      <c r="L128" s="361">
        <v>386.00135677164133</v>
      </c>
      <c r="M128" s="362">
        <v>0</v>
      </c>
      <c r="N128" s="362">
        <v>0</v>
      </c>
      <c r="O128" s="363">
        <v>0</v>
      </c>
      <c r="P128" s="363">
        <v>0</v>
      </c>
      <c r="Q128" s="362">
        <v>0</v>
      </c>
      <c r="R128" s="362">
        <v>0</v>
      </c>
      <c r="S128" s="363">
        <v>0</v>
      </c>
      <c r="T128" s="363">
        <v>0</v>
      </c>
      <c r="U128" s="891">
        <v>378.85696238042561</v>
      </c>
      <c r="V128" s="891">
        <v>381.58473250956473</v>
      </c>
      <c r="W128" s="891">
        <v>-2.7594122626371305</v>
      </c>
      <c r="X128" s="891">
        <v>378.82532024692762</v>
      </c>
      <c r="Y128" s="891">
        <v>0</v>
      </c>
      <c r="Z128" s="362">
        <v>0</v>
      </c>
      <c r="AA128" s="362">
        <v>0</v>
      </c>
      <c r="AB128" s="362">
        <v>0</v>
      </c>
      <c r="AC128" s="362">
        <v>0</v>
      </c>
      <c r="AD128" s="364" t="s">
        <v>2764</v>
      </c>
      <c r="AE128" s="360"/>
      <c r="AF128" s="363">
        <v>0</v>
      </c>
      <c r="AG128" s="363">
        <v>0</v>
      </c>
      <c r="AH128" s="360"/>
      <c r="AI128" s="859">
        <v>0</v>
      </c>
      <c r="AJ128" s="860">
        <v>0</v>
      </c>
      <c r="AK128" s="859">
        <v>0</v>
      </c>
      <c r="AL128" s="860">
        <v>0</v>
      </c>
      <c r="AM128" s="360"/>
      <c r="AN128" s="861">
        <v>0</v>
      </c>
      <c r="AO128" s="862">
        <v>0</v>
      </c>
      <c r="AP128" s="862">
        <v>0</v>
      </c>
      <c r="AQ128" s="862">
        <v>0</v>
      </c>
      <c r="AR128" s="863">
        <v>0</v>
      </c>
      <c r="AS128" s="586">
        <v>59</v>
      </c>
      <c r="AT128" s="864">
        <v>0.5</v>
      </c>
      <c r="AU128" s="864">
        <v>1</v>
      </c>
      <c r="AV128" s="864">
        <v>1</v>
      </c>
      <c r="AW128" s="864">
        <v>1</v>
      </c>
      <c r="AX128" s="839"/>
      <c r="AY128" s="865">
        <v>366.49</v>
      </c>
      <c r="AZ128" s="866">
        <v>5.5501677902658562E-4</v>
      </c>
      <c r="BA128" s="867">
        <v>59</v>
      </c>
      <c r="BB128" s="234" t="s">
        <v>1719</v>
      </c>
      <c r="BC128" s="360"/>
      <c r="BD128" s="360"/>
      <c r="BE128" s="360"/>
      <c r="BF128" s="360"/>
      <c r="BG128" s="360"/>
      <c r="BH128" s="360"/>
      <c r="BI128" s="360"/>
      <c r="BJ128" s="360"/>
      <c r="BK128" s="360"/>
      <c r="BL128" s="360"/>
      <c r="BM128" s="360"/>
      <c r="BN128" s="876">
        <v>0</v>
      </c>
      <c r="BO128" s="877">
        <v>0</v>
      </c>
      <c r="BP128" s="878">
        <v>0</v>
      </c>
      <c r="BQ128" s="879">
        <v>0</v>
      </c>
      <c r="BR128" s="879">
        <v>0</v>
      </c>
      <c r="BS128" s="880">
        <v>0</v>
      </c>
      <c r="BT128" s="881">
        <v>0</v>
      </c>
      <c r="BU128" s="879">
        <v>0</v>
      </c>
      <c r="BV128" s="879">
        <v>0</v>
      </c>
      <c r="BW128" s="882">
        <v>0</v>
      </c>
      <c r="CG128" s="480">
        <v>117</v>
      </c>
    </row>
    <row r="129" spans="1:85" s="177" customFormat="1" ht="21.95" customHeight="1" x14ac:dyDescent="0.2">
      <c r="A129" s="234">
        <v>0</v>
      </c>
      <c r="B129" s="234">
        <v>0</v>
      </c>
      <c r="C129" s="388">
        <v>0</v>
      </c>
      <c r="D129" s="388" t="s">
        <v>112</v>
      </c>
      <c r="E129" s="868" t="s">
        <v>1721</v>
      </c>
      <c r="F129" s="868" t="s">
        <v>1722</v>
      </c>
      <c r="G129" s="868" t="s">
        <v>90</v>
      </c>
      <c r="H129" s="869">
        <v>129.4</v>
      </c>
      <c r="I129" s="870">
        <v>75.255099999999999</v>
      </c>
      <c r="J129" s="871">
        <v>9738.01</v>
      </c>
      <c r="K129" s="361">
        <v>9738.01</v>
      </c>
      <c r="L129" s="361">
        <v>10256.446484913125</v>
      </c>
      <c r="M129" s="362">
        <v>0</v>
      </c>
      <c r="N129" s="362">
        <v>0</v>
      </c>
      <c r="O129" s="363">
        <v>0</v>
      </c>
      <c r="P129" s="363">
        <v>0</v>
      </c>
      <c r="Q129" s="362">
        <v>0</v>
      </c>
      <c r="R129" s="362">
        <v>0</v>
      </c>
      <c r="S129" s="363">
        <v>0</v>
      </c>
      <c r="T129" s="363">
        <v>0</v>
      </c>
      <c r="U129" s="891">
        <v>10066.612699473952</v>
      </c>
      <c r="V129" s="891">
        <v>10139.092310910164</v>
      </c>
      <c r="W129" s="891">
        <v>-73.320374928872582</v>
      </c>
      <c r="X129" s="891">
        <v>10065.771935981291</v>
      </c>
      <c r="Y129" s="891">
        <v>0</v>
      </c>
      <c r="Z129" s="362">
        <v>0</v>
      </c>
      <c r="AA129" s="362">
        <v>0</v>
      </c>
      <c r="AB129" s="362">
        <v>0</v>
      </c>
      <c r="AC129" s="362">
        <v>0</v>
      </c>
      <c r="AD129" s="364" t="s">
        <v>2764</v>
      </c>
      <c r="AE129" s="360"/>
      <c r="AF129" s="363">
        <v>0</v>
      </c>
      <c r="AG129" s="363">
        <v>0</v>
      </c>
      <c r="AH129" s="360"/>
      <c r="AI129" s="859">
        <v>0</v>
      </c>
      <c r="AJ129" s="860">
        <v>0</v>
      </c>
      <c r="AK129" s="859">
        <v>0</v>
      </c>
      <c r="AL129" s="860">
        <v>0</v>
      </c>
      <c r="AM129" s="360"/>
      <c r="AN129" s="861">
        <v>0</v>
      </c>
      <c r="AO129" s="862">
        <v>0</v>
      </c>
      <c r="AP129" s="862">
        <v>0</v>
      </c>
      <c r="AQ129" s="862">
        <v>0</v>
      </c>
      <c r="AR129" s="863">
        <v>0</v>
      </c>
      <c r="AS129" s="586">
        <v>18</v>
      </c>
      <c r="AT129" s="864">
        <v>0.5</v>
      </c>
      <c r="AU129" s="864">
        <v>1</v>
      </c>
      <c r="AV129" s="864">
        <v>1</v>
      </c>
      <c r="AW129" s="864">
        <v>1</v>
      </c>
      <c r="AX129" s="839"/>
      <c r="AY129" s="865">
        <v>9738.01</v>
      </c>
      <c r="AZ129" s="866">
        <v>1.4747357211189067E-2</v>
      </c>
      <c r="BA129" s="867">
        <v>18</v>
      </c>
      <c r="BB129" s="234" t="s">
        <v>1721</v>
      </c>
      <c r="BC129" s="360"/>
      <c r="BD129" s="360"/>
      <c r="BE129" s="360"/>
      <c r="BF129" s="360"/>
      <c r="BG129" s="360"/>
      <c r="BH129" s="360"/>
      <c r="BI129" s="360"/>
      <c r="BJ129" s="360"/>
      <c r="BK129" s="360"/>
      <c r="BL129" s="360"/>
      <c r="BM129" s="360"/>
      <c r="BN129" s="876">
        <v>0</v>
      </c>
      <c r="BO129" s="877">
        <v>0</v>
      </c>
      <c r="BP129" s="878">
        <v>0</v>
      </c>
      <c r="BQ129" s="879">
        <v>0</v>
      </c>
      <c r="BR129" s="879">
        <v>0</v>
      </c>
      <c r="BS129" s="880">
        <v>0</v>
      </c>
      <c r="BT129" s="881">
        <v>0</v>
      </c>
      <c r="BU129" s="879">
        <v>0</v>
      </c>
      <c r="BV129" s="879">
        <v>0</v>
      </c>
      <c r="BW129" s="882">
        <v>0</v>
      </c>
      <c r="CG129" s="480">
        <v>118</v>
      </c>
    </row>
    <row r="130" spans="1:85" s="177" customFormat="1" ht="21.95" customHeight="1" x14ac:dyDescent="0.2">
      <c r="A130" s="234">
        <v>0</v>
      </c>
      <c r="B130" s="234">
        <v>0</v>
      </c>
      <c r="C130" s="388">
        <v>0</v>
      </c>
      <c r="D130" s="388" t="s">
        <v>112</v>
      </c>
      <c r="E130" s="872" t="s">
        <v>118</v>
      </c>
      <c r="F130" s="872" t="s">
        <v>1723</v>
      </c>
      <c r="G130" s="872"/>
      <c r="H130" s="873"/>
      <c r="I130" s="874"/>
      <c r="J130" s="875">
        <v>71928.240000000005</v>
      </c>
      <c r="K130" s="842">
        <v>71928.240000000005</v>
      </c>
      <c r="L130" s="842">
        <v>75757.587465404897</v>
      </c>
      <c r="M130" s="362">
        <v>0</v>
      </c>
      <c r="N130" s="362">
        <v>0</v>
      </c>
      <c r="O130" s="363">
        <v>0</v>
      </c>
      <c r="P130" s="363">
        <v>0</v>
      </c>
      <c r="Q130" s="362">
        <v>0</v>
      </c>
      <c r="R130" s="362">
        <v>0</v>
      </c>
      <c r="S130" s="363">
        <v>0</v>
      </c>
      <c r="T130" s="363">
        <v>0</v>
      </c>
      <c r="U130" s="363"/>
      <c r="V130" s="363"/>
      <c r="W130" s="363"/>
      <c r="X130" s="363"/>
      <c r="Y130" s="363">
        <v>0</v>
      </c>
      <c r="Z130" s="362">
        <v>0</v>
      </c>
      <c r="AA130" s="362">
        <v>0</v>
      </c>
      <c r="AB130" s="362">
        <v>0</v>
      </c>
      <c r="AC130" s="362">
        <v>0</v>
      </c>
      <c r="AD130" s="364" t="s">
        <v>2764</v>
      </c>
      <c r="AE130" s="360"/>
      <c r="AF130" s="363">
        <v>0</v>
      </c>
      <c r="AG130" s="363">
        <v>0</v>
      </c>
      <c r="AH130" s="360"/>
      <c r="AI130" s="859"/>
      <c r="AJ130" s="860"/>
      <c r="AK130" s="859"/>
      <c r="AL130" s="860"/>
      <c r="AM130" s="360"/>
      <c r="AN130" s="861"/>
      <c r="AO130" s="862"/>
      <c r="AP130" s="862"/>
      <c r="AQ130" s="862"/>
      <c r="AR130" s="863"/>
      <c r="AS130" s="586"/>
      <c r="AT130" s="864"/>
      <c r="AU130" s="864"/>
      <c r="AV130" s="864"/>
      <c r="AW130" s="864"/>
      <c r="AX130" s="839"/>
      <c r="AY130" s="865"/>
      <c r="AZ130" s="866"/>
      <c r="BA130" s="867"/>
      <c r="BB130" s="234" t="s">
        <v>118</v>
      </c>
      <c r="BC130" s="360"/>
      <c r="BD130" s="360"/>
      <c r="BE130" s="360"/>
      <c r="BF130" s="360"/>
      <c r="BG130" s="360"/>
      <c r="BH130" s="360"/>
      <c r="BI130" s="360"/>
      <c r="BJ130" s="360"/>
      <c r="BK130" s="360"/>
      <c r="BL130" s="360"/>
      <c r="BM130" s="360"/>
      <c r="BN130" s="876">
        <v>0</v>
      </c>
      <c r="BO130" s="877">
        <v>0</v>
      </c>
      <c r="BP130" s="878">
        <v>0</v>
      </c>
      <c r="BQ130" s="879">
        <v>0</v>
      </c>
      <c r="BR130" s="879">
        <v>0</v>
      </c>
      <c r="BS130" s="880">
        <v>0</v>
      </c>
      <c r="BT130" s="881">
        <v>0</v>
      </c>
      <c r="BU130" s="879">
        <v>0</v>
      </c>
      <c r="BV130" s="879">
        <v>0</v>
      </c>
      <c r="BW130" s="882">
        <v>0</v>
      </c>
      <c r="CG130" s="480">
        <v>119</v>
      </c>
    </row>
    <row r="131" spans="1:85" s="177" customFormat="1" ht="21.95" customHeight="1" x14ac:dyDescent="0.2">
      <c r="A131" s="234">
        <v>0</v>
      </c>
      <c r="B131" s="234">
        <v>0</v>
      </c>
      <c r="C131" s="388">
        <v>0</v>
      </c>
      <c r="D131" s="388" t="s">
        <v>112</v>
      </c>
      <c r="E131" s="868" t="s">
        <v>119</v>
      </c>
      <c r="F131" s="868" t="s">
        <v>626</v>
      </c>
      <c r="G131" s="868" t="s">
        <v>90</v>
      </c>
      <c r="H131" s="869">
        <v>564.49</v>
      </c>
      <c r="I131" s="870">
        <v>6.6338999999999997</v>
      </c>
      <c r="J131" s="871">
        <v>3744.77</v>
      </c>
      <c r="K131" s="361">
        <v>3744.77</v>
      </c>
      <c r="L131" s="361">
        <v>3744.77</v>
      </c>
      <c r="M131" s="362">
        <v>0.5</v>
      </c>
      <c r="N131" s="362">
        <v>1</v>
      </c>
      <c r="O131" s="363">
        <v>564.49</v>
      </c>
      <c r="P131" s="363">
        <v>3744.77</v>
      </c>
      <c r="Q131" s="362">
        <v>0.91069999999999995</v>
      </c>
      <c r="R131" s="362">
        <v>1</v>
      </c>
      <c r="S131" s="363">
        <v>564.49</v>
      </c>
      <c r="T131" s="363">
        <v>3744.77</v>
      </c>
      <c r="U131" s="891">
        <v>3810.727410893528</v>
      </c>
      <c r="V131" s="891">
        <v>3813.1775561896361</v>
      </c>
      <c r="W131" s="891">
        <v>-2.4785669815429299</v>
      </c>
      <c r="X131" s="891">
        <v>3810.6989892080933</v>
      </c>
      <c r="Y131" s="891">
        <v>3810.6989892080933</v>
      </c>
      <c r="Z131" s="362">
        <v>0.5</v>
      </c>
      <c r="AA131" s="362">
        <v>8.9300000000000046E-2</v>
      </c>
      <c r="AB131" s="362">
        <v>0</v>
      </c>
      <c r="AC131" s="362">
        <v>-0.41069999999999995</v>
      </c>
      <c r="AD131" s="364">
        <v>0</v>
      </c>
      <c r="AE131" s="360"/>
      <c r="AF131" s="363">
        <v>197.11990800000001</v>
      </c>
      <c r="AG131" s="363">
        <v>367.370092</v>
      </c>
      <c r="AH131" s="360"/>
      <c r="AI131" s="859">
        <v>0</v>
      </c>
      <c r="AJ131" s="860">
        <v>0</v>
      </c>
      <c r="AK131" s="859">
        <v>0</v>
      </c>
      <c r="AL131" s="860">
        <v>0</v>
      </c>
      <c r="AM131" s="360"/>
      <c r="AN131" s="861">
        <v>3744.77</v>
      </c>
      <c r="AO131" s="862">
        <v>0</v>
      </c>
      <c r="AP131" s="862">
        <v>0</v>
      </c>
      <c r="AQ131" s="862">
        <v>0</v>
      </c>
      <c r="AR131" s="863">
        <v>0</v>
      </c>
      <c r="AS131" s="586">
        <v>0</v>
      </c>
      <c r="AT131" s="864">
        <v>0</v>
      </c>
      <c r="AU131" s="864">
        <v>0</v>
      </c>
      <c r="AV131" s="864">
        <v>0</v>
      </c>
      <c r="AW131" s="864">
        <v>0</v>
      </c>
      <c r="AX131" s="839"/>
      <c r="AY131" s="865">
        <v>0</v>
      </c>
      <c r="AZ131" s="866">
        <v>0</v>
      </c>
      <c r="BA131" s="867">
        <v>0</v>
      </c>
      <c r="BB131" s="234" t="s">
        <v>119</v>
      </c>
      <c r="BC131" s="360"/>
      <c r="BD131" s="360"/>
      <c r="BE131" s="360"/>
      <c r="BF131" s="360"/>
      <c r="BG131" s="360"/>
      <c r="BH131" s="360"/>
      <c r="BI131" s="360"/>
      <c r="BJ131" s="360"/>
      <c r="BK131" s="360"/>
      <c r="BL131" s="360"/>
      <c r="BM131" s="360"/>
      <c r="BN131" s="876">
        <v>0</v>
      </c>
      <c r="BO131" s="877">
        <v>0</v>
      </c>
      <c r="BP131" s="878">
        <v>0</v>
      </c>
      <c r="BQ131" s="879">
        <v>0</v>
      </c>
      <c r="BR131" s="879">
        <v>0</v>
      </c>
      <c r="BS131" s="880">
        <v>0</v>
      </c>
      <c r="BT131" s="881">
        <v>0</v>
      </c>
      <c r="BU131" s="879">
        <v>0</v>
      </c>
      <c r="BV131" s="879">
        <v>0</v>
      </c>
      <c r="BW131" s="882">
        <v>0</v>
      </c>
      <c r="CG131" s="480">
        <v>120</v>
      </c>
    </row>
    <row r="132" spans="1:85" s="177" customFormat="1" ht="21.95" customHeight="1" x14ac:dyDescent="0.2">
      <c r="A132" s="234">
        <v>0</v>
      </c>
      <c r="B132" s="234">
        <v>0</v>
      </c>
      <c r="C132" s="388">
        <v>0</v>
      </c>
      <c r="D132" s="388" t="s">
        <v>112</v>
      </c>
      <c r="E132" s="868" t="s">
        <v>120</v>
      </c>
      <c r="F132" s="868" t="s">
        <v>114</v>
      </c>
      <c r="G132" s="868" t="s">
        <v>90</v>
      </c>
      <c r="H132" s="869">
        <v>564.49</v>
      </c>
      <c r="I132" s="870">
        <v>6.3506999999999998</v>
      </c>
      <c r="J132" s="871">
        <v>3584.91</v>
      </c>
      <c r="K132" s="361">
        <v>3584.91</v>
      </c>
      <c r="L132" s="361">
        <v>3584.91</v>
      </c>
      <c r="M132" s="362">
        <v>0.5</v>
      </c>
      <c r="N132" s="362">
        <v>1</v>
      </c>
      <c r="O132" s="363">
        <v>564.49</v>
      </c>
      <c r="P132" s="363">
        <v>3584.91</v>
      </c>
      <c r="Q132" s="362">
        <v>0.91069999999999995</v>
      </c>
      <c r="R132" s="362">
        <v>1</v>
      </c>
      <c r="S132" s="363">
        <v>564.49</v>
      </c>
      <c r="T132" s="363">
        <v>3584.91</v>
      </c>
      <c r="U132" s="891">
        <v>3660.2189582411775</v>
      </c>
      <c r="V132" s="891">
        <v>3662.5723326225684</v>
      </c>
      <c r="W132" s="891">
        <v>-2.3806735242150845</v>
      </c>
      <c r="X132" s="891">
        <v>3660.1916590983533</v>
      </c>
      <c r="Y132" s="891">
        <v>3660.1916590983533</v>
      </c>
      <c r="Z132" s="362">
        <v>0.5</v>
      </c>
      <c r="AA132" s="362">
        <v>8.9300000000000046E-2</v>
      </c>
      <c r="AB132" s="362">
        <v>0</v>
      </c>
      <c r="AC132" s="362">
        <v>-0.41069999999999995</v>
      </c>
      <c r="AD132" s="364">
        <v>0</v>
      </c>
      <c r="AE132" s="360"/>
      <c r="AF132" s="363">
        <v>197.11990800000001</v>
      </c>
      <c r="AG132" s="363">
        <v>367.370092</v>
      </c>
      <c r="AH132" s="360"/>
      <c r="AI132" s="859">
        <v>0</v>
      </c>
      <c r="AJ132" s="860">
        <v>0</v>
      </c>
      <c r="AK132" s="859">
        <v>0</v>
      </c>
      <c r="AL132" s="860">
        <v>0</v>
      </c>
      <c r="AM132" s="360"/>
      <c r="AN132" s="861">
        <v>3584.91</v>
      </c>
      <c r="AO132" s="862">
        <v>0</v>
      </c>
      <c r="AP132" s="862">
        <v>0</v>
      </c>
      <c r="AQ132" s="862">
        <v>0</v>
      </c>
      <c r="AR132" s="863">
        <v>0</v>
      </c>
      <c r="AS132" s="586">
        <v>0</v>
      </c>
      <c r="AT132" s="864">
        <v>0</v>
      </c>
      <c r="AU132" s="864">
        <v>0</v>
      </c>
      <c r="AV132" s="864">
        <v>0</v>
      </c>
      <c r="AW132" s="864">
        <v>0</v>
      </c>
      <c r="AX132" s="839"/>
      <c r="AY132" s="865">
        <v>0</v>
      </c>
      <c r="AZ132" s="866">
        <v>0</v>
      </c>
      <c r="BA132" s="867">
        <v>0</v>
      </c>
      <c r="BB132" s="234" t="s">
        <v>120</v>
      </c>
      <c r="BC132" s="360"/>
      <c r="BD132" s="360"/>
      <c r="BE132" s="360"/>
      <c r="BF132" s="360"/>
      <c r="BG132" s="360"/>
      <c r="BH132" s="360"/>
      <c r="BI132" s="360"/>
      <c r="BJ132" s="360"/>
      <c r="BK132" s="360"/>
      <c r="BL132" s="360"/>
      <c r="BM132" s="360"/>
      <c r="BN132" s="876">
        <v>0</v>
      </c>
      <c r="BO132" s="877">
        <v>0</v>
      </c>
      <c r="BP132" s="878">
        <v>0</v>
      </c>
      <c r="BQ132" s="879">
        <v>0</v>
      </c>
      <c r="BR132" s="879">
        <v>0</v>
      </c>
      <c r="BS132" s="880">
        <v>0</v>
      </c>
      <c r="BT132" s="881">
        <v>0</v>
      </c>
      <c r="BU132" s="879">
        <v>0</v>
      </c>
      <c r="BV132" s="879">
        <v>0</v>
      </c>
      <c r="BW132" s="882">
        <v>0</v>
      </c>
      <c r="CG132" s="480">
        <v>121</v>
      </c>
    </row>
    <row r="133" spans="1:85" s="177" customFormat="1" ht="21.95" customHeight="1" x14ac:dyDescent="0.2">
      <c r="A133" s="234">
        <v>0</v>
      </c>
      <c r="B133" s="234">
        <v>0</v>
      </c>
      <c r="C133" s="388">
        <v>0</v>
      </c>
      <c r="D133" s="388" t="s">
        <v>112</v>
      </c>
      <c r="E133" s="868" t="s">
        <v>121</v>
      </c>
      <c r="F133" s="868" t="s">
        <v>1724</v>
      </c>
      <c r="G133" s="868" t="s">
        <v>90</v>
      </c>
      <c r="H133" s="869">
        <v>19.04</v>
      </c>
      <c r="I133" s="870">
        <v>30.036799999999999</v>
      </c>
      <c r="J133" s="871">
        <v>571.9</v>
      </c>
      <c r="K133" s="361">
        <v>571.9</v>
      </c>
      <c r="L133" s="361">
        <v>602.34706523425382</v>
      </c>
      <c r="M133" s="362">
        <v>0</v>
      </c>
      <c r="N133" s="362">
        <v>0</v>
      </c>
      <c r="O133" s="363">
        <v>0</v>
      </c>
      <c r="P133" s="363">
        <v>0</v>
      </c>
      <c r="Q133" s="362">
        <v>0</v>
      </c>
      <c r="R133" s="362">
        <v>0</v>
      </c>
      <c r="S133" s="363">
        <v>0</v>
      </c>
      <c r="T133" s="363">
        <v>0</v>
      </c>
      <c r="U133" s="891">
        <v>591.19838681919123</v>
      </c>
      <c r="V133" s="891">
        <v>595.45501520428945</v>
      </c>
      <c r="W133" s="891">
        <v>-4.3060052743653641</v>
      </c>
      <c r="X133" s="891">
        <v>591.14900992992409</v>
      </c>
      <c r="Y133" s="891">
        <v>0</v>
      </c>
      <c r="Z133" s="362">
        <v>0</v>
      </c>
      <c r="AA133" s="362">
        <v>0</v>
      </c>
      <c r="AB133" s="362">
        <v>0</v>
      </c>
      <c r="AC133" s="362">
        <v>0</v>
      </c>
      <c r="AD133" s="364" t="s">
        <v>2764</v>
      </c>
      <c r="AE133" s="360"/>
      <c r="AF133" s="363">
        <v>0</v>
      </c>
      <c r="AG133" s="363">
        <v>0</v>
      </c>
      <c r="AH133" s="360"/>
      <c r="AI133" s="859">
        <v>0</v>
      </c>
      <c r="AJ133" s="860">
        <v>0</v>
      </c>
      <c r="AK133" s="859">
        <v>0</v>
      </c>
      <c r="AL133" s="860">
        <v>0</v>
      </c>
      <c r="AM133" s="360"/>
      <c r="AN133" s="861">
        <v>0</v>
      </c>
      <c r="AO133" s="862">
        <v>0</v>
      </c>
      <c r="AP133" s="862">
        <v>0</v>
      </c>
      <c r="AQ133" s="862">
        <v>0</v>
      </c>
      <c r="AR133" s="863">
        <v>0</v>
      </c>
      <c r="AS133" s="586">
        <v>55</v>
      </c>
      <c r="AT133" s="864">
        <v>0</v>
      </c>
      <c r="AU133" s="864">
        <v>0</v>
      </c>
      <c r="AV133" s="864">
        <v>0</v>
      </c>
      <c r="AW133" s="864">
        <v>1</v>
      </c>
      <c r="AX133" s="839"/>
      <c r="AY133" s="865">
        <v>571.9</v>
      </c>
      <c r="AZ133" s="866">
        <v>8.6609210599280834E-4</v>
      </c>
      <c r="BA133" s="867">
        <v>55</v>
      </c>
      <c r="BB133" s="234" t="s">
        <v>121</v>
      </c>
      <c r="BC133" s="360"/>
      <c r="BD133" s="360"/>
      <c r="BE133" s="360"/>
      <c r="BF133" s="360"/>
      <c r="BG133" s="360"/>
      <c r="BH133" s="360"/>
      <c r="BI133" s="360"/>
      <c r="BJ133" s="360"/>
      <c r="BK133" s="360"/>
      <c r="BL133" s="360"/>
      <c r="BM133" s="360"/>
      <c r="BN133" s="876">
        <v>0</v>
      </c>
      <c r="BO133" s="877">
        <v>0</v>
      </c>
      <c r="BP133" s="878">
        <v>0</v>
      </c>
      <c r="BQ133" s="879">
        <v>0</v>
      </c>
      <c r="BR133" s="879">
        <v>0</v>
      </c>
      <c r="BS133" s="880">
        <v>0</v>
      </c>
      <c r="BT133" s="881">
        <v>0</v>
      </c>
      <c r="BU133" s="879">
        <v>0</v>
      </c>
      <c r="BV133" s="879">
        <v>0</v>
      </c>
      <c r="BW133" s="882">
        <v>0</v>
      </c>
      <c r="CG133" s="480">
        <v>122</v>
      </c>
    </row>
    <row r="134" spans="1:85" s="177" customFormat="1" ht="21.95" customHeight="1" x14ac:dyDescent="0.2">
      <c r="A134" s="234">
        <v>10</v>
      </c>
      <c r="B134" s="234">
        <v>0</v>
      </c>
      <c r="C134" s="388">
        <v>0</v>
      </c>
      <c r="D134" s="388" t="s">
        <v>112</v>
      </c>
      <c r="E134" s="868" t="s">
        <v>999</v>
      </c>
      <c r="F134" s="868" t="s">
        <v>998</v>
      </c>
      <c r="G134" s="868" t="s">
        <v>90</v>
      </c>
      <c r="H134" s="869">
        <v>2222.71</v>
      </c>
      <c r="I134" s="870">
        <v>26.520399999999999</v>
      </c>
      <c r="J134" s="871">
        <v>58947.16</v>
      </c>
      <c r="K134" s="361">
        <v>58947.16</v>
      </c>
      <c r="L134" s="361">
        <v>59994.709513976952</v>
      </c>
      <c r="M134" s="362">
        <v>0.17300000000000001</v>
      </c>
      <c r="N134" s="362">
        <v>0.53610000000000002</v>
      </c>
      <c r="O134" s="363">
        <v>1191.5948310000001</v>
      </c>
      <c r="P134" s="363">
        <v>31601.572476000005</v>
      </c>
      <c r="Q134" s="362">
        <v>0.34710000000000002</v>
      </c>
      <c r="R134" s="362">
        <v>0.66620000000000001</v>
      </c>
      <c r="S134" s="363">
        <v>1480.7694020000001</v>
      </c>
      <c r="T134" s="363">
        <v>39270.597992000003</v>
      </c>
      <c r="U134" s="891">
        <v>60936.292882624148</v>
      </c>
      <c r="V134" s="891">
        <v>61222.747083110211</v>
      </c>
      <c r="W134" s="891">
        <v>-289.77706921170153</v>
      </c>
      <c r="X134" s="891">
        <v>60932.970013898506</v>
      </c>
      <c r="Y134" s="891">
        <v>32666.16522445099</v>
      </c>
      <c r="Z134" s="362">
        <v>0.36309999999999998</v>
      </c>
      <c r="AA134" s="362">
        <v>0.31909999999999999</v>
      </c>
      <c r="AB134" s="362">
        <v>0.13009999999999999</v>
      </c>
      <c r="AC134" s="362">
        <v>-4.3999999999999984E-2</v>
      </c>
      <c r="AD134" s="364" t="s">
        <v>2765</v>
      </c>
      <c r="AE134" s="360"/>
      <c r="AF134" s="363">
        <v>0</v>
      </c>
      <c r="AG134" s="363">
        <v>1480.7694020000001</v>
      </c>
      <c r="AH134" s="360"/>
      <c r="AI134" s="859">
        <v>0</v>
      </c>
      <c r="AJ134" s="860">
        <v>0</v>
      </c>
      <c r="AK134" s="859">
        <v>7669.0255159999979</v>
      </c>
      <c r="AL134" s="860">
        <v>10</v>
      </c>
      <c r="AM134" s="360"/>
      <c r="AN134" s="861">
        <v>39270.597992000003</v>
      </c>
      <c r="AO134" s="862">
        <v>0</v>
      </c>
      <c r="AP134" s="862">
        <v>0</v>
      </c>
      <c r="AQ134" s="862">
        <v>7669.0255159999979</v>
      </c>
      <c r="AR134" s="863">
        <v>1.1562677468612734E-2</v>
      </c>
      <c r="AS134" s="586">
        <v>0</v>
      </c>
      <c r="AT134" s="864">
        <v>0</v>
      </c>
      <c r="AU134" s="864">
        <v>0</v>
      </c>
      <c r="AV134" s="864">
        <v>0</v>
      </c>
      <c r="AW134" s="864">
        <v>0</v>
      </c>
      <c r="AX134" s="839"/>
      <c r="AY134" s="865">
        <v>0</v>
      </c>
      <c r="AZ134" s="866">
        <v>0</v>
      </c>
      <c r="BA134" s="867">
        <v>0</v>
      </c>
      <c r="BB134" s="234" t="s">
        <v>999</v>
      </c>
      <c r="BC134" s="360"/>
      <c r="BD134" s="360"/>
      <c r="BE134" s="360"/>
      <c r="BF134" s="360"/>
      <c r="BG134" s="360"/>
      <c r="BH134" s="360"/>
      <c r="BI134" s="360"/>
      <c r="BJ134" s="360"/>
      <c r="BK134" s="360"/>
      <c r="BL134" s="360"/>
      <c r="BM134" s="360"/>
      <c r="BN134" s="876">
        <v>0</v>
      </c>
      <c r="BO134" s="877">
        <v>0</v>
      </c>
      <c r="BP134" s="878">
        <v>0</v>
      </c>
      <c r="BQ134" s="879">
        <v>0</v>
      </c>
      <c r="BR134" s="879">
        <v>0</v>
      </c>
      <c r="BS134" s="880">
        <v>0</v>
      </c>
      <c r="BT134" s="881">
        <v>0</v>
      </c>
      <c r="BU134" s="879">
        <v>0</v>
      </c>
      <c r="BV134" s="879">
        <v>0</v>
      </c>
      <c r="BW134" s="882">
        <v>0</v>
      </c>
      <c r="CG134" s="480">
        <v>123</v>
      </c>
    </row>
    <row r="135" spans="1:85" s="177" customFormat="1" ht="21.95" customHeight="1" x14ac:dyDescent="0.2">
      <c r="A135" s="234">
        <v>42</v>
      </c>
      <c r="B135" s="234">
        <v>0</v>
      </c>
      <c r="C135" s="388">
        <v>0</v>
      </c>
      <c r="D135" s="388" t="s">
        <v>112</v>
      </c>
      <c r="E135" s="868" t="s">
        <v>1000</v>
      </c>
      <c r="F135" s="868" t="s">
        <v>1725</v>
      </c>
      <c r="G135" s="868" t="s">
        <v>90</v>
      </c>
      <c r="H135" s="869">
        <v>65.56</v>
      </c>
      <c r="I135" s="870">
        <v>77.478700000000003</v>
      </c>
      <c r="J135" s="871">
        <v>5079.5</v>
      </c>
      <c r="K135" s="361">
        <v>5079.5</v>
      </c>
      <c r="L135" s="361">
        <v>5338.6750021936086</v>
      </c>
      <c r="M135" s="362">
        <v>0</v>
      </c>
      <c r="N135" s="362">
        <v>0</v>
      </c>
      <c r="O135" s="363">
        <v>0</v>
      </c>
      <c r="P135" s="363">
        <v>0</v>
      </c>
      <c r="Q135" s="362">
        <v>4.1599999999999998E-2</v>
      </c>
      <c r="R135" s="362">
        <v>4.1599999999999998E-2</v>
      </c>
      <c r="S135" s="363">
        <v>2.7272959999999999</v>
      </c>
      <c r="T135" s="363">
        <v>211.30719999999999</v>
      </c>
      <c r="U135" s="891">
        <v>5250.904364133733</v>
      </c>
      <c r="V135" s="891">
        <v>5287.1381246803512</v>
      </c>
      <c r="W135" s="891">
        <v>-36.65407216895899</v>
      </c>
      <c r="X135" s="891">
        <v>5250.4840525113923</v>
      </c>
      <c r="Y135" s="891">
        <v>0</v>
      </c>
      <c r="Z135" s="362">
        <v>0</v>
      </c>
      <c r="AA135" s="362">
        <v>0</v>
      </c>
      <c r="AB135" s="362">
        <v>4.1599999999999998E-2</v>
      </c>
      <c r="AC135" s="362">
        <v>0</v>
      </c>
      <c r="AD135" s="364" t="s">
        <v>2765</v>
      </c>
      <c r="AE135" s="360"/>
      <c r="AF135" s="363">
        <v>0</v>
      </c>
      <c r="AG135" s="363">
        <v>2.7272959999999999</v>
      </c>
      <c r="AH135" s="360"/>
      <c r="AI135" s="859">
        <v>0</v>
      </c>
      <c r="AJ135" s="860">
        <v>0</v>
      </c>
      <c r="AK135" s="859">
        <v>211.30719999999999</v>
      </c>
      <c r="AL135" s="860">
        <v>42</v>
      </c>
      <c r="AM135" s="360"/>
      <c r="AN135" s="861">
        <v>211.30719999999999</v>
      </c>
      <c r="AO135" s="862">
        <v>0</v>
      </c>
      <c r="AP135" s="862">
        <v>0</v>
      </c>
      <c r="AQ135" s="862">
        <v>211.30719999999999</v>
      </c>
      <c r="AR135" s="863">
        <v>3.1859028181588399E-4</v>
      </c>
      <c r="AS135" s="586">
        <v>0</v>
      </c>
      <c r="AT135" s="864">
        <v>0</v>
      </c>
      <c r="AU135" s="864">
        <v>0</v>
      </c>
      <c r="AV135" s="864">
        <v>0</v>
      </c>
      <c r="AW135" s="864">
        <v>0</v>
      </c>
      <c r="AX135" s="839"/>
      <c r="AY135" s="865">
        <v>0</v>
      </c>
      <c r="AZ135" s="866">
        <v>0</v>
      </c>
      <c r="BA135" s="867">
        <v>0</v>
      </c>
      <c r="BB135" s="234" t="s">
        <v>1000</v>
      </c>
      <c r="BC135" s="360"/>
      <c r="BD135" s="360"/>
      <c r="BE135" s="360"/>
      <c r="BF135" s="360"/>
      <c r="BG135" s="360"/>
      <c r="BH135" s="360"/>
      <c r="BI135" s="360"/>
      <c r="BJ135" s="360"/>
      <c r="BK135" s="360"/>
      <c r="BL135" s="360"/>
      <c r="BM135" s="360"/>
      <c r="BN135" s="876">
        <v>0</v>
      </c>
      <c r="BO135" s="877">
        <v>0</v>
      </c>
      <c r="BP135" s="878">
        <v>0</v>
      </c>
      <c r="BQ135" s="879">
        <v>0</v>
      </c>
      <c r="BR135" s="879">
        <v>0</v>
      </c>
      <c r="BS135" s="880">
        <v>0</v>
      </c>
      <c r="BT135" s="881">
        <v>0</v>
      </c>
      <c r="BU135" s="879">
        <v>0</v>
      </c>
      <c r="BV135" s="879">
        <v>0</v>
      </c>
      <c r="BW135" s="882">
        <v>0</v>
      </c>
      <c r="CG135" s="480">
        <v>124</v>
      </c>
    </row>
    <row r="136" spans="1:85" s="177" customFormat="1" ht="21.95" customHeight="1" x14ac:dyDescent="0.2">
      <c r="A136" s="234">
        <v>0</v>
      </c>
      <c r="B136" s="234">
        <v>0</v>
      </c>
      <c r="C136" s="388">
        <v>0</v>
      </c>
      <c r="D136" s="388" t="s">
        <v>112</v>
      </c>
      <c r="E136" s="872" t="s">
        <v>122</v>
      </c>
      <c r="F136" s="872" t="s">
        <v>822</v>
      </c>
      <c r="G136" s="872"/>
      <c r="H136" s="873"/>
      <c r="I136" s="874"/>
      <c r="J136" s="875">
        <v>35157.99</v>
      </c>
      <c r="K136" s="842">
        <v>35157.99</v>
      </c>
      <c r="L136" s="842">
        <v>37029.746627094319</v>
      </c>
      <c r="M136" s="362">
        <v>0</v>
      </c>
      <c r="N136" s="362">
        <v>0</v>
      </c>
      <c r="O136" s="363">
        <v>0</v>
      </c>
      <c r="P136" s="363">
        <v>0</v>
      </c>
      <c r="Q136" s="362">
        <v>0</v>
      </c>
      <c r="R136" s="362">
        <v>0</v>
      </c>
      <c r="S136" s="363">
        <v>0</v>
      </c>
      <c r="T136" s="363">
        <v>0</v>
      </c>
      <c r="U136" s="363"/>
      <c r="V136" s="363"/>
      <c r="W136" s="363"/>
      <c r="X136" s="363"/>
      <c r="Y136" s="363">
        <v>0</v>
      </c>
      <c r="Z136" s="362">
        <v>0</v>
      </c>
      <c r="AA136" s="362">
        <v>0</v>
      </c>
      <c r="AB136" s="362">
        <v>0</v>
      </c>
      <c r="AC136" s="362">
        <v>0</v>
      </c>
      <c r="AD136" s="364" t="s">
        <v>2764</v>
      </c>
      <c r="AE136" s="360"/>
      <c r="AF136" s="363">
        <v>0</v>
      </c>
      <c r="AG136" s="363">
        <v>0</v>
      </c>
      <c r="AH136" s="360"/>
      <c r="AI136" s="859"/>
      <c r="AJ136" s="860"/>
      <c r="AK136" s="859"/>
      <c r="AL136" s="860"/>
      <c r="AM136" s="360"/>
      <c r="AN136" s="861"/>
      <c r="AO136" s="862"/>
      <c r="AP136" s="862"/>
      <c r="AQ136" s="862"/>
      <c r="AR136" s="863"/>
      <c r="AS136" s="586"/>
      <c r="AT136" s="864"/>
      <c r="AU136" s="864"/>
      <c r="AV136" s="864"/>
      <c r="AW136" s="864"/>
      <c r="AX136" s="839"/>
      <c r="AY136" s="865"/>
      <c r="AZ136" s="866"/>
      <c r="BA136" s="867"/>
      <c r="BB136" s="234" t="s">
        <v>122</v>
      </c>
      <c r="BC136" s="360"/>
      <c r="BD136" s="360"/>
      <c r="BE136" s="360"/>
      <c r="BF136" s="360"/>
      <c r="BG136" s="360"/>
      <c r="BH136" s="360"/>
      <c r="BI136" s="360"/>
      <c r="BJ136" s="360"/>
      <c r="BK136" s="360"/>
      <c r="BL136" s="360"/>
      <c r="BM136" s="360"/>
      <c r="BN136" s="876">
        <v>0</v>
      </c>
      <c r="BO136" s="877">
        <v>0</v>
      </c>
      <c r="BP136" s="878">
        <v>0</v>
      </c>
      <c r="BQ136" s="879">
        <v>0</v>
      </c>
      <c r="BR136" s="879">
        <v>0</v>
      </c>
      <c r="BS136" s="880">
        <v>0</v>
      </c>
      <c r="BT136" s="881">
        <v>0</v>
      </c>
      <c r="BU136" s="879">
        <v>0</v>
      </c>
      <c r="BV136" s="879">
        <v>0</v>
      </c>
      <c r="BW136" s="882">
        <v>0</v>
      </c>
      <c r="CG136" s="480">
        <v>125</v>
      </c>
    </row>
    <row r="137" spans="1:85" s="177" customFormat="1" ht="21.95" customHeight="1" x14ac:dyDescent="0.2">
      <c r="A137" s="234">
        <v>20</v>
      </c>
      <c r="B137" s="234">
        <v>0</v>
      </c>
      <c r="C137" s="388">
        <v>0</v>
      </c>
      <c r="D137" s="388" t="s">
        <v>112</v>
      </c>
      <c r="E137" s="868" t="s">
        <v>123</v>
      </c>
      <c r="F137" s="868" t="s">
        <v>668</v>
      </c>
      <c r="G137" s="868" t="s">
        <v>90</v>
      </c>
      <c r="H137" s="869">
        <v>358.84</v>
      </c>
      <c r="I137" s="870">
        <v>19.563099999999999</v>
      </c>
      <c r="J137" s="871">
        <v>7020.02</v>
      </c>
      <c r="K137" s="361">
        <v>7020.02</v>
      </c>
      <c r="L137" s="361">
        <v>7228.3772238832225</v>
      </c>
      <c r="M137" s="362">
        <v>0</v>
      </c>
      <c r="N137" s="362">
        <v>0</v>
      </c>
      <c r="O137" s="363">
        <v>0</v>
      </c>
      <c r="P137" s="363">
        <v>0</v>
      </c>
      <c r="Q137" s="362">
        <v>0</v>
      </c>
      <c r="R137" s="362">
        <v>0.4425</v>
      </c>
      <c r="S137" s="363">
        <v>158.7867</v>
      </c>
      <c r="T137" s="363">
        <v>3106.3588500000001</v>
      </c>
      <c r="U137" s="891">
        <v>7256.9059266278337</v>
      </c>
      <c r="V137" s="891">
        <v>7309.1556492995551</v>
      </c>
      <c r="W137" s="891">
        <v>-52.855819454713398</v>
      </c>
      <c r="X137" s="891">
        <v>7256.299829844842</v>
      </c>
      <c r="Y137" s="891">
        <v>0</v>
      </c>
      <c r="Z137" s="362">
        <v>0</v>
      </c>
      <c r="AA137" s="362">
        <v>0.4425</v>
      </c>
      <c r="AB137" s="362">
        <v>0.4425</v>
      </c>
      <c r="AC137" s="362">
        <v>0.4425</v>
      </c>
      <c r="AD137" s="364" t="s">
        <v>2765</v>
      </c>
      <c r="AE137" s="360"/>
      <c r="AF137" s="363">
        <v>0</v>
      </c>
      <c r="AG137" s="363">
        <v>158.7867</v>
      </c>
      <c r="AH137" s="360"/>
      <c r="AI137" s="859">
        <v>0</v>
      </c>
      <c r="AJ137" s="860">
        <v>0</v>
      </c>
      <c r="AK137" s="859">
        <v>3106.3588500000001</v>
      </c>
      <c r="AL137" s="860">
        <v>20</v>
      </c>
      <c r="AM137" s="360"/>
      <c r="AN137" s="861">
        <v>3106.3588500000001</v>
      </c>
      <c r="AO137" s="862">
        <v>0</v>
      </c>
      <c r="AP137" s="862">
        <v>0</v>
      </c>
      <c r="AQ137" s="862">
        <v>3106.3588500000001</v>
      </c>
      <c r="AR137" s="863">
        <v>4.6834927605058675E-3</v>
      </c>
      <c r="AS137" s="586">
        <v>0</v>
      </c>
      <c r="AT137" s="864">
        <v>0</v>
      </c>
      <c r="AU137" s="864">
        <v>0</v>
      </c>
      <c r="AV137" s="864">
        <v>0</v>
      </c>
      <c r="AW137" s="864">
        <v>0</v>
      </c>
      <c r="AX137" s="839"/>
      <c r="AY137" s="865">
        <v>0</v>
      </c>
      <c r="AZ137" s="866">
        <v>0</v>
      </c>
      <c r="BA137" s="867">
        <v>0</v>
      </c>
      <c r="BB137" s="234" t="s">
        <v>123</v>
      </c>
      <c r="BC137" s="360"/>
      <c r="BD137" s="360"/>
      <c r="BE137" s="360"/>
      <c r="BF137" s="360"/>
      <c r="BG137" s="360"/>
      <c r="BH137" s="360"/>
      <c r="BI137" s="360"/>
      <c r="BJ137" s="360"/>
      <c r="BK137" s="360"/>
      <c r="BL137" s="360"/>
      <c r="BM137" s="360"/>
      <c r="BN137" s="876">
        <v>0</v>
      </c>
      <c r="BO137" s="877">
        <v>0</v>
      </c>
      <c r="BP137" s="878">
        <v>0</v>
      </c>
      <c r="BQ137" s="879">
        <v>0</v>
      </c>
      <c r="BR137" s="879">
        <v>0</v>
      </c>
      <c r="BS137" s="880">
        <v>0</v>
      </c>
      <c r="BT137" s="881">
        <v>0</v>
      </c>
      <c r="BU137" s="879">
        <v>0</v>
      </c>
      <c r="BV137" s="879">
        <v>0</v>
      </c>
      <c r="BW137" s="882">
        <v>0</v>
      </c>
      <c r="CG137" s="480">
        <v>126</v>
      </c>
    </row>
    <row r="138" spans="1:85" s="177" customFormat="1" ht="21.95" customHeight="1" x14ac:dyDescent="0.2">
      <c r="A138" s="234">
        <v>0</v>
      </c>
      <c r="B138" s="234">
        <v>0</v>
      </c>
      <c r="C138" s="388">
        <v>0</v>
      </c>
      <c r="D138" s="388" t="s">
        <v>112</v>
      </c>
      <c r="E138" s="868" t="s">
        <v>124</v>
      </c>
      <c r="F138" s="868" t="s">
        <v>637</v>
      </c>
      <c r="G138" s="868" t="s">
        <v>90</v>
      </c>
      <c r="H138" s="869">
        <v>373.7</v>
      </c>
      <c r="I138" s="870">
        <v>7.35</v>
      </c>
      <c r="J138" s="871">
        <v>2746.7</v>
      </c>
      <c r="K138" s="361">
        <v>2746.7</v>
      </c>
      <c r="L138" s="361">
        <v>2746.7</v>
      </c>
      <c r="M138" s="362">
        <v>1</v>
      </c>
      <c r="N138" s="362">
        <v>1</v>
      </c>
      <c r="O138" s="363">
        <v>373.7</v>
      </c>
      <c r="P138" s="363">
        <v>2746.7</v>
      </c>
      <c r="Q138" s="362">
        <v>1</v>
      </c>
      <c r="R138" s="887">
        <v>1</v>
      </c>
      <c r="S138" s="363">
        <v>373.7</v>
      </c>
      <c r="T138" s="363">
        <v>2746.7</v>
      </c>
      <c r="U138" s="891">
        <v>2806.5489500701078</v>
      </c>
      <c r="V138" s="891">
        <v>2806.5489500701078</v>
      </c>
      <c r="W138" s="891">
        <v>0</v>
      </c>
      <c r="X138" s="891">
        <v>2806.5489500701078</v>
      </c>
      <c r="Y138" s="891">
        <v>2806.5489500701078</v>
      </c>
      <c r="Z138" s="362">
        <v>0</v>
      </c>
      <c r="AA138" s="362">
        <v>0</v>
      </c>
      <c r="AB138" s="362">
        <v>0</v>
      </c>
      <c r="AC138" s="362">
        <v>0</v>
      </c>
      <c r="AD138" s="364">
        <v>0</v>
      </c>
      <c r="AE138" s="360"/>
      <c r="AF138" s="363">
        <v>0</v>
      </c>
      <c r="AG138" s="363">
        <v>373.7</v>
      </c>
      <c r="AH138" s="360"/>
      <c r="AI138" s="859">
        <v>0</v>
      </c>
      <c r="AJ138" s="860">
        <v>0</v>
      </c>
      <c r="AK138" s="859">
        <v>0</v>
      </c>
      <c r="AL138" s="860">
        <v>0</v>
      </c>
      <c r="AM138" s="360"/>
      <c r="AN138" s="861">
        <v>2746.7</v>
      </c>
      <c r="AO138" s="862">
        <v>0</v>
      </c>
      <c r="AP138" s="862">
        <v>0</v>
      </c>
      <c r="AQ138" s="862">
        <v>0</v>
      </c>
      <c r="AR138" s="863">
        <v>0</v>
      </c>
      <c r="AS138" s="586">
        <v>0</v>
      </c>
      <c r="AT138" s="864">
        <v>0</v>
      </c>
      <c r="AU138" s="864">
        <v>0</v>
      </c>
      <c r="AV138" s="864">
        <v>0</v>
      </c>
      <c r="AW138" s="864">
        <v>0</v>
      </c>
      <c r="AX138" s="839"/>
      <c r="AY138" s="865">
        <v>0</v>
      </c>
      <c r="AZ138" s="866">
        <v>0</v>
      </c>
      <c r="BA138" s="867">
        <v>0</v>
      </c>
      <c r="BB138" s="234" t="s">
        <v>124</v>
      </c>
      <c r="BC138" s="360"/>
      <c r="BD138" s="360"/>
      <c r="BE138" s="360"/>
      <c r="BF138" s="360"/>
      <c r="BG138" s="360"/>
      <c r="BH138" s="360"/>
      <c r="BI138" s="360"/>
      <c r="BJ138" s="360"/>
      <c r="BK138" s="360"/>
      <c r="BL138" s="360"/>
      <c r="BM138" s="360"/>
      <c r="BN138" s="876">
        <v>0</v>
      </c>
      <c r="BO138" s="877">
        <v>0</v>
      </c>
      <c r="BP138" s="878">
        <v>0</v>
      </c>
      <c r="BQ138" s="879">
        <v>0</v>
      </c>
      <c r="BR138" s="879">
        <v>0</v>
      </c>
      <c r="BS138" s="880">
        <v>0</v>
      </c>
      <c r="BT138" s="881">
        <v>0</v>
      </c>
      <c r="BU138" s="879">
        <v>0</v>
      </c>
      <c r="BV138" s="879">
        <v>0</v>
      </c>
      <c r="BW138" s="882">
        <v>0</v>
      </c>
      <c r="CG138" s="480">
        <v>127</v>
      </c>
    </row>
    <row r="139" spans="1:85" s="177" customFormat="1" ht="21.95" customHeight="1" x14ac:dyDescent="0.2">
      <c r="A139" s="234">
        <v>0</v>
      </c>
      <c r="B139" s="234">
        <v>11</v>
      </c>
      <c r="C139" s="388">
        <v>0</v>
      </c>
      <c r="D139" s="388" t="s">
        <v>112</v>
      </c>
      <c r="E139" s="868" t="s">
        <v>1726</v>
      </c>
      <c r="F139" s="868" t="s">
        <v>1727</v>
      </c>
      <c r="G139" s="868" t="s">
        <v>90</v>
      </c>
      <c r="H139" s="869">
        <v>540.01</v>
      </c>
      <c r="I139" s="870">
        <v>47.02</v>
      </c>
      <c r="J139" s="871">
        <v>25391.27</v>
      </c>
      <c r="K139" s="361">
        <v>25391.27</v>
      </c>
      <c r="L139" s="361">
        <v>25517.52734165097</v>
      </c>
      <c r="M139" s="362">
        <v>0.5</v>
      </c>
      <c r="N139" s="362">
        <v>1</v>
      </c>
      <c r="O139" s="363">
        <v>540.01</v>
      </c>
      <c r="P139" s="363">
        <v>25391.27</v>
      </c>
      <c r="Q139" s="362">
        <v>0.90659999999999996</v>
      </c>
      <c r="R139" s="362">
        <v>0.90659999999999996</v>
      </c>
      <c r="S139" s="363">
        <v>489.57306599999998</v>
      </c>
      <c r="T139" s="363">
        <v>23019.725382000001</v>
      </c>
      <c r="U139" s="891">
        <v>25949.756635932856</v>
      </c>
      <c r="V139" s="891">
        <v>25967.207328275388</v>
      </c>
      <c r="W139" s="891">
        <v>-17.653120373705796</v>
      </c>
      <c r="X139" s="891">
        <v>25949.554207901681</v>
      </c>
      <c r="Y139" s="891">
        <v>25949.554207901681</v>
      </c>
      <c r="Z139" s="362">
        <v>0.5</v>
      </c>
      <c r="AA139" s="362">
        <v>0</v>
      </c>
      <c r="AB139" s="362">
        <v>-9.3400000000000039E-2</v>
      </c>
      <c r="AC139" s="362">
        <v>-0.5</v>
      </c>
      <c r="AD139" s="364" t="s">
        <v>2766</v>
      </c>
      <c r="AE139" s="360"/>
      <c r="AF139" s="363">
        <v>197.10364999999999</v>
      </c>
      <c r="AG139" s="363">
        <v>292.46941600000002</v>
      </c>
      <c r="AH139" s="360"/>
      <c r="AI139" s="859">
        <v>-2371.5446179999999</v>
      </c>
      <c r="AJ139" s="860">
        <v>11</v>
      </c>
      <c r="AK139" s="859">
        <v>0</v>
      </c>
      <c r="AL139" s="860">
        <v>0</v>
      </c>
      <c r="AM139" s="360"/>
      <c r="AN139" s="861">
        <v>23019.725382000001</v>
      </c>
      <c r="AO139" s="862">
        <v>-2371.5446179999999</v>
      </c>
      <c r="AP139" s="862">
        <v>2.0972113477617828E-2</v>
      </c>
      <c r="AQ139" s="862">
        <v>0</v>
      </c>
      <c r="AR139" s="863">
        <v>0</v>
      </c>
      <c r="AS139" s="586">
        <v>0</v>
      </c>
      <c r="AT139" s="864">
        <v>0</v>
      </c>
      <c r="AU139" s="864">
        <v>0</v>
      </c>
      <c r="AV139" s="864">
        <v>0</v>
      </c>
      <c r="AW139" s="864">
        <v>0</v>
      </c>
      <c r="AX139" s="839"/>
      <c r="AY139" s="865">
        <v>0</v>
      </c>
      <c r="AZ139" s="866">
        <v>0</v>
      </c>
      <c r="BA139" s="867">
        <v>0</v>
      </c>
      <c r="BB139" s="234" t="s">
        <v>1726</v>
      </c>
      <c r="BC139" s="360"/>
      <c r="BD139" s="360"/>
      <c r="BE139" s="360"/>
      <c r="BF139" s="360"/>
      <c r="BG139" s="360"/>
      <c r="BH139" s="360"/>
      <c r="BI139" s="360"/>
      <c r="BJ139" s="360"/>
      <c r="BK139" s="360"/>
      <c r="BL139" s="360"/>
      <c r="BM139" s="360"/>
      <c r="BN139" s="876">
        <v>0</v>
      </c>
      <c r="BO139" s="877">
        <v>0</v>
      </c>
      <c r="BP139" s="878">
        <v>0</v>
      </c>
      <c r="BQ139" s="879">
        <v>0</v>
      </c>
      <c r="BR139" s="879">
        <v>0</v>
      </c>
      <c r="BS139" s="880">
        <v>0</v>
      </c>
      <c r="BT139" s="881">
        <v>0</v>
      </c>
      <c r="BU139" s="879">
        <v>0</v>
      </c>
      <c r="BV139" s="879">
        <v>0</v>
      </c>
      <c r="BW139" s="882">
        <v>0</v>
      </c>
      <c r="CG139" s="480">
        <v>128</v>
      </c>
    </row>
    <row r="140" spans="1:85" s="177" customFormat="1" ht="21.95" customHeight="1" x14ac:dyDescent="0.2">
      <c r="A140" s="234">
        <v>0</v>
      </c>
      <c r="B140" s="234">
        <v>0</v>
      </c>
      <c r="C140" s="388">
        <v>0</v>
      </c>
      <c r="D140" s="388" t="s">
        <v>112</v>
      </c>
      <c r="E140" s="872" t="s">
        <v>823</v>
      </c>
      <c r="F140" s="872" t="s">
        <v>115</v>
      </c>
      <c r="G140" s="872"/>
      <c r="H140" s="873"/>
      <c r="I140" s="874"/>
      <c r="J140" s="875">
        <v>188107.82</v>
      </c>
      <c r="K140" s="842">
        <v>188107.82</v>
      </c>
      <c r="L140" s="842">
        <v>198122.38734851073</v>
      </c>
      <c r="M140" s="362">
        <v>0</v>
      </c>
      <c r="N140" s="362">
        <v>0</v>
      </c>
      <c r="O140" s="363">
        <v>0</v>
      </c>
      <c r="P140" s="363">
        <v>0</v>
      </c>
      <c r="Q140" s="362">
        <v>0</v>
      </c>
      <c r="R140" s="362">
        <v>0</v>
      </c>
      <c r="S140" s="363">
        <v>0</v>
      </c>
      <c r="T140" s="363">
        <v>0</v>
      </c>
      <c r="U140" s="363"/>
      <c r="V140" s="363"/>
      <c r="W140" s="363"/>
      <c r="X140" s="363"/>
      <c r="Y140" s="363">
        <v>0</v>
      </c>
      <c r="Z140" s="362">
        <v>0</v>
      </c>
      <c r="AA140" s="362">
        <v>0</v>
      </c>
      <c r="AB140" s="362">
        <v>0</v>
      </c>
      <c r="AC140" s="362">
        <v>0</v>
      </c>
      <c r="AD140" s="364" t="s">
        <v>2764</v>
      </c>
      <c r="AE140" s="360"/>
      <c r="AF140" s="363">
        <v>0</v>
      </c>
      <c r="AG140" s="363">
        <v>0</v>
      </c>
      <c r="AH140" s="360"/>
      <c r="AI140" s="859"/>
      <c r="AJ140" s="860"/>
      <c r="AK140" s="859"/>
      <c r="AL140" s="860"/>
      <c r="AM140" s="360"/>
      <c r="AN140" s="861"/>
      <c r="AO140" s="862"/>
      <c r="AP140" s="862"/>
      <c r="AQ140" s="862"/>
      <c r="AR140" s="863"/>
      <c r="AS140" s="586"/>
      <c r="AT140" s="864"/>
      <c r="AU140" s="864"/>
      <c r="AV140" s="864"/>
      <c r="AW140" s="864"/>
      <c r="AX140" s="839"/>
      <c r="AY140" s="865"/>
      <c r="AZ140" s="866"/>
      <c r="BA140" s="867"/>
      <c r="BB140" s="234" t="s">
        <v>823</v>
      </c>
      <c r="BC140" s="360"/>
      <c r="BD140" s="360"/>
      <c r="BE140" s="360"/>
      <c r="BF140" s="360"/>
      <c r="BG140" s="360"/>
      <c r="BH140" s="360"/>
      <c r="BI140" s="360"/>
      <c r="BJ140" s="360"/>
      <c r="BK140" s="360"/>
      <c r="BL140" s="360"/>
      <c r="BM140" s="360"/>
      <c r="BN140" s="876">
        <v>0</v>
      </c>
      <c r="BO140" s="877">
        <v>0</v>
      </c>
      <c r="BP140" s="878">
        <v>0</v>
      </c>
      <c r="BQ140" s="879">
        <v>0</v>
      </c>
      <c r="BR140" s="879">
        <v>0</v>
      </c>
      <c r="BS140" s="880">
        <v>0</v>
      </c>
      <c r="BT140" s="881">
        <v>0</v>
      </c>
      <c r="BU140" s="879">
        <v>0</v>
      </c>
      <c r="BV140" s="879">
        <v>0</v>
      </c>
      <c r="BW140" s="882">
        <v>0</v>
      </c>
      <c r="CG140" s="480">
        <v>129</v>
      </c>
    </row>
    <row r="141" spans="1:85" s="177" customFormat="1" ht="21.95" customHeight="1" x14ac:dyDescent="0.2">
      <c r="A141" s="234">
        <v>0</v>
      </c>
      <c r="B141" s="234">
        <v>0</v>
      </c>
      <c r="C141" s="388">
        <v>0</v>
      </c>
      <c r="D141" s="388" t="s">
        <v>112</v>
      </c>
      <c r="E141" s="872" t="s">
        <v>1728</v>
      </c>
      <c r="F141" s="872" t="s">
        <v>1729</v>
      </c>
      <c r="G141" s="872"/>
      <c r="H141" s="873"/>
      <c r="I141" s="874"/>
      <c r="J141" s="875">
        <v>163936.64000000001</v>
      </c>
      <c r="K141" s="842">
        <v>163936.64000000001</v>
      </c>
      <c r="L141" s="842">
        <v>172664.37137325475</v>
      </c>
      <c r="M141" s="362">
        <v>0</v>
      </c>
      <c r="N141" s="362">
        <v>0</v>
      </c>
      <c r="O141" s="363">
        <v>0</v>
      </c>
      <c r="P141" s="363">
        <v>0</v>
      </c>
      <c r="Q141" s="362">
        <v>0</v>
      </c>
      <c r="R141" s="362">
        <v>0</v>
      </c>
      <c r="S141" s="363">
        <v>0</v>
      </c>
      <c r="T141" s="363">
        <v>0</v>
      </c>
      <c r="U141" s="363"/>
      <c r="V141" s="363"/>
      <c r="W141" s="363"/>
      <c r="X141" s="363"/>
      <c r="Y141" s="363">
        <v>0</v>
      </c>
      <c r="Z141" s="362">
        <v>0</v>
      </c>
      <c r="AA141" s="362">
        <v>0</v>
      </c>
      <c r="AB141" s="362">
        <v>0</v>
      </c>
      <c r="AC141" s="362">
        <v>0</v>
      </c>
      <c r="AD141" s="364" t="s">
        <v>2764</v>
      </c>
      <c r="AE141" s="360"/>
      <c r="AF141" s="363">
        <v>0</v>
      </c>
      <c r="AG141" s="363">
        <v>0</v>
      </c>
      <c r="AH141" s="360"/>
      <c r="AI141" s="859"/>
      <c r="AJ141" s="860"/>
      <c r="AK141" s="859"/>
      <c r="AL141" s="860"/>
      <c r="AM141" s="360"/>
      <c r="AN141" s="861"/>
      <c r="AO141" s="862"/>
      <c r="AP141" s="862"/>
      <c r="AQ141" s="862"/>
      <c r="AR141" s="863"/>
      <c r="AS141" s="586"/>
      <c r="AT141" s="864"/>
      <c r="AU141" s="864"/>
      <c r="AV141" s="864"/>
      <c r="AW141" s="864"/>
      <c r="AX141" s="839"/>
      <c r="AY141" s="865"/>
      <c r="AZ141" s="866"/>
      <c r="BA141" s="867"/>
      <c r="BB141" s="234" t="s">
        <v>1728</v>
      </c>
      <c r="BC141" s="360"/>
      <c r="BD141" s="360"/>
      <c r="BE141" s="360"/>
      <c r="BF141" s="360"/>
      <c r="BG141" s="360"/>
      <c r="BH141" s="360"/>
      <c r="BI141" s="360"/>
      <c r="BJ141" s="360"/>
      <c r="BK141" s="360"/>
      <c r="BL141" s="360"/>
      <c r="BM141" s="360"/>
      <c r="BN141" s="876">
        <v>0</v>
      </c>
      <c r="BO141" s="877">
        <v>0</v>
      </c>
      <c r="BP141" s="878">
        <v>0</v>
      </c>
      <c r="BQ141" s="879">
        <v>0</v>
      </c>
      <c r="BR141" s="879">
        <v>0</v>
      </c>
      <c r="BS141" s="880">
        <v>0</v>
      </c>
      <c r="BT141" s="881">
        <v>0</v>
      </c>
      <c r="BU141" s="879">
        <v>0</v>
      </c>
      <c r="BV141" s="879">
        <v>0</v>
      </c>
      <c r="BW141" s="882">
        <v>0</v>
      </c>
      <c r="CG141" s="480">
        <v>130</v>
      </c>
    </row>
    <row r="142" spans="1:85" s="177" customFormat="1" ht="21.95" customHeight="1" x14ac:dyDescent="0.2">
      <c r="A142" s="234">
        <v>0</v>
      </c>
      <c r="B142" s="234">
        <v>0</v>
      </c>
      <c r="C142" s="388">
        <v>0</v>
      </c>
      <c r="D142" s="388" t="s">
        <v>112</v>
      </c>
      <c r="E142" s="868" t="s">
        <v>1730</v>
      </c>
      <c r="F142" s="868" t="s">
        <v>2635</v>
      </c>
      <c r="G142" s="868" t="s">
        <v>90</v>
      </c>
      <c r="H142" s="869">
        <v>757.58</v>
      </c>
      <c r="I142" s="870">
        <v>60.93</v>
      </c>
      <c r="J142" s="871">
        <v>46159.35</v>
      </c>
      <c r="K142" s="361">
        <v>46159.35</v>
      </c>
      <c r="L142" s="361">
        <v>48616.801898270242</v>
      </c>
      <c r="M142" s="362">
        <v>0</v>
      </c>
      <c r="N142" s="362">
        <v>0</v>
      </c>
      <c r="O142" s="363">
        <v>0</v>
      </c>
      <c r="P142" s="363">
        <v>0</v>
      </c>
      <c r="Q142" s="362">
        <v>0</v>
      </c>
      <c r="R142" s="362">
        <v>0</v>
      </c>
      <c r="S142" s="363">
        <v>0</v>
      </c>
      <c r="T142" s="363">
        <v>0</v>
      </c>
      <c r="U142" s="891">
        <v>47716.966701560465</v>
      </c>
      <c r="V142" s="891">
        <v>48060.528861811705</v>
      </c>
      <c r="W142" s="891">
        <v>-347.54748131015452</v>
      </c>
      <c r="X142" s="891">
        <v>47712.981380501551</v>
      </c>
      <c r="Y142" s="891">
        <v>0</v>
      </c>
      <c r="Z142" s="362">
        <v>0</v>
      </c>
      <c r="AA142" s="362">
        <v>0</v>
      </c>
      <c r="AB142" s="362">
        <v>0</v>
      </c>
      <c r="AC142" s="362">
        <v>0</v>
      </c>
      <c r="AD142" s="364" t="s">
        <v>2764</v>
      </c>
      <c r="AE142" s="360"/>
      <c r="AF142" s="363">
        <v>0</v>
      </c>
      <c r="AG142" s="363">
        <v>0</v>
      </c>
      <c r="AH142" s="360"/>
      <c r="AI142" s="859">
        <v>0</v>
      </c>
      <c r="AJ142" s="860">
        <v>0</v>
      </c>
      <c r="AK142" s="859">
        <v>0</v>
      </c>
      <c r="AL142" s="860">
        <v>0</v>
      </c>
      <c r="AM142" s="360"/>
      <c r="AN142" s="861">
        <v>0</v>
      </c>
      <c r="AO142" s="862">
        <v>0</v>
      </c>
      <c r="AP142" s="862">
        <v>0</v>
      </c>
      <c r="AQ142" s="862">
        <v>0</v>
      </c>
      <c r="AR142" s="863">
        <v>0</v>
      </c>
      <c r="AS142" s="586">
        <v>4</v>
      </c>
      <c r="AT142" s="864">
        <v>0.32579999999999998</v>
      </c>
      <c r="AU142" s="864">
        <v>0.42759999999999998</v>
      </c>
      <c r="AV142" s="864">
        <v>0.82700000000000007</v>
      </c>
      <c r="AW142" s="864">
        <v>1</v>
      </c>
      <c r="AX142" s="839"/>
      <c r="AY142" s="865">
        <v>46159.35</v>
      </c>
      <c r="AZ142" s="866">
        <v>6.9904264124425838E-2</v>
      </c>
      <c r="BA142" s="867">
        <v>4</v>
      </c>
      <c r="BB142" s="234" t="s">
        <v>1730</v>
      </c>
      <c r="BC142" s="360"/>
      <c r="BD142" s="360"/>
      <c r="BE142" s="360"/>
      <c r="BF142" s="360"/>
      <c r="BG142" s="360"/>
      <c r="BH142" s="360"/>
      <c r="BI142" s="360"/>
      <c r="BJ142" s="360"/>
      <c r="BK142" s="360"/>
      <c r="BL142" s="360"/>
      <c r="BM142" s="360"/>
      <c r="BN142" s="876">
        <v>0</v>
      </c>
      <c r="BO142" s="877">
        <v>0</v>
      </c>
      <c r="BP142" s="878">
        <v>0</v>
      </c>
      <c r="BQ142" s="879">
        <v>0</v>
      </c>
      <c r="BR142" s="879">
        <v>0</v>
      </c>
      <c r="BS142" s="880">
        <v>0</v>
      </c>
      <c r="BT142" s="881">
        <v>0</v>
      </c>
      <c r="BU142" s="879">
        <v>0</v>
      </c>
      <c r="BV142" s="879">
        <v>0</v>
      </c>
      <c r="BW142" s="882">
        <v>0</v>
      </c>
      <c r="CG142" s="480">
        <v>131</v>
      </c>
    </row>
    <row r="143" spans="1:85" s="177" customFormat="1" ht="21.95" customHeight="1" x14ac:dyDescent="0.2">
      <c r="A143" s="234">
        <v>0</v>
      </c>
      <c r="B143" s="234">
        <v>0</v>
      </c>
      <c r="C143" s="388">
        <v>0</v>
      </c>
      <c r="D143" s="388" t="s">
        <v>112</v>
      </c>
      <c r="E143" s="868" t="s">
        <v>1732</v>
      </c>
      <c r="F143" s="868" t="s">
        <v>2636</v>
      </c>
      <c r="G143" s="868" t="s">
        <v>90</v>
      </c>
      <c r="H143" s="869">
        <v>82.46</v>
      </c>
      <c r="I143" s="870">
        <v>60.93</v>
      </c>
      <c r="J143" s="871">
        <v>5024.29</v>
      </c>
      <c r="K143" s="361">
        <v>5024.29</v>
      </c>
      <c r="L143" s="361">
        <v>5291.7753739916225</v>
      </c>
      <c r="M143" s="362">
        <v>0</v>
      </c>
      <c r="N143" s="362">
        <v>0</v>
      </c>
      <c r="O143" s="363">
        <v>0</v>
      </c>
      <c r="P143" s="363">
        <v>0</v>
      </c>
      <c r="Q143" s="362">
        <v>0</v>
      </c>
      <c r="R143" s="362">
        <v>0</v>
      </c>
      <c r="S143" s="363">
        <v>0</v>
      </c>
      <c r="T143" s="363">
        <v>0</v>
      </c>
      <c r="U143" s="891">
        <v>5193.8313392407663</v>
      </c>
      <c r="V143" s="891">
        <v>5231.2269248832999</v>
      </c>
      <c r="W143" s="891">
        <v>-37.829374435987056</v>
      </c>
      <c r="X143" s="891">
        <v>5193.3975504473128</v>
      </c>
      <c r="Y143" s="891">
        <v>0</v>
      </c>
      <c r="Z143" s="362">
        <v>0</v>
      </c>
      <c r="AA143" s="362">
        <v>0</v>
      </c>
      <c r="AB143" s="362">
        <v>0</v>
      </c>
      <c r="AC143" s="362">
        <v>0</v>
      </c>
      <c r="AD143" s="364" t="s">
        <v>2764</v>
      </c>
      <c r="AE143" s="360"/>
      <c r="AF143" s="363">
        <v>0</v>
      </c>
      <c r="AG143" s="363">
        <v>0</v>
      </c>
      <c r="AH143" s="360"/>
      <c r="AI143" s="859">
        <v>0</v>
      </c>
      <c r="AJ143" s="860">
        <v>0</v>
      </c>
      <c r="AK143" s="859">
        <v>0</v>
      </c>
      <c r="AL143" s="860">
        <v>0</v>
      </c>
      <c r="AM143" s="360"/>
      <c r="AN143" s="861">
        <v>0</v>
      </c>
      <c r="AO143" s="862">
        <v>0</v>
      </c>
      <c r="AP143" s="862">
        <v>0</v>
      </c>
      <c r="AQ143" s="862">
        <v>0</v>
      </c>
      <c r="AR143" s="863">
        <v>0</v>
      </c>
      <c r="AS143" s="586">
        <v>0</v>
      </c>
      <c r="AT143" s="864">
        <v>0</v>
      </c>
      <c r="AU143" s="864">
        <v>0</v>
      </c>
      <c r="AV143" s="864">
        <v>0</v>
      </c>
      <c r="AW143" s="864">
        <v>0</v>
      </c>
      <c r="AX143" s="839"/>
      <c r="AY143" s="865">
        <v>0</v>
      </c>
      <c r="AZ143" s="866">
        <v>0</v>
      </c>
      <c r="BA143" s="867">
        <v>0</v>
      </c>
      <c r="BB143" s="234" t="s">
        <v>1732</v>
      </c>
      <c r="BC143" s="360"/>
      <c r="BD143" s="360"/>
      <c r="BE143" s="360"/>
      <c r="BF143" s="360"/>
      <c r="BG143" s="360"/>
      <c r="BH143" s="360"/>
      <c r="BI143" s="360"/>
      <c r="BJ143" s="360"/>
      <c r="BK143" s="360"/>
      <c r="BL143" s="360"/>
      <c r="BM143" s="360"/>
      <c r="BN143" s="876">
        <v>0</v>
      </c>
      <c r="BO143" s="877">
        <v>0</v>
      </c>
      <c r="BP143" s="878">
        <v>0</v>
      </c>
      <c r="BQ143" s="879">
        <v>0</v>
      </c>
      <c r="BR143" s="879">
        <v>0</v>
      </c>
      <c r="BS143" s="880">
        <v>0</v>
      </c>
      <c r="BT143" s="881">
        <v>0</v>
      </c>
      <c r="BU143" s="879">
        <v>0</v>
      </c>
      <c r="BV143" s="879">
        <v>0</v>
      </c>
      <c r="BW143" s="882">
        <v>0</v>
      </c>
      <c r="CG143" s="480">
        <v>132</v>
      </c>
    </row>
    <row r="144" spans="1:85" s="177" customFormat="1" ht="21.95" customHeight="1" x14ac:dyDescent="0.2">
      <c r="A144" s="234">
        <v>0</v>
      </c>
      <c r="B144" s="234">
        <v>0</v>
      </c>
      <c r="C144" s="388">
        <v>0</v>
      </c>
      <c r="D144" s="388" t="s">
        <v>112</v>
      </c>
      <c r="E144" s="868" t="s">
        <v>1734</v>
      </c>
      <c r="F144" s="868" t="s">
        <v>2637</v>
      </c>
      <c r="G144" s="868" t="s">
        <v>90</v>
      </c>
      <c r="H144" s="869">
        <v>164.51</v>
      </c>
      <c r="I144" s="870">
        <v>31.655999999999999</v>
      </c>
      <c r="J144" s="871">
        <v>5207.7299999999996</v>
      </c>
      <c r="K144" s="361">
        <v>5207.7299999999996</v>
      </c>
      <c r="L144" s="361">
        <v>5484.9814338737197</v>
      </c>
      <c r="M144" s="362">
        <v>0</v>
      </c>
      <c r="N144" s="362">
        <v>0</v>
      </c>
      <c r="O144" s="363">
        <v>0</v>
      </c>
      <c r="P144" s="363">
        <v>0</v>
      </c>
      <c r="Q144" s="362">
        <v>0</v>
      </c>
      <c r="R144" s="362">
        <v>0</v>
      </c>
      <c r="S144" s="363">
        <v>0</v>
      </c>
      <c r="T144" s="363">
        <v>0</v>
      </c>
      <c r="U144" s="891">
        <v>5383.461400576859</v>
      </c>
      <c r="V144" s="891">
        <v>5422.2223226610131</v>
      </c>
      <c r="W144" s="891">
        <v>-39.210548780330306</v>
      </c>
      <c r="X144" s="891">
        <v>5383.011773880683</v>
      </c>
      <c r="Y144" s="891">
        <v>0</v>
      </c>
      <c r="Z144" s="362">
        <v>0</v>
      </c>
      <c r="AA144" s="362">
        <v>0</v>
      </c>
      <c r="AB144" s="362">
        <v>0</v>
      </c>
      <c r="AC144" s="362">
        <v>0</v>
      </c>
      <c r="AD144" s="364" t="s">
        <v>2764</v>
      </c>
      <c r="AE144" s="360"/>
      <c r="AF144" s="363">
        <v>0</v>
      </c>
      <c r="AG144" s="363">
        <v>0</v>
      </c>
      <c r="AH144" s="360"/>
      <c r="AI144" s="859">
        <v>0</v>
      </c>
      <c r="AJ144" s="860">
        <v>0</v>
      </c>
      <c r="AK144" s="859">
        <v>0</v>
      </c>
      <c r="AL144" s="860">
        <v>0</v>
      </c>
      <c r="AM144" s="360"/>
      <c r="AN144" s="861">
        <v>0</v>
      </c>
      <c r="AO144" s="862">
        <v>0</v>
      </c>
      <c r="AP144" s="862">
        <v>0</v>
      </c>
      <c r="AQ144" s="862">
        <v>0</v>
      </c>
      <c r="AR144" s="863">
        <v>0</v>
      </c>
      <c r="AS144" s="586">
        <v>25</v>
      </c>
      <c r="AT144" s="864">
        <v>0.18739999999999998</v>
      </c>
      <c r="AU144" s="864">
        <v>0.8034</v>
      </c>
      <c r="AV144" s="864">
        <v>1</v>
      </c>
      <c r="AW144" s="864">
        <v>1</v>
      </c>
      <c r="AX144" s="839"/>
      <c r="AY144" s="865">
        <v>5207.7299999999996</v>
      </c>
      <c r="AZ144" s="866">
        <v>7.8866477411119549E-3</v>
      </c>
      <c r="BA144" s="867">
        <v>25</v>
      </c>
      <c r="BB144" s="234" t="s">
        <v>1734</v>
      </c>
      <c r="BC144" s="360"/>
      <c r="BD144" s="360"/>
      <c r="BE144" s="360"/>
      <c r="BF144" s="360"/>
      <c r="BG144" s="360"/>
      <c r="BH144" s="360"/>
      <c r="BI144" s="360"/>
      <c r="BJ144" s="360"/>
      <c r="BK144" s="360"/>
      <c r="BL144" s="360"/>
      <c r="BM144" s="360"/>
      <c r="BN144" s="876">
        <v>0</v>
      </c>
      <c r="BO144" s="877">
        <v>0</v>
      </c>
      <c r="BP144" s="878">
        <v>0</v>
      </c>
      <c r="BQ144" s="879">
        <v>0</v>
      </c>
      <c r="BR144" s="879">
        <v>0</v>
      </c>
      <c r="BS144" s="880">
        <v>0</v>
      </c>
      <c r="BT144" s="881">
        <v>0</v>
      </c>
      <c r="BU144" s="879">
        <v>0</v>
      </c>
      <c r="BV144" s="879">
        <v>0</v>
      </c>
      <c r="BW144" s="882">
        <v>0</v>
      </c>
      <c r="CG144" s="480">
        <v>133</v>
      </c>
    </row>
    <row r="145" spans="1:85" s="177" customFormat="1" ht="21.95" customHeight="1" x14ac:dyDescent="0.2">
      <c r="A145" s="234">
        <v>0</v>
      </c>
      <c r="B145" s="234">
        <v>0</v>
      </c>
      <c r="C145" s="388">
        <v>0</v>
      </c>
      <c r="D145" s="388" t="s">
        <v>112</v>
      </c>
      <c r="E145" s="868" t="s">
        <v>1736</v>
      </c>
      <c r="F145" s="868" t="s">
        <v>2638</v>
      </c>
      <c r="G145" s="868" t="s">
        <v>90</v>
      </c>
      <c r="H145" s="869">
        <v>183.33</v>
      </c>
      <c r="I145" s="870">
        <v>73.067999999999998</v>
      </c>
      <c r="J145" s="871">
        <v>13395.56</v>
      </c>
      <c r="K145" s="361">
        <v>13395.56</v>
      </c>
      <c r="L145" s="361">
        <v>14108.718750077567</v>
      </c>
      <c r="M145" s="362">
        <v>0</v>
      </c>
      <c r="N145" s="362">
        <v>0</v>
      </c>
      <c r="O145" s="363">
        <v>0</v>
      </c>
      <c r="P145" s="363">
        <v>0</v>
      </c>
      <c r="Q145" s="362">
        <v>0</v>
      </c>
      <c r="R145" s="362">
        <v>0</v>
      </c>
      <c r="S145" s="363">
        <v>0</v>
      </c>
      <c r="T145" s="363">
        <v>0</v>
      </c>
      <c r="U145" s="891">
        <v>13847.584302394975</v>
      </c>
      <c r="V145" s="891">
        <v>13947.28690937222</v>
      </c>
      <c r="W145" s="891">
        <v>-100.85915721818158</v>
      </c>
      <c r="X145" s="891">
        <v>13846.427752154039</v>
      </c>
      <c r="Y145" s="891">
        <v>0</v>
      </c>
      <c r="Z145" s="362">
        <v>0</v>
      </c>
      <c r="AA145" s="362">
        <v>0</v>
      </c>
      <c r="AB145" s="362">
        <v>0</v>
      </c>
      <c r="AC145" s="362">
        <v>0</v>
      </c>
      <c r="AD145" s="364" t="s">
        <v>2764</v>
      </c>
      <c r="AE145" s="360"/>
      <c r="AF145" s="363">
        <v>0</v>
      </c>
      <c r="AG145" s="363">
        <v>0</v>
      </c>
      <c r="AH145" s="360"/>
      <c r="AI145" s="859">
        <v>0</v>
      </c>
      <c r="AJ145" s="860">
        <v>0</v>
      </c>
      <c r="AK145" s="859">
        <v>0</v>
      </c>
      <c r="AL145" s="860">
        <v>0</v>
      </c>
      <c r="AM145" s="360"/>
      <c r="AN145" s="861">
        <v>0</v>
      </c>
      <c r="AO145" s="862">
        <v>0</v>
      </c>
      <c r="AP145" s="862">
        <v>0</v>
      </c>
      <c r="AQ145" s="862">
        <v>0</v>
      </c>
      <c r="AR145" s="863">
        <v>0</v>
      </c>
      <c r="AS145" s="586">
        <v>15</v>
      </c>
      <c r="AT145" s="864">
        <v>0</v>
      </c>
      <c r="AU145" s="864">
        <v>0.25670000000000004</v>
      </c>
      <c r="AV145" s="864">
        <v>1</v>
      </c>
      <c r="AW145" s="864">
        <v>1</v>
      </c>
      <c r="AX145" s="839"/>
      <c r="AY145" s="865">
        <v>13395.56</v>
      </c>
      <c r="AZ145" s="866">
        <v>2.0286394074756117E-2</v>
      </c>
      <c r="BA145" s="867">
        <v>15</v>
      </c>
      <c r="BB145" s="234" t="s">
        <v>1736</v>
      </c>
      <c r="BC145" s="360"/>
      <c r="BD145" s="360"/>
      <c r="BE145" s="360"/>
      <c r="BF145" s="360"/>
      <c r="BG145" s="360"/>
      <c r="BH145" s="360"/>
      <c r="BI145" s="360"/>
      <c r="BJ145" s="360"/>
      <c r="BK145" s="360"/>
      <c r="BL145" s="360"/>
      <c r="BM145" s="360"/>
      <c r="BN145" s="876">
        <v>0</v>
      </c>
      <c r="BO145" s="877">
        <v>0</v>
      </c>
      <c r="BP145" s="878">
        <v>0</v>
      </c>
      <c r="BQ145" s="879">
        <v>0</v>
      </c>
      <c r="BR145" s="879">
        <v>0</v>
      </c>
      <c r="BS145" s="880">
        <v>0</v>
      </c>
      <c r="BT145" s="881">
        <v>0</v>
      </c>
      <c r="BU145" s="879">
        <v>0</v>
      </c>
      <c r="BV145" s="879">
        <v>0</v>
      </c>
      <c r="BW145" s="882">
        <v>0</v>
      </c>
      <c r="CG145" s="480">
        <v>134</v>
      </c>
    </row>
    <row r="146" spans="1:85" s="177" customFormat="1" ht="21.95" customHeight="1" x14ac:dyDescent="0.2">
      <c r="A146" s="234">
        <v>0</v>
      </c>
      <c r="B146" s="234">
        <v>0</v>
      </c>
      <c r="C146" s="388">
        <v>0</v>
      </c>
      <c r="D146" s="388" t="s">
        <v>112</v>
      </c>
      <c r="E146" s="868" t="s">
        <v>1738</v>
      </c>
      <c r="F146" s="868" t="s">
        <v>2639</v>
      </c>
      <c r="G146" s="868" t="s">
        <v>90</v>
      </c>
      <c r="H146" s="869">
        <v>17.88</v>
      </c>
      <c r="I146" s="870">
        <v>266.81400000000002</v>
      </c>
      <c r="J146" s="871">
        <v>4770.63</v>
      </c>
      <c r="K146" s="361">
        <v>4770.63</v>
      </c>
      <c r="L146" s="361">
        <v>5024.6109106810427</v>
      </c>
      <c r="M146" s="362">
        <v>0</v>
      </c>
      <c r="N146" s="362">
        <v>0</v>
      </c>
      <c r="O146" s="363">
        <v>0</v>
      </c>
      <c r="P146" s="363">
        <v>0</v>
      </c>
      <c r="Q146" s="362">
        <v>0</v>
      </c>
      <c r="R146" s="362">
        <v>0</v>
      </c>
      <c r="S146" s="363">
        <v>0</v>
      </c>
      <c r="T146" s="363">
        <v>0</v>
      </c>
      <c r="U146" s="891">
        <v>4931.6117505005041</v>
      </c>
      <c r="V146" s="891">
        <v>4967.1193551041079</v>
      </c>
      <c r="W146" s="891">
        <v>-35.919492817005604</v>
      </c>
      <c r="X146" s="891">
        <v>4931.1998622871024</v>
      </c>
      <c r="Y146" s="891">
        <v>0</v>
      </c>
      <c r="Z146" s="362">
        <v>0</v>
      </c>
      <c r="AA146" s="362">
        <v>0</v>
      </c>
      <c r="AB146" s="362">
        <v>0</v>
      </c>
      <c r="AC146" s="362">
        <v>0</v>
      </c>
      <c r="AD146" s="364" t="s">
        <v>2764</v>
      </c>
      <c r="AE146" s="360"/>
      <c r="AF146" s="363">
        <v>0</v>
      </c>
      <c r="AG146" s="363">
        <v>0</v>
      </c>
      <c r="AH146" s="360"/>
      <c r="AI146" s="859">
        <v>0</v>
      </c>
      <c r="AJ146" s="860">
        <v>0</v>
      </c>
      <c r="AK146" s="859">
        <v>0</v>
      </c>
      <c r="AL146" s="860">
        <v>0</v>
      </c>
      <c r="AM146" s="360"/>
      <c r="AN146" s="861">
        <v>0</v>
      </c>
      <c r="AO146" s="862">
        <v>0</v>
      </c>
      <c r="AP146" s="862">
        <v>0</v>
      </c>
      <c r="AQ146" s="862">
        <v>0</v>
      </c>
      <c r="AR146" s="863">
        <v>0</v>
      </c>
      <c r="AS146" s="586">
        <v>27</v>
      </c>
      <c r="AT146" s="864">
        <v>0</v>
      </c>
      <c r="AU146" s="864">
        <v>0</v>
      </c>
      <c r="AV146" s="864">
        <v>1</v>
      </c>
      <c r="AW146" s="864">
        <v>1</v>
      </c>
      <c r="AX146" s="839"/>
      <c r="AY146" s="865">
        <v>4770.63</v>
      </c>
      <c r="AZ146" s="866">
        <v>7.2246983451870455E-3</v>
      </c>
      <c r="BA146" s="867">
        <v>27</v>
      </c>
      <c r="BB146" s="234" t="s">
        <v>1738</v>
      </c>
      <c r="BC146" s="360"/>
      <c r="BD146" s="360"/>
      <c r="BE146" s="360"/>
      <c r="BF146" s="360"/>
      <c r="BG146" s="360"/>
      <c r="BH146" s="360"/>
      <c r="BI146" s="360"/>
      <c r="BJ146" s="360"/>
      <c r="BK146" s="360"/>
      <c r="BL146" s="360"/>
      <c r="BM146" s="360"/>
      <c r="BN146" s="876">
        <v>0</v>
      </c>
      <c r="BO146" s="877">
        <v>0</v>
      </c>
      <c r="BP146" s="878">
        <v>0</v>
      </c>
      <c r="BQ146" s="879">
        <v>0</v>
      </c>
      <c r="BR146" s="879">
        <v>0</v>
      </c>
      <c r="BS146" s="880">
        <v>0</v>
      </c>
      <c r="BT146" s="881">
        <v>0</v>
      </c>
      <c r="BU146" s="879">
        <v>0</v>
      </c>
      <c r="BV146" s="879">
        <v>0</v>
      </c>
      <c r="BW146" s="882">
        <v>0</v>
      </c>
      <c r="CG146" s="480">
        <v>135</v>
      </c>
    </row>
    <row r="147" spans="1:85" s="177" customFormat="1" ht="21.95" customHeight="1" x14ac:dyDescent="0.2">
      <c r="A147" s="234">
        <v>0</v>
      </c>
      <c r="B147" s="234">
        <v>0</v>
      </c>
      <c r="C147" s="388">
        <v>0</v>
      </c>
      <c r="D147" s="388" t="s">
        <v>112</v>
      </c>
      <c r="E147" s="868" t="s">
        <v>1740</v>
      </c>
      <c r="F147" s="868" t="s">
        <v>2640</v>
      </c>
      <c r="G147" s="868" t="s">
        <v>90</v>
      </c>
      <c r="H147" s="869">
        <v>14.9</v>
      </c>
      <c r="I147" s="870">
        <v>301.548</v>
      </c>
      <c r="J147" s="871">
        <v>4493.07</v>
      </c>
      <c r="K147" s="361">
        <v>4493.07</v>
      </c>
      <c r="L147" s="361">
        <v>4732.2740485960285</v>
      </c>
      <c r="M147" s="362">
        <v>0</v>
      </c>
      <c r="N147" s="362">
        <v>0</v>
      </c>
      <c r="O147" s="363">
        <v>0</v>
      </c>
      <c r="P147" s="363">
        <v>0</v>
      </c>
      <c r="Q147" s="362">
        <v>0</v>
      </c>
      <c r="R147" s="362">
        <v>0</v>
      </c>
      <c r="S147" s="363">
        <v>0</v>
      </c>
      <c r="T147" s="363">
        <v>0</v>
      </c>
      <c r="U147" s="891">
        <v>4644.6856720855085</v>
      </c>
      <c r="V147" s="891">
        <v>4678.1274089245244</v>
      </c>
      <c r="W147" s="891">
        <v>-33.829660986348486</v>
      </c>
      <c r="X147" s="891">
        <v>4644.2977479381761</v>
      </c>
      <c r="Y147" s="891">
        <v>0</v>
      </c>
      <c r="Z147" s="362">
        <v>0</v>
      </c>
      <c r="AA147" s="362">
        <v>0</v>
      </c>
      <c r="AB147" s="362">
        <v>0</v>
      </c>
      <c r="AC147" s="362">
        <v>0</v>
      </c>
      <c r="AD147" s="364" t="s">
        <v>2764</v>
      </c>
      <c r="AE147" s="360"/>
      <c r="AF147" s="363">
        <v>0</v>
      </c>
      <c r="AG147" s="363">
        <v>0</v>
      </c>
      <c r="AH147" s="360"/>
      <c r="AI147" s="859">
        <v>0</v>
      </c>
      <c r="AJ147" s="860">
        <v>0</v>
      </c>
      <c r="AK147" s="859">
        <v>0</v>
      </c>
      <c r="AL147" s="860">
        <v>0</v>
      </c>
      <c r="AM147" s="360"/>
      <c r="AN147" s="861">
        <v>0</v>
      </c>
      <c r="AO147" s="862">
        <v>0</v>
      </c>
      <c r="AP147" s="862">
        <v>0</v>
      </c>
      <c r="AQ147" s="862">
        <v>0</v>
      </c>
      <c r="AR147" s="863">
        <v>0</v>
      </c>
      <c r="AS147" s="586">
        <v>30</v>
      </c>
      <c r="AT147" s="864">
        <v>0</v>
      </c>
      <c r="AU147" s="864">
        <v>0</v>
      </c>
      <c r="AV147" s="864">
        <v>1</v>
      </c>
      <c r="AW147" s="864">
        <v>1</v>
      </c>
      <c r="AX147" s="839"/>
      <c r="AY147" s="865">
        <v>4493.07</v>
      </c>
      <c r="AZ147" s="866">
        <v>6.8043582071570328E-3</v>
      </c>
      <c r="BA147" s="867">
        <v>30</v>
      </c>
      <c r="BB147" s="234" t="s">
        <v>1740</v>
      </c>
      <c r="BC147" s="360"/>
      <c r="BD147" s="360"/>
      <c r="BE147" s="360"/>
      <c r="BF147" s="360"/>
      <c r="BG147" s="360"/>
      <c r="BH147" s="360"/>
      <c r="BI147" s="360"/>
      <c r="BJ147" s="360"/>
      <c r="BK147" s="360"/>
      <c r="BL147" s="360"/>
      <c r="BM147" s="360"/>
      <c r="BN147" s="876">
        <v>0</v>
      </c>
      <c r="BO147" s="877">
        <v>0</v>
      </c>
      <c r="BP147" s="878">
        <v>0</v>
      </c>
      <c r="BQ147" s="879">
        <v>0</v>
      </c>
      <c r="BR147" s="879">
        <v>0</v>
      </c>
      <c r="BS147" s="880">
        <v>0</v>
      </c>
      <c r="BT147" s="881">
        <v>0</v>
      </c>
      <c r="BU147" s="879">
        <v>0</v>
      </c>
      <c r="BV147" s="879">
        <v>0</v>
      </c>
      <c r="BW147" s="882">
        <v>0</v>
      </c>
      <c r="CG147" s="480">
        <v>136</v>
      </c>
    </row>
    <row r="148" spans="1:85" s="177" customFormat="1" ht="21.95" customHeight="1" x14ac:dyDescent="0.2">
      <c r="A148" s="234">
        <v>0</v>
      </c>
      <c r="B148" s="234">
        <v>0</v>
      </c>
      <c r="C148" s="388">
        <v>0</v>
      </c>
      <c r="D148" s="388" t="s">
        <v>112</v>
      </c>
      <c r="E148" s="868" t="s">
        <v>1742</v>
      </c>
      <c r="F148" s="868" t="s">
        <v>2641</v>
      </c>
      <c r="G148" s="868" t="s">
        <v>90</v>
      </c>
      <c r="H148" s="869">
        <v>171.53</v>
      </c>
      <c r="I148" s="870">
        <v>301.464</v>
      </c>
      <c r="J148" s="871">
        <v>51710.12</v>
      </c>
      <c r="K148" s="361">
        <v>51710.12</v>
      </c>
      <c r="L148" s="361">
        <v>54463.086247440275</v>
      </c>
      <c r="M148" s="362">
        <v>0</v>
      </c>
      <c r="N148" s="362">
        <v>0</v>
      </c>
      <c r="O148" s="363">
        <v>0</v>
      </c>
      <c r="P148" s="363">
        <v>0</v>
      </c>
      <c r="Q148" s="362">
        <v>0</v>
      </c>
      <c r="R148" s="362">
        <v>0</v>
      </c>
      <c r="S148" s="363">
        <v>0</v>
      </c>
      <c r="T148" s="363">
        <v>0</v>
      </c>
      <c r="U148" s="891">
        <v>53455.043759795073</v>
      </c>
      <c r="V148" s="891">
        <v>53839.9200748656</v>
      </c>
      <c r="W148" s="891">
        <v>-389.34088032534532</v>
      </c>
      <c r="X148" s="891">
        <v>53450.579194540253</v>
      </c>
      <c r="Y148" s="891">
        <v>0</v>
      </c>
      <c r="Z148" s="362">
        <v>0</v>
      </c>
      <c r="AA148" s="362">
        <v>0</v>
      </c>
      <c r="AB148" s="362">
        <v>0</v>
      </c>
      <c r="AC148" s="362">
        <v>0</v>
      </c>
      <c r="AD148" s="364" t="s">
        <v>2764</v>
      </c>
      <c r="AE148" s="360"/>
      <c r="AF148" s="363">
        <v>0</v>
      </c>
      <c r="AG148" s="363">
        <v>0</v>
      </c>
      <c r="AH148" s="360"/>
      <c r="AI148" s="859">
        <v>0</v>
      </c>
      <c r="AJ148" s="860">
        <v>0</v>
      </c>
      <c r="AK148" s="859">
        <v>0</v>
      </c>
      <c r="AL148" s="860">
        <v>0</v>
      </c>
      <c r="AM148" s="360"/>
      <c r="AN148" s="861">
        <v>0</v>
      </c>
      <c r="AO148" s="862">
        <v>0</v>
      </c>
      <c r="AP148" s="862">
        <v>0</v>
      </c>
      <c r="AQ148" s="862">
        <v>0</v>
      </c>
      <c r="AR148" s="863">
        <v>0</v>
      </c>
      <c r="AS148" s="586">
        <v>3</v>
      </c>
      <c r="AT148" s="864">
        <v>0</v>
      </c>
      <c r="AU148" s="864">
        <v>0.8</v>
      </c>
      <c r="AV148" s="864">
        <v>1</v>
      </c>
      <c r="AW148" s="864">
        <v>1</v>
      </c>
      <c r="AX148" s="839"/>
      <c r="AY148" s="865">
        <v>51710.12</v>
      </c>
      <c r="AZ148" s="866">
        <v>7.831041568795391E-2</v>
      </c>
      <c r="BA148" s="867">
        <v>3</v>
      </c>
      <c r="BB148" s="234" t="s">
        <v>1742</v>
      </c>
      <c r="BC148" s="360"/>
      <c r="BD148" s="360"/>
      <c r="BE148" s="360"/>
      <c r="BF148" s="360"/>
      <c r="BG148" s="360"/>
      <c r="BH148" s="360"/>
      <c r="BI148" s="360"/>
      <c r="BJ148" s="360"/>
      <c r="BK148" s="360"/>
      <c r="BL148" s="360"/>
      <c r="BM148" s="360"/>
      <c r="BN148" s="876">
        <v>0</v>
      </c>
      <c r="BO148" s="877">
        <v>0</v>
      </c>
      <c r="BP148" s="878">
        <v>0</v>
      </c>
      <c r="BQ148" s="879">
        <v>0</v>
      </c>
      <c r="BR148" s="879">
        <v>0</v>
      </c>
      <c r="BS148" s="880">
        <v>0</v>
      </c>
      <c r="BT148" s="881">
        <v>0</v>
      </c>
      <c r="BU148" s="879">
        <v>0</v>
      </c>
      <c r="BV148" s="879">
        <v>0</v>
      </c>
      <c r="BW148" s="882">
        <v>0</v>
      </c>
      <c r="CG148" s="480">
        <v>137</v>
      </c>
    </row>
    <row r="149" spans="1:85" s="177" customFormat="1" ht="21.95" customHeight="1" x14ac:dyDescent="0.2">
      <c r="A149" s="234">
        <v>0</v>
      </c>
      <c r="B149" s="234">
        <v>0</v>
      </c>
      <c r="C149" s="388">
        <v>0</v>
      </c>
      <c r="D149" s="388" t="s">
        <v>112</v>
      </c>
      <c r="E149" s="868" t="s">
        <v>2642</v>
      </c>
      <c r="F149" s="868" t="s">
        <v>1743</v>
      </c>
      <c r="G149" s="868" t="s">
        <v>90</v>
      </c>
      <c r="H149" s="869">
        <v>1392.19</v>
      </c>
      <c r="I149" s="870">
        <v>23.83</v>
      </c>
      <c r="J149" s="871">
        <v>33175.89</v>
      </c>
      <c r="K149" s="361">
        <v>33175.89</v>
      </c>
      <c r="L149" s="361">
        <v>34942.122710324235</v>
      </c>
      <c r="M149" s="362">
        <v>0</v>
      </c>
      <c r="N149" s="362">
        <v>0</v>
      </c>
      <c r="O149" s="363">
        <v>0</v>
      </c>
      <c r="P149" s="363">
        <v>0</v>
      </c>
      <c r="Q149" s="362">
        <v>0</v>
      </c>
      <c r="R149" s="362">
        <v>0</v>
      </c>
      <c r="S149" s="363">
        <v>0</v>
      </c>
      <c r="T149" s="363">
        <v>0</v>
      </c>
      <c r="U149" s="891">
        <v>34295.388440795483</v>
      </c>
      <c r="V149" s="891">
        <v>34542.315237569215</v>
      </c>
      <c r="W149" s="891">
        <v>-249.79114761630765</v>
      </c>
      <c r="X149" s="891">
        <v>34292.524089952909</v>
      </c>
      <c r="Y149" s="891">
        <v>0</v>
      </c>
      <c r="Z149" s="362">
        <v>0</v>
      </c>
      <c r="AA149" s="362">
        <v>0</v>
      </c>
      <c r="AB149" s="362">
        <v>0</v>
      </c>
      <c r="AC149" s="362">
        <v>0</v>
      </c>
      <c r="AD149" s="364" t="s">
        <v>2764</v>
      </c>
      <c r="AE149" s="360"/>
      <c r="AF149" s="363">
        <v>0</v>
      </c>
      <c r="AG149" s="363">
        <v>0</v>
      </c>
      <c r="AH149" s="360"/>
      <c r="AI149" s="859">
        <v>0</v>
      </c>
      <c r="AJ149" s="860">
        <v>0</v>
      </c>
      <c r="AK149" s="859">
        <v>0</v>
      </c>
      <c r="AL149" s="860">
        <v>0</v>
      </c>
      <c r="AM149" s="360"/>
      <c r="AN149" s="861">
        <v>0</v>
      </c>
      <c r="AO149" s="862">
        <v>0</v>
      </c>
      <c r="AP149" s="862">
        <v>0</v>
      </c>
      <c r="AQ149" s="862">
        <v>0</v>
      </c>
      <c r="AR149" s="863">
        <v>0</v>
      </c>
      <c r="AS149" s="586">
        <v>8</v>
      </c>
      <c r="AT149" s="864">
        <v>0.2273</v>
      </c>
      <c r="AU149" s="864">
        <v>0.43219999999999997</v>
      </c>
      <c r="AV149" s="864">
        <v>0.77839999999999998</v>
      </c>
      <c r="AW149" s="864">
        <v>0.99549999999999994</v>
      </c>
      <c r="AX149" s="839"/>
      <c r="AY149" s="865">
        <v>33026.598494999998</v>
      </c>
      <c r="AZ149" s="866">
        <v>5.001587033452258E-2</v>
      </c>
      <c r="BA149" s="867">
        <v>8</v>
      </c>
      <c r="BB149" s="234" t="s">
        <v>2642</v>
      </c>
      <c r="BC149" s="360"/>
      <c r="BD149" s="360"/>
      <c r="BE149" s="360"/>
      <c r="BF149" s="360"/>
      <c r="BG149" s="360"/>
      <c r="BH149" s="360"/>
      <c r="BI149" s="360"/>
      <c r="BJ149" s="360"/>
      <c r="BK149" s="360"/>
      <c r="BL149" s="360"/>
      <c r="BM149" s="360"/>
      <c r="BN149" s="876">
        <v>0</v>
      </c>
      <c r="BO149" s="877">
        <v>0</v>
      </c>
      <c r="BP149" s="878">
        <v>0</v>
      </c>
      <c r="BQ149" s="879">
        <v>0</v>
      </c>
      <c r="BR149" s="879">
        <v>0</v>
      </c>
      <c r="BS149" s="880">
        <v>0</v>
      </c>
      <c r="BT149" s="881">
        <v>0</v>
      </c>
      <c r="BU149" s="879">
        <v>0</v>
      </c>
      <c r="BV149" s="879">
        <v>0</v>
      </c>
      <c r="BW149" s="882">
        <v>0</v>
      </c>
      <c r="CG149" s="480">
        <v>138</v>
      </c>
    </row>
    <row r="150" spans="1:85" s="177" customFormat="1" ht="21.95" customHeight="1" x14ac:dyDescent="0.2">
      <c r="A150" s="234">
        <v>0</v>
      </c>
      <c r="B150" s="234">
        <v>0</v>
      </c>
      <c r="C150" s="388">
        <v>0</v>
      </c>
      <c r="D150" s="388" t="s">
        <v>112</v>
      </c>
      <c r="E150" s="872" t="s">
        <v>1744</v>
      </c>
      <c r="F150" s="872" t="s">
        <v>1745</v>
      </c>
      <c r="G150" s="872"/>
      <c r="H150" s="873"/>
      <c r="I150" s="874"/>
      <c r="J150" s="875">
        <v>17010.77</v>
      </c>
      <c r="K150" s="842">
        <v>17010.77</v>
      </c>
      <c r="L150" s="842">
        <v>17916.396899588894</v>
      </c>
      <c r="M150" s="362">
        <v>0</v>
      </c>
      <c r="N150" s="362">
        <v>0</v>
      </c>
      <c r="O150" s="363">
        <v>0</v>
      </c>
      <c r="P150" s="363">
        <v>0</v>
      </c>
      <c r="Q150" s="362">
        <v>0</v>
      </c>
      <c r="R150" s="362">
        <v>0</v>
      </c>
      <c r="S150" s="363">
        <v>0</v>
      </c>
      <c r="T150" s="363">
        <v>0</v>
      </c>
      <c r="U150" s="363"/>
      <c r="V150" s="363"/>
      <c r="W150" s="363"/>
      <c r="X150" s="363"/>
      <c r="Y150" s="363">
        <v>0</v>
      </c>
      <c r="Z150" s="362">
        <v>0</v>
      </c>
      <c r="AA150" s="362">
        <v>0</v>
      </c>
      <c r="AB150" s="362">
        <v>0</v>
      </c>
      <c r="AC150" s="362">
        <v>0</v>
      </c>
      <c r="AD150" s="364" t="s">
        <v>2764</v>
      </c>
      <c r="AE150" s="360"/>
      <c r="AF150" s="363">
        <v>0</v>
      </c>
      <c r="AG150" s="363">
        <v>0</v>
      </c>
      <c r="AH150" s="360"/>
      <c r="AI150" s="859"/>
      <c r="AJ150" s="860"/>
      <c r="AK150" s="859"/>
      <c r="AL150" s="860"/>
      <c r="AM150" s="360"/>
      <c r="AN150" s="861"/>
      <c r="AO150" s="862"/>
      <c r="AP150" s="862"/>
      <c r="AQ150" s="862"/>
      <c r="AR150" s="863"/>
      <c r="AS150" s="586"/>
      <c r="AT150" s="864"/>
      <c r="AU150" s="864"/>
      <c r="AV150" s="864"/>
      <c r="AW150" s="864"/>
      <c r="AX150" s="839"/>
      <c r="AY150" s="865"/>
      <c r="AZ150" s="866"/>
      <c r="BA150" s="867"/>
      <c r="BB150" s="234" t="s">
        <v>1744</v>
      </c>
      <c r="BC150" s="360"/>
      <c r="BD150" s="360"/>
      <c r="BE150" s="360"/>
      <c r="BF150" s="360"/>
      <c r="BG150" s="360"/>
      <c r="BH150" s="360"/>
      <c r="BI150" s="360"/>
      <c r="BJ150" s="360"/>
      <c r="BK150" s="360"/>
      <c r="BL150" s="360"/>
      <c r="BM150" s="360"/>
      <c r="BN150" s="876">
        <v>0</v>
      </c>
      <c r="BO150" s="877">
        <v>0</v>
      </c>
      <c r="BP150" s="878">
        <v>0</v>
      </c>
      <c r="BQ150" s="879">
        <v>0</v>
      </c>
      <c r="BR150" s="879">
        <v>0</v>
      </c>
      <c r="BS150" s="880">
        <v>0</v>
      </c>
      <c r="BT150" s="881">
        <v>0</v>
      </c>
      <c r="BU150" s="879">
        <v>0</v>
      </c>
      <c r="BV150" s="879">
        <v>0</v>
      </c>
      <c r="BW150" s="882">
        <v>0</v>
      </c>
      <c r="CG150" s="480">
        <v>139</v>
      </c>
    </row>
    <row r="151" spans="1:85" s="177" customFormat="1" ht="21.95" customHeight="1" x14ac:dyDescent="0.2">
      <c r="A151" s="234">
        <v>0</v>
      </c>
      <c r="B151" s="234">
        <v>0</v>
      </c>
      <c r="C151" s="388">
        <v>0</v>
      </c>
      <c r="D151" s="388" t="s">
        <v>112</v>
      </c>
      <c r="E151" s="868" t="s">
        <v>1746</v>
      </c>
      <c r="F151" s="868" t="s">
        <v>2643</v>
      </c>
      <c r="G151" s="868" t="s">
        <v>15</v>
      </c>
      <c r="H151" s="869">
        <v>513.26</v>
      </c>
      <c r="I151" s="870">
        <v>8.7574000000000005</v>
      </c>
      <c r="J151" s="871">
        <v>4494.82</v>
      </c>
      <c r="K151" s="361">
        <v>4494.82</v>
      </c>
      <c r="L151" s="361">
        <v>4734.1172158703075</v>
      </c>
      <c r="M151" s="362">
        <v>0</v>
      </c>
      <c r="N151" s="362">
        <v>0</v>
      </c>
      <c r="O151" s="363">
        <v>0</v>
      </c>
      <c r="P151" s="363">
        <v>0</v>
      </c>
      <c r="Q151" s="362">
        <v>0</v>
      </c>
      <c r="R151" s="362">
        <v>0</v>
      </c>
      <c r="S151" s="363">
        <v>0</v>
      </c>
      <c r="T151" s="363">
        <v>0</v>
      </c>
      <c r="U151" s="891">
        <v>4646.4947246767561</v>
      </c>
      <c r="V151" s="891">
        <v>4679.9494866944287</v>
      </c>
      <c r="W151" s="891">
        <v>-33.842837257077697</v>
      </c>
      <c r="X151" s="891">
        <v>4646.1066494373508</v>
      </c>
      <c r="Y151" s="891">
        <v>0</v>
      </c>
      <c r="Z151" s="362">
        <v>0</v>
      </c>
      <c r="AA151" s="362">
        <v>0</v>
      </c>
      <c r="AB151" s="362">
        <v>0</v>
      </c>
      <c r="AC151" s="362">
        <v>0</v>
      </c>
      <c r="AD151" s="364" t="s">
        <v>2764</v>
      </c>
      <c r="AE151" s="360"/>
      <c r="AF151" s="363">
        <v>0</v>
      </c>
      <c r="AG151" s="363">
        <v>0</v>
      </c>
      <c r="AH151" s="360"/>
      <c r="AI151" s="859">
        <v>0</v>
      </c>
      <c r="AJ151" s="860">
        <v>0</v>
      </c>
      <c r="AK151" s="859">
        <v>0</v>
      </c>
      <c r="AL151" s="860">
        <v>0</v>
      </c>
      <c r="AM151" s="360"/>
      <c r="AN151" s="861">
        <v>0</v>
      </c>
      <c r="AO151" s="862">
        <v>0</v>
      </c>
      <c r="AP151" s="862">
        <v>0</v>
      </c>
      <c r="AQ151" s="862">
        <v>0</v>
      </c>
      <c r="AR151" s="863">
        <v>0</v>
      </c>
      <c r="AS151" s="586">
        <v>29</v>
      </c>
      <c r="AT151" s="864">
        <v>0.33390000000000003</v>
      </c>
      <c r="AU151" s="864">
        <v>0.43170000000000003</v>
      </c>
      <c r="AV151" s="864">
        <v>0.8508</v>
      </c>
      <c r="AW151" s="864">
        <v>1</v>
      </c>
      <c r="AX151" s="839"/>
      <c r="AY151" s="865">
        <v>4494.82</v>
      </c>
      <c r="AZ151" s="866">
        <v>6.8070084277996054E-3</v>
      </c>
      <c r="BA151" s="867">
        <v>29</v>
      </c>
      <c r="BB151" s="234" t="s">
        <v>1746</v>
      </c>
      <c r="BC151" s="360"/>
      <c r="BD151" s="360"/>
      <c r="BE151" s="360"/>
      <c r="BF151" s="360"/>
      <c r="BG151" s="360"/>
      <c r="BH151" s="360"/>
      <c r="BI151" s="360"/>
      <c r="BJ151" s="360"/>
      <c r="BK151" s="360"/>
      <c r="BL151" s="360"/>
      <c r="BM151" s="360"/>
      <c r="BN151" s="876">
        <v>0</v>
      </c>
      <c r="BO151" s="877">
        <v>0</v>
      </c>
      <c r="BP151" s="878">
        <v>0</v>
      </c>
      <c r="BQ151" s="879">
        <v>0</v>
      </c>
      <c r="BR151" s="879">
        <v>0</v>
      </c>
      <c r="BS151" s="880">
        <v>0</v>
      </c>
      <c r="BT151" s="881">
        <v>0</v>
      </c>
      <c r="BU151" s="879">
        <v>0</v>
      </c>
      <c r="BV151" s="879">
        <v>0</v>
      </c>
      <c r="BW151" s="882">
        <v>0</v>
      </c>
      <c r="CG151" s="480">
        <v>140</v>
      </c>
    </row>
    <row r="152" spans="1:85" s="177" customFormat="1" ht="21.95" customHeight="1" x14ac:dyDescent="0.2">
      <c r="A152" s="234">
        <v>0</v>
      </c>
      <c r="B152" s="234">
        <v>0</v>
      </c>
      <c r="C152" s="388">
        <v>0</v>
      </c>
      <c r="D152" s="388" t="s">
        <v>112</v>
      </c>
      <c r="E152" s="868" t="s">
        <v>1747</v>
      </c>
      <c r="F152" s="868" t="s">
        <v>2644</v>
      </c>
      <c r="G152" s="868" t="s">
        <v>15</v>
      </c>
      <c r="H152" s="869">
        <v>102.08</v>
      </c>
      <c r="I152" s="870">
        <v>8.7574000000000005</v>
      </c>
      <c r="J152" s="871">
        <v>893.96</v>
      </c>
      <c r="K152" s="361">
        <v>893.96</v>
      </c>
      <c r="L152" s="361">
        <v>941.55303800806701</v>
      </c>
      <c r="M152" s="362">
        <v>0</v>
      </c>
      <c r="N152" s="362">
        <v>0</v>
      </c>
      <c r="O152" s="363">
        <v>0</v>
      </c>
      <c r="P152" s="363">
        <v>0</v>
      </c>
      <c r="Q152" s="362">
        <v>0</v>
      </c>
      <c r="R152" s="362">
        <v>0</v>
      </c>
      <c r="S152" s="363">
        <v>0</v>
      </c>
      <c r="T152" s="363">
        <v>0</v>
      </c>
      <c r="U152" s="891">
        <v>924.12608826872554</v>
      </c>
      <c r="V152" s="891">
        <v>930.77979610426041</v>
      </c>
      <c r="W152" s="891">
        <v>-6.7308908464270791</v>
      </c>
      <c r="X152" s="891">
        <v>924.04890525783333</v>
      </c>
      <c r="Y152" s="891">
        <v>0</v>
      </c>
      <c r="Z152" s="362">
        <v>0</v>
      </c>
      <c r="AA152" s="362">
        <v>0</v>
      </c>
      <c r="AB152" s="362">
        <v>0</v>
      </c>
      <c r="AC152" s="362">
        <v>0</v>
      </c>
      <c r="AD152" s="364" t="s">
        <v>2764</v>
      </c>
      <c r="AE152" s="360"/>
      <c r="AF152" s="363">
        <v>0</v>
      </c>
      <c r="AG152" s="363">
        <v>0</v>
      </c>
      <c r="AH152" s="360"/>
      <c r="AI152" s="859">
        <v>0</v>
      </c>
      <c r="AJ152" s="860">
        <v>0</v>
      </c>
      <c r="AK152" s="859">
        <v>0</v>
      </c>
      <c r="AL152" s="860">
        <v>0</v>
      </c>
      <c r="AM152" s="360"/>
      <c r="AN152" s="861">
        <v>0</v>
      </c>
      <c r="AO152" s="862">
        <v>0</v>
      </c>
      <c r="AP152" s="862">
        <v>0</v>
      </c>
      <c r="AQ152" s="862">
        <v>0</v>
      </c>
      <c r="AR152" s="863">
        <v>0</v>
      </c>
      <c r="AS152" s="586">
        <v>0</v>
      </c>
      <c r="AT152" s="864">
        <v>0</v>
      </c>
      <c r="AU152" s="864">
        <v>0</v>
      </c>
      <c r="AV152" s="864">
        <v>0</v>
      </c>
      <c r="AW152" s="864">
        <v>0</v>
      </c>
      <c r="AX152" s="839"/>
      <c r="AY152" s="865">
        <v>0</v>
      </c>
      <c r="AZ152" s="866">
        <v>0</v>
      </c>
      <c r="BA152" s="867">
        <v>0</v>
      </c>
      <c r="BB152" s="234" t="s">
        <v>1747</v>
      </c>
      <c r="BC152" s="360"/>
      <c r="BD152" s="360"/>
      <c r="BE152" s="360"/>
      <c r="BF152" s="360"/>
      <c r="BG152" s="360"/>
      <c r="BH152" s="360"/>
      <c r="BI152" s="360"/>
      <c r="BJ152" s="360"/>
      <c r="BK152" s="360"/>
      <c r="BL152" s="360"/>
      <c r="BM152" s="360"/>
      <c r="BN152" s="876">
        <v>0</v>
      </c>
      <c r="BO152" s="877">
        <v>0</v>
      </c>
      <c r="BP152" s="878">
        <v>0</v>
      </c>
      <c r="BQ152" s="879">
        <v>0</v>
      </c>
      <c r="BR152" s="879">
        <v>0</v>
      </c>
      <c r="BS152" s="880">
        <v>0</v>
      </c>
      <c r="BT152" s="881">
        <v>0</v>
      </c>
      <c r="BU152" s="879">
        <v>0</v>
      </c>
      <c r="BV152" s="879">
        <v>0</v>
      </c>
      <c r="BW152" s="882">
        <v>0</v>
      </c>
      <c r="CG152" s="480">
        <v>141</v>
      </c>
    </row>
    <row r="153" spans="1:85" s="177" customFormat="1" ht="21.95" customHeight="1" x14ac:dyDescent="0.2">
      <c r="A153" s="234">
        <v>0</v>
      </c>
      <c r="B153" s="234">
        <v>0</v>
      </c>
      <c r="C153" s="388">
        <v>0</v>
      </c>
      <c r="D153" s="388" t="s">
        <v>112</v>
      </c>
      <c r="E153" s="868" t="s">
        <v>1748</v>
      </c>
      <c r="F153" s="868" t="s">
        <v>2645</v>
      </c>
      <c r="G153" s="868" t="s">
        <v>15</v>
      </c>
      <c r="H153" s="869">
        <v>145.99</v>
      </c>
      <c r="I153" s="870">
        <v>4.3315999999999999</v>
      </c>
      <c r="J153" s="871">
        <v>632.37</v>
      </c>
      <c r="K153" s="361">
        <v>632.37</v>
      </c>
      <c r="L153" s="361">
        <v>666.03639384889857</v>
      </c>
      <c r="M153" s="362">
        <v>0</v>
      </c>
      <c r="N153" s="362">
        <v>0</v>
      </c>
      <c r="O153" s="363">
        <v>0</v>
      </c>
      <c r="P153" s="363">
        <v>0</v>
      </c>
      <c r="Q153" s="362">
        <v>0</v>
      </c>
      <c r="R153" s="362">
        <v>0</v>
      </c>
      <c r="S153" s="363">
        <v>0</v>
      </c>
      <c r="T153" s="363">
        <v>0</v>
      </c>
      <c r="U153" s="891">
        <v>653.70890692927412</v>
      </c>
      <c r="V153" s="891">
        <v>658.41561105916492</v>
      </c>
      <c r="W153" s="891">
        <v>-4.7613018977975283</v>
      </c>
      <c r="X153" s="891">
        <v>653.65430916136734</v>
      </c>
      <c r="Y153" s="891">
        <v>0</v>
      </c>
      <c r="Z153" s="362">
        <v>0</v>
      </c>
      <c r="AA153" s="362">
        <v>0</v>
      </c>
      <c r="AB153" s="362">
        <v>0</v>
      </c>
      <c r="AC153" s="362">
        <v>0</v>
      </c>
      <c r="AD153" s="364" t="s">
        <v>2764</v>
      </c>
      <c r="AE153" s="360"/>
      <c r="AF153" s="363">
        <v>0</v>
      </c>
      <c r="AG153" s="363">
        <v>0</v>
      </c>
      <c r="AH153" s="360"/>
      <c r="AI153" s="859">
        <v>0</v>
      </c>
      <c r="AJ153" s="860">
        <v>0</v>
      </c>
      <c r="AK153" s="859">
        <v>0</v>
      </c>
      <c r="AL153" s="860">
        <v>0</v>
      </c>
      <c r="AM153" s="360"/>
      <c r="AN153" s="861">
        <v>0</v>
      </c>
      <c r="AO153" s="862">
        <v>0</v>
      </c>
      <c r="AP153" s="862">
        <v>0</v>
      </c>
      <c r="AQ153" s="862">
        <v>0</v>
      </c>
      <c r="AR153" s="863">
        <v>0</v>
      </c>
      <c r="AS153" s="586">
        <v>53</v>
      </c>
      <c r="AT153" s="864">
        <v>0</v>
      </c>
      <c r="AU153" s="864">
        <v>0.29760000000000003</v>
      </c>
      <c r="AV153" s="864">
        <v>1</v>
      </c>
      <c r="AW153" s="864">
        <v>1</v>
      </c>
      <c r="AX153" s="839"/>
      <c r="AY153" s="865">
        <v>632.37</v>
      </c>
      <c r="AZ153" s="866">
        <v>9.5766858728216859E-4</v>
      </c>
      <c r="BA153" s="867">
        <v>53</v>
      </c>
      <c r="BB153" s="234" t="s">
        <v>1748</v>
      </c>
      <c r="BC153" s="360"/>
      <c r="BD153" s="360"/>
      <c r="BE153" s="360"/>
      <c r="BF153" s="360"/>
      <c r="BG153" s="360"/>
      <c r="BH153" s="360"/>
      <c r="BI153" s="360"/>
      <c r="BJ153" s="360"/>
      <c r="BK153" s="360"/>
      <c r="BL153" s="360"/>
      <c r="BM153" s="360"/>
      <c r="BN153" s="876">
        <v>0</v>
      </c>
      <c r="BO153" s="877">
        <v>0</v>
      </c>
      <c r="BP153" s="878">
        <v>0</v>
      </c>
      <c r="BQ153" s="879">
        <v>0</v>
      </c>
      <c r="BR153" s="879">
        <v>0</v>
      </c>
      <c r="BS153" s="880">
        <v>0</v>
      </c>
      <c r="BT153" s="881">
        <v>0</v>
      </c>
      <c r="BU153" s="879">
        <v>0</v>
      </c>
      <c r="BV153" s="879">
        <v>0</v>
      </c>
      <c r="BW153" s="882">
        <v>0</v>
      </c>
      <c r="CG153" s="480">
        <v>142</v>
      </c>
    </row>
    <row r="154" spans="1:85" s="177" customFormat="1" ht="21.95" customHeight="1" x14ac:dyDescent="0.2">
      <c r="A154" s="234">
        <v>0</v>
      </c>
      <c r="B154" s="234">
        <v>0</v>
      </c>
      <c r="C154" s="388">
        <v>0</v>
      </c>
      <c r="D154" s="388" t="s">
        <v>112</v>
      </c>
      <c r="E154" s="868" t="s">
        <v>1749</v>
      </c>
      <c r="F154" s="868" t="s">
        <v>2646</v>
      </c>
      <c r="G154" s="868" t="s">
        <v>15</v>
      </c>
      <c r="H154" s="869">
        <v>34.93</v>
      </c>
      <c r="I154" s="870">
        <v>43.119399999999999</v>
      </c>
      <c r="J154" s="871">
        <v>1506.16</v>
      </c>
      <c r="K154" s="361">
        <v>1506.16</v>
      </c>
      <c r="L154" s="361">
        <v>1586.3456124728516</v>
      </c>
      <c r="M154" s="362">
        <v>0</v>
      </c>
      <c r="N154" s="362">
        <v>0</v>
      </c>
      <c r="O154" s="363">
        <v>0</v>
      </c>
      <c r="P154" s="363">
        <v>0</v>
      </c>
      <c r="Q154" s="362">
        <v>0</v>
      </c>
      <c r="R154" s="362">
        <v>0</v>
      </c>
      <c r="S154" s="363">
        <v>0</v>
      </c>
      <c r="T154" s="363">
        <v>0</v>
      </c>
      <c r="U154" s="891">
        <v>1556.9843719034677</v>
      </c>
      <c r="V154" s="891">
        <v>1568.1946593811729</v>
      </c>
      <c r="W154" s="891">
        <v>-11.340326812446531</v>
      </c>
      <c r="X154" s="891">
        <v>1556.8543325687262</v>
      </c>
      <c r="Y154" s="891">
        <v>0</v>
      </c>
      <c r="Z154" s="362">
        <v>0</v>
      </c>
      <c r="AA154" s="362">
        <v>0</v>
      </c>
      <c r="AB154" s="362">
        <v>0</v>
      </c>
      <c r="AC154" s="362">
        <v>0</v>
      </c>
      <c r="AD154" s="364" t="s">
        <v>2764</v>
      </c>
      <c r="AE154" s="360"/>
      <c r="AF154" s="363">
        <v>0</v>
      </c>
      <c r="AG154" s="363">
        <v>0</v>
      </c>
      <c r="AH154" s="360"/>
      <c r="AI154" s="859">
        <v>0</v>
      </c>
      <c r="AJ154" s="860">
        <v>0</v>
      </c>
      <c r="AK154" s="859">
        <v>0</v>
      </c>
      <c r="AL154" s="860">
        <v>0</v>
      </c>
      <c r="AM154" s="360"/>
      <c r="AN154" s="861">
        <v>0</v>
      </c>
      <c r="AO154" s="862">
        <v>0</v>
      </c>
      <c r="AP154" s="862">
        <v>0</v>
      </c>
      <c r="AQ154" s="862">
        <v>0</v>
      </c>
      <c r="AR154" s="863">
        <v>0</v>
      </c>
      <c r="AS154" s="586">
        <v>42</v>
      </c>
      <c r="AT154" s="864">
        <v>0</v>
      </c>
      <c r="AU154" s="864">
        <v>0</v>
      </c>
      <c r="AV154" s="864">
        <v>1</v>
      </c>
      <c r="AW154" s="864">
        <v>1</v>
      </c>
      <c r="AX154" s="839"/>
      <c r="AY154" s="865">
        <v>1506.16</v>
      </c>
      <c r="AZ154" s="866">
        <v>2.2809464702957306E-3</v>
      </c>
      <c r="BA154" s="867">
        <v>42</v>
      </c>
      <c r="BB154" s="234" t="s">
        <v>1749</v>
      </c>
      <c r="BC154" s="360"/>
      <c r="BD154" s="360"/>
      <c r="BE154" s="360"/>
      <c r="BF154" s="360"/>
      <c r="BG154" s="360"/>
      <c r="BH154" s="360"/>
      <c r="BI154" s="360"/>
      <c r="BJ154" s="360"/>
      <c r="BK154" s="360"/>
      <c r="BL154" s="360"/>
      <c r="BM154" s="360"/>
      <c r="BN154" s="876">
        <v>0</v>
      </c>
      <c r="BO154" s="877">
        <v>0</v>
      </c>
      <c r="BP154" s="878">
        <v>0</v>
      </c>
      <c r="BQ154" s="879">
        <v>0</v>
      </c>
      <c r="BR154" s="879">
        <v>0</v>
      </c>
      <c r="BS154" s="880">
        <v>0</v>
      </c>
      <c r="BT154" s="881">
        <v>0</v>
      </c>
      <c r="BU154" s="879">
        <v>0</v>
      </c>
      <c r="BV154" s="879">
        <v>0</v>
      </c>
      <c r="BW154" s="882">
        <v>0</v>
      </c>
      <c r="CG154" s="480">
        <v>143</v>
      </c>
    </row>
    <row r="155" spans="1:85" s="177" customFormat="1" ht="21.95" customHeight="1" x14ac:dyDescent="0.2">
      <c r="A155" s="234">
        <v>0</v>
      </c>
      <c r="B155" s="234">
        <v>0</v>
      </c>
      <c r="C155" s="388">
        <v>0</v>
      </c>
      <c r="D155" s="388" t="s">
        <v>112</v>
      </c>
      <c r="E155" s="868" t="s">
        <v>1750</v>
      </c>
      <c r="F155" s="868" t="s">
        <v>1751</v>
      </c>
      <c r="G155" s="868" t="s">
        <v>15</v>
      </c>
      <c r="H155" s="869">
        <v>796.26</v>
      </c>
      <c r="I155" s="870">
        <v>11.91</v>
      </c>
      <c r="J155" s="871">
        <v>9483.4599999999991</v>
      </c>
      <c r="K155" s="361">
        <v>9483.4599999999991</v>
      </c>
      <c r="L155" s="361">
        <v>9988.344639388768</v>
      </c>
      <c r="M155" s="362">
        <v>0</v>
      </c>
      <c r="N155" s="362">
        <v>0</v>
      </c>
      <c r="O155" s="363">
        <v>0</v>
      </c>
      <c r="P155" s="363">
        <v>0</v>
      </c>
      <c r="Q155" s="362">
        <v>0</v>
      </c>
      <c r="R155" s="362">
        <v>0</v>
      </c>
      <c r="S155" s="363">
        <v>0</v>
      </c>
      <c r="T155" s="363">
        <v>0</v>
      </c>
      <c r="U155" s="891">
        <v>9803.473078272993</v>
      </c>
      <c r="V155" s="891">
        <v>9874.0580844365595</v>
      </c>
      <c r="W155" s="891">
        <v>-71.403792235063875</v>
      </c>
      <c r="X155" s="891">
        <v>9802.654292201496</v>
      </c>
      <c r="Y155" s="891">
        <v>0</v>
      </c>
      <c r="Z155" s="362">
        <v>0</v>
      </c>
      <c r="AA155" s="362">
        <v>0</v>
      </c>
      <c r="AB155" s="362">
        <v>0</v>
      </c>
      <c r="AC155" s="362">
        <v>0</v>
      </c>
      <c r="AD155" s="364" t="s">
        <v>2764</v>
      </c>
      <c r="AE155" s="360"/>
      <c r="AF155" s="363">
        <v>0</v>
      </c>
      <c r="AG155" s="363">
        <v>0</v>
      </c>
      <c r="AH155" s="360"/>
      <c r="AI155" s="859">
        <v>0</v>
      </c>
      <c r="AJ155" s="860">
        <v>0</v>
      </c>
      <c r="AK155" s="859">
        <v>0</v>
      </c>
      <c r="AL155" s="860">
        <v>0</v>
      </c>
      <c r="AM155" s="360"/>
      <c r="AN155" s="861">
        <v>0</v>
      </c>
      <c r="AO155" s="862">
        <v>0</v>
      </c>
      <c r="AP155" s="862">
        <v>0</v>
      </c>
      <c r="AQ155" s="862">
        <v>0</v>
      </c>
      <c r="AR155" s="863">
        <v>0</v>
      </c>
      <c r="AS155" s="586">
        <v>19</v>
      </c>
      <c r="AT155" s="864">
        <v>0.23850000000000002</v>
      </c>
      <c r="AU155" s="864">
        <v>0.36869999999999997</v>
      </c>
      <c r="AV155" s="864">
        <v>0.72319999999999995</v>
      </c>
      <c r="AW155" s="864">
        <v>0.95889999999999997</v>
      </c>
      <c r="AX155" s="839"/>
      <c r="AY155" s="865">
        <v>9093.6897939999981</v>
      </c>
      <c r="AZ155" s="866">
        <v>1.3771591090978783E-2</v>
      </c>
      <c r="BA155" s="867">
        <v>19</v>
      </c>
      <c r="BB155" s="234" t="s">
        <v>1750</v>
      </c>
      <c r="BC155" s="360"/>
      <c r="BD155" s="360"/>
      <c r="BE155" s="360"/>
      <c r="BF155" s="360"/>
      <c r="BG155" s="360"/>
      <c r="BH155" s="360"/>
      <c r="BI155" s="360"/>
      <c r="BJ155" s="360"/>
      <c r="BK155" s="360"/>
      <c r="BL155" s="360"/>
      <c r="BM155" s="360"/>
      <c r="BN155" s="876">
        <v>0</v>
      </c>
      <c r="BO155" s="877">
        <v>0</v>
      </c>
      <c r="BP155" s="878">
        <v>0</v>
      </c>
      <c r="BQ155" s="879">
        <v>0</v>
      </c>
      <c r="BR155" s="879">
        <v>0</v>
      </c>
      <c r="BS155" s="880">
        <v>0</v>
      </c>
      <c r="BT155" s="881">
        <v>0</v>
      </c>
      <c r="BU155" s="879">
        <v>0</v>
      </c>
      <c r="BV155" s="879">
        <v>0</v>
      </c>
      <c r="BW155" s="882">
        <v>0</v>
      </c>
      <c r="CG155" s="480">
        <v>144</v>
      </c>
    </row>
    <row r="156" spans="1:85" s="177" customFormat="1" ht="21.95" customHeight="1" x14ac:dyDescent="0.2">
      <c r="A156" s="234">
        <v>0</v>
      </c>
      <c r="B156" s="234">
        <v>0</v>
      </c>
      <c r="C156" s="388">
        <v>0</v>
      </c>
      <c r="D156" s="388" t="s">
        <v>112</v>
      </c>
      <c r="E156" s="872" t="s">
        <v>1752</v>
      </c>
      <c r="F156" s="872" t="s">
        <v>1753</v>
      </c>
      <c r="G156" s="872"/>
      <c r="H156" s="873"/>
      <c r="I156" s="874"/>
      <c r="J156" s="875">
        <v>7160.41</v>
      </c>
      <c r="K156" s="842">
        <v>7160.41</v>
      </c>
      <c r="L156" s="842">
        <v>7541.6190756670803</v>
      </c>
      <c r="M156" s="362">
        <v>0</v>
      </c>
      <c r="N156" s="362">
        <v>0</v>
      </c>
      <c r="O156" s="363">
        <v>0</v>
      </c>
      <c r="P156" s="363">
        <v>0</v>
      </c>
      <c r="Q156" s="362">
        <v>0</v>
      </c>
      <c r="R156" s="362">
        <v>0</v>
      </c>
      <c r="S156" s="363">
        <v>0</v>
      </c>
      <c r="T156" s="363">
        <v>0</v>
      </c>
      <c r="U156" s="363"/>
      <c r="V156" s="363"/>
      <c r="W156" s="363"/>
      <c r="X156" s="363"/>
      <c r="Y156" s="363">
        <v>0</v>
      </c>
      <c r="Z156" s="362">
        <v>0</v>
      </c>
      <c r="AA156" s="362">
        <v>0</v>
      </c>
      <c r="AB156" s="362">
        <v>0</v>
      </c>
      <c r="AC156" s="362">
        <v>0</v>
      </c>
      <c r="AD156" s="364" t="s">
        <v>2764</v>
      </c>
      <c r="AE156" s="360"/>
      <c r="AF156" s="363">
        <v>0</v>
      </c>
      <c r="AG156" s="363">
        <v>0</v>
      </c>
      <c r="AH156" s="360"/>
      <c r="AI156" s="859"/>
      <c r="AJ156" s="860"/>
      <c r="AK156" s="859"/>
      <c r="AL156" s="860"/>
      <c r="AM156" s="360"/>
      <c r="AN156" s="861"/>
      <c r="AO156" s="862"/>
      <c r="AP156" s="862"/>
      <c r="AQ156" s="862"/>
      <c r="AR156" s="863"/>
      <c r="AS156" s="586"/>
      <c r="AT156" s="864"/>
      <c r="AU156" s="864"/>
      <c r="AV156" s="864"/>
      <c r="AW156" s="864"/>
      <c r="AX156" s="839"/>
      <c r="AY156" s="865"/>
      <c r="AZ156" s="866"/>
      <c r="BA156" s="867"/>
      <c r="BB156" s="234" t="s">
        <v>1752</v>
      </c>
      <c r="BC156" s="360"/>
      <c r="BD156" s="360"/>
      <c r="BE156" s="360"/>
      <c r="BF156" s="360"/>
      <c r="BG156" s="360"/>
      <c r="BH156" s="360"/>
      <c r="BI156" s="360"/>
      <c r="BJ156" s="360"/>
      <c r="BK156" s="360"/>
      <c r="BL156" s="360"/>
      <c r="BM156" s="360"/>
      <c r="BN156" s="876">
        <v>0</v>
      </c>
      <c r="BO156" s="877">
        <v>0</v>
      </c>
      <c r="BP156" s="878">
        <v>0</v>
      </c>
      <c r="BQ156" s="879">
        <v>0</v>
      </c>
      <c r="BR156" s="879">
        <v>0</v>
      </c>
      <c r="BS156" s="880">
        <v>0</v>
      </c>
      <c r="BT156" s="881">
        <v>0</v>
      </c>
      <c r="BU156" s="879">
        <v>0</v>
      </c>
      <c r="BV156" s="879">
        <v>0</v>
      </c>
      <c r="BW156" s="882">
        <v>0</v>
      </c>
      <c r="CG156" s="480">
        <v>145</v>
      </c>
    </row>
    <row r="157" spans="1:85" s="177" customFormat="1" ht="21.95" customHeight="1" x14ac:dyDescent="0.2">
      <c r="A157" s="234">
        <v>0</v>
      </c>
      <c r="B157" s="234">
        <v>0</v>
      </c>
      <c r="C157" s="388">
        <v>0</v>
      </c>
      <c r="D157" s="388" t="s">
        <v>112</v>
      </c>
      <c r="E157" s="868" t="s">
        <v>1754</v>
      </c>
      <c r="F157" s="868" t="s">
        <v>2647</v>
      </c>
      <c r="G157" s="868" t="s">
        <v>90</v>
      </c>
      <c r="H157" s="869">
        <v>840.04</v>
      </c>
      <c r="I157" s="870">
        <v>5.1059999999999999</v>
      </c>
      <c r="J157" s="871">
        <v>4289.25</v>
      </c>
      <c r="K157" s="361">
        <v>4289.25</v>
      </c>
      <c r="L157" s="361">
        <v>4517.602989256904</v>
      </c>
      <c r="M157" s="362">
        <v>0</v>
      </c>
      <c r="N157" s="362">
        <v>0</v>
      </c>
      <c r="O157" s="363">
        <v>0</v>
      </c>
      <c r="P157" s="363">
        <v>0</v>
      </c>
      <c r="Q157" s="362">
        <v>0</v>
      </c>
      <c r="R157" s="362">
        <v>0</v>
      </c>
      <c r="S157" s="363">
        <v>0</v>
      </c>
      <c r="T157" s="363">
        <v>0</v>
      </c>
      <c r="U157" s="891">
        <v>4433.9879011439334</v>
      </c>
      <c r="V157" s="891">
        <v>4465.9126140321705</v>
      </c>
      <c r="W157" s="891">
        <v>-32.295039557740637</v>
      </c>
      <c r="X157" s="891">
        <v>4433.6175744744296</v>
      </c>
      <c r="Y157" s="891">
        <v>0</v>
      </c>
      <c r="Z157" s="362">
        <v>0</v>
      </c>
      <c r="AA157" s="362">
        <v>0</v>
      </c>
      <c r="AB157" s="362">
        <v>0</v>
      </c>
      <c r="AC157" s="362">
        <v>0</v>
      </c>
      <c r="AD157" s="364" t="s">
        <v>2764</v>
      </c>
      <c r="AE157" s="360"/>
      <c r="AF157" s="363">
        <v>0</v>
      </c>
      <c r="AG157" s="363">
        <v>0</v>
      </c>
      <c r="AH157" s="360"/>
      <c r="AI157" s="859">
        <v>0</v>
      </c>
      <c r="AJ157" s="860">
        <v>0</v>
      </c>
      <c r="AK157" s="859">
        <v>0</v>
      </c>
      <c r="AL157" s="860">
        <v>0</v>
      </c>
      <c r="AM157" s="360"/>
      <c r="AN157" s="861">
        <v>0</v>
      </c>
      <c r="AO157" s="862">
        <v>0</v>
      </c>
      <c r="AP157" s="862">
        <v>0</v>
      </c>
      <c r="AQ157" s="862">
        <v>0</v>
      </c>
      <c r="AR157" s="863">
        <v>0</v>
      </c>
      <c r="AS157" s="586">
        <v>33</v>
      </c>
      <c r="AT157" s="864">
        <v>0</v>
      </c>
      <c r="AU157" s="864">
        <v>0</v>
      </c>
      <c r="AV157" s="864">
        <v>0.33169999999999999</v>
      </c>
      <c r="AW157" s="864">
        <v>0.7965000000000001</v>
      </c>
      <c r="AX157" s="839"/>
      <c r="AY157" s="865">
        <v>3416.3876250000003</v>
      </c>
      <c r="AZ157" s="866">
        <v>5.1738177181745396E-3</v>
      </c>
      <c r="BA157" s="867">
        <v>33</v>
      </c>
      <c r="BB157" s="234" t="s">
        <v>1754</v>
      </c>
      <c r="BC157" s="360"/>
      <c r="BD157" s="360"/>
      <c r="BE157" s="360"/>
      <c r="BF157" s="360"/>
      <c r="BG157" s="360"/>
      <c r="BH157" s="360"/>
      <c r="BI157" s="360"/>
      <c r="BJ157" s="360"/>
      <c r="BK157" s="360"/>
      <c r="BL157" s="360"/>
      <c r="BM157" s="360"/>
      <c r="BN157" s="876">
        <v>0</v>
      </c>
      <c r="BO157" s="877">
        <v>0</v>
      </c>
      <c r="BP157" s="878">
        <v>0</v>
      </c>
      <c r="BQ157" s="879">
        <v>0</v>
      </c>
      <c r="BR157" s="879">
        <v>0</v>
      </c>
      <c r="BS157" s="880">
        <v>0</v>
      </c>
      <c r="BT157" s="881">
        <v>0</v>
      </c>
      <c r="BU157" s="879">
        <v>0</v>
      </c>
      <c r="BV157" s="879">
        <v>0</v>
      </c>
      <c r="BW157" s="882">
        <v>0</v>
      </c>
      <c r="CG157" s="480">
        <v>146</v>
      </c>
    </row>
    <row r="158" spans="1:85" s="177" customFormat="1" ht="21.95" customHeight="1" x14ac:dyDescent="0.2">
      <c r="A158" s="234">
        <v>0</v>
      </c>
      <c r="B158" s="234">
        <v>0</v>
      </c>
      <c r="C158" s="388">
        <v>0</v>
      </c>
      <c r="D158" s="388" t="s">
        <v>112</v>
      </c>
      <c r="E158" s="868" t="s">
        <v>1755</v>
      </c>
      <c r="F158" s="868" t="s">
        <v>2648</v>
      </c>
      <c r="G158" s="868" t="s">
        <v>90</v>
      </c>
      <c r="H158" s="869">
        <v>347.84</v>
      </c>
      <c r="I158" s="870">
        <v>5.2</v>
      </c>
      <c r="J158" s="871">
        <v>1808.76</v>
      </c>
      <c r="K158" s="361">
        <v>1808.76</v>
      </c>
      <c r="L158" s="361">
        <v>1905.0555651566865</v>
      </c>
      <c r="M158" s="362">
        <v>0</v>
      </c>
      <c r="N158" s="362">
        <v>0</v>
      </c>
      <c r="O158" s="363">
        <v>0</v>
      </c>
      <c r="P158" s="363">
        <v>0</v>
      </c>
      <c r="Q158" s="362">
        <v>0</v>
      </c>
      <c r="R158" s="362">
        <v>0</v>
      </c>
      <c r="S158" s="363">
        <v>0</v>
      </c>
      <c r="T158" s="363">
        <v>0</v>
      </c>
      <c r="U158" s="891">
        <v>1869.7954085383462</v>
      </c>
      <c r="V158" s="891">
        <v>1883.2579354798224</v>
      </c>
      <c r="W158" s="891">
        <v>-13.618692253997324</v>
      </c>
      <c r="X158" s="891">
        <v>1869.6392432258251</v>
      </c>
      <c r="Y158" s="891">
        <v>0</v>
      </c>
      <c r="Z158" s="362">
        <v>0</v>
      </c>
      <c r="AA158" s="362">
        <v>0</v>
      </c>
      <c r="AB158" s="362">
        <v>0</v>
      </c>
      <c r="AC158" s="362">
        <v>0</v>
      </c>
      <c r="AD158" s="364" t="s">
        <v>2764</v>
      </c>
      <c r="AE158" s="360"/>
      <c r="AF158" s="363">
        <v>0</v>
      </c>
      <c r="AG158" s="363">
        <v>0</v>
      </c>
      <c r="AH158" s="360"/>
      <c r="AI158" s="859">
        <v>0</v>
      </c>
      <c r="AJ158" s="860">
        <v>0</v>
      </c>
      <c r="AK158" s="859">
        <v>0</v>
      </c>
      <c r="AL158" s="860">
        <v>0</v>
      </c>
      <c r="AM158" s="360"/>
      <c r="AN158" s="861">
        <v>0</v>
      </c>
      <c r="AO158" s="862">
        <v>0</v>
      </c>
      <c r="AP158" s="862">
        <v>0</v>
      </c>
      <c r="AQ158" s="862">
        <v>0</v>
      </c>
      <c r="AR158" s="863">
        <v>0</v>
      </c>
      <c r="AS158" s="586">
        <v>50</v>
      </c>
      <c r="AT158" s="864">
        <v>0</v>
      </c>
      <c r="AU158" s="864">
        <v>0</v>
      </c>
      <c r="AV158" s="864">
        <v>0.20019999999999999</v>
      </c>
      <c r="AW158" s="864">
        <v>0.48060000000000003</v>
      </c>
      <c r="AX158" s="839"/>
      <c r="AY158" s="865">
        <v>869.29005600000005</v>
      </c>
      <c r="AZ158" s="866">
        <v>1.3164631147397209E-3</v>
      </c>
      <c r="BA158" s="867">
        <v>50</v>
      </c>
      <c r="BB158" s="234" t="s">
        <v>1755</v>
      </c>
      <c r="BC158" s="360"/>
      <c r="BD158" s="360"/>
      <c r="BE158" s="360"/>
      <c r="BF158" s="360"/>
      <c r="BG158" s="360"/>
      <c r="BH158" s="360"/>
      <c r="BI158" s="360"/>
      <c r="BJ158" s="360"/>
      <c r="BK158" s="360"/>
      <c r="BL158" s="360"/>
      <c r="BM158" s="360"/>
      <c r="BN158" s="876">
        <v>0</v>
      </c>
      <c r="BO158" s="877">
        <v>0</v>
      </c>
      <c r="BP158" s="878">
        <v>0</v>
      </c>
      <c r="BQ158" s="879">
        <v>0</v>
      </c>
      <c r="BR158" s="879">
        <v>0</v>
      </c>
      <c r="BS158" s="880">
        <v>0</v>
      </c>
      <c r="BT158" s="881">
        <v>0</v>
      </c>
      <c r="BU158" s="879">
        <v>0</v>
      </c>
      <c r="BV158" s="879">
        <v>0</v>
      </c>
      <c r="BW158" s="882">
        <v>0</v>
      </c>
      <c r="CG158" s="480">
        <v>146</v>
      </c>
    </row>
    <row r="159" spans="1:85" s="177" customFormat="1" ht="21.95" customHeight="1" x14ac:dyDescent="0.2">
      <c r="A159" s="234">
        <v>0</v>
      </c>
      <c r="B159" s="234">
        <v>0</v>
      </c>
      <c r="C159" s="388">
        <v>0</v>
      </c>
      <c r="D159" s="388" t="s">
        <v>112</v>
      </c>
      <c r="E159" s="868" t="s">
        <v>1756</v>
      </c>
      <c r="F159" s="868" t="s">
        <v>2649</v>
      </c>
      <c r="G159" s="868" t="s">
        <v>90</v>
      </c>
      <c r="H159" s="869">
        <v>17.88</v>
      </c>
      <c r="I159" s="870">
        <v>5.2</v>
      </c>
      <c r="J159" s="871">
        <v>92.97</v>
      </c>
      <c r="K159" s="361">
        <v>92.97</v>
      </c>
      <c r="L159" s="361">
        <v>97.91957799410487</v>
      </c>
      <c r="M159" s="362">
        <v>0</v>
      </c>
      <c r="N159" s="362">
        <v>0</v>
      </c>
      <c r="O159" s="363">
        <v>0</v>
      </c>
      <c r="P159" s="363">
        <v>0</v>
      </c>
      <c r="Q159" s="362">
        <v>0</v>
      </c>
      <c r="R159" s="362">
        <v>0</v>
      </c>
      <c r="S159" s="363">
        <v>0</v>
      </c>
      <c r="T159" s="363">
        <v>0</v>
      </c>
      <c r="U159" s="891">
        <v>96.107211090365823</v>
      </c>
      <c r="V159" s="891">
        <v>96.799183010216467</v>
      </c>
      <c r="W159" s="891">
        <v>-0.6999987941209117</v>
      </c>
      <c r="X159" s="891">
        <v>96.099184216095551</v>
      </c>
      <c r="Y159" s="891">
        <v>0</v>
      </c>
      <c r="Z159" s="362">
        <v>0</v>
      </c>
      <c r="AA159" s="362">
        <v>0</v>
      </c>
      <c r="AB159" s="362">
        <v>0</v>
      </c>
      <c r="AC159" s="362">
        <v>0</v>
      </c>
      <c r="AD159" s="364" t="s">
        <v>2764</v>
      </c>
      <c r="AE159" s="360"/>
      <c r="AF159" s="363">
        <v>0</v>
      </c>
      <c r="AG159" s="363">
        <v>0</v>
      </c>
      <c r="AH159" s="360"/>
      <c r="AI159" s="859">
        <v>0</v>
      </c>
      <c r="AJ159" s="860">
        <v>0</v>
      </c>
      <c r="AK159" s="859">
        <v>0</v>
      </c>
      <c r="AL159" s="860">
        <v>0</v>
      </c>
      <c r="AM159" s="360"/>
      <c r="AN159" s="861">
        <v>0</v>
      </c>
      <c r="AO159" s="862">
        <v>0</v>
      </c>
      <c r="AP159" s="862">
        <v>0</v>
      </c>
      <c r="AQ159" s="862">
        <v>0</v>
      </c>
      <c r="AR159" s="863">
        <v>0</v>
      </c>
      <c r="AS159" s="586">
        <v>65</v>
      </c>
      <c r="AT159" s="864">
        <v>0</v>
      </c>
      <c r="AU159" s="864">
        <v>0</v>
      </c>
      <c r="AV159" s="864">
        <v>0</v>
      </c>
      <c r="AW159" s="864">
        <v>1</v>
      </c>
      <c r="AX159" s="839"/>
      <c r="AY159" s="865">
        <v>92.97</v>
      </c>
      <c r="AZ159" s="866">
        <v>1.4079486465142749E-4</v>
      </c>
      <c r="BA159" s="867">
        <v>65</v>
      </c>
      <c r="BB159" s="234" t="s">
        <v>1756</v>
      </c>
      <c r="BC159" s="360"/>
      <c r="BD159" s="360"/>
      <c r="BE159" s="360"/>
      <c r="BF159" s="360"/>
      <c r="BG159" s="360"/>
      <c r="BH159" s="360"/>
      <c r="BI159" s="360"/>
      <c r="BJ159" s="360"/>
      <c r="BK159" s="360"/>
      <c r="BL159" s="360"/>
      <c r="BM159" s="360"/>
      <c r="BN159" s="876">
        <v>0</v>
      </c>
      <c r="BO159" s="877">
        <v>0</v>
      </c>
      <c r="BP159" s="878">
        <v>0</v>
      </c>
      <c r="BQ159" s="879">
        <v>0</v>
      </c>
      <c r="BR159" s="879">
        <v>0</v>
      </c>
      <c r="BS159" s="880">
        <v>0</v>
      </c>
      <c r="BT159" s="881">
        <v>0</v>
      </c>
      <c r="BU159" s="879">
        <v>0</v>
      </c>
      <c r="BV159" s="879">
        <v>0</v>
      </c>
      <c r="BW159" s="882">
        <v>0</v>
      </c>
      <c r="CG159" s="480">
        <v>147</v>
      </c>
    </row>
    <row r="160" spans="1:85" s="177" customFormat="1" ht="21.95" customHeight="1" x14ac:dyDescent="0.2">
      <c r="A160" s="234">
        <v>0</v>
      </c>
      <c r="B160" s="234">
        <v>0</v>
      </c>
      <c r="C160" s="388">
        <v>0</v>
      </c>
      <c r="D160" s="388" t="s">
        <v>112</v>
      </c>
      <c r="E160" s="868" t="s">
        <v>1757</v>
      </c>
      <c r="F160" s="868" t="s">
        <v>2650</v>
      </c>
      <c r="G160" s="868" t="s">
        <v>90</v>
      </c>
      <c r="H160" s="869">
        <v>186.43</v>
      </c>
      <c r="I160" s="870">
        <v>5.2</v>
      </c>
      <c r="J160" s="871">
        <v>969.43</v>
      </c>
      <c r="K160" s="361">
        <v>969.43</v>
      </c>
      <c r="L160" s="361">
        <v>1021.0409432593856</v>
      </c>
      <c r="M160" s="362">
        <v>0</v>
      </c>
      <c r="N160" s="362">
        <v>0</v>
      </c>
      <c r="O160" s="363">
        <v>0</v>
      </c>
      <c r="P160" s="363">
        <v>0</v>
      </c>
      <c r="Q160" s="362">
        <v>0</v>
      </c>
      <c r="R160" s="362">
        <v>0</v>
      </c>
      <c r="S160" s="363">
        <v>0</v>
      </c>
      <c r="T160" s="363">
        <v>0</v>
      </c>
      <c r="U160" s="891">
        <v>1002.1427734466315</v>
      </c>
      <c r="V160" s="891">
        <v>1009.3582014154473</v>
      </c>
      <c r="W160" s="891">
        <v>-7.299126933254052</v>
      </c>
      <c r="X160" s="891">
        <v>1002.0590744821933</v>
      </c>
      <c r="Y160" s="891">
        <v>0</v>
      </c>
      <c r="Z160" s="362">
        <v>0</v>
      </c>
      <c r="AA160" s="362">
        <v>0</v>
      </c>
      <c r="AB160" s="362">
        <v>0</v>
      </c>
      <c r="AC160" s="362">
        <v>0</v>
      </c>
      <c r="AD160" s="364" t="s">
        <v>2764</v>
      </c>
      <c r="AE160" s="360"/>
      <c r="AF160" s="363">
        <v>0</v>
      </c>
      <c r="AG160" s="363">
        <v>0</v>
      </c>
      <c r="AH160" s="360"/>
      <c r="AI160" s="859">
        <v>0</v>
      </c>
      <c r="AJ160" s="860">
        <v>0</v>
      </c>
      <c r="AK160" s="859">
        <v>0</v>
      </c>
      <c r="AL160" s="860">
        <v>0</v>
      </c>
      <c r="AM160" s="360"/>
      <c r="AN160" s="861">
        <v>0</v>
      </c>
      <c r="AO160" s="862">
        <v>0</v>
      </c>
      <c r="AP160" s="862">
        <v>0</v>
      </c>
      <c r="AQ160" s="862">
        <v>0</v>
      </c>
      <c r="AR160" s="863">
        <v>0</v>
      </c>
      <c r="AS160" s="586">
        <v>61</v>
      </c>
      <c r="AT160" s="864">
        <v>0</v>
      </c>
      <c r="AU160" s="864">
        <v>0</v>
      </c>
      <c r="AV160" s="864">
        <v>0.27600000000000002</v>
      </c>
      <c r="AW160" s="864">
        <v>0.35590000000000005</v>
      </c>
      <c r="AX160" s="839"/>
      <c r="AY160" s="865">
        <v>345.02013700000003</v>
      </c>
      <c r="AZ160" s="866">
        <v>5.2250256524612214E-4</v>
      </c>
      <c r="BA160" s="867">
        <v>61</v>
      </c>
      <c r="BB160" s="234" t="s">
        <v>1757</v>
      </c>
      <c r="BC160" s="360"/>
      <c r="BD160" s="360"/>
      <c r="BE160" s="360"/>
      <c r="BF160" s="360"/>
      <c r="BG160" s="360"/>
      <c r="BH160" s="360"/>
      <c r="BI160" s="360"/>
      <c r="BJ160" s="360"/>
      <c r="BK160" s="360"/>
      <c r="BL160" s="360"/>
      <c r="BM160" s="360"/>
      <c r="BN160" s="876">
        <v>0</v>
      </c>
      <c r="BO160" s="877">
        <v>0</v>
      </c>
      <c r="BP160" s="878">
        <v>0</v>
      </c>
      <c r="BQ160" s="879">
        <v>0</v>
      </c>
      <c r="BR160" s="879">
        <v>0</v>
      </c>
      <c r="BS160" s="880">
        <v>0</v>
      </c>
      <c r="BT160" s="881">
        <v>0</v>
      </c>
      <c r="BU160" s="879">
        <v>0</v>
      </c>
      <c r="BV160" s="879">
        <v>0</v>
      </c>
      <c r="BW160" s="882">
        <v>0</v>
      </c>
      <c r="CG160" s="480">
        <v>148</v>
      </c>
    </row>
    <row r="161" spans="1:85" s="177" customFormat="1" ht="21.95" customHeight="1" x14ac:dyDescent="0.2">
      <c r="A161" s="234">
        <v>0</v>
      </c>
      <c r="B161" s="234">
        <v>0</v>
      </c>
      <c r="C161" s="388">
        <v>0</v>
      </c>
      <c r="D161" s="388" t="s">
        <v>112</v>
      </c>
      <c r="E161" s="872" t="s">
        <v>824</v>
      </c>
      <c r="F161" s="872" t="s">
        <v>825</v>
      </c>
      <c r="G161" s="872"/>
      <c r="H161" s="873"/>
      <c r="I161" s="874"/>
      <c r="J161" s="875">
        <v>86675.93</v>
      </c>
      <c r="K161" s="842">
        <v>86675.93</v>
      </c>
      <c r="L161" s="842">
        <v>91290.421510665517</v>
      </c>
      <c r="M161" s="362">
        <v>0</v>
      </c>
      <c r="N161" s="362">
        <v>0</v>
      </c>
      <c r="O161" s="363">
        <v>0</v>
      </c>
      <c r="P161" s="363">
        <v>0</v>
      </c>
      <c r="Q161" s="362">
        <v>0</v>
      </c>
      <c r="R161" s="362">
        <v>0</v>
      </c>
      <c r="S161" s="363">
        <v>0</v>
      </c>
      <c r="T161" s="363">
        <v>0</v>
      </c>
      <c r="U161" s="363"/>
      <c r="V161" s="363"/>
      <c r="W161" s="363"/>
      <c r="X161" s="363"/>
      <c r="Y161" s="363">
        <v>0</v>
      </c>
      <c r="Z161" s="362">
        <v>0</v>
      </c>
      <c r="AA161" s="362">
        <v>0</v>
      </c>
      <c r="AB161" s="362">
        <v>0</v>
      </c>
      <c r="AC161" s="362">
        <v>0</v>
      </c>
      <c r="AD161" s="364" t="s">
        <v>2764</v>
      </c>
      <c r="AE161" s="360"/>
      <c r="AF161" s="363">
        <v>0</v>
      </c>
      <c r="AG161" s="363">
        <v>0</v>
      </c>
      <c r="AH161" s="360"/>
      <c r="AI161" s="859"/>
      <c r="AJ161" s="860"/>
      <c r="AK161" s="859"/>
      <c r="AL161" s="860"/>
      <c r="AM161" s="360"/>
      <c r="AN161" s="861"/>
      <c r="AO161" s="862"/>
      <c r="AP161" s="862"/>
      <c r="AQ161" s="862"/>
      <c r="AR161" s="863"/>
      <c r="AS161" s="586"/>
      <c r="AT161" s="864"/>
      <c r="AU161" s="864"/>
      <c r="AV161" s="864"/>
      <c r="AW161" s="864"/>
      <c r="AX161" s="839"/>
      <c r="AY161" s="865"/>
      <c r="AZ161" s="866"/>
      <c r="BA161" s="867"/>
      <c r="BB161" s="234" t="s">
        <v>824</v>
      </c>
      <c r="BC161" s="360"/>
      <c r="BD161" s="360"/>
      <c r="BE161" s="360"/>
      <c r="BF161" s="360"/>
      <c r="BG161" s="360"/>
      <c r="BH161" s="360"/>
      <c r="BI161" s="360"/>
      <c r="BJ161" s="360"/>
      <c r="BK161" s="360"/>
      <c r="BL161" s="360"/>
      <c r="BM161" s="360"/>
      <c r="BN161" s="876">
        <v>0</v>
      </c>
      <c r="BO161" s="877">
        <v>0</v>
      </c>
      <c r="BP161" s="878">
        <v>0</v>
      </c>
      <c r="BQ161" s="879">
        <v>0</v>
      </c>
      <c r="BR161" s="879">
        <v>0</v>
      </c>
      <c r="BS161" s="880">
        <v>0</v>
      </c>
      <c r="BT161" s="881">
        <v>0</v>
      </c>
      <c r="BU161" s="879">
        <v>0</v>
      </c>
      <c r="BV161" s="879">
        <v>0</v>
      </c>
      <c r="BW161" s="882">
        <v>0</v>
      </c>
      <c r="CG161" s="480">
        <v>149</v>
      </c>
    </row>
    <row r="162" spans="1:85" s="177" customFormat="1" ht="21.95" customHeight="1" x14ac:dyDescent="0.2">
      <c r="A162" s="234">
        <v>0</v>
      </c>
      <c r="B162" s="234">
        <v>0</v>
      </c>
      <c r="C162" s="388">
        <v>0</v>
      </c>
      <c r="D162" s="388" t="s">
        <v>112</v>
      </c>
      <c r="E162" s="872" t="s">
        <v>1758</v>
      </c>
      <c r="F162" s="872" t="s">
        <v>1759</v>
      </c>
      <c r="G162" s="872"/>
      <c r="H162" s="873"/>
      <c r="I162" s="874"/>
      <c r="J162" s="875">
        <v>12542.78</v>
      </c>
      <c r="K162" s="842">
        <v>12542.78</v>
      </c>
      <c r="L162" s="842">
        <v>13210.538071129384</v>
      </c>
      <c r="M162" s="362">
        <v>0</v>
      </c>
      <c r="N162" s="362">
        <v>0</v>
      </c>
      <c r="O162" s="363">
        <v>0</v>
      </c>
      <c r="P162" s="363">
        <v>0</v>
      </c>
      <c r="Q162" s="362">
        <v>0</v>
      </c>
      <c r="R162" s="362">
        <v>0</v>
      </c>
      <c r="S162" s="363">
        <v>0</v>
      </c>
      <c r="T162" s="363">
        <v>0</v>
      </c>
      <c r="U162" s="363"/>
      <c r="V162" s="363"/>
      <c r="W162" s="363"/>
      <c r="X162" s="363"/>
      <c r="Y162" s="363">
        <v>0</v>
      </c>
      <c r="Z162" s="362">
        <v>0</v>
      </c>
      <c r="AA162" s="362">
        <v>0</v>
      </c>
      <c r="AB162" s="362">
        <v>0</v>
      </c>
      <c r="AC162" s="362">
        <v>0</v>
      </c>
      <c r="AD162" s="364" t="s">
        <v>2764</v>
      </c>
      <c r="AE162" s="360"/>
      <c r="AF162" s="363">
        <v>0</v>
      </c>
      <c r="AG162" s="363">
        <v>0</v>
      </c>
      <c r="AH162" s="360"/>
      <c r="AI162" s="859"/>
      <c r="AJ162" s="860"/>
      <c r="AK162" s="859"/>
      <c r="AL162" s="860"/>
      <c r="AM162" s="360"/>
      <c r="AN162" s="861"/>
      <c r="AO162" s="862"/>
      <c r="AP162" s="862"/>
      <c r="AQ162" s="862"/>
      <c r="AR162" s="863"/>
      <c r="AS162" s="586"/>
      <c r="AT162" s="864"/>
      <c r="AU162" s="864"/>
      <c r="AV162" s="864"/>
      <c r="AW162" s="864"/>
      <c r="AX162" s="839"/>
      <c r="AY162" s="865"/>
      <c r="AZ162" s="866"/>
      <c r="BA162" s="867"/>
      <c r="BB162" s="234" t="s">
        <v>1758</v>
      </c>
      <c r="BC162" s="360"/>
      <c r="BD162" s="360"/>
      <c r="BE162" s="360"/>
      <c r="BF162" s="360"/>
      <c r="BG162" s="360"/>
      <c r="BH162" s="360"/>
      <c r="BI162" s="360"/>
      <c r="BJ162" s="360"/>
      <c r="BK162" s="360"/>
      <c r="BL162" s="360"/>
      <c r="BM162" s="360"/>
      <c r="BN162" s="876">
        <v>0</v>
      </c>
      <c r="BO162" s="877">
        <v>0</v>
      </c>
      <c r="BP162" s="878">
        <v>0</v>
      </c>
      <c r="BQ162" s="879">
        <v>0</v>
      </c>
      <c r="BR162" s="879">
        <v>0</v>
      </c>
      <c r="BS162" s="880">
        <v>0</v>
      </c>
      <c r="BT162" s="881">
        <v>0</v>
      </c>
      <c r="BU162" s="879">
        <v>0</v>
      </c>
      <c r="BV162" s="879">
        <v>0</v>
      </c>
      <c r="BW162" s="882">
        <v>0</v>
      </c>
      <c r="CG162" s="480">
        <v>150</v>
      </c>
    </row>
    <row r="163" spans="1:85" s="177" customFormat="1" ht="21.95" customHeight="1" x14ac:dyDescent="0.2">
      <c r="A163" s="234">
        <v>0</v>
      </c>
      <c r="B163" s="234">
        <v>0</v>
      </c>
      <c r="C163" s="388">
        <v>0</v>
      </c>
      <c r="D163" s="388" t="s">
        <v>112</v>
      </c>
      <c r="E163" s="868" t="s">
        <v>1760</v>
      </c>
      <c r="F163" s="868" t="s">
        <v>1004</v>
      </c>
      <c r="G163" s="868" t="s">
        <v>90</v>
      </c>
      <c r="H163" s="869">
        <v>5.44</v>
      </c>
      <c r="I163" s="870">
        <v>357.62700000000001</v>
      </c>
      <c r="J163" s="871">
        <v>1945.49</v>
      </c>
      <c r="K163" s="361">
        <v>1945.49</v>
      </c>
      <c r="L163" s="361">
        <v>2049.0648573921812</v>
      </c>
      <c r="M163" s="362">
        <v>0</v>
      </c>
      <c r="N163" s="362">
        <v>0</v>
      </c>
      <c r="O163" s="363">
        <v>0</v>
      </c>
      <c r="P163" s="363">
        <v>0</v>
      </c>
      <c r="Q163" s="362">
        <v>0</v>
      </c>
      <c r="R163" s="362">
        <v>0</v>
      </c>
      <c r="S163" s="363">
        <v>0</v>
      </c>
      <c r="T163" s="363">
        <v>0</v>
      </c>
      <c r="U163" s="891">
        <v>2011.1392718532406</v>
      </c>
      <c r="V163" s="891">
        <v>2025.6194746105841</v>
      </c>
      <c r="W163" s="891">
        <v>-14.648173109328662</v>
      </c>
      <c r="X163" s="891">
        <v>2010.9713015012555</v>
      </c>
      <c r="Y163" s="891">
        <v>0</v>
      </c>
      <c r="Z163" s="362">
        <v>0</v>
      </c>
      <c r="AA163" s="362">
        <v>0</v>
      </c>
      <c r="AB163" s="362">
        <v>0</v>
      </c>
      <c r="AC163" s="362">
        <v>0</v>
      </c>
      <c r="AD163" s="364" t="s">
        <v>2764</v>
      </c>
      <c r="AE163" s="360"/>
      <c r="AF163" s="363">
        <v>0</v>
      </c>
      <c r="AG163" s="363">
        <v>0</v>
      </c>
      <c r="AH163" s="360"/>
      <c r="AI163" s="859">
        <v>0</v>
      </c>
      <c r="AJ163" s="860">
        <v>0</v>
      </c>
      <c r="AK163" s="859">
        <v>0</v>
      </c>
      <c r="AL163" s="860">
        <v>0</v>
      </c>
      <c r="AM163" s="360"/>
      <c r="AN163" s="861">
        <v>0</v>
      </c>
      <c r="AO163" s="862">
        <v>0</v>
      </c>
      <c r="AP163" s="862">
        <v>0</v>
      </c>
      <c r="AQ163" s="862">
        <v>0</v>
      </c>
      <c r="AR163" s="863">
        <v>0</v>
      </c>
      <c r="AS163" s="586">
        <v>40</v>
      </c>
      <c r="AT163" s="864">
        <v>0.5</v>
      </c>
      <c r="AU163" s="864">
        <v>1</v>
      </c>
      <c r="AV163" s="864">
        <v>1</v>
      </c>
      <c r="AW163" s="864">
        <v>1</v>
      </c>
      <c r="AX163" s="839"/>
      <c r="AY163" s="865">
        <v>1945.49</v>
      </c>
      <c r="AZ163" s="866">
        <v>2.9462730045251768E-3</v>
      </c>
      <c r="BA163" s="867">
        <v>40</v>
      </c>
      <c r="BB163" s="234" t="s">
        <v>1760</v>
      </c>
      <c r="BC163" s="360"/>
      <c r="BD163" s="360"/>
      <c r="BE163" s="360"/>
      <c r="BF163" s="360"/>
      <c r="BG163" s="360"/>
      <c r="BH163" s="360"/>
      <c r="BI163" s="360"/>
      <c r="BJ163" s="360"/>
      <c r="BK163" s="360"/>
      <c r="BL163" s="360"/>
      <c r="BM163" s="360"/>
      <c r="BN163" s="876">
        <v>0</v>
      </c>
      <c r="BO163" s="877">
        <v>0</v>
      </c>
      <c r="BP163" s="878">
        <v>0</v>
      </c>
      <c r="BQ163" s="879">
        <v>0</v>
      </c>
      <c r="BR163" s="879">
        <v>0</v>
      </c>
      <c r="BS163" s="880">
        <v>0</v>
      </c>
      <c r="BT163" s="881">
        <v>0</v>
      </c>
      <c r="BU163" s="879">
        <v>0</v>
      </c>
      <c r="BV163" s="879">
        <v>0</v>
      </c>
      <c r="BW163" s="882">
        <v>0</v>
      </c>
      <c r="CG163" s="480">
        <v>151</v>
      </c>
    </row>
    <row r="164" spans="1:85" s="177" customFormat="1" ht="21.95" customHeight="1" x14ac:dyDescent="0.2">
      <c r="A164" s="234">
        <v>0</v>
      </c>
      <c r="B164" s="234">
        <v>0</v>
      </c>
      <c r="C164" s="388">
        <v>0</v>
      </c>
      <c r="D164" s="388" t="s">
        <v>112</v>
      </c>
      <c r="E164" s="868" t="s">
        <v>1761</v>
      </c>
      <c r="F164" s="868" t="s">
        <v>1762</v>
      </c>
      <c r="G164" s="868" t="s">
        <v>90</v>
      </c>
      <c r="H164" s="869">
        <v>9.98</v>
      </c>
      <c r="I164" s="870">
        <v>350.37700000000001</v>
      </c>
      <c r="J164" s="871">
        <v>3496.76</v>
      </c>
      <c r="K164" s="361">
        <v>3496.76</v>
      </c>
      <c r="L164" s="361">
        <v>3682.9220560037238</v>
      </c>
      <c r="M164" s="362">
        <v>0</v>
      </c>
      <c r="N164" s="362">
        <v>0</v>
      </c>
      <c r="O164" s="363">
        <v>0</v>
      </c>
      <c r="P164" s="363">
        <v>0</v>
      </c>
      <c r="Q164" s="362">
        <v>0</v>
      </c>
      <c r="R164" s="362">
        <v>0</v>
      </c>
      <c r="S164" s="363">
        <v>0</v>
      </c>
      <c r="T164" s="363">
        <v>0</v>
      </c>
      <c r="U164" s="891">
        <v>3614.7558508373409</v>
      </c>
      <c r="V164" s="891">
        <v>3640.7820929633699</v>
      </c>
      <c r="W164" s="891">
        <v>-26.328146534690983</v>
      </c>
      <c r="X164" s="891">
        <v>3614.453946428679</v>
      </c>
      <c r="Y164" s="891">
        <v>0</v>
      </c>
      <c r="Z164" s="362">
        <v>0</v>
      </c>
      <c r="AA164" s="362">
        <v>0</v>
      </c>
      <c r="AB164" s="362">
        <v>0</v>
      </c>
      <c r="AC164" s="362">
        <v>0</v>
      </c>
      <c r="AD164" s="364" t="s">
        <v>2764</v>
      </c>
      <c r="AE164" s="360"/>
      <c r="AF164" s="363">
        <v>0</v>
      </c>
      <c r="AG164" s="363">
        <v>0</v>
      </c>
      <c r="AH164" s="360"/>
      <c r="AI164" s="859">
        <v>0</v>
      </c>
      <c r="AJ164" s="860">
        <v>0</v>
      </c>
      <c r="AK164" s="859">
        <v>0</v>
      </c>
      <c r="AL164" s="860">
        <v>0</v>
      </c>
      <c r="AM164" s="360"/>
      <c r="AN164" s="861">
        <v>0</v>
      </c>
      <c r="AO164" s="862">
        <v>0</v>
      </c>
      <c r="AP164" s="862">
        <v>0</v>
      </c>
      <c r="AQ164" s="862">
        <v>0</v>
      </c>
      <c r="AR164" s="863">
        <v>0</v>
      </c>
      <c r="AS164" s="586">
        <v>0</v>
      </c>
      <c r="AT164" s="864">
        <v>0</v>
      </c>
      <c r="AU164" s="864">
        <v>0</v>
      </c>
      <c r="AV164" s="864">
        <v>0</v>
      </c>
      <c r="AW164" s="864">
        <v>0</v>
      </c>
      <c r="AX164" s="839"/>
      <c r="AY164" s="865">
        <v>0</v>
      </c>
      <c r="AZ164" s="866">
        <v>0</v>
      </c>
      <c r="BA164" s="867">
        <v>0</v>
      </c>
      <c r="BB164" s="234" t="s">
        <v>1761</v>
      </c>
      <c r="BC164" s="360"/>
      <c r="BD164" s="360"/>
      <c r="BE164" s="360"/>
      <c r="BF164" s="360"/>
      <c r="BG164" s="360"/>
      <c r="BH164" s="360"/>
      <c r="BI164" s="360"/>
      <c r="BJ164" s="360"/>
      <c r="BK164" s="360"/>
      <c r="BL164" s="360"/>
      <c r="BM164" s="360"/>
      <c r="BN164" s="876">
        <v>0</v>
      </c>
      <c r="BO164" s="877">
        <v>0</v>
      </c>
      <c r="BP164" s="878">
        <v>0</v>
      </c>
      <c r="BQ164" s="879">
        <v>0</v>
      </c>
      <c r="BR164" s="879">
        <v>0</v>
      </c>
      <c r="BS164" s="880">
        <v>0</v>
      </c>
      <c r="BT164" s="881">
        <v>0</v>
      </c>
      <c r="BU164" s="879">
        <v>0</v>
      </c>
      <c r="BV164" s="879">
        <v>0</v>
      </c>
      <c r="BW164" s="882">
        <v>0</v>
      </c>
      <c r="CG164" s="480">
        <v>152</v>
      </c>
    </row>
    <row r="165" spans="1:85" s="177" customFormat="1" ht="21.95" customHeight="1" x14ac:dyDescent="0.2">
      <c r="A165" s="234">
        <v>0</v>
      </c>
      <c r="B165" s="234">
        <v>0</v>
      </c>
      <c r="C165" s="388">
        <v>0</v>
      </c>
      <c r="D165" s="388" t="s">
        <v>112</v>
      </c>
      <c r="E165" s="868" t="s">
        <v>1763</v>
      </c>
      <c r="F165" s="868" t="s">
        <v>1002</v>
      </c>
      <c r="G165" s="868" t="s">
        <v>90</v>
      </c>
      <c r="H165" s="869">
        <v>11.8</v>
      </c>
      <c r="I165" s="870">
        <v>601.74</v>
      </c>
      <c r="J165" s="871">
        <v>7100.53</v>
      </c>
      <c r="K165" s="361">
        <v>7100.53</v>
      </c>
      <c r="L165" s="361">
        <v>7478.5511577334773</v>
      </c>
      <c r="M165" s="362">
        <v>0</v>
      </c>
      <c r="N165" s="362">
        <v>0</v>
      </c>
      <c r="O165" s="363">
        <v>0</v>
      </c>
      <c r="P165" s="363">
        <v>0</v>
      </c>
      <c r="Q165" s="362">
        <v>0</v>
      </c>
      <c r="R165" s="362">
        <v>0</v>
      </c>
      <c r="S165" s="363">
        <v>0</v>
      </c>
      <c r="T165" s="363">
        <v>0</v>
      </c>
      <c r="U165" s="891">
        <v>7340.1326832685272</v>
      </c>
      <c r="V165" s="891">
        <v>7392.9816385880613</v>
      </c>
      <c r="W165" s="891">
        <v>-53.46200320124067</v>
      </c>
      <c r="X165" s="891">
        <v>7339.5196353868205</v>
      </c>
      <c r="Y165" s="891">
        <v>0</v>
      </c>
      <c r="Z165" s="362">
        <v>0</v>
      </c>
      <c r="AA165" s="362">
        <v>0</v>
      </c>
      <c r="AB165" s="362">
        <v>0</v>
      </c>
      <c r="AC165" s="362">
        <v>0</v>
      </c>
      <c r="AD165" s="364" t="s">
        <v>2764</v>
      </c>
      <c r="AE165" s="360"/>
      <c r="AF165" s="363">
        <v>0</v>
      </c>
      <c r="AG165" s="363">
        <v>0</v>
      </c>
      <c r="AH165" s="360"/>
      <c r="AI165" s="859">
        <v>0</v>
      </c>
      <c r="AJ165" s="860">
        <v>0</v>
      </c>
      <c r="AK165" s="859">
        <v>0</v>
      </c>
      <c r="AL165" s="860">
        <v>0</v>
      </c>
      <c r="AM165" s="360"/>
      <c r="AN165" s="861">
        <v>0</v>
      </c>
      <c r="AO165" s="862">
        <v>0</v>
      </c>
      <c r="AP165" s="862">
        <v>0</v>
      </c>
      <c r="AQ165" s="862">
        <v>0</v>
      </c>
      <c r="AR165" s="863">
        <v>0</v>
      </c>
      <c r="AS165" s="586">
        <v>0</v>
      </c>
      <c r="AT165" s="864">
        <v>0</v>
      </c>
      <c r="AU165" s="864">
        <v>0</v>
      </c>
      <c r="AV165" s="864">
        <v>0</v>
      </c>
      <c r="AW165" s="864">
        <v>0</v>
      </c>
      <c r="AX165" s="839"/>
      <c r="AY165" s="865">
        <v>0</v>
      </c>
      <c r="AZ165" s="866">
        <v>0</v>
      </c>
      <c r="BA165" s="867">
        <v>0</v>
      </c>
      <c r="BB165" s="234" t="s">
        <v>1763</v>
      </c>
      <c r="BC165" s="360"/>
      <c r="BD165" s="360"/>
      <c r="BE165" s="360"/>
      <c r="BF165" s="360"/>
      <c r="BG165" s="360"/>
      <c r="BH165" s="360"/>
      <c r="BI165" s="360"/>
      <c r="BJ165" s="360"/>
      <c r="BK165" s="360"/>
      <c r="BL165" s="360"/>
      <c r="BM165" s="360"/>
      <c r="BN165" s="876">
        <v>0</v>
      </c>
      <c r="BO165" s="877">
        <v>0</v>
      </c>
      <c r="BP165" s="878">
        <v>0</v>
      </c>
      <c r="BQ165" s="879">
        <v>0</v>
      </c>
      <c r="BR165" s="879">
        <v>0</v>
      </c>
      <c r="BS165" s="880">
        <v>0</v>
      </c>
      <c r="BT165" s="881">
        <v>0</v>
      </c>
      <c r="BU165" s="879">
        <v>0</v>
      </c>
      <c r="BV165" s="879">
        <v>0</v>
      </c>
      <c r="BW165" s="882">
        <v>0</v>
      </c>
      <c r="CG165" s="480">
        <v>153</v>
      </c>
    </row>
    <row r="166" spans="1:85" s="177" customFormat="1" ht="21.95" customHeight="1" x14ac:dyDescent="0.2">
      <c r="A166" s="234">
        <v>0</v>
      </c>
      <c r="B166" s="234">
        <v>0</v>
      </c>
      <c r="C166" s="388">
        <v>0</v>
      </c>
      <c r="D166" s="388" t="s">
        <v>112</v>
      </c>
      <c r="E166" s="872" t="s">
        <v>1764</v>
      </c>
      <c r="F166" s="872" t="s">
        <v>1765</v>
      </c>
      <c r="G166" s="872"/>
      <c r="H166" s="873"/>
      <c r="I166" s="874"/>
      <c r="J166" s="875">
        <v>10672.1</v>
      </c>
      <c r="K166" s="842">
        <v>10672.1</v>
      </c>
      <c r="L166" s="842">
        <v>11240.265981616507</v>
      </c>
      <c r="M166" s="362">
        <v>0</v>
      </c>
      <c r="N166" s="362">
        <v>0</v>
      </c>
      <c r="O166" s="363">
        <v>0</v>
      </c>
      <c r="P166" s="363">
        <v>0</v>
      </c>
      <c r="Q166" s="362">
        <v>0</v>
      </c>
      <c r="R166" s="362">
        <v>0</v>
      </c>
      <c r="S166" s="363">
        <v>0</v>
      </c>
      <c r="T166" s="363">
        <v>0</v>
      </c>
      <c r="U166" s="363"/>
      <c r="V166" s="363"/>
      <c r="W166" s="363"/>
      <c r="X166" s="363"/>
      <c r="Y166" s="363">
        <v>0</v>
      </c>
      <c r="Z166" s="362">
        <v>0</v>
      </c>
      <c r="AA166" s="362">
        <v>0</v>
      </c>
      <c r="AB166" s="362">
        <v>0</v>
      </c>
      <c r="AC166" s="362">
        <v>0</v>
      </c>
      <c r="AD166" s="364" t="s">
        <v>2764</v>
      </c>
      <c r="AE166" s="360"/>
      <c r="AF166" s="363">
        <v>0</v>
      </c>
      <c r="AG166" s="363">
        <v>0</v>
      </c>
      <c r="AH166" s="360"/>
      <c r="AI166" s="859"/>
      <c r="AJ166" s="860"/>
      <c r="AK166" s="859"/>
      <c r="AL166" s="860"/>
      <c r="AM166" s="360"/>
      <c r="AN166" s="861"/>
      <c r="AO166" s="862"/>
      <c r="AP166" s="862"/>
      <c r="AQ166" s="862"/>
      <c r="AR166" s="863"/>
      <c r="AS166" s="586"/>
      <c r="AT166" s="864"/>
      <c r="AU166" s="864"/>
      <c r="AV166" s="864"/>
      <c r="AW166" s="864"/>
      <c r="AX166" s="839"/>
      <c r="AY166" s="865"/>
      <c r="AZ166" s="866"/>
      <c r="BA166" s="867"/>
      <c r="BB166" s="234" t="s">
        <v>1764</v>
      </c>
      <c r="BC166" s="360"/>
      <c r="BD166" s="360"/>
      <c r="BE166" s="360"/>
      <c r="BF166" s="360"/>
      <c r="BG166" s="360"/>
      <c r="BH166" s="360"/>
      <c r="BI166" s="360"/>
      <c r="BJ166" s="360"/>
      <c r="BK166" s="360"/>
      <c r="BL166" s="360"/>
      <c r="BM166" s="360"/>
      <c r="BN166" s="876">
        <v>0</v>
      </c>
      <c r="BO166" s="877">
        <v>0</v>
      </c>
      <c r="BP166" s="878">
        <v>0</v>
      </c>
      <c r="BQ166" s="879">
        <v>0</v>
      </c>
      <c r="BR166" s="879">
        <v>0</v>
      </c>
      <c r="BS166" s="880">
        <v>0</v>
      </c>
      <c r="BT166" s="881">
        <v>0</v>
      </c>
      <c r="BU166" s="879">
        <v>0</v>
      </c>
      <c r="BV166" s="879">
        <v>0</v>
      </c>
      <c r="BW166" s="882">
        <v>0</v>
      </c>
      <c r="CG166" s="480">
        <v>154</v>
      </c>
    </row>
    <row r="167" spans="1:85" s="177" customFormat="1" ht="21.95" customHeight="1" x14ac:dyDescent="0.2">
      <c r="A167" s="234">
        <v>0</v>
      </c>
      <c r="B167" s="234">
        <v>0</v>
      </c>
      <c r="C167" s="388">
        <v>0</v>
      </c>
      <c r="D167" s="388" t="s">
        <v>112</v>
      </c>
      <c r="E167" s="868" t="s">
        <v>1766</v>
      </c>
      <c r="F167" s="868" t="s">
        <v>1767</v>
      </c>
      <c r="G167" s="868" t="s">
        <v>15</v>
      </c>
      <c r="H167" s="869">
        <v>31.66</v>
      </c>
      <c r="I167" s="870">
        <v>46.060499999999998</v>
      </c>
      <c r="J167" s="871">
        <v>1458.28</v>
      </c>
      <c r="K167" s="361">
        <v>1458.28</v>
      </c>
      <c r="L167" s="361">
        <v>1535.9165558485881</v>
      </c>
      <c r="M167" s="362">
        <v>0</v>
      </c>
      <c r="N167" s="362">
        <v>0</v>
      </c>
      <c r="O167" s="363">
        <v>0</v>
      </c>
      <c r="P167" s="363">
        <v>0</v>
      </c>
      <c r="Q167" s="362">
        <v>0</v>
      </c>
      <c r="R167" s="362">
        <v>0</v>
      </c>
      <c r="S167" s="363">
        <v>0</v>
      </c>
      <c r="T167" s="363">
        <v>0</v>
      </c>
      <c r="U167" s="891">
        <v>1507.4886930069767</v>
      </c>
      <c r="V167" s="891">
        <v>1518.3426115966272</v>
      </c>
      <c r="W167" s="891">
        <v>-10.979824045290394</v>
      </c>
      <c r="X167" s="891">
        <v>1507.3627875513369</v>
      </c>
      <c r="Y167" s="891">
        <v>0</v>
      </c>
      <c r="Z167" s="362">
        <v>0</v>
      </c>
      <c r="AA167" s="362">
        <v>0</v>
      </c>
      <c r="AB167" s="362">
        <v>0</v>
      </c>
      <c r="AC167" s="362">
        <v>0</v>
      </c>
      <c r="AD167" s="364" t="s">
        <v>2764</v>
      </c>
      <c r="AE167" s="360"/>
      <c r="AF167" s="363">
        <v>0</v>
      </c>
      <c r="AG167" s="363">
        <v>0</v>
      </c>
      <c r="AH167" s="360"/>
      <c r="AI167" s="859">
        <v>0</v>
      </c>
      <c r="AJ167" s="860">
        <v>0</v>
      </c>
      <c r="AK167" s="859">
        <v>0</v>
      </c>
      <c r="AL167" s="860">
        <v>0</v>
      </c>
      <c r="AM167" s="360"/>
      <c r="AN167" s="861">
        <v>0</v>
      </c>
      <c r="AO167" s="862">
        <v>0</v>
      </c>
      <c r="AP167" s="862">
        <v>0</v>
      </c>
      <c r="AQ167" s="862">
        <v>0</v>
      </c>
      <c r="AR167" s="863">
        <v>0</v>
      </c>
      <c r="AS167" s="586">
        <v>0</v>
      </c>
      <c r="AT167" s="864">
        <v>0</v>
      </c>
      <c r="AU167" s="864">
        <v>0</v>
      </c>
      <c r="AV167" s="864">
        <v>0</v>
      </c>
      <c r="AW167" s="864">
        <v>0</v>
      </c>
      <c r="AX167" s="839"/>
      <c r="AY167" s="865">
        <v>0</v>
      </c>
      <c r="AZ167" s="866">
        <v>0</v>
      </c>
      <c r="BA167" s="867">
        <v>0</v>
      </c>
      <c r="BB167" s="234" t="s">
        <v>1766</v>
      </c>
      <c r="BC167" s="360"/>
      <c r="BD167" s="360"/>
      <c r="BE167" s="360"/>
      <c r="BF167" s="360"/>
      <c r="BG167" s="360"/>
      <c r="BH167" s="360"/>
      <c r="BI167" s="360"/>
      <c r="BJ167" s="360"/>
      <c r="BK167" s="360"/>
      <c r="BL167" s="360"/>
      <c r="BM167" s="360"/>
      <c r="BN167" s="876">
        <v>0</v>
      </c>
      <c r="BO167" s="877">
        <v>0</v>
      </c>
      <c r="BP167" s="878">
        <v>0</v>
      </c>
      <c r="BQ167" s="879">
        <v>0</v>
      </c>
      <c r="BR167" s="879">
        <v>0</v>
      </c>
      <c r="BS167" s="880">
        <v>0</v>
      </c>
      <c r="BT167" s="881">
        <v>0</v>
      </c>
      <c r="BU167" s="879">
        <v>0</v>
      </c>
      <c r="BV167" s="879">
        <v>0</v>
      </c>
      <c r="BW167" s="882">
        <v>0</v>
      </c>
      <c r="CG167" s="480">
        <v>155</v>
      </c>
    </row>
    <row r="168" spans="1:85" s="177" customFormat="1" ht="21.95" customHeight="1" x14ac:dyDescent="0.2">
      <c r="A168" s="234">
        <v>0</v>
      </c>
      <c r="B168" s="234">
        <v>0</v>
      </c>
      <c r="C168" s="388">
        <v>0</v>
      </c>
      <c r="D168" s="388" t="s">
        <v>112</v>
      </c>
      <c r="E168" s="868" t="s">
        <v>1768</v>
      </c>
      <c r="F168" s="868" t="s">
        <v>1003</v>
      </c>
      <c r="G168" s="868" t="s">
        <v>90</v>
      </c>
      <c r="H168" s="869">
        <v>141.1</v>
      </c>
      <c r="I168" s="870">
        <v>49.2605</v>
      </c>
      <c r="J168" s="871">
        <v>6950.66</v>
      </c>
      <c r="K168" s="361">
        <v>6950.66</v>
      </c>
      <c r="L168" s="361">
        <v>7320.7023123642566</v>
      </c>
      <c r="M168" s="362">
        <v>0</v>
      </c>
      <c r="N168" s="362">
        <v>0</v>
      </c>
      <c r="O168" s="363">
        <v>0</v>
      </c>
      <c r="P168" s="363">
        <v>0</v>
      </c>
      <c r="Q168" s="362">
        <v>0</v>
      </c>
      <c r="R168" s="362">
        <v>0</v>
      </c>
      <c r="S168" s="363">
        <v>0</v>
      </c>
      <c r="T168" s="363">
        <v>0</v>
      </c>
      <c r="U168" s="891">
        <v>7185.2054193542226</v>
      </c>
      <c r="V168" s="891">
        <v>7236.9388983735735</v>
      </c>
      <c r="W168" s="891">
        <v>-52.333587375975327</v>
      </c>
      <c r="X168" s="891">
        <v>7184.6053109975983</v>
      </c>
      <c r="Y168" s="891">
        <v>0</v>
      </c>
      <c r="Z168" s="362">
        <v>0</v>
      </c>
      <c r="AA168" s="362">
        <v>0</v>
      </c>
      <c r="AB168" s="362">
        <v>0</v>
      </c>
      <c r="AC168" s="362">
        <v>0</v>
      </c>
      <c r="AD168" s="364" t="s">
        <v>2764</v>
      </c>
      <c r="AE168" s="360"/>
      <c r="AF168" s="363">
        <v>0</v>
      </c>
      <c r="AG168" s="363">
        <v>0</v>
      </c>
      <c r="AH168" s="360"/>
      <c r="AI168" s="859">
        <v>0</v>
      </c>
      <c r="AJ168" s="860">
        <v>0</v>
      </c>
      <c r="AK168" s="859">
        <v>0</v>
      </c>
      <c r="AL168" s="860">
        <v>0</v>
      </c>
      <c r="AM168" s="360"/>
      <c r="AN168" s="861">
        <v>0</v>
      </c>
      <c r="AO168" s="862">
        <v>0</v>
      </c>
      <c r="AP168" s="862">
        <v>0</v>
      </c>
      <c r="AQ168" s="862">
        <v>0</v>
      </c>
      <c r="AR168" s="863">
        <v>0</v>
      </c>
      <c r="AS168" s="586">
        <v>22</v>
      </c>
      <c r="AT168" s="864">
        <v>0</v>
      </c>
      <c r="AU168" s="864">
        <v>0.29270000000000002</v>
      </c>
      <c r="AV168" s="864">
        <v>0.74840000000000007</v>
      </c>
      <c r="AW168" s="864">
        <v>1</v>
      </c>
      <c r="AX168" s="839"/>
      <c r="AY168" s="865">
        <v>6950.66</v>
      </c>
      <c r="AZ168" s="866">
        <v>1.0526161492288815E-2</v>
      </c>
      <c r="BA168" s="867">
        <v>22</v>
      </c>
      <c r="BB168" s="234" t="s">
        <v>1768</v>
      </c>
      <c r="BC168" s="360"/>
      <c r="BD168" s="360"/>
      <c r="BE168" s="360"/>
      <c r="BF168" s="360"/>
      <c r="BG168" s="360"/>
      <c r="BH168" s="360"/>
      <c r="BI168" s="360"/>
      <c r="BJ168" s="360"/>
      <c r="BK168" s="360"/>
      <c r="BL168" s="360"/>
      <c r="BM168" s="360"/>
      <c r="BN168" s="876">
        <v>0</v>
      </c>
      <c r="BO168" s="877">
        <v>0</v>
      </c>
      <c r="BP168" s="878">
        <v>0</v>
      </c>
      <c r="BQ168" s="879">
        <v>0</v>
      </c>
      <c r="BR168" s="879">
        <v>0</v>
      </c>
      <c r="BS168" s="880">
        <v>0</v>
      </c>
      <c r="BT168" s="881">
        <v>0</v>
      </c>
      <c r="BU168" s="879">
        <v>0</v>
      </c>
      <c r="BV168" s="879">
        <v>0</v>
      </c>
      <c r="BW168" s="882">
        <v>0</v>
      </c>
      <c r="CG168" s="480">
        <v>156</v>
      </c>
    </row>
    <row r="169" spans="1:85" s="177" customFormat="1" ht="21.95" customHeight="1" x14ac:dyDescent="0.2">
      <c r="A169" s="234">
        <v>0</v>
      </c>
      <c r="B169" s="234">
        <v>0</v>
      </c>
      <c r="C169" s="388">
        <v>0</v>
      </c>
      <c r="D169" s="388" t="s">
        <v>112</v>
      </c>
      <c r="E169" s="868" t="s">
        <v>1769</v>
      </c>
      <c r="F169" s="868" t="s">
        <v>1770</v>
      </c>
      <c r="G169" s="868" t="s">
        <v>15</v>
      </c>
      <c r="H169" s="869">
        <v>172.76</v>
      </c>
      <c r="I169" s="870">
        <v>13.1</v>
      </c>
      <c r="J169" s="871">
        <v>2263.16</v>
      </c>
      <c r="K169" s="361">
        <v>2263.16</v>
      </c>
      <c r="L169" s="361">
        <v>2383.647113403661</v>
      </c>
      <c r="M169" s="362">
        <v>0</v>
      </c>
      <c r="N169" s="362">
        <v>0</v>
      </c>
      <c r="O169" s="363">
        <v>0</v>
      </c>
      <c r="P169" s="363">
        <v>0</v>
      </c>
      <c r="Q169" s="362">
        <v>0</v>
      </c>
      <c r="R169" s="362">
        <v>0</v>
      </c>
      <c r="S169" s="363">
        <v>0</v>
      </c>
      <c r="T169" s="363">
        <v>0</v>
      </c>
      <c r="U169" s="891">
        <v>2339.528835659592</v>
      </c>
      <c r="V169" s="891">
        <v>2356.3734432763413</v>
      </c>
      <c r="W169" s="891">
        <v>-17.040005065103564</v>
      </c>
      <c r="X169" s="891">
        <v>2339.3334382112375</v>
      </c>
      <c r="Y169" s="891">
        <v>0</v>
      </c>
      <c r="Z169" s="362">
        <v>0</v>
      </c>
      <c r="AA169" s="362">
        <v>0</v>
      </c>
      <c r="AB169" s="362">
        <v>0</v>
      </c>
      <c r="AC169" s="362">
        <v>0</v>
      </c>
      <c r="AD169" s="364" t="s">
        <v>2764</v>
      </c>
      <c r="AE169" s="360"/>
      <c r="AF169" s="363">
        <v>0</v>
      </c>
      <c r="AG169" s="363">
        <v>0</v>
      </c>
      <c r="AH169" s="360"/>
      <c r="AI169" s="859">
        <v>0</v>
      </c>
      <c r="AJ169" s="860">
        <v>0</v>
      </c>
      <c r="AK169" s="859">
        <v>0</v>
      </c>
      <c r="AL169" s="860">
        <v>0</v>
      </c>
      <c r="AM169" s="360"/>
      <c r="AN169" s="861">
        <v>0</v>
      </c>
      <c r="AO169" s="862">
        <v>0</v>
      </c>
      <c r="AP169" s="862">
        <v>0</v>
      </c>
      <c r="AQ169" s="862">
        <v>0</v>
      </c>
      <c r="AR169" s="863">
        <v>0</v>
      </c>
      <c r="AS169" s="586">
        <v>39</v>
      </c>
      <c r="AT169" s="864">
        <v>0</v>
      </c>
      <c r="AU169" s="864">
        <v>0.23910000000000001</v>
      </c>
      <c r="AV169" s="864">
        <v>0.61130000000000007</v>
      </c>
      <c r="AW169" s="864">
        <v>1</v>
      </c>
      <c r="AX169" s="839"/>
      <c r="AY169" s="865">
        <v>2263.16</v>
      </c>
      <c r="AZ169" s="866">
        <v>3.4273561996829584E-3</v>
      </c>
      <c r="BA169" s="867">
        <v>39</v>
      </c>
      <c r="BB169" s="234" t="s">
        <v>1769</v>
      </c>
      <c r="BC169" s="360"/>
      <c r="BD169" s="360"/>
      <c r="BE169" s="360"/>
      <c r="BF169" s="360"/>
      <c r="BG169" s="360"/>
      <c r="BH169" s="360"/>
      <c r="BI169" s="360"/>
      <c r="BJ169" s="360"/>
      <c r="BK169" s="360"/>
      <c r="BL169" s="360"/>
      <c r="BM169" s="360"/>
      <c r="BN169" s="876">
        <v>0</v>
      </c>
      <c r="BO169" s="877">
        <v>0</v>
      </c>
      <c r="BP169" s="878">
        <v>0</v>
      </c>
      <c r="BQ169" s="879">
        <v>0</v>
      </c>
      <c r="BR169" s="879">
        <v>0</v>
      </c>
      <c r="BS169" s="880">
        <v>0</v>
      </c>
      <c r="BT169" s="881">
        <v>0</v>
      </c>
      <c r="BU169" s="879">
        <v>0</v>
      </c>
      <c r="BV169" s="879">
        <v>0</v>
      </c>
      <c r="BW169" s="882">
        <v>0</v>
      </c>
      <c r="CG169" s="480">
        <v>157</v>
      </c>
    </row>
    <row r="170" spans="1:85" s="177" customFormat="1" ht="21.95" customHeight="1" x14ac:dyDescent="0.2">
      <c r="A170" s="234">
        <v>0</v>
      </c>
      <c r="B170" s="234">
        <v>0</v>
      </c>
      <c r="C170" s="388">
        <v>0</v>
      </c>
      <c r="D170" s="388" t="s">
        <v>112</v>
      </c>
      <c r="E170" s="872" t="s">
        <v>1771</v>
      </c>
      <c r="F170" s="872" t="s">
        <v>1772</v>
      </c>
      <c r="G170" s="872"/>
      <c r="H170" s="873"/>
      <c r="I170" s="874"/>
      <c r="J170" s="875">
        <v>74.64</v>
      </c>
      <c r="K170" s="842">
        <v>74.64</v>
      </c>
      <c r="L170" s="842">
        <v>78.613717344089352</v>
      </c>
      <c r="M170" s="362">
        <v>0</v>
      </c>
      <c r="N170" s="362">
        <v>0</v>
      </c>
      <c r="O170" s="363">
        <v>0</v>
      </c>
      <c r="P170" s="363">
        <v>0</v>
      </c>
      <c r="Q170" s="362">
        <v>0</v>
      </c>
      <c r="R170" s="362">
        <v>0</v>
      </c>
      <c r="S170" s="363">
        <v>0</v>
      </c>
      <c r="T170" s="363">
        <v>0</v>
      </c>
      <c r="U170" s="363"/>
      <c r="V170" s="363"/>
      <c r="W170" s="363"/>
      <c r="X170" s="363"/>
      <c r="Y170" s="363">
        <v>0</v>
      </c>
      <c r="Z170" s="362">
        <v>0</v>
      </c>
      <c r="AA170" s="362">
        <v>0</v>
      </c>
      <c r="AB170" s="362">
        <v>0</v>
      </c>
      <c r="AC170" s="362">
        <v>0</v>
      </c>
      <c r="AD170" s="364" t="s">
        <v>2764</v>
      </c>
      <c r="AE170" s="360"/>
      <c r="AF170" s="363">
        <v>0</v>
      </c>
      <c r="AG170" s="363">
        <v>0</v>
      </c>
      <c r="AH170" s="360"/>
      <c r="AI170" s="859"/>
      <c r="AJ170" s="860"/>
      <c r="AK170" s="859"/>
      <c r="AL170" s="860"/>
      <c r="AM170" s="360"/>
      <c r="AN170" s="861"/>
      <c r="AO170" s="862"/>
      <c r="AP170" s="862"/>
      <c r="AQ170" s="862"/>
      <c r="AR170" s="863"/>
      <c r="AS170" s="586"/>
      <c r="AT170" s="864"/>
      <c r="AU170" s="864"/>
      <c r="AV170" s="864"/>
      <c r="AW170" s="864"/>
      <c r="AX170" s="839"/>
      <c r="AY170" s="865"/>
      <c r="AZ170" s="866"/>
      <c r="BA170" s="867"/>
      <c r="BB170" s="234" t="s">
        <v>1771</v>
      </c>
      <c r="BC170" s="360"/>
      <c r="BD170" s="360"/>
      <c r="BE170" s="360"/>
      <c r="BF170" s="360"/>
      <c r="BG170" s="360"/>
      <c r="BH170" s="360"/>
      <c r="BI170" s="360"/>
      <c r="BJ170" s="360"/>
      <c r="BK170" s="360"/>
      <c r="BL170" s="360"/>
      <c r="BM170" s="360"/>
      <c r="BN170" s="876">
        <v>0</v>
      </c>
      <c r="BO170" s="877">
        <v>0</v>
      </c>
      <c r="BP170" s="878">
        <v>0</v>
      </c>
      <c r="BQ170" s="879">
        <v>0</v>
      </c>
      <c r="BR170" s="879">
        <v>0</v>
      </c>
      <c r="BS170" s="880">
        <v>0</v>
      </c>
      <c r="BT170" s="881">
        <v>0</v>
      </c>
      <c r="BU170" s="879">
        <v>0</v>
      </c>
      <c r="BV170" s="879">
        <v>0</v>
      </c>
      <c r="BW170" s="882">
        <v>0</v>
      </c>
      <c r="CG170" s="480">
        <v>158</v>
      </c>
    </row>
    <row r="171" spans="1:85" s="177" customFormat="1" ht="21.95" customHeight="1" x14ac:dyDescent="0.2">
      <c r="A171" s="234">
        <v>0</v>
      </c>
      <c r="B171" s="234">
        <v>0</v>
      </c>
      <c r="C171" s="388">
        <v>0</v>
      </c>
      <c r="D171" s="388" t="s">
        <v>112</v>
      </c>
      <c r="E171" s="868" t="s">
        <v>1773</v>
      </c>
      <c r="F171" s="868" t="s">
        <v>663</v>
      </c>
      <c r="G171" s="868" t="s">
        <v>90</v>
      </c>
      <c r="H171" s="869">
        <v>15.42</v>
      </c>
      <c r="I171" s="870">
        <v>4.8404999999999996</v>
      </c>
      <c r="J171" s="871">
        <v>74.64</v>
      </c>
      <c r="K171" s="361">
        <v>74.64</v>
      </c>
      <c r="L171" s="361">
        <v>78.613717344089352</v>
      </c>
      <c r="M171" s="362">
        <v>0</v>
      </c>
      <c r="N171" s="362">
        <v>0</v>
      </c>
      <c r="O171" s="363">
        <v>0</v>
      </c>
      <c r="P171" s="363">
        <v>0</v>
      </c>
      <c r="Q171" s="362">
        <v>0</v>
      </c>
      <c r="R171" s="362">
        <v>0</v>
      </c>
      <c r="S171" s="363">
        <v>0</v>
      </c>
      <c r="T171" s="363">
        <v>0</v>
      </c>
      <c r="U171" s="891">
        <v>77.158677377486327</v>
      </c>
      <c r="V171" s="891">
        <v>77.714219854604238</v>
      </c>
      <c r="W171" s="891">
        <v>-0.56198676985247831</v>
      </c>
      <c r="X171" s="891">
        <v>77.152233084751757</v>
      </c>
      <c r="Y171" s="891">
        <v>0</v>
      </c>
      <c r="Z171" s="362">
        <v>0</v>
      </c>
      <c r="AA171" s="362">
        <v>0</v>
      </c>
      <c r="AB171" s="362">
        <v>0</v>
      </c>
      <c r="AC171" s="362">
        <v>0</v>
      </c>
      <c r="AD171" s="364" t="s">
        <v>2764</v>
      </c>
      <c r="AE171" s="360"/>
      <c r="AF171" s="363">
        <v>0</v>
      </c>
      <c r="AG171" s="363">
        <v>0</v>
      </c>
      <c r="AH171" s="360"/>
      <c r="AI171" s="859">
        <v>0</v>
      </c>
      <c r="AJ171" s="860">
        <v>0</v>
      </c>
      <c r="AK171" s="859">
        <v>0</v>
      </c>
      <c r="AL171" s="860">
        <v>0</v>
      </c>
      <c r="AM171" s="360"/>
      <c r="AN171" s="861">
        <v>0</v>
      </c>
      <c r="AO171" s="862">
        <v>0</v>
      </c>
      <c r="AP171" s="862">
        <v>0</v>
      </c>
      <c r="AQ171" s="862">
        <v>0</v>
      </c>
      <c r="AR171" s="863">
        <v>0</v>
      </c>
      <c r="AS171" s="586">
        <v>0</v>
      </c>
      <c r="AT171" s="864">
        <v>0</v>
      </c>
      <c r="AU171" s="864">
        <v>0</v>
      </c>
      <c r="AV171" s="864">
        <v>0</v>
      </c>
      <c r="AW171" s="864">
        <v>0</v>
      </c>
      <c r="AX171" s="839"/>
      <c r="AY171" s="865">
        <v>0</v>
      </c>
      <c r="AZ171" s="866">
        <v>0</v>
      </c>
      <c r="BA171" s="867">
        <v>0</v>
      </c>
      <c r="BB171" s="234" t="s">
        <v>1773</v>
      </c>
      <c r="BC171" s="360"/>
      <c r="BD171" s="360"/>
      <c r="BE171" s="360"/>
      <c r="BF171" s="360"/>
      <c r="BG171" s="360"/>
      <c r="BH171" s="360"/>
      <c r="BI171" s="360"/>
      <c r="BJ171" s="360"/>
      <c r="BK171" s="360"/>
      <c r="BL171" s="360"/>
      <c r="BM171" s="360"/>
      <c r="BN171" s="876">
        <v>0</v>
      </c>
      <c r="BO171" s="877">
        <v>0</v>
      </c>
      <c r="BP171" s="878">
        <v>0</v>
      </c>
      <c r="BQ171" s="879">
        <v>0</v>
      </c>
      <c r="BR171" s="879">
        <v>0</v>
      </c>
      <c r="BS171" s="880">
        <v>0</v>
      </c>
      <c r="BT171" s="881">
        <v>0</v>
      </c>
      <c r="BU171" s="879">
        <v>0</v>
      </c>
      <c r="BV171" s="879">
        <v>0</v>
      </c>
      <c r="BW171" s="882">
        <v>0</v>
      </c>
      <c r="CG171" s="480">
        <v>159</v>
      </c>
    </row>
    <row r="172" spans="1:85" s="177" customFormat="1" ht="21.95" customHeight="1" x14ac:dyDescent="0.2">
      <c r="A172" s="234">
        <v>0</v>
      </c>
      <c r="B172" s="234">
        <v>0</v>
      </c>
      <c r="C172" s="388">
        <v>0</v>
      </c>
      <c r="D172" s="388" t="s">
        <v>112</v>
      </c>
      <c r="E172" s="872" t="s">
        <v>1774</v>
      </c>
      <c r="F172" s="872" t="s">
        <v>1775</v>
      </c>
      <c r="G172" s="872"/>
      <c r="H172" s="873"/>
      <c r="I172" s="874"/>
      <c r="J172" s="875">
        <v>63386.41</v>
      </c>
      <c r="K172" s="842">
        <v>63386.41</v>
      </c>
      <c r="L172" s="842">
        <v>66761.003740575557</v>
      </c>
      <c r="M172" s="362">
        <v>0</v>
      </c>
      <c r="N172" s="362">
        <v>0</v>
      </c>
      <c r="O172" s="363">
        <v>0</v>
      </c>
      <c r="P172" s="363">
        <v>0</v>
      </c>
      <c r="Q172" s="362">
        <v>0</v>
      </c>
      <c r="R172" s="362">
        <v>0</v>
      </c>
      <c r="S172" s="363">
        <v>0</v>
      </c>
      <c r="T172" s="363">
        <v>0</v>
      </c>
      <c r="U172" s="363"/>
      <c r="V172" s="363"/>
      <c r="W172" s="363"/>
      <c r="X172" s="363"/>
      <c r="Y172" s="363">
        <v>0</v>
      </c>
      <c r="Z172" s="362">
        <v>0</v>
      </c>
      <c r="AA172" s="362">
        <v>0</v>
      </c>
      <c r="AB172" s="362">
        <v>0</v>
      </c>
      <c r="AC172" s="362">
        <v>0</v>
      </c>
      <c r="AD172" s="364" t="s">
        <v>2764</v>
      </c>
      <c r="AE172" s="360"/>
      <c r="AF172" s="363">
        <v>0</v>
      </c>
      <c r="AG172" s="363">
        <v>0</v>
      </c>
      <c r="AH172" s="360"/>
      <c r="AI172" s="859"/>
      <c r="AJ172" s="860"/>
      <c r="AK172" s="859"/>
      <c r="AL172" s="860"/>
      <c r="AM172" s="360"/>
      <c r="AN172" s="861"/>
      <c r="AO172" s="862"/>
      <c r="AP172" s="862"/>
      <c r="AQ172" s="862"/>
      <c r="AR172" s="863"/>
      <c r="AS172" s="586"/>
      <c r="AT172" s="864"/>
      <c r="AU172" s="864"/>
      <c r="AV172" s="864"/>
      <c r="AW172" s="864"/>
      <c r="AX172" s="839"/>
      <c r="AY172" s="865"/>
      <c r="AZ172" s="866"/>
      <c r="BA172" s="867"/>
      <c r="BB172" s="234" t="s">
        <v>1774</v>
      </c>
      <c r="BC172" s="360"/>
      <c r="BD172" s="360"/>
      <c r="BE172" s="360"/>
      <c r="BF172" s="360"/>
      <c r="BG172" s="360"/>
      <c r="BH172" s="360"/>
      <c r="BI172" s="360"/>
      <c r="BJ172" s="360"/>
      <c r="BK172" s="360"/>
      <c r="BL172" s="360"/>
      <c r="BM172" s="360"/>
      <c r="BN172" s="876">
        <v>0</v>
      </c>
      <c r="BO172" s="877">
        <v>0</v>
      </c>
      <c r="BP172" s="878">
        <v>0</v>
      </c>
      <c r="BQ172" s="879">
        <v>0</v>
      </c>
      <c r="BR172" s="879">
        <v>0</v>
      </c>
      <c r="BS172" s="880">
        <v>0</v>
      </c>
      <c r="BT172" s="881">
        <v>0</v>
      </c>
      <c r="BU172" s="879">
        <v>0</v>
      </c>
      <c r="BV172" s="879">
        <v>0</v>
      </c>
      <c r="BW172" s="882">
        <v>0</v>
      </c>
      <c r="CG172" s="480">
        <v>160</v>
      </c>
    </row>
    <row r="173" spans="1:85" s="177" customFormat="1" ht="21.95" customHeight="1" x14ac:dyDescent="0.2">
      <c r="A173" s="234">
        <v>0</v>
      </c>
      <c r="B173" s="234">
        <v>0</v>
      </c>
      <c r="C173" s="388">
        <v>0</v>
      </c>
      <c r="D173" s="388" t="s">
        <v>112</v>
      </c>
      <c r="E173" s="868" t="s">
        <v>1776</v>
      </c>
      <c r="F173" s="868" t="s">
        <v>1777</v>
      </c>
      <c r="G173" s="868" t="s">
        <v>15</v>
      </c>
      <c r="H173" s="869">
        <v>165.55</v>
      </c>
      <c r="I173" s="870">
        <v>71.772400000000005</v>
      </c>
      <c r="J173" s="871">
        <v>11881.92</v>
      </c>
      <c r="K173" s="361">
        <v>11881.92</v>
      </c>
      <c r="L173" s="361">
        <v>12514.494914055227</v>
      </c>
      <c r="M173" s="362">
        <v>0</v>
      </c>
      <c r="N173" s="362">
        <v>0</v>
      </c>
      <c r="O173" s="363">
        <v>0</v>
      </c>
      <c r="P173" s="363">
        <v>0</v>
      </c>
      <c r="Q173" s="362">
        <v>0</v>
      </c>
      <c r="R173" s="362">
        <v>0</v>
      </c>
      <c r="S173" s="363">
        <v>0</v>
      </c>
      <c r="T173" s="363">
        <v>0</v>
      </c>
      <c r="U173" s="891">
        <v>12282.86752284435</v>
      </c>
      <c r="V173" s="891">
        <v>12371.30416900883</v>
      </c>
      <c r="W173" s="891">
        <v>-89.462511259988389</v>
      </c>
      <c r="X173" s="891">
        <v>12281.841657748842</v>
      </c>
      <c r="Y173" s="891">
        <v>0</v>
      </c>
      <c r="Z173" s="362">
        <v>0</v>
      </c>
      <c r="AA173" s="362">
        <v>0</v>
      </c>
      <c r="AB173" s="362">
        <v>0</v>
      </c>
      <c r="AC173" s="362">
        <v>0</v>
      </c>
      <c r="AD173" s="364" t="s">
        <v>2764</v>
      </c>
      <c r="AE173" s="360"/>
      <c r="AF173" s="363">
        <v>0</v>
      </c>
      <c r="AG173" s="363">
        <v>0</v>
      </c>
      <c r="AH173" s="360"/>
      <c r="AI173" s="859">
        <v>0</v>
      </c>
      <c r="AJ173" s="860">
        <v>0</v>
      </c>
      <c r="AK173" s="859">
        <v>0</v>
      </c>
      <c r="AL173" s="860">
        <v>0</v>
      </c>
      <c r="AM173" s="360"/>
      <c r="AN173" s="861">
        <v>0</v>
      </c>
      <c r="AO173" s="862">
        <v>0</v>
      </c>
      <c r="AP173" s="862">
        <v>0</v>
      </c>
      <c r="AQ173" s="862">
        <v>0</v>
      </c>
      <c r="AR173" s="863">
        <v>0</v>
      </c>
      <c r="AS173" s="586">
        <v>17</v>
      </c>
      <c r="AT173" s="864">
        <v>0</v>
      </c>
      <c r="AU173" s="864">
        <v>0.20440000000000003</v>
      </c>
      <c r="AV173" s="864">
        <v>0.75139999999999996</v>
      </c>
      <c r="AW173" s="864">
        <v>0.91930000000000012</v>
      </c>
      <c r="AX173" s="839"/>
      <c r="AY173" s="865">
        <v>10923.049056000002</v>
      </c>
      <c r="AZ173" s="866">
        <v>1.6541994336026926E-2</v>
      </c>
      <c r="BA173" s="867">
        <v>17</v>
      </c>
      <c r="BB173" s="234" t="s">
        <v>1776</v>
      </c>
      <c r="BC173" s="360"/>
      <c r="BD173" s="360"/>
      <c r="BE173" s="360"/>
      <c r="BF173" s="360"/>
      <c r="BG173" s="360"/>
      <c r="BH173" s="360"/>
      <c r="BI173" s="360"/>
      <c r="BJ173" s="360"/>
      <c r="BK173" s="360"/>
      <c r="BL173" s="360"/>
      <c r="BM173" s="360"/>
      <c r="BN173" s="876">
        <v>0</v>
      </c>
      <c r="BO173" s="877">
        <v>0</v>
      </c>
      <c r="BP173" s="878">
        <v>0</v>
      </c>
      <c r="BQ173" s="879">
        <v>0</v>
      </c>
      <c r="BR173" s="879">
        <v>0</v>
      </c>
      <c r="BS173" s="880">
        <v>0</v>
      </c>
      <c r="BT173" s="881">
        <v>0</v>
      </c>
      <c r="BU173" s="879">
        <v>0</v>
      </c>
      <c r="BV173" s="879">
        <v>0</v>
      </c>
      <c r="BW173" s="882">
        <v>0</v>
      </c>
      <c r="CG173" s="480">
        <v>161</v>
      </c>
    </row>
    <row r="174" spans="1:85" s="177" customFormat="1" ht="21.95" customHeight="1" x14ac:dyDescent="0.2">
      <c r="A174" s="234">
        <v>0</v>
      </c>
      <c r="B174" s="234">
        <v>0</v>
      </c>
      <c r="C174" s="388">
        <v>0</v>
      </c>
      <c r="D174" s="388" t="s">
        <v>112</v>
      </c>
      <c r="E174" s="868" t="s">
        <v>1778</v>
      </c>
      <c r="F174" s="868" t="s">
        <v>1779</v>
      </c>
      <c r="G174" s="868" t="s">
        <v>15</v>
      </c>
      <c r="H174" s="869">
        <v>147.6</v>
      </c>
      <c r="I174" s="870">
        <v>58.269300000000001</v>
      </c>
      <c r="J174" s="871">
        <v>8600.5499999999993</v>
      </c>
      <c r="K174" s="361">
        <v>8600.5499999999993</v>
      </c>
      <c r="L174" s="361">
        <v>9058.4298861697171</v>
      </c>
      <c r="M174" s="362">
        <v>0</v>
      </c>
      <c r="N174" s="362">
        <v>0</v>
      </c>
      <c r="O174" s="363">
        <v>0</v>
      </c>
      <c r="P174" s="363">
        <v>0</v>
      </c>
      <c r="Q174" s="362">
        <v>0</v>
      </c>
      <c r="R174" s="362">
        <v>0</v>
      </c>
      <c r="S174" s="363">
        <v>0</v>
      </c>
      <c r="T174" s="363">
        <v>0</v>
      </c>
      <c r="U174" s="891">
        <v>8890.7698649375652</v>
      </c>
      <c r="V174" s="891">
        <v>8954.7834079651166</v>
      </c>
      <c r="W174" s="891">
        <v>-64.756100126670944</v>
      </c>
      <c r="X174" s="891">
        <v>8890.0273078384453</v>
      </c>
      <c r="Y174" s="891">
        <v>0</v>
      </c>
      <c r="Z174" s="362">
        <v>0</v>
      </c>
      <c r="AA174" s="362">
        <v>0</v>
      </c>
      <c r="AB174" s="362">
        <v>0</v>
      </c>
      <c r="AC174" s="362">
        <v>0</v>
      </c>
      <c r="AD174" s="364" t="s">
        <v>2764</v>
      </c>
      <c r="AE174" s="360"/>
      <c r="AF174" s="363">
        <v>0</v>
      </c>
      <c r="AG174" s="363">
        <v>0</v>
      </c>
      <c r="AH174" s="360"/>
      <c r="AI174" s="859">
        <v>0</v>
      </c>
      <c r="AJ174" s="860">
        <v>0</v>
      </c>
      <c r="AK174" s="859">
        <v>0</v>
      </c>
      <c r="AL174" s="860">
        <v>0</v>
      </c>
      <c r="AM174" s="360"/>
      <c r="AN174" s="861">
        <v>0</v>
      </c>
      <c r="AO174" s="862">
        <v>0</v>
      </c>
      <c r="AP174" s="862">
        <v>0</v>
      </c>
      <c r="AQ174" s="862">
        <v>0</v>
      </c>
      <c r="AR174" s="863">
        <v>0</v>
      </c>
      <c r="AS174" s="586">
        <v>0</v>
      </c>
      <c r="AT174" s="864">
        <v>0</v>
      </c>
      <c r="AU174" s="864">
        <v>0</v>
      </c>
      <c r="AV174" s="864">
        <v>0</v>
      </c>
      <c r="AW174" s="864">
        <v>0</v>
      </c>
      <c r="AX174" s="839"/>
      <c r="AY174" s="865">
        <v>0</v>
      </c>
      <c r="AZ174" s="866">
        <v>0</v>
      </c>
      <c r="BA174" s="867">
        <v>0</v>
      </c>
      <c r="BB174" s="234" t="s">
        <v>1778</v>
      </c>
      <c r="BC174" s="360"/>
      <c r="BD174" s="360"/>
      <c r="BE174" s="360"/>
      <c r="BF174" s="360"/>
      <c r="BG174" s="360"/>
      <c r="BH174" s="360"/>
      <c r="BI174" s="360"/>
      <c r="BJ174" s="360"/>
      <c r="BK174" s="360"/>
      <c r="BL174" s="360"/>
      <c r="BM174" s="360"/>
      <c r="BN174" s="876">
        <v>0</v>
      </c>
      <c r="BO174" s="877">
        <v>0</v>
      </c>
      <c r="BP174" s="878">
        <v>0</v>
      </c>
      <c r="BQ174" s="879">
        <v>0</v>
      </c>
      <c r="BR174" s="879">
        <v>0</v>
      </c>
      <c r="BS174" s="880">
        <v>0</v>
      </c>
      <c r="BT174" s="881">
        <v>0</v>
      </c>
      <c r="BU174" s="879">
        <v>0</v>
      </c>
      <c r="BV174" s="879">
        <v>0</v>
      </c>
      <c r="BW174" s="882">
        <v>0</v>
      </c>
      <c r="CG174" s="480">
        <v>162</v>
      </c>
    </row>
    <row r="175" spans="1:85" s="177" customFormat="1" ht="21.95" customHeight="1" x14ac:dyDescent="0.2">
      <c r="A175" s="234">
        <v>0</v>
      </c>
      <c r="B175" s="234">
        <v>8</v>
      </c>
      <c r="C175" s="388">
        <v>0</v>
      </c>
      <c r="D175" s="388" t="s">
        <v>112</v>
      </c>
      <c r="E175" s="868" t="s">
        <v>1780</v>
      </c>
      <c r="F175" s="868" t="s">
        <v>650</v>
      </c>
      <c r="G175" s="868" t="s">
        <v>15</v>
      </c>
      <c r="H175" s="869">
        <v>454.59</v>
      </c>
      <c r="I175" s="870">
        <v>61.540700000000001</v>
      </c>
      <c r="J175" s="871">
        <v>27975.79</v>
      </c>
      <c r="K175" s="361">
        <v>27975.79</v>
      </c>
      <c r="L175" s="361">
        <v>29206.024063243021</v>
      </c>
      <c r="M175" s="362">
        <v>0.14269999999999999</v>
      </c>
      <c r="N175" s="362">
        <v>0.31240000000000001</v>
      </c>
      <c r="O175" s="363">
        <v>142.01391599999999</v>
      </c>
      <c r="P175" s="363">
        <v>8739.6367960000007</v>
      </c>
      <c r="Q175" s="362">
        <v>0.1024</v>
      </c>
      <c r="R175" s="362">
        <v>0.17399999999999999</v>
      </c>
      <c r="S175" s="363">
        <v>79.098659999999995</v>
      </c>
      <c r="T175" s="363">
        <v>4867.7874599999996</v>
      </c>
      <c r="U175" s="891">
        <v>28919.814509516455</v>
      </c>
      <c r="V175" s="891">
        <v>29106.715173143399</v>
      </c>
      <c r="W175" s="891">
        <v>-189.06871132501672</v>
      </c>
      <c r="X175" s="891">
        <v>28917.646461818382</v>
      </c>
      <c r="Y175" s="891">
        <v>9033.872754672062</v>
      </c>
      <c r="Z175" s="362">
        <v>0.16970000000000002</v>
      </c>
      <c r="AA175" s="362">
        <v>7.1599999999999983E-2</v>
      </c>
      <c r="AB175" s="362">
        <v>-0.13840000000000002</v>
      </c>
      <c r="AC175" s="362">
        <v>-9.8100000000000034E-2</v>
      </c>
      <c r="AD175" s="364" t="s">
        <v>2766</v>
      </c>
      <c r="AE175" s="360"/>
      <c r="AF175" s="363">
        <v>0</v>
      </c>
      <c r="AG175" s="363">
        <v>79.098659999999995</v>
      </c>
      <c r="AH175" s="360"/>
      <c r="AI175" s="859">
        <v>-3871.8493360000011</v>
      </c>
      <c r="AJ175" s="860">
        <v>8</v>
      </c>
      <c r="AK175" s="859">
        <v>0</v>
      </c>
      <c r="AL175" s="860">
        <v>0</v>
      </c>
      <c r="AM175" s="360"/>
      <c r="AN175" s="861">
        <v>4867.7874599999996</v>
      </c>
      <c r="AO175" s="862">
        <v>-3871.8493360000011</v>
      </c>
      <c r="AP175" s="862">
        <v>3.4239652514448819E-2</v>
      </c>
      <c r="AQ175" s="862">
        <v>0</v>
      </c>
      <c r="AR175" s="863">
        <v>0</v>
      </c>
      <c r="AS175" s="586">
        <v>0</v>
      </c>
      <c r="AT175" s="864">
        <v>0</v>
      </c>
      <c r="AU175" s="864">
        <v>0</v>
      </c>
      <c r="AV175" s="864">
        <v>0</v>
      </c>
      <c r="AW175" s="864">
        <v>0</v>
      </c>
      <c r="AX175" s="839"/>
      <c r="AY175" s="865">
        <v>0</v>
      </c>
      <c r="AZ175" s="866">
        <v>0</v>
      </c>
      <c r="BA175" s="867">
        <v>0</v>
      </c>
      <c r="BB175" s="234" t="s">
        <v>1780</v>
      </c>
      <c r="BC175" s="360"/>
      <c r="BD175" s="360"/>
      <c r="BE175" s="360"/>
      <c r="BF175" s="360"/>
      <c r="BG175" s="360"/>
      <c r="BH175" s="360"/>
      <c r="BI175" s="360"/>
      <c r="BJ175" s="360"/>
      <c r="BK175" s="360"/>
      <c r="BL175" s="360"/>
      <c r="BM175" s="360"/>
      <c r="BN175" s="876">
        <v>0</v>
      </c>
      <c r="BO175" s="877">
        <v>0</v>
      </c>
      <c r="BP175" s="878">
        <v>0</v>
      </c>
      <c r="BQ175" s="879">
        <v>0</v>
      </c>
      <c r="BR175" s="879">
        <v>0</v>
      </c>
      <c r="BS175" s="880">
        <v>0</v>
      </c>
      <c r="BT175" s="881">
        <v>0</v>
      </c>
      <c r="BU175" s="879">
        <v>0</v>
      </c>
      <c r="BV175" s="879">
        <v>0</v>
      </c>
      <c r="BW175" s="882">
        <v>0</v>
      </c>
      <c r="CG175" s="480">
        <v>163</v>
      </c>
    </row>
    <row r="176" spans="1:85" s="177" customFormat="1" ht="21.95" customHeight="1" x14ac:dyDescent="0.2">
      <c r="A176" s="234">
        <v>0</v>
      </c>
      <c r="B176" s="234">
        <v>0</v>
      </c>
      <c r="C176" s="388">
        <v>0</v>
      </c>
      <c r="D176" s="388" t="s">
        <v>112</v>
      </c>
      <c r="E176" s="868" t="s">
        <v>1781</v>
      </c>
      <c r="F176" s="868" t="s">
        <v>1001</v>
      </c>
      <c r="G176" s="868" t="s">
        <v>15</v>
      </c>
      <c r="H176" s="869">
        <v>183.97</v>
      </c>
      <c r="I176" s="870">
        <v>79.450699999999998</v>
      </c>
      <c r="J176" s="871">
        <v>14616.54</v>
      </c>
      <c r="K176" s="361">
        <v>14616.54</v>
      </c>
      <c r="L176" s="361">
        <v>15394.701823533975</v>
      </c>
      <c r="M176" s="362">
        <v>0</v>
      </c>
      <c r="N176" s="362">
        <v>0</v>
      </c>
      <c r="O176" s="363">
        <v>0</v>
      </c>
      <c r="P176" s="363">
        <v>0</v>
      </c>
      <c r="Q176" s="362">
        <v>0</v>
      </c>
      <c r="R176" s="362">
        <v>0</v>
      </c>
      <c r="S176" s="363">
        <v>0</v>
      </c>
      <c r="T176" s="363">
        <v>0</v>
      </c>
      <c r="U176" s="891">
        <v>15109.765464028991</v>
      </c>
      <c r="V176" s="891">
        <v>15218.555775370001</v>
      </c>
      <c r="W176" s="891">
        <v>-110.05227895256596</v>
      </c>
      <c r="X176" s="891">
        <v>15108.503496417436</v>
      </c>
      <c r="Y176" s="891">
        <v>0</v>
      </c>
      <c r="Z176" s="362">
        <v>0</v>
      </c>
      <c r="AA176" s="362">
        <v>0</v>
      </c>
      <c r="AB176" s="362">
        <v>0</v>
      </c>
      <c r="AC176" s="362">
        <v>0</v>
      </c>
      <c r="AD176" s="364" t="s">
        <v>2764</v>
      </c>
      <c r="AE176" s="360"/>
      <c r="AF176" s="363">
        <v>0</v>
      </c>
      <c r="AG176" s="363">
        <v>0</v>
      </c>
      <c r="AH176" s="360"/>
      <c r="AI176" s="859">
        <v>0</v>
      </c>
      <c r="AJ176" s="860">
        <v>0</v>
      </c>
      <c r="AK176" s="859">
        <v>0</v>
      </c>
      <c r="AL176" s="860">
        <v>0</v>
      </c>
      <c r="AM176" s="360"/>
      <c r="AN176" s="861">
        <v>0</v>
      </c>
      <c r="AO176" s="862">
        <v>0</v>
      </c>
      <c r="AP176" s="862">
        <v>0</v>
      </c>
      <c r="AQ176" s="862">
        <v>0</v>
      </c>
      <c r="AR176" s="863">
        <v>0</v>
      </c>
      <c r="AS176" s="586">
        <v>13</v>
      </c>
      <c r="AT176" s="864">
        <v>0</v>
      </c>
      <c r="AU176" s="864">
        <v>0</v>
      </c>
      <c r="AV176" s="864">
        <v>0.80579999999999996</v>
      </c>
      <c r="AW176" s="864">
        <v>1</v>
      </c>
      <c r="AX176" s="839"/>
      <c r="AY176" s="865">
        <v>14616.54</v>
      </c>
      <c r="AZ176" s="866">
        <v>2.2135460589138178E-2</v>
      </c>
      <c r="BA176" s="867">
        <v>13</v>
      </c>
      <c r="BB176" s="234" t="s">
        <v>1781</v>
      </c>
      <c r="BC176" s="360"/>
      <c r="BD176" s="360"/>
      <c r="BE176" s="360"/>
      <c r="BF176" s="360"/>
      <c r="BG176" s="360"/>
      <c r="BH176" s="360"/>
      <c r="BI176" s="360"/>
      <c r="BJ176" s="360"/>
      <c r="BK176" s="360"/>
      <c r="BL176" s="360"/>
      <c r="BM176" s="360"/>
      <c r="BN176" s="876">
        <v>0</v>
      </c>
      <c r="BO176" s="877">
        <v>0</v>
      </c>
      <c r="BP176" s="878">
        <v>0</v>
      </c>
      <c r="BQ176" s="879">
        <v>0</v>
      </c>
      <c r="BR176" s="879">
        <v>0</v>
      </c>
      <c r="BS176" s="880">
        <v>0</v>
      </c>
      <c r="BT176" s="881">
        <v>0</v>
      </c>
      <c r="BU176" s="879">
        <v>0</v>
      </c>
      <c r="BV176" s="879">
        <v>0</v>
      </c>
      <c r="BW176" s="882">
        <v>0</v>
      </c>
      <c r="CG176" s="480">
        <v>164</v>
      </c>
    </row>
    <row r="177" spans="1:85" s="177" customFormat="1" ht="21.95" customHeight="1" x14ac:dyDescent="0.2">
      <c r="A177" s="234">
        <v>0</v>
      </c>
      <c r="B177" s="234">
        <v>0</v>
      </c>
      <c r="C177" s="388">
        <v>0</v>
      </c>
      <c r="D177" s="388" t="s">
        <v>112</v>
      </c>
      <c r="E177" s="868" t="s">
        <v>1782</v>
      </c>
      <c r="F177" s="868" t="s">
        <v>1783</v>
      </c>
      <c r="G177" s="868" t="s">
        <v>15</v>
      </c>
      <c r="H177" s="869">
        <v>2.8</v>
      </c>
      <c r="I177" s="870">
        <v>111.2907</v>
      </c>
      <c r="J177" s="871">
        <v>311.61</v>
      </c>
      <c r="K177" s="361">
        <v>311.61</v>
      </c>
      <c r="L177" s="361">
        <v>328.19963105026375</v>
      </c>
      <c r="M177" s="362">
        <v>0</v>
      </c>
      <c r="N177" s="362">
        <v>0</v>
      </c>
      <c r="O177" s="363">
        <v>0</v>
      </c>
      <c r="P177" s="363">
        <v>0</v>
      </c>
      <c r="Q177" s="362">
        <v>0</v>
      </c>
      <c r="R177" s="362">
        <v>0</v>
      </c>
      <c r="S177" s="363">
        <v>0</v>
      </c>
      <c r="T177" s="363">
        <v>0</v>
      </c>
      <c r="U177" s="891">
        <v>322.12507311895121</v>
      </c>
      <c r="V177" s="891">
        <v>324.44437364540767</v>
      </c>
      <c r="W177" s="891">
        <v>-2.3462044125633539</v>
      </c>
      <c r="X177" s="891">
        <v>322.09816923284433</v>
      </c>
      <c r="Y177" s="891">
        <v>0</v>
      </c>
      <c r="Z177" s="362">
        <v>0</v>
      </c>
      <c r="AA177" s="362">
        <v>0</v>
      </c>
      <c r="AB177" s="362">
        <v>0</v>
      </c>
      <c r="AC177" s="362">
        <v>0</v>
      </c>
      <c r="AD177" s="364" t="s">
        <v>2764</v>
      </c>
      <c r="AE177" s="360"/>
      <c r="AF177" s="363">
        <v>0</v>
      </c>
      <c r="AG177" s="363">
        <v>0</v>
      </c>
      <c r="AH177" s="360"/>
      <c r="AI177" s="859">
        <v>0</v>
      </c>
      <c r="AJ177" s="860">
        <v>0</v>
      </c>
      <c r="AK177" s="859">
        <v>0</v>
      </c>
      <c r="AL177" s="860">
        <v>0</v>
      </c>
      <c r="AM177" s="360"/>
      <c r="AN177" s="861">
        <v>0</v>
      </c>
      <c r="AO177" s="862">
        <v>0</v>
      </c>
      <c r="AP177" s="862">
        <v>0</v>
      </c>
      <c r="AQ177" s="862">
        <v>0</v>
      </c>
      <c r="AR177" s="863">
        <v>0</v>
      </c>
      <c r="AS177" s="586">
        <v>0</v>
      </c>
      <c r="AT177" s="864">
        <v>0</v>
      </c>
      <c r="AU177" s="864">
        <v>0</v>
      </c>
      <c r="AV177" s="864">
        <v>0</v>
      </c>
      <c r="AW177" s="864">
        <v>0</v>
      </c>
      <c r="AX177" s="839"/>
      <c r="AY177" s="865">
        <v>0</v>
      </c>
      <c r="AZ177" s="866">
        <v>0</v>
      </c>
      <c r="BA177" s="867">
        <v>0</v>
      </c>
      <c r="BB177" s="234" t="s">
        <v>1782</v>
      </c>
      <c r="BC177" s="360"/>
      <c r="BD177" s="360"/>
      <c r="BE177" s="360"/>
      <c r="BF177" s="360"/>
      <c r="BG177" s="360"/>
      <c r="BH177" s="360"/>
      <c r="BI177" s="360"/>
      <c r="BJ177" s="360"/>
      <c r="BK177" s="360"/>
      <c r="BL177" s="360"/>
      <c r="BM177" s="360"/>
      <c r="BN177" s="876">
        <v>0</v>
      </c>
      <c r="BO177" s="877">
        <v>0</v>
      </c>
      <c r="BP177" s="878">
        <v>0</v>
      </c>
      <c r="BQ177" s="879">
        <v>0</v>
      </c>
      <c r="BR177" s="879">
        <v>0</v>
      </c>
      <c r="BS177" s="880">
        <v>0</v>
      </c>
      <c r="BT177" s="881">
        <v>0</v>
      </c>
      <c r="BU177" s="879">
        <v>0</v>
      </c>
      <c r="BV177" s="879">
        <v>0</v>
      </c>
      <c r="BW177" s="882">
        <v>0</v>
      </c>
      <c r="CG177" s="480">
        <v>165</v>
      </c>
    </row>
    <row r="178" spans="1:85" s="177" customFormat="1" ht="21.95" customHeight="1" x14ac:dyDescent="0.2">
      <c r="A178" s="234">
        <v>0</v>
      </c>
      <c r="B178" s="234">
        <v>0</v>
      </c>
      <c r="C178" s="388">
        <v>0</v>
      </c>
      <c r="D178" s="388" t="s">
        <v>112</v>
      </c>
      <c r="E178" s="872" t="s">
        <v>826</v>
      </c>
      <c r="F178" s="872" t="s">
        <v>116</v>
      </c>
      <c r="G178" s="872"/>
      <c r="H178" s="873"/>
      <c r="I178" s="874"/>
      <c r="J178" s="875">
        <v>65541.37</v>
      </c>
      <c r="K178" s="842">
        <v>65541.37</v>
      </c>
      <c r="L178" s="842">
        <v>69030.690454506665</v>
      </c>
      <c r="M178" s="362">
        <v>0</v>
      </c>
      <c r="N178" s="362">
        <v>0</v>
      </c>
      <c r="O178" s="363">
        <v>0</v>
      </c>
      <c r="P178" s="363">
        <v>0</v>
      </c>
      <c r="Q178" s="362">
        <v>0</v>
      </c>
      <c r="R178" s="362">
        <v>0</v>
      </c>
      <c r="S178" s="363">
        <v>0</v>
      </c>
      <c r="T178" s="363">
        <v>0</v>
      </c>
      <c r="U178" s="363"/>
      <c r="V178" s="363"/>
      <c r="W178" s="363"/>
      <c r="X178" s="363"/>
      <c r="Y178" s="363">
        <v>0</v>
      </c>
      <c r="Z178" s="362">
        <v>0</v>
      </c>
      <c r="AA178" s="362">
        <v>0</v>
      </c>
      <c r="AB178" s="362">
        <v>0</v>
      </c>
      <c r="AC178" s="362">
        <v>0</v>
      </c>
      <c r="AD178" s="364" t="s">
        <v>2764</v>
      </c>
      <c r="AE178" s="360"/>
      <c r="AF178" s="363">
        <v>0</v>
      </c>
      <c r="AG178" s="363">
        <v>0</v>
      </c>
      <c r="AH178" s="360"/>
      <c r="AI178" s="859"/>
      <c r="AJ178" s="860"/>
      <c r="AK178" s="859"/>
      <c r="AL178" s="860"/>
      <c r="AM178" s="360"/>
      <c r="AN178" s="861"/>
      <c r="AO178" s="862"/>
      <c r="AP178" s="862"/>
      <c r="AQ178" s="862"/>
      <c r="AR178" s="863"/>
      <c r="AS178" s="586"/>
      <c r="AT178" s="864"/>
      <c r="AU178" s="864"/>
      <c r="AV178" s="864"/>
      <c r="AW178" s="864"/>
      <c r="AX178" s="839"/>
      <c r="AY178" s="865"/>
      <c r="AZ178" s="866"/>
      <c r="BA178" s="867"/>
      <c r="BB178" s="234" t="s">
        <v>826</v>
      </c>
      <c r="BC178" s="360"/>
      <c r="BD178" s="360"/>
      <c r="BE178" s="360"/>
      <c r="BF178" s="360"/>
      <c r="BG178" s="360"/>
      <c r="BH178" s="360"/>
      <c r="BI178" s="360"/>
      <c r="BJ178" s="360"/>
      <c r="BK178" s="360"/>
      <c r="BL178" s="360"/>
      <c r="BM178" s="360"/>
      <c r="BN178" s="876">
        <v>0</v>
      </c>
      <c r="BO178" s="877">
        <v>0</v>
      </c>
      <c r="BP178" s="878">
        <v>0</v>
      </c>
      <c r="BQ178" s="879">
        <v>0</v>
      </c>
      <c r="BR178" s="879">
        <v>0</v>
      </c>
      <c r="BS178" s="880">
        <v>0</v>
      </c>
      <c r="BT178" s="881">
        <v>0</v>
      </c>
      <c r="BU178" s="879">
        <v>0</v>
      </c>
      <c r="BV178" s="879">
        <v>0</v>
      </c>
      <c r="BW178" s="882">
        <v>0</v>
      </c>
      <c r="CG178" s="480">
        <v>166</v>
      </c>
    </row>
    <row r="179" spans="1:85" s="177" customFormat="1" ht="21.95" customHeight="1" x14ac:dyDescent="0.2">
      <c r="A179" s="234">
        <v>0</v>
      </c>
      <c r="B179" s="234">
        <v>0</v>
      </c>
      <c r="C179" s="388">
        <v>0</v>
      </c>
      <c r="D179" s="388" t="s">
        <v>112</v>
      </c>
      <c r="E179" s="868" t="s">
        <v>827</v>
      </c>
      <c r="F179" s="868" t="s">
        <v>2651</v>
      </c>
      <c r="G179" s="868" t="s">
        <v>90</v>
      </c>
      <c r="H179" s="869">
        <v>772.98</v>
      </c>
      <c r="I179" s="870">
        <v>62.695500000000003</v>
      </c>
      <c r="J179" s="871">
        <v>48462.37</v>
      </c>
      <c r="K179" s="361">
        <v>48462.37</v>
      </c>
      <c r="L179" s="361">
        <v>51042.43109598977</v>
      </c>
      <c r="M179" s="362">
        <v>0</v>
      </c>
      <c r="N179" s="362">
        <v>0</v>
      </c>
      <c r="O179" s="363">
        <v>0</v>
      </c>
      <c r="P179" s="363">
        <v>0</v>
      </c>
      <c r="Q179" s="362">
        <v>0</v>
      </c>
      <c r="R179" s="362">
        <v>0</v>
      </c>
      <c r="S179" s="363">
        <v>0</v>
      </c>
      <c r="T179" s="363">
        <v>0</v>
      </c>
      <c r="U179" s="891">
        <v>50097.700586526975</v>
      </c>
      <c r="V179" s="891">
        <v>50458.404030749974</v>
      </c>
      <c r="W179" s="891">
        <v>-364.8876041759865</v>
      </c>
      <c r="X179" s="891">
        <v>50093.516426573988</v>
      </c>
      <c r="Y179" s="891">
        <v>0</v>
      </c>
      <c r="Z179" s="362">
        <v>0</v>
      </c>
      <c r="AA179" s="362">
        <v>0</v>
      </c>
      <c r="AB179" s="362">
        <v>0</v>
      </c>
      <c r="AC179" s="362">
        <v>0</v>
      </c>
      <c r="AD179" s="364" t="s">
        <v>2764</v>
      </c>
      <c r="AE179" s="360"/>
      <c r="AF179" s="363">
        <v>0</v>
      </c>
      <c r="AG179" s="363">
        <v>0</v>
      </c>
      <c r="AH179" s="360"/>
      <c r="AI179" s="859">
        <v>0</v>
      </c>
      <c r="AJ179" s="860">
        <v>0</v>
      </c>
      <c r="AK179" s="859">
        <v>0</v>
      </c>
      <c r="AL179" s="860">
        <v>0</v>
      </c>
      <c r="AM179" s="360"/>
      <c r="AN179" s="861">
        <v>0</v>
      </c>
      <c r="AO179" s="862">
        <v>0</v>
      </c>
      <c r="AP179" s="862">
        <v>0</v>
      </c>
      <c r="AQ179" s="862">
        <v>0</v>
      </c>
      <c r="AR179" s="863">
        <v>0</v>
      </c>
      <c r="AS179" s="586">
        <v>0</v>
      </c>
      <c r="AT179" s="864">
        <v>0</v>
      </c>
      <c r="AU179" s="864">
        <v>0</v>
      </c>
      <c r="AV179" s="864">
        <v>0</v>
      </c>
      <c r="AW179" s="864">
        <v>0</v>
      </c>
      <c r="AX179" s="839"/>
      <c r="AY179" s="865">
        <v>0</v>
      </c>
      <c r="AZ179" s="866">
        <v>0</v>
      </c>
      <c r="BA179" s="867">
        <v>0</v>
      </c>
      <c r="BB179" s="234" t="s">
        <v>827</v>
      </c>
      <c r="BC179" s="360"/>
      <c r="BD179" s="360"/>
      <c r="BE179" s="360"/>
      <c r="BF179" s="360"/>
      <c r="BG179" s="360"/>
      <c r="BH179" s="360"/>
      <c r="BI179" s="360"/>
      <c r="BJ179" s="360"/>
      <c r="BK179" s="360"/>
      <c r="BL179" s="360"/>
      <c r="BM179" s="360"/>
      <c r="BN179" s="876">
        <v>0</v>
      </c>
      <c r="BO179" s="877">
        <v>0</v>
      </c>
      <c r="BP179" s="878">
        <v>0</v>
      </c>
      <c r="BQ179" s="879">
        <v>0</v>
      </c>
      <c r="BR179" s="879">
        <v>0</v>
      </c>
      <c r="BS179" s="880">
        <v>0</v>
      </c>
      <c r="BT179" s="881">
        <v>0</v>
      </c>
      <c r="BU179" s="879">
        <v>0</v>
      </c>
      <c r="BV179" s="879">
        <v>0</v>
      </c>
      <c r="BW179" s="882">
        <v>0</v>
      </c>
      <c r="CG179" s="480">
        <v>167</v>
      </c>
    </row>
    <row r="180" spans="1:85" s="177" customFormat="1" ht="21.95" customHeight="1" x14ac:dyDescent="0.2">
      <c r="A180" s="234">
        <v>0</v>
      </c>
      <c r="B180" s="234">
        <v>0</v>
      </c>
      <c r="C180" s="388">
        <v>0</v>
      </c>
      <c r="D180" s="388" t="s">
        <v>112</v>
      </c>
      <c r="E180" s="868" t="s">
        <v>828</v>
      </c>
      <c r="F180" s="868" t="s">
        <v>2652</v>
      </c>
      <c r="G180" s="868" t="s">
        <v>90</v>
      </c>
      <c r="H180" s="869">
        <v>772.98</v>
      </c>
      <c r="I180" s="870">
        <v>10</v>
      </c>
      <c r="J180" s="871">
        <v>7729.8</v>
      </c>
      <c r="K180" s="361">
        <v>7729.8</v>
      </c>
      <c r="L180" s="361">
        <v>8141.3225124107976</v>
      </c>
      <c r="M180" s="362">
        <v>0</v>
      </c>
      <c r="N180" s="362">
        <v>0</v>
      </c>
      <c r="O180" s="363">
        <v>0</v>
      </c>
      <c r="P180" s="363">
        <v>0</v>
      </c>
      <c r="Q180" s="362">
        <v>0</v>
      </c>
      <c r="R180" s="362">
        <v>0</v>
      </c>
      <c r="S180" s="363">
        <v>0</v>
      </c>
      <c r="T180" s="363">
        <v>0</v>
      </c>
      <c r="U180" s="891">
        <v>7990.6369827504541</v>
      </c>
      <c r="V180" s="891">
        <v>8048.1695690262577</v>
      </c>
      <c r="W180" s="891">
        <v>-58.199964276602948</v>
      </c>
      <c r="X180" s="891">
        <v>7989.9696047496545</v>
      </c>
      <c r="Y180" s="891">
        <v>0</v>
      </c>
      <c r="Z180" s="362">
        <v>0</v>
      </c>
      <c r="AA180" s="362">
        <v>0</v>
      </c>
      <c r="AB180" s="362">
        <v>0</v>
      </c>
      <c r="AC180" s="362">
        <v>0</v>
      </c>
      <c r="AD180" s="364" t="s">
        <v>2764</v>
      </c>
      <c r="AE180" s="360"/>
      <c r="AF180" s="363">
        <v>0</v>
      </c>
      <c r="AG180" s="363">
        <v>0</v>
      </c>
      <c r="AH180" s="360"/>
      <c r="AI180" s="859">
        <v>0</v>
      </c>
      <c r="AJ180" s="860">
        <v>0</v>
      </c>
      <c r="AK180" s="859">
        <v>0</v>
      </c>
      <c r="AL180" s="860">
        <v>0</v>
      </c>
      <c r="AM180" s="360"/>
      <c r="AN180" s="861">
        <v>0</v>
      </c>
      <c r="AO180" s="862">
        <v>0</v>
      </c>
      <c r="AP180" s="862">
        <v>0</v>
      </c>
      <c r="AQ180" s="862">
        <v>0</v>
      </c>
      <c r="AR180" s="863">
        <v>0</v>
      </c>
      <c r="AS180" s="586">
        <v>0</v>
      </c>
      <c r="AT180" s="864">
        <v>0</v>
      </c>
      <c r="AU180" s="864">
        <v>0</v>
      </c>
      <c r="AV180" s="864">
        <v>0</v>
      </c>
      <c r="AW180" s="864">
        <v>0</v>
      </c>
      <c r="AX180" s="839"/>
      <c r="AY180" s="865">
        <v>0</v>
      </c>
      <c r="AZ180" s="866">
        <v>0</v>
      </c>
      <c r="BA180" s="867">
        <v>0</v>
      </c>
      <c r="BB180" s="234" t="s">
        <v>828</v>
      </c>
      <c r="BC180" s="360"/>
      <c r="BD180" s="360"/>
      <c r="BE180" s="360"/>
      <c r="BF180" s="360"/>
      <c r="BG180" s="360"/>
      <c r="BH180" s="360"/>
      <c r="BI180" s="360"/>
      <c r="BJ180" s="360"/>
      <c r="BK180" s="360"/>
      <c r="BL180" s="360"/>
      <c r="BM180" s="360"/>
      <c r="BN180" s="876">
        <v>0</v>
      </c>
      <c r="BO180" s="877">
        <v>0</v>
      </c>
      <c r="BP180" s="878">
        <v>0</v>
      </c>
      <c r="BQ180" s="879">
        <v>0</v>
      </c>
      <c r="BR180" s="879">
        <v>0</v>
      </c>
      <c r="BS180" s="880">
        <v>0</v>
      </c>
      <c r="BT180" s="881">
        <v>0</v>
      </c>
      <c r="BU180" s="879">
        <v>0</v>
      </c>
      <c r="BV180" s="879">
        <v>0</v>
      </c>
      <c r="BW180" s="882">
        <v>0</v>
      </c>
      <c r="CG180" s="480">
        <v>168</v>
      </c>
    </row>
    <row r="181" spans="1:85" s="177" customFormat="1" ht="21.95" customHeight="1" x14ac:dyDescent="0.2">
      <c r="A181" s="234">
        <v>0</v>
      </c>
      <c r="B181" s="234">
        <v>0</v>
      </c>
      <c r="C181" s="388">
        <v>0</v>
      </c>
      <c r="D181" s="388" t="s">
        <v>112</v>
      </c>
      <c r="E181" s="868" t="s">
        <v>2653</v>
      </c>
      <c r="F181" s="868" t="s">
        <v>1005</v>
      </c>
      <c r="G181" s="868" t="s">
        <v>90</v>
      </c>
      <c r="H181" s="869">
        <v>22.26</v>
      </c>
      <c r="I181" s="870">
        <v>420</v>
      </c>
      <c r="J181" s="871">
        <v>9349.2000000000007</v>
      </c>
      <c r="K181" s="361">
        <v>9349.2000000000007</v>
      </c>
      <c r="L181" s="361">
        <v>9846.9368461061131</v>
      </c>
      <c r="M181" s="362">
        <v>0</v>
      </c>
      <c r="N181" s="362">
        <v>0</v>
      </c>
      <c r="O181" s="363">
        <v>0</v>
      </c>
      <c r="P181" s="363">
        <v>0</v>
      </c>
      <c r="Q181" s="362">
        <v>0</v>
      </c>
      <c r="R181" s="362">
        <v>0</v>
      </c>
      <c r="S181" s="363">
        <v>0</v>
      </c>
      <c r="T181" s="363">
        <v>0</v>
      </c>
      <c r="U181" s="891">
        <v>9664.6825634726047</v>
      </c>
      <c r="V181" s="891">
        <v>9734.2682779296083</v>
      </c>
      <c r="W181" s="891">
        <v>-70.392908744704883</v>
      </c>
      <c r="X181" s="891">
        <v>9663.8753691849033</v>
      </c>
      <c r="Y181" s="891">
        <v>0</v>
      </c>
      <c r="Z181" s="362">
        <v>0</v>
      </c>
      <c r="AA181" s="362">
        <v>0</v>
      </c>
      <c r="AB181" s="362">
        <v>0</v>
      </c>
      <c r="AC181" s="362">
        <v>0</v>
      </c>
      <c r="AD181" s="364" t="s">
        <v>2764</v>
      </c>
      <c r="AE181" s="360"/>
      <c r="AF181" s="363">
        <v>0</v>
      </c>
      <c r="AG181" s="363">
        <v>0</v>
      </c>
      <c r="AH181" s="360"/>
      <c r="AI181" s="859">
        <v>0</v>
      </c>
      <c r="AJ181" s="860">
        <v>0</v>
      </c>
      <c r="AK181" s="859">
        <v>0</v>
      </c>
      <c r="AL181" s="860">
        <v>0</v>
      </c>
      <c r="AM181" s="360"/>
      <c r="AN181" s="861">
        <v>0</v>
      </c>
      <c r="AO181" s="862">
        <v>0</v>
      </c>
      <c r="AP181" s="862">
        <v>0</v>
      </c>
      <c r="AQ181" s="862">
        <v>0</v>
      </c>
      <c r="AR181" s="863">
        <v>0</v>
      </c>
      <c r="AS181" s="586">
        <v>0</v>
      </c>
      <c r="AT181" s="864">
        <v>0</v>
      </c>
      <c r="AU181" s="864">
        <v>0</v>
      </c>
      <c r="AV181" s="864">
        <v>0</v>
      </c>
      <c r="AW181" s="864">
        <v>0</v>
      </c>
      <c r="AX181" s="839"/>
      <c r="AY181" s="865">
        <v>0</v>
      </c>
      <c r="AZ181" s="866">
        <v>0</v>
      </c>
      <c r="BA181" s="867">
        <v>0</v>
      </c>
      <c r="BB181" s="234" t="s">
        <v>2653</v>
      </c>
      <c r="BC181" s="360"/>
      <c r="BD181" s="360"/>
      <c r="BE181" s="360"/>
      <c r="BF181" s="360"/>
      <c r="BG181" s="360"/>
      <c r="BH181" s="360"/>
      <c r="BI181" s="360"/>
      <c r="BJ181" s="360"/>
      <c r="BK181" s="360"/>
      <c r="BL181" s="360"/>
      <c r="BM181" s="360"/>
      <c r="BN181" s="876">
        <v>0</v>
      </c>
      <c r="BO181" s="877">
        <v>0</v>
      </c>
      <c r="BP181" s="878">
        <v>0</v>
      </c>
      <c r="BQ181" s="879">
        <v>0</v>
      </c>
      <c r="BR181" s="879">
        <v>0</v>
      </c>
      <c r="BS181" s="880">
        <v>0</v>
      </c>
      <c r="BT181" s="881">
        <v>0</v>
      </c>
      <c r="BU181" s="879">
        <v>0</v>
      </c>
      <c r="BV181" s="879">
        <v>0</v>
      </c>
      <c r="BW181" s="882">
        <v>0</v>
      </c>
      <c r="CG181" s="480">
        <v>169</v>
      </c>
    </row>
    <row r="182" spans="1:85" s="177" customFormat="1" ht="21.95" customHeight="1" x14ac:dyDescent="0.2">
      <c r="A182" s="234">
        <v>0</v>
      </c>
      <c r="B182" s="234">
        <v>0</v>
      </c>
      <c r="C182" s="388">
        <v>0</v>
      </c>
      <c r="D182" s="388" t="s">
        <v>112</v>
      </c>
      <c r="E182" s="872" t="s">
        <v>829</v>
      </c>
      <c r="F182" s="872" t="s">
        <v>242</v>
      </c>
      <c r="G182" s="872"/>
      <c r="H182" s="873"/>
      <c r="I182" s="874"/>
      <c r="J182" s="875">
        <v>7315.43</v>
      </c>
      <c r="K182" s="842">
        <v>7315.43</v>
      </c>
      <c r="L182" s="842">
        <v>7704.8920990148927</v>
      </c>
      <c r="M182" s="362">
        <v>0</v>
      </c>
      <c r="N182" s="362">
        <v>0</v>
      </c>
      <c r="O182" s="363">
        <v>0</v>
      </c>
      <c r="P182" s="363">
        <v>0</v>
      </c>
      <c r="Q182" s="362">
        <v>0</v>
      </c>
      <c r="R182" s="362">
        <v>0</v>
      </c>
      <c r="S182" s="363">
        <v>0</v>
      </c>
      <c r="T182" s="363">
        <v>0</v>
      </c>
      <c r="U182" s="363"/>
      <c r="V182" s="363"/>
      <c r="W182" s="363"/>
      <c r="X182" s="363"/>
      <c r="Y182" s="363">
        <v>0</v>
      </c>
      <c r="Z182" s="362">
        <v>0</v>
      </c>
      <c r="AA182" s="362">
        <v>0</v>
      </c>
      <c r="AB182" s="362">
        <v>0</v>
      </c>
      <c r="AC182" s="362">
        <v>0</v>
      </c>
      <c r="AD182" s="364" t="s">
        <v>2764</v>
      </c>
      <c r="AE182" s="360"/>
      <c r="AF182" s="363">
        <v>0</v>
      </c>
      <c r="AG182" s="363">
        <v>0</v>
      </c>
      <c r="AH182" s="360"/>
      <c r="AI182" s="859"/>
      <c r="AJ182" s="860"/>
      <c r="AK182" s="859"/>
      <c r="AL182" s="860"/>
      <c r="AM182" s="360"/>
      <c r="AN182" s="861"/>
      <c r="AO182" s="862"/>
      <c r="AP182" s="862"/>
      <c r="AQ182" s="862"/>
      <c r="AR182" s="863"/>
      <c r="AS182" s="586"/>
      <c r="AT182" s="864"/>
      <c r="AU182" s="864"/>
      <c r="AV182" s="864"/>
      <c r="AW182" s="864"/>
      <c r="AX182" s="839"/>
      <c r="AY182" s="865"/>
      <c r="AZ182" s="866"/>
      <c r="BA182" s="867"/>
      <c r="BB182" s="234" t="s">
        <v>829</v>
      </c>
      <c r="BC182" s="360"/>
      <c r="BD182" s="360"/>
      <c r="BE182" s="360"/>
      <c r="BF182" s="360"/>
      <c r="BG182" s="360"/>
      <c r="BH182" s="360"/>
      <c r="BI182" s="360"/>
      <c r="BJ182" s="360"/>
      <c r="BK182" s="360"/>
      <c r="BL182" s="360"/>
      <c r="BM182" s="360"/>
      <c r="BN182" s="876">
        <v>0</v>
      </c>
      <c r="BO182" s="877">
        <v>0</v>
      </c>
      <c r="BP182" s="878">
        <v>0</v>
      </c>
      <c r="BQ182" s="879">
        <v>0</v>
      </c>
      <c r="BR182" s="879">
        <v>0</v>
      </c>
      <c r="BS182" s="880">
        <v>0</v>
      </c>
      <c r="BT182" s="881">
        <v>0</v>
      </c>
      <c r="BU182" s="879">
        <v>0</v>
      </c>
      <c r="BV182" s="879">
        <v>0</v>
      </c>
      <c r="BW182" s="882">
        <v>0</v>
      </c>
      <c r="CG182" s="480">
        <v>170</v>
      </c>
    </row>
    <row r="183" spans="1:85" s="177" customFormat="1" ht="21.95" customHeight="1" x14ac:dyDescent="0.2">
      <c r="A183" s="234">
        <v>0</v>
      </c>
      <c r="B183" s="234">
        <v>0</v>
      </c>
      <c r="C183" s="388">
        <v>0</v>
      </c>
      <c r="D183" s="388" t="s">
        <v>112</v>
      </c>
      <c r="E183" s="868" t="s">
        <v>830</v>
      </c>
      <c r="F183" s="868" t="s">
        <v>1785</v>
      </c>
      <c r="G183" s="868" t="s">
        <v>90</v>
      </c>
      <c r="H183" s="869">
        <v>20.27</v>
      </c>
      <c r="I183" s="870">
        <v>74.906000000000006</v>
      </c>
      <c r="J183" s="871">
        <v>1518.34</v>
      </c>
      <c r="K183" s="361">
        <v>1518.34</v>
      </c>
      <c r="L183" s="361">
        <v>1599.1740567018305</v>
      </c>
      <c r="M183" s="362">
        <v>0</v>
      </c>
      <c r="N183" s="362">
        <v>0</v>
      </c>
      <c r="O183" s="363">
        <v>0</v>
      </c>
      <c r="P183" s="363">
        <v>0</v>
      </c>
      <c r="Q183" s="362">
        <v>0</v>
      </c>
      <c r="R183" s="362">
        <v>0</v>
      </c>
      <c r="S183" s="363">
        <v>0</v>
      </c>
      <c r="T183" s="363">
        <v>0</v>
      </c>
      <c r="U183" s="891">
        <v>1569.5753779385398</v>
      </c>
      <c r="V183" s="891">
        <v>1580.8763206596973</v>
      </c>
      <c r="W183" s="891">
        <v>-11.432033656722954</v>
      </c>
      <c r="X183" s="891">
        <v>1569.4442870029743</v>
      </c>
      <c r="Y183" s="891">
        <v>0</v>
      </c>
      <c r="Z183" s="362">
        <v>0</v>
      </c>
      <c r="AA183" s="362">
        <v>0</v>
      </c>
      <c r="AB183" s="362">
        <v>0</v>
      </c>
      <c r="AC183" s="362">
        <v>0</v>
      </c>
      <c r="AD183" s="364" t="s">
        <v>2764</v>
      </c>
      <c r="AE183" s="360"/>
      <c r="AF183" s="363">
        <v>0</v>
      </c>
      <c r="AG183" s="363">
        <v>0</v>
      </c>
      <c r="AH183" s="360"/>
      <c r="AI183" s="859">
        <v>0</v>
      </c>
      <c r="AJ183" s="860">
        <v>0</v>
      </c>
      <c r="AK183" s="859">
        <v>0</v>
      </c>
      <c r="AL183" s="860">
        <v>0</v>
      </c>
      <c r="AM183" s="360"/>
      <c r="AN183" s="861">
        <v>0</v>
      </c>
      <c r="AO183" s="862">
        <v>0</v>
      </c>
      <c r="AP183" s="862">
        <v>0</v>
      </c>
      <c r="AQ183" s="862">
        <v>0</v>
      </c>
      <c r="AR183" s="863">
        <v>0</v>
      </c>
      <c r="AS183" s="586">
        <v>41</v>
      </c>
      <c r="AT183" s="864">
        <v>0</v>
      </c>
      <c r="AU183" s="864">
        <v>0.8</v>
      </c>
      <c r="AV183" s="864">
        <v>1</v>
      </c>
      <c r="AW183" s="864">
        <v>1</v>
      </c>
      <c r="AX183" s="839"/>
      <c r="AY183" s="865">
        <v>1518.34</v>
      </c>
      <c r="AZ183" s="866">
        <v>2.2993920059680372E-3</v>
      </c>
      <c r="BA183" s="867">
        <v>41</v>
      </c>
      <c r="BB183" s="234" t="s">
        <v>830</v>
      </c>
      <c r="BC183" s="360"/>
      <c r="BD183" s="360"/>
      <c r="BE183" s="360"/>
      <c r="BF183" s="360"/>
      <c r="BG183" s="360"/>
      <c r="BH183" s="360"/>
      <c r="BI183" s="360"/>
      <c r="BJ183" s="360"/>
      <c r="BK183" s="360"/>
      <c r="BL183" s="360"/>
      <c r="BM183" s="360"/>
      <c r="BN183" s="876">
        <v>0</v>
      </c>
      <c r="BO183" s="877">
        <v>0</v>
      </c>
      <c r="BP183" s="878">
        <v>0</v>
      </c>
      <c r="BQ183" s="879">
        <v>0</v>
      </c>
      <c r="BR183" s="879">
        <v>0</v>
      </c>
      <c r="BS183" s="880">
        <v>0</v>
      </c>
      <c r="BT183" s="881">
        <v>0</v>
      </c>
      <c r="BU183" s="879">
        <v>0</v>
      </c>
      <c r="BV183" s="879">
        <v>0</v>
      </c>
      <c r="BW183" s="882">
        <v>0</v>
      </c>
      <c r="CG183" s="480">
        <v>171</v>
      </c>
    </row>
    <row r="184" spans="1:85" s="177" customFormat="1" ht="21.95" customHeight="1" x14ac:dyDescent="0.2">
      <c r="A184" s="234">
        <v>0</v>
      </c>
      <c r="B184" s="234">
        <v>0</v>
      </c>
      <c r="C184" s="388">
        <v>0</v>
      </c>
      <c r="D184" s="388" t="s">
        <v>112</v>
      </c>
      <c r="E184" s="868" t="s">
        <v>831</v>
      </c>
      <c r="F184" s="868" t="s">
        <v>1786</v>
      </c>
      <c r="G184" s="868" t="s">
        <v>90</v>
      </c>
      <c r="H184" s="869">
        <v>20.27</v>
      </c>
      <c r="I184" s="870">
        <v>32.429400000000001</v>
      </c>
      <c r="J184" s="871">
        <v>657.34</v>
      </c>
      <c r="K184" s="361">
        <v>657.34</v>
      </c>
      <c r="L184" s="361">
        <v>692.33575775674842</v>
      </c>
      <c r="M184" s="362">
        <v>0</v>
      </c>
      <c r="N184" s="362">
        <v>0</v>
      </c>
      <c r="O184" s="363">
        <v>0</v>
      </c>
      <c r="P184" s="363">
        <v>0</v>
      </c>
      <c r="Q184" s="362">
        <v>0</v>
      </c>
      <c r="R184" s="362">
        <v>0</v>
      </c>
      <c r="S184" s="363">
        <v>0</v>
      </c>
      <c r="T184" s="363">
        <v>0</v>
      </c>
      <c r="U184" s="891">
        <v>679.52150304551003</v>
      </c>
      <c r="V184" s="891">
        <v>684.4140578674378</v>
      </c>
      <c r="W184" s="891">
        <v>-4.9493084578621369</v>
      </c>
      <c r="X184" s="891">
        <v>679.46474940957569</v>
      </c>
      <c r="Y184" s="891">
        <v>0</v>
      </c>
      <c r="Z184" s="362">
        <v>0</v>
      </c>
      <c r="AA184" s="362">
        <v>0</v>
      </c>
      <c r="AB184" s="362">
        <v>0</v>
      </c>
      <c r="AC184" s="362">
        <v>0</v>
      </c>
      <c r="AD184" s="364" t="s">
        <v>2764</v>
      </c>
      <c r="AE184" s="360"/>
      <c r="AF184" s="363">
        <v>0</v>
      </c>
      <c r="AG184" s="363">
        <v>0</v>
      </c>
      <c r="AH184" s="360"/>
      <c r="AI184" s="859">
        <v>0</v>
      </c>
      <c r="AJ184" s="860">
        <v>0</v>
      </c>
      <c r="AK184" s="859">
        <v>0</v>
      </c>
      <c r="AL184" s="860">
        <v>0</v>
      </c>
      <c r="AM184" s="360"/>
      <c r="AN184" s="861">
        <v>0</v>
      </c>
      <c r="AO184" s="862">
        <v>0</v>
      </c>
      <c r="AP184" s="862">
        <v>0</v>
      </c>
      <c r="AQ184" s="862">
        <v>0</v>
      </c>
      <c r="AR184" s="863">
        <v>0</v>
      </c>
      <c r="AS184" s="586">
        <v>51</v>
      </c>
      <c r="AT184" s="864">
        <v>0</v>
      </c>
      <c r="AU184" s="864">
        <v>0</v>
      </c>
      <c r="AV184" s="864">
        <v>1</v>
      </c>
      <c r="AW184" s="864">
        <v>1</v>
      </c>
      <c r="AX184" s="839"/>
      <c r="AY184" s="865">
        <v>657.34</v>
      </c>
      <c r="AZ184" s="866">
        <v>9.9548344982219373E-4</v>
      </c>
      <c r="BA184" s="867">
        <v>51</v>
      </c>
      <c r="BB184" s="234" t="s">
        <v>831</v>
      </c>
      <c r="BC184" s="360"/>
      <c r="BD184" s="360"/>
      <c r="BE184" s="360"/>
      <c r="BF184" s="360"/>
      <c r="BG184" s="360"/>
      <c r="BH184" s="360"/>
      <c r="BI184" s="360"/>
      <c r="BJ184" s="360"/>
      <c r="BK184" s="360"/>
      <c r="BL184" s="360"/>
      <c r="BM184" s="360"/>
      <c r="BN184" s="876">
        <v>0</v>
      </c>
      <c r="BO184" s="877">
        <v>0</v>
      </c>
      <c r="BP184" s="878">
        <v>0</v>
      </c>
      <c r="BQ184" s="879">
        <v>0</v>
      </c>
      <c r="BR184" s="879">
        <v>0</v>
      </c>
      <c r="BS184" s="880">
        <v>0</v>
      </c>
      <c r="BT184" s="881">
        <v>0</v>
      </c>
      <c r="BU184" s="879">
        <v>0</v>
      </c>
      <c r="BV184" s="879">
        <v>0</v>
      </c>
      <c r="BW184" s="882">
        <v>0</v>
      </c>
      <c r="CG184" s="480">
        <v>172</v>
      </c>
    </row>
    <row r="185" spans="1:85" s="177" customFormat="1" ht="21.95" customHeight="1" x14ac:dyDescent="0.2">
      <c r="A185" s="234">
        <v>0</v>
      </c>
      <c r="B185" s="234">
        <v>0</v>
      </c>
      <c r="C185" s="388">
        <v>0</v>
      </c>
      <c r="D185" s="388" t="s">
        <v>112</v>
      </c>
      <c r="E185" s="868" t="s">
        <v>832</v>
      </c>
      <c r="F185" s="868" t="s">
        <v>2654</v>
      </c>
      <c r="G185" s="868" t="s">
        <v>90</v>
      </c>
      <c r="H185" s="869">
        <v>29.88</v>
      </c>
      <c r="I185" s="870">
        <v>135.54</v>
      </c>
      <c r="J185" s="871">
        <v>4049.94</v>
      </c>
      <c r="K185" s="361">
        <v>4049.9400000000005</v>
      </c>
      <c r="L185" s="361">
        <v>4265.5524975954086</v>
      </c>
      <c r="M185" s="362">
        <v>0</v>
      </c>
      <c r="N185" s="362">
        <v>0</v>
      </c>
      <c r="O185" s="363">
        <v>0</v>
      </c>
      <c r="P185" s="363">
        <v>0</v>
      </c>
      <c r="Q185" s="362">
        <v>0</v>
      </c>
      <c r="R185" s="362">
        <v>0</v>
      </c>
      <c r="S185" s="363">
        <v>0</v>
      </c>
      <c r="T185" s="363">
        <v>0</v>
      </c>
      <c r="U185" s="891">
        <v>4186.6025436518912</v>
      </c>
      <c r="V185" s="891">
        <v>4216.7460819661856</v>
      </c>
      <c r="W185" s="891">
        <v>-30.493203358740164</v>
      </c>
      <c r="X185" s="891">
        <v>4186.2528786074454</v>
      </c>
      <c r="Y185" s="891">
        <v>0</v>
      </c>
      <c r="Z185" s="362">
        <v>0</v>
      </c>
      <c r="AA185" s="362">
        <v>0</v>
      </c>
      <c r="AB185" s="362">
        <v>0</v>
      </c>
      <c r="AC185" s="362">
        <v>0</v>
      </c>
      <c r="AD185" s="364" t="s">
        <v>2764</v>
      </c>
      <c r="AE185" s="360"/>
      <c r="AF185" s="363">
        <v>0</v>
      </c>
      <c r="AG185" s="363">
        <v>0</v>
      </c>
      <c r="AH185" s="360"/>
      <c r="AI185" s="859">
        <v>0</v>
      </c>
      <c r="AJ185" s="860">
        <v>0</v>
      </c>
      <c r="AK185" s="859">
        <v>0</v>
      </c>
      <c r="AL185" s="860">
        <v>0</v>
      </c>
      <c r="AM185" s="360"/>
      <c r="AN185" s="861">
        <v>0</v>
      </c>
      <c r="AO185" s="862">
        <v>0</v>
      </c>
      <c r="AP185" s="862">
        <v>0</v>
      </c>
      <c r="AQ185" s="862">
        <v>0</v>
      </c>
      <c r="AR185" s="863">
        <v>0</v>
      </c>
      <c r="AS185" s="586">
        <v>0</v>
      </c>
      <c r="AT185" s="864">
        <v>0</v>
      </c>
      <c r="AU185" s="864">
        <v>0</v>
      </c>
      <c r="AV185" s="864">
        <v>0</v>
      </c>
      <c r="AW185" s="864">
        <v>0</v>
      </c>
      <c r="AX185" s="839"/>
      <c r="AY185" s="865">
        <v>0</v>
      </c>
      <c r="AZ185" s="866">
        <v>0</v>
      </c>
      <c r="BA185" s="867">
        <v>0</v>
      </c>
      <c r="BB185" s="234" t="s">
        <v>832</v>
      </c>
      <c r="BC185" s="360"/>
      <c r="BD185" s="360"/>
      <c r="BE185" s="360"/>
      <c r="BF185" s="360"/>
      <c r="BG185" s="360"/>
      <c r="BH185" s="360"/>
      <c r="BI185" s="360"/>
      <c r="BJ185" s="360"/>
      <c r="BK185" s="360"/>
      <c r="BL185" s="360"/>
      <c r="BM185" s="360"/>
      <c r="BN185" s="876">
        <v>0</v>
      </c>
      <c r="BO185" s="877">
        <v>0</v>
      </c>
      <c r="BP185" s="878">
        <v>0</v>
      </c>
      <c r="BQ185" s="879">
        <v>0</v>
      </c>
      <c r="BR185" s="879">
        <v>0</v>
      </c>
      <c r="BS185" s="880">
        <v>0</v>
      </c>
      <c r="BT185" s="881">
        <v>0</v>
      </c>
      <c r="BU185" s="879">
        <v>0</v>
      </c>
      <c r="BV185" s="879">
        <v>0</v>
      </c>
      <c r="BW185" s="882">
        <v>0</v>
      </c>
      <c r="CG185" s="480">
        <v>173</v>
      </c>
    </row>
    <row r="186" spans="1:85" s="177" customFormat="1" ht="21.95" customHeight="1" x14ac:dyDescent="0.2">
      <c r="A186" s="234">
        <v>0</v>
      </c>
      <c r="B186" s="234">
        <v>0</v>
      </c>
      <c r="C186" s="388">
        <v>0</v>
      </c>
      <c r="D186" s="388" t="s">
        <v>112</v>
      </c>
      <c r="E186" s="883" t="s">
        <v>1788</v>
      </c>
      <c r="F186" s="883" t="s">
        <v>1789</v>
      </c>
      <c r="G186" s="884" t="s">
        <v>15</v>
      </c>
      <c r="H186" s="884">
        <v>4.78</v>
      </c>
      <c r="I186" s="884">
        <v>20.88</v>
      </c>
      <c r="J186" s="857">
        <v>99.81</v>
      </c>
      <c r="K186" s="857">
        <v>99.81</v>
      </c>
      <c r="L186" s="857">
        <v>105.12372894042817</v>
      </c>
      <c r="M186" s="885">
        <v>0</v>
      </c>
      <c r="N186" s="885">
        <v>0</v>
      </c>
      <c r="O186" s="857">
        <v>0</v>
      </c>
      <c r="P186" s="857">
        <v>0</v>
      </c>
      <c r="Q186" s="885">
        <v>0</v>
      </c>
      <c r="R186" s="885">
        <v>0</v>
      </c>
      <c r="S186" s="857">
        <v>0</v>
      </c>
      <c r="T186" s="857">
        <v>0</v>
      </c>
      <c r="U186" s="891">
        <v>103.17802236129302</v>
      </c>
      <c r="V186" s="891">
        <v>103.92090412229433</v>
      </c>
      <c r="W186" s="891">
        <v>-0.75149918942892935</v>
      </c>
      <c r="X186" s="891">
        <v>103.1694049328654</v>
      </c>
      <c r="Y186" s="891">
        <v>0</v>
      </c>
      <c r="Z186" s="885">
        <v>0</v>
      </c>
      <c r="AA186" s="885">
        <v>0</v>
      </c>
      <c r="AB186" s="885">
        <v>0</v>
      </c>
      <c r="AC186" s="885">
        <v>0</v>
      </c>
      <c r="AD186" s="886" t="s">
        <v>2764</v>
      </c>
      <c r="AE186" s="839"/>
      <c r="AF186" s="857">
        <v>0</v>
      </c>
      <c r="AG186" s="857">
        <v>0</v>
      </c>
      <c r="AH186" s="839"/>
      <c r="AI186" s="859">
        <v>0</v>
      </c>
      <c r="AJ186" s="860">
        <v>0</v>
      </c>
      <c r="AK186" s="859">
        <v>0</v>
      </c>
      <c r="AL186" s="860">
        <v>0</v>
      </c>
      <c r="AM186" s="839"/>
      <c r="AN186" s="861">
        <v>0</v>
      </c>
      <c r="AO186" s="862">
        <v>0</v>
      </c>
      <c r="AP186" s="862">
        <v>0</v>
      </c>
      <c r="AQ186" s="862">
        <v>0</v>
      </c>
      <c r="AR186" s="863">
        <v>0</v>
      </c>
      <c r="AS186" s="586">
        <v>0</v>
      </c>
      <c r="AT186" s="864">
        <v>0</v>
      </c>
      <c r="AU186" s="864">
        <v>0</v>
      </c>
      <c r="AV186" s="864">
        <v>0</v>
      </c>
      <c r="AW186" s="864">
        <v>0</v>
      </c>
      <c r="AX186" s="839"/>
      <c r="AY186" s="865">
        <v>0</v>
      </c>
      <c r="AZ186" s="866">
        <v>0</v>
      </c>
      <c r="BA186" s="867">
        <v>0</v>
      </c>
      <c r="BB186" s="234" t="s">
        <v>1788</v>
      </c>
      <c r="BC186" s="839"/>
      <c r="BD186" s="839"/>
      <c r="BE186" s="839"/>
      <c r="BF186" s="839"/>
      <c r="BG186" s="839"/>
      <c r="BH186" s="839"/>
      <c r="BI186" s="839"/>
      <c r="BJ186" s="839"/>
      <c r="BK186" s="839"/>
      <c r="BL186" s="839"/>
      <c r="BM186" s="839"/>
      <c r="BN186" s="876">
        <v>0</v>
      </c>
      <c r="BO186" s="877">
        <v>0</v>
      </c>
      <c r="BP186" s="878">
        <v>0</v>
      </c>
      <c r="BQ186" s="879">
        <v>0</v>
      </c>
      <c r="BR186" s="879">
        <v>0</v>
      </c>
      <c r="BS186" s="880">
        <v>0</v>
      </c>
      <c r="BT186" s="881">
        <v>0</v>
      </c>
      <c r="BU186" s="879">
        <v>0</v>
      </c>
      <c r="BV186" s="879">
        <v>0</v>
      </c>
      <c r="BW186" s="882">
        <v>0</v>
      </c>
      <c r="CG186" s="480">
        <v>174</v>
      </c>
    </row>
    <row r="187" spans="1:85" s="177" customFormat="1" ht="21.95" customHeight="1" x14ac:dyDescent="0.2">
      <c r="A187" s="234">
        <v>0</v>
      </c>
      <c r="B187" s="234">
        <v>0</v>
      </c>
      <c r="C187" s="388">
        <v>0</v>
      </c>
      <c r="D187" s="388" t="s">
        <v>112</v>
      </c>
      <c r="E187" s="868" t="s">
        <v>1790</v>
      </c>
      <c r="F187" s="868" t="s">
        <v>1791</v>
      </c>
      <c r="G187" s="868" t="s">
        <v>94</v>
      </c>
      <c r="H187" s="869">
        <v>1.1000000000000001</v>
      </c>
      <c r="I187" s="870">
        <v>900</v>
      </c>
      <c r="J187" s="871">
        <v>990</v>
      </c>
      <c r="K187" s="361">
        <v>990</v>
      </c>
      <c r="L187" s="361">
        <v>1042.7060580204779</v>
      </c>
      <c r="M187" s="362">
        <v>0</v>
      </c>
      <c r="N187" s="362">
        <v>0</v>
      </c>
      <c r="O187" s="363">
        <v>0</v>
      </c>
      <c r="P187" s="363">
        <v>0</v>
      </c>
      <c r="Q187" s="362">
        <v>0</v>
      </c>
      <c r="R187" s="362">
        <v>0</v>
      </c>
      <c r="S187" s="363">
        <v>0</v>
      </c>
      <c r="T187" s="363">
        <v>0</v>
      </c>
      <c r="U187" s="891">
        <v>1023.4068944763059</v>
      </c>
      <c r="V187" s="891">
        <v>1030.7754241165353</v>
      </c>
      <c r="W187" s="891">
        <v>-7.4540045840561016</v>
      </c>
      <c r="X187" s="891">
        <v>1023.3214195324792</v>
      </c>
      <c r="Y187" s="891">
        <v>0</v>
      </c>
      <c r="Z187" s="362">
        <v>0</v>
      </c>
      <c r="AA187" s="362">
        <v>0</v>
      </c>
      <c r="AB187" s="362">
        <v>0</v>
      </c>
      <c r="AC187" s="362">
        <v>0</v>
      </c>
      <c r="AD187" s="364" t="s">
        <v>2764</v>
      </c>
      <c r="AE187" s="360"/>
      <c r="AF187" s="363">
        <v>0</v>
      </c>
      <c r="AG187" s="363">
        <v>0</v>
      </c>
      <c r="AH187" s="360"/>
      <c r="AI187" s="859">
        <v>0</v>
      </c>
      <c r="AJ187" s="860">
        <v>0</v>
      </c>
      <c r="AK187" s="859">
        <v>0</v>
      </c>
      <c r="AL187" s="860">
        <v>0</v>
      </c>
      <c r="AM187" s="360"/>
      <c r="AN187" s="861">
        <v>0</v>
      </c>
      <c r="AO187" s="862">
        <v>0</v>
      </c>
      <c r="AP187" s="862">
        <v>0</v>
      </c>
      <c r="AQ187" s="862">
        <v>0</v>
      </c>
      <c r="AR187" s="863">
        <v>0</v>
      </c>
      <c r="AS187" s="586">
        <v>0</v>
      </c>
      <c r="AT187" s="864">
        <v>0</v>
      </c>
      <c r="AU187" s="864">
        <v>0</v>
      </c>
      <c r="AV187" s="864">
        <v>0</v>
      </c>
      <c r="AW187" s="864">
        <v>0</v>
      </c>
      <c r="AX187" s="839"/>
      <c r="AY187" s="865">
        <v>0</v>
      </c>
      <c r="AZ187" s="866">
        <v>0</v>
      </c>
      <c r="BA187" s="867">
        <v>0</v>
      </c>
      <c r="BB187" s="234" t="s">
        <v>1790</v>
      </c>
      <c r="BC187" s="360"/>
      <c r="BD187" s="360"/>
      <c r="BE187" s="360"/>
      <c r="BF187" s="360"/>
      <c r="BG187" s="360"/>
      <c r="BH187" s="360"/>
      <c r="BI187" s="360"/>
      <c r="BJ187" s="360"/>
      <c r="BK187" s="360"/>
      <c r="BL187" s="360"/>
      <c r="BM187" s="360"/>
      <c r="BN187" s="876">
        <v>0</v>
      </c>
      <c r="BO187" s="877">
        <v>0</v>
      </c>
      <c r="BP187" s="878">
        <v>0</v>
      </c>
      <c r="BQ187" s="879">
        <v>0</v>
      </c>
      <c r="BR187" s="879">
        <v>0</v>
      </c>
      <c r="BS187" s="880">
        <v>0</v>
      </c>
      <c r="BT187" s="881">
        <v>0</v>
      </c>
      <c r="BU187" s="879">
        <v>0</v>
      </c>
      <c r="BV187" s="879">
        <v>0</v>
      </c>
      <c r="BW187" s="882">
        <v>0</v>
      </c>
      <c r="CG187" s="480">
        <v>175</v>
      </c>
    </row>
    <row r="188" spans="1:85" s="177" customFormat="1" ht="21.95" customHeight="1" x14ac:dyDescent="0.2">
      <c r="A188" s="234">
        <v>0</v>
      </c>
      <c r="B188" s="234">
        <v>0</v>
      </c>
      <c r="C188" s="388" t="s">
        <v>125</v>
      </c>
      <c r="D188" s="388" t="s">
        <v>125</v>
      </c>
      <c r="E188" s="161" t="s">
        <v>125</v>
      </c>
      <c r="F188" s="161" t="s">
        <v>833</v>
      </c>
      <c r="G188" s="162"/>
      <c r="H188" s="162"/>
      <c r="I188" s="162"/>
      <c r="J188" s="163">
        <v>372230.45</v>
      </c>
      <c r="K188" s="163">
        <v>372230.45</v>
      </c>
      <c r="L188" s="163">
        <v>384021.47271672799</v>
      </c>
      <c r="M188" s="164">
        <v>0.29887256301304738</v>
      </c>
      <c r="N188" s="164">
        <v>0.36362173825650207</v>
      </c>
      <c r="O188" s="163"/>
      <c r="P188" s="163">
        <v>135351.08326099999</v>
      </c>
      <c r="Q188" s="164">
        <v>0.35651601857129089</v>
      </c>
      <c r="R188" s="164">
        <v>0.40500373767917158</v>
      </c>
      <c r="S188" s="163">
        <v>0</v>
      </c>
      <c r="T188" s="163">
        <v>150754.723528</v>
      </c>
      <c r="U188" s="163">
        <v>383306.15213572321</v>
      </c>
      <c r="V188" s="163">
        <v>385087.05475396744</v>
      </c>
      <c r="W188" s="163"/>
      <c r="X188" s="163">
        <v>383285.49366535165</v>
      </c>
      <c r="Y188" s="163">
        <v>138765.97830475087</v>
      </c>
      <c r="Z188" s="164">
        <v>6.4749175243454693E-2</v>
      </c>
      <c r="AA188" s="164">
        <v>4.8487719107880689E-2</v>
      </c>
      <c r="AB188" s="164">
        <v>4.1381999422669513E-2</v>
      </c>
      <c r="AC188" s="164">
        <v>-1.6261456135574004E-2</v>
      </c>
      <c r="AD188" s="201" t="s">
        <v>2765</v>
      </c>
      <c r="AE188" s="155" t="s">
        <v>964</v>
      </c>
      <c r="AF188" s="685">
        <v>0</v>
      </c>
      <c r="AG188" s="833">
        <v>0</v>
      </c>
      <c r="AH188" s="155"/>
      <c r="AI188" s="207"/>
      <c r="AJ188" s="208"/>
      <c r="AK188" s="207"/>
      <c r="AL188" s="208"/>
      <c r="AM188" s="155"/>
      <c r="AN188" s="212"/>
      <c r="AO188" s="209"/>
      <c r="AP188" s="209"/>
      <c r="AQ188" s="209"/>
      <c r="AR188" s="213"/>
      <c r="AS188" s="396"/>
      <c r="AT188" s="244"/>
      <c r="AU188" s="244"/>
      <c r="AV188" s="244"/>
      <c r="AW188" s="244"/>
      <c r="AX188" s="155"/>
      <c r="AY188" s="247"/>
      <c r="AZ188" s="245"/>
      <c r="BA188" s="397"/>
      <c r="BB188" s="234" t="s">
        <v>125</v>
      </c>
      <c r="BC188" s="155"/>
      <c r="BD188" s="155"/>
      <c r="BE188" s="155"/>
      <c r="BF188" s="155"/>
      <c r="BG188" s="155"/>
      <c r="BH188" s="155"/>
      <c r="BI188" s="155"/>
      <c r="BJ188" s="155"/>
      <c r="BK188" s="155"/>
      <c r="BL188" s="155"/>
      <c r="BM188" s="155"/>
      <c r="BN188" s="661" t="s">
        <v>125</v>
      </c>
      <c r="BO188" s="662">
        <v>150754.723528</v>
      </c>
      <c r="BP188" s="663">
        <v>0</v>
      </c>
      <c r="BQ188" s="664">
        <v>0</v>
      </c>
      <c r="BR188" s="664">
        <v>0</v>
      </c>
      <c r="BS188" s="665">
        <v>0</v>
      </c>
      <c r="BT188" s="666">
        <v>3</v>
      </c>
      <c r="BU188" s="664" t="s">
        <v>125</v>
      </c>
      <c r="BV188" s="664">
        <v>15403.64026700001</v>
      </c>
      <c r="BW188" s="667">
        <v>2.6719645118207794E-2</v>
      </c>
      <c r="CG188" s="480">
        <v>176</v>
      </c>
    </row>
    <row r="189" spans="1:85" s="177" customFormat="1" ht="21.95" customHeight="1" x14ac:dyDescent="0.2">
      <c r="A189" s="234">
        <v>0</v>
      </c>
      <c r="B189" s="234">
        <v>0</v>
      </c>
      <c r="C189" s="388">
        <v>0</v>
      </c>
      <c r="D189" s="388" t="s">
        <v>125</v>
      </c>
      <c r="E189" s="872" t="s">
        <v>126</v>
      </c>
      <c r="F189" s="872" t="s">
        <v>834</v>
      </c>
      <c r="G189" s="872"/>
      <c r="H189" s="873"/>
      <c r="I189" s="874"/>
      <c r="J189" s="875">
        <v>20748.09</v>
      </c>
      <c r="K189" s="842">
        <v>20748.09</v>
      </c>
      <c r="L189" s="842">
        <v>21852.685995307169</v>
      </c>
      <c r="M189" s="362">
        <v>0</v>
      </c>
      <c r="N189" s="362">
        <v>0</v>
      </c>
      <c r="O189" s="363">
        <v>0</v>
      </c>
      <c r="P189" s="363">
        <v>0</v>
      </c>
      <c r="Q189" s="362">
        <v>0</v>
      </c>
      <c r="R189" s="362">
        <v>0</v>
      </c>
      <c r="S189" s="363">
        <v>0</v>
      </c>
      <c r="T189" s="363">
        <v>0</v>
      </c>
      <c r="U189" s="363"/>
      <c r="V189" s="363"/>
      <c r="W189" s="363"/>
      <c r="X189" s="363"/>
      <c r="Y189" s="363">
        <v>0</v>
      </c>
      <c r="Z189" s="362">
        <v>0</v>
      </c>
      <c r="AA189" s="362">
        <v>0</v>
      </c>
      <c r="AB189" s="362">
        <v>0</v>
      </c>
      <c r="AC189" s="362">
        <v>0</v>
      </c>
      <c r="AD189" s="364" t="s">
        <v>2764</v>
      </c>
      <c r="AE189" s="360"/>
      <c r="AF189" s="363">
        <v>0</v>
      </c>
      <c r="AG189" s="363">
        <v>0</v>
      </c>
      <c r="AH189" s="360"/>
      <c r="AI189" s="859"/>
      <c r="AJ189" s="860"/>
      <c r="AK189" s="859"/>
      <c r="AL189" s="860"/>
      <c r="AM189" s="360"/>
      <c r="AN189" s="861"/>
      <c r="AO189" s="862"/>
      <c r="AP189" s="862"/>
      <c r="AQ189" s="862"/>
      <c r="AR189" s="863"/>
      <c r="AS189" s="586"/>
      <c r="AT189" s="864"/>
      <c r="AU189" s="864"/>
      <c r="AV189" s="864"/>
      <c r="AW189" s="864"/>
      <c r="AX189" s="839"/>
      <c r="AY189" s="865"/>
      <c r="AZ189" s="866"/>
      <c r="BA189" s="867"/>
      <c r="BB189" s="234" t="s">
        <v>126</v>
      </c>
      <c r="BC189" s="360"/>
      <c r="BD189" s="360"/>
      <c r="BE189" s="360"/>
      <c r="BF189" s="360"/>
      <c r="BG189" s="360"/>
      <c r="BH189" s="360"/>
      <c r="BI189" s="360"/>
      <c r="BJ189" s="360"/>
      <c r="BK189" s="360"/>
      <c r="BL189" s="360"/>
      <c r="BM189" s="360"/>
      <c r="BN189" s="876">
        <v>0</v>
      </c>
      <c r="BO189" s="877">
        <v>0</v>
      </c>
      <c r="BP189" s="878">
        <v>0</v>
      </c>
      <c r="BQ189" s="879">
        <v>0</v>
      </c>
      <c r="BR189" s="879">
        <v>0</v>
      </c>
      <c r="BS189" s="880">
        <v>0</v>
      </c>
      <c r="BT189" s="881">
        <v>0</v>
      </c>
      <c r="BU189" s="879">
        <v>0</v>
      </c>
      <c r="BV189" s="879">
        <v>0</v>
      </c>
      <c r="BW189" s="882">
        <v>0</v>
      </c>
      <c r="CG189" s="480">
        <v>177</v>
      </c>
    </row>
    <row r="190" spans="1:85" s="177" customFormat="1" ht="21.95" customHeight="1" x14ac:dyDescent="0.2">
      <c r="A190" s="234">
        <v>0</v>
      </c>
      <c r="B190" s="234">
        <v>15</v>
      </c>
      <c r="C190" s="388">
        <v>0</v>
      </c>
      <c r="D190" s="388" t="s">
        <v>125</v>
      </c>
      <c r="E190" s="868" t="s">
        <v>127</v>
      </c>
      <c r="F190" s="868" t="s">
        <v>1006</v>
      </c>
      <c r="G190" s="868" t="s">
        <v>90</v>
      </c>
      <c r="H190" s="869">
        <v>2510.7399999999998</v>
      </c>
      <c r="I190" s="870">
        <v>4.8305999999999996</v>
      </c>
      <c r="J190" s="871">
        <v>12128.38</v>
      </c>
      <c r="K190" s="361">
        <v>12128.38</v>
      </c>
      <c r="L190" s="361">
        <v>12171.964484089163</v>
      </c>
      <c r="M190" s="362">
        <v>1</v>
      </c>
      <c r="N190" s="362">
        <v>1</v>
      </c>
      <c r="O190" s="363">
        <v>2510.7399999999998</v>
      </c>
      <c r="P190" s="363">
        <v>12128.38</v>
      </c>
      <c r="Q190" s="362">
        <v>0.9325</v>
      </c>
      <c r="R190" s="362">
        <v>0.9325</v>
      </c>
      <c r="S190" s="363">
        <v>2341.26505</v>
      </c>
      <c r="T190" s="363">
        <v>11309.714349999998</v>
      </c>
      <c r="U190" s="891">
        <v>12345.097061917366</v>
      </c>
      <c r="V190" s="891">
        <v>12351.096779089457</v>
      </c>
      <c r="W190" s="891">
        <v>-6.0693138912878126</v>
      </c>
      <c r="X190" s="891">
        <v>12345.027465198169</v>
      </c>
      <c r="Y190" s="891">
        <v>12345.027465198169</v>
      </c>
      <c r="Z190" s="362">
        <v>0</v>
      </c>
      <c r="AA190" s="362">
        <v>0</v>
      </c>
      <c r="AB190" s="362">
        <v>-6.7500000000000004E-2</v>
      </c>
      <c r="AC190" s="362">
        <v>0</v>
      </c>
      <c r="AD190" s="364" t="s">
        <v>2766</v>
      </c>
      <c r="AE190" s="360"/>
      <c r="AF190" s="363">
        <v>510.68451599999997</v>
      </c>
      <c r="AG190" s="363">
        <v>1830.5805339999999</v>
      </c>
      <c r="AH190" s="360"/>
      <c r="AI190" s="859">
        <v>-818.66565000000082</v>
      </c>
      <c r="AJ190" s="860">
        <v>15</v>
      </c>
      <c r="AK190" s="859">
        <v>0</v>
      </c>
      <c r="AL190" s="860">
        <v>0</v>
      </c>
      <c r="AM190" s="360"/>
      <c r="AN190" s="861">
        <v>11309.714349999998</v>
      </c>
      <c r="AO190" s="862">
        <v>-818.66565000000082</v>
      </c>
      <c r="AP190" s="862">
        <v>7.2396482788955807E-3</v>
      </c>
      <c r="AQ190" s="862">
        <v>0</v>
      </c>
      <c r="AR190" s="863">
        <v>0</v>
      </c>
      <c r="AS190" s="586">
        <v>0</v>
      </c>
      <c r="AT190" s="864">
        <v>0</v>
      </c>
      <c r="AU190" s="864">
        <v>0</v>
      </c>
      <c r="AV190" s="864">
        <v>0</v>
      </c>
      <c r="AW190" s="864">
        <v>0</v>
      </c>
      <c r="AX190" s="839"/>
      <c r="AY190" s="865">
        <v>0</v>
      </c>
      <c r="AZ190" s="866">
        <v>0</v>
      </c>
      <c r="BA190" s="867">
        <v>0</v>
      </c>
      <c r="BB190" s="234" t="s">
        <v>127</v>
      </c>
      <c r="BC190" s="360"/>
      <c r="BD190" s="360"/>
      <c r="BE190" s="360"/>
      <c r="BF190" s="360"/>
      <c r="BG190" s="360"/>
      <c r="BH190" s="360"/>
      <c r="BI190" s="360"/>
      <c r="BJ190" s="360"/>
      <c r="BK190" s="360"/>
      <c r="BL190" s="360"/>
      <c r="BM190" s="360"/>
      <c r="BN190" s="876">
        <v>0</v>
      </c>
      <c r="BO190" s="877">
        <v>0</v>
      </c>
      <c r="BP190" s="878">
        <v>0</v>
      </c>
      <c r="BQ190" s="879">
        <v>0</v>
      </c>
      <c r="BR190" s="879">
        <v>0</v>
      </c>
      <c r="BS190" s="880">
        <v>0</v>
      </c>
      <c r="BT190" s="881">
        <v>0</v>
      </c>
      <c r="BU190" s="879">
        <v>0</v>
      </c>
      <c r="BV190" s="879">
        <v>0</v>
      </c>
      <c r="BW190" s="882">
        <v>0</v>
      </c>
      <c r="CG190" s="480">
        <v>178</v>
      </c>
    </row>
    <row r="191" spans="1:85" s="177" customFormat="1" ht="21.95" customHeight="1" x14ac:dyDescent="0.2">
      <c r="A191" s="234">
        <v>47</v>
      </c>
      <c r="B191" s="234">
        <v>0</v>
      </c>
      <c r="C191" s="388">
        <v>0</v>
      </c>
      <c r="D191" s="388" t="s">
        <v>125</v>
      </c>
      <c r="E191" s="868" t="s">
        <v>1792</v>
      </c>
      <c r="F191" s="868" t="s">
        <v>1793</v>
      </c>
      <c r="G191" s="868" t="s">
        <v>90</v>
      </c>
      <c r="H191" s="869">
        <v>1448.69</v>
      </c>
      <c r="I191" s="870">
        <v>5.95</v>
      </c>
      <c r="J191" s="871">
        <v>8619.7099999999991</v>
      </c>
      <c r="K191" s="361">
        <v>8619.7099999999991</v>
      </c>
      <c r="L191" s="361">
        <v>8701.4400783748715</v>
      </c>
      <c r="M191" s="362">
        <v>0.56899999999999995</v>
      </c>
      <c r="N191" s="362">
        <v>0.81840000000000002</v>
      </c>
      <c r="O191" s="363">
        <v>1185.607896</v>
      </c>
      <c r="P191" s="363">
        <v>7054.3706639999991</v>
      </c>
      <c r="Q191" s="362">
        <v>0.59219999999999995</v>
      </c>
      <c r="R191" s="362">
        <v>0.82189999999999996</v>
      </c>
      <c r="S191" s="363">
        <v>1190.6783109999999</v>
      </c>
      <c r="T191" s="363">
        <v>7084.5396489999994</v>
      </c>
      <c r="U191" s="891">
        <v>8865.4882468004434</v>
      </c>
      <c r="V191" s="891">
        <v>8891.5187387711703</v>
      </c>
      <c r="W191" s="891">
        <v>-26.332445677587305</v>
      </c>
      <c r="X191" s="891">
        <v>8865.1862930935822</v>
      </c>
      <c r="Y191" s="891">
        <v>7255.268462267788</v>
      </c>
      <c r="Z191" s="362">
        <v>0.24940000000000007</v>
      </c>
      <c r="AA191" s="362">
        <v>0.22970000000000002</v>
      </c>
      <c r="AB191" s="362">
        <v>3.4999999999999476E-3</v>
      </c>
      <c r="AC191" s="362">
        <v>-1.9700000000000051E-2</v>
      </c>
      <c r="AD191" s="364" t="s">
        <v>2765</v>
      </c>
      <c r="AE191" s="360"/>
      <c r="AF191" s="363">
        <v>29.553276000000004</v>
      </c>
      <c r="AG191" s="363">
        <v>1161.1250349999998</v>
      </c>
      <c r="AH191" s="360"/>
      <c r="AI191" s="859">
        <v>0</v>
      </c>
      <c r="AJ191" s="860">
        <v>0</v>
      </c>
      <c r="AK191" s="859">
        <v>30.168985000000248</v>
      </c>
      <c r="AL191" s="860">
        <v>47</v>
      </c>
      <c r="AM191" s="360"/>
      <c r="AN191" s="861">
        <v>7084.5396489999994</v>
      </c>
      <c r="AO191" s="862">
        <v>0</v>
      </c>
      <c r="AP191" s="862">
        <v>0</v>
      </c>
      <c r="AQ191" s="862">
        <v>30.168985000000248</v>
      </c>
      <c r="AR191" s="863">
        <v>4.5486123677987574E-5</v>
      </c>
      <c r="AS191" s="586">
        <v>0</v>
      </c>
      <c r="AT191" s="864">
        <v>0</v>
      </c>
      <c r="AU191" s="864">
        <v>0</v>
      </c>
      <c r="AV191" s="864">
        <v>0</v>
      </c>
      <c r="AW191" s="864">
        <v>0</v>
      </c>
      <c r="AX191" s="839"/>
      <c r="AY191" s="865">
        <v>0</v>
      </c>
      <c r="AZ191" s="866">
        <v>0</v>
      </c>
      <c r="BA191" s="867">
        <v>0</v>
      </c>
      <c r="BB191" s="234" t="s">
        <v>1792</v>
      </c>
      <c r="BC191" s="360"/>
      <c r="BD191" s="360"/>
      <c r="BE191" s="360"/>
      <c r="BF191" s="360"/>
      <c r="BG191" s="360"/>
      <c r="BH191" s="360"/>
      <c r="BI191" s="360"/>
      <c r="BJ191" s="360"/>
      <c r="BK191" s="360"/>
      <c r="BL191" s="360"/>
      <c r="BM191" s="360"/>
      <c r="BN191" s="876">
        <v>0</v>
      </c>
      <c r="BO191" s="877">
        <v>0</v>
      </c>
      <c r="BP191" s="878">
        <v>0</v>
      </c>
      <c r="BQ191" s="879">
        <v>0</v>
      </c>
      <c r="BR191" s="879">
        <v>0</v>
      </c>
      <c r="BS191" s="880">
        <v>0</v>
      </c>
      <c r="BT191" s="881">
        <v>0</v>
      </c>
      <c r="BU191" s="879">
        <v>0</v>
      </c>
      <c r="BV191" s="879">
        <v>0</v>
      </c>
      <c r="BW191" s="882">
        <v>0</v>
      </c>
      <c r="CG191" s="480">
        <v>179</v>
      </c>
    </row>
    <row r="192" spans="1:85" s="177" customFormat="1" ht="21.95" customHeight="1" x14ac:dyDescent="0.2">
      <c r="A192" s="234">
        <v>0</v>
      </c>
      <c r="B192" s="234">
        <v>0</v>
      </c>
      <c r="C192" s="388">
        <v>0</v>
      </c>
      <c r="D192" s="388" t="s">
        <v>125</v>
      </c>
      <c r="E192" s="872" t="s">
        <v>128</v>
      </c>
      <c r="F192" s="872" t="s">
        <v>835</v>
      </c>
      <c r="G192" s="872"/>
      <c r="H192" s="873"/>
      <c r="I192" s="874"/>
      <c r="J192" s="875">
        <v>32794.639999999999</v>
      </c>
      <c r="K192" s="842">
        <v>32794.639999999999</v>
      </c>
      <c r="L192" s="842">
        <v>34540.575554142102</v>
      </c>
      <c r="M192" s="362">
        <v>0</v>
      </c>
      <c r="N192" s="362">
        <v>0</v>
      </c>
      <c r="O192" s="363">
        <v>0</v>
      </c>
      <c r="P192" s="363">
        <v>0</v>
      </c>
      <c r="Q192" s="362">
        <v>0</v>
      </c>
      <c r="R192" s="362">
        <v>0</v>
      </c>
      <c r="S192" s="363">
        <v>0</v>
      </c>
      <c r="T192" s="363">
        <v>0</v>
      </c>
      <c r="U192" s="363"/>
      <c r="V192" s="363"/>
      <c r="W192" s="363"/>
      <c r="X192" s="363"/>
      <c r="Y192" s="363">
        <v>0</v>
      </c>
      <c r="Z192" s="362">
        <v>0</v>
      </c>
      <c r="AA192" s="362">
        <v>0</v>
      </c>
      <c r="AB192" s="362">
        <v>0</v>
      </c>
      <c r="AC192" s="362">
        <v>0</v>
      </c>
      <c r="AD192" s="364" t="s">
        <v>2764</v>
      </c>
      <c r="AE192" s="360"/>
      <c r="AF192" s="363">
        <v>0</v>
      </c>
      <c r="AG192" s="363">
        <v>0</v>
      </c>
      <c r="AH192" s="360"/>
      <c r="AI192" s="859"/>
      <c r="AJ192" s="860"/>
      <c r="AK192" s="859"/>
      <c r="AL192" s="860"/>
      <c r="AM192" s="360"/>
      <c r="AN192" s="861"/>
      <c r="AO192" s="862"/>
      <c r="AP192" s="862"/>
      <c r="AQ192" s="862"/>
      <c r="AR192" s="863"/>
      <c r="AS192" s="586"/>
      <c r="AT192" s="864"/>
      <c r="AU192" s="864"/>
      <c r="AV192" s="864"/>
      <c r="AW192" s="864"/>
      <c r="AX192" s="839"/>
      <c r="AY192" s="865"/>
      <c r="AZ192" s="866"/>
      <c r="BA192" s="867"/>
      <c r="BB192" s="234" t="s">
        <v>128</v>
      </c>
      <c r="BC192" s="360"/>
      <c r="BD192" s="360"/>
      <c r="BE192" s="360"/>
      <c r="BF192" s="360"/>
      <c r="BG192" s="360"/>
      <c r="BH192" s="360"/>
      <c r="BI192" s="360"/>
      <c r="BJ192" s="360"/>
      <c r="BK192" s="360"/>
      <c r="BL192" s="360"/>
      <c r="BM192" s="360"/>
      <c r="BN192" s="876">
        <v>0</v>
      </c>
      <c r="BO192" s="877">
        <v>0</v>
      </c>
      <c r="BP192" s="878">
        <v>0</v>
      </c>
      <c r="BQ192" s="879">
        <v>0</v>
      </c>
      <c r="BR192" s="879">
        <v>0</v>
      </c>
      <c r="BS192" s="880">
        <v>0</v>
      </c>
      <c r="BT192" s="881">
        <v>0</v>
      </c>
      <c r="BU192" s="879">
        <v>0</v>
      </c>
      <c r="BV192" s="879">
        <v>0</v>
      </c>
      <c r="BW192" s="882">
        <v>0</v>
      </c>
      <c r="CG192" s="480">
        <v>180</v>
      </c>
    </row>
    <row r="193" spans="1:85" s="177" customFormat="1" ht="21.95" customHeight="1" x14ac:dyDescent="0.2">
      <c r="A193" s="234">
        <v>38</v>
      </c>
      <c r="B193" s="234">
        <v>0</v>
      </c>
      <c r="C193" s="388">
        <v>0</v>
      </c>
      <c r="D193" s="388" t="s">
        <v>125</v>
      </c>
      <c r="E193" s="868" t="s">
        <v>129</v>
      </c>
      <c r="F193" s="868" t="s">
        <v>2655</v>
      </c>
      <c r="G193" s="868" t="s">
        <v>90</v>
      </c>
      <c r="H193" s="869">
        <v>1482.58</v>
      </c>
      <c r="I193" s="870">
        <v>6.5039999999999996</v>
      </c>
      <c r="J193" s="871">
        <v>9642.7000000000007</v>
      </c>
      <c r="K193" s="361">
        <v>9642.7000000000007</v>
      </c>
      <c r="L193" s="361">
        <v>9648.4496580843934</v>
      </c>
      <c r="M193" s="362">
        <v>0.88139999999999996</v>
      </c>
      <c r="N193" s="362">
        <v>0.94110000000000005</v>
      </c>
      <c r="O193" s="363">
        <v>1395.256038</v>
      </c>
      <c r="P193" s="363">
        <v>9074.7449700000016</v>
      </c>
      <c r="Q193" s="362">
        <v>0.9887999999999999</v>
      </c>
      <c r="R193" s="362">
        <v>0.9887999999999999</v>
      </c>
      <c r="S193" s="363">
        <v>1465.9751039999999</v>
      </c>
      <c r="T193" s="363">
        <v>9534.7017599999999</v>
      </c>
      <c r="U193" s="891">
        <v>9844.7288301411754</v>
      </c>
      <c r="V193" s="891">
        <v>9845.5227090740373</v>
      </c>
      <c r="W193" s="891">
        <v>-0.80308792848304156</v>
      </c>
      <c r="X193" s="891">
        <v>9844.7196211455539</v>
      </c>
      <c r="Y193" s="891">
        <v>9264.8656354600807</v>
      </c>
      <c r="Z193" s="362">
        <v>5.9700000000000086E-2</v>
      </c>
      <c r="AA193" s="362">
        <v>0</v>
      </c>
      <c r="AB193" s="362">
        <v>4.7699999999999854E-2</v>
      </c>
      <c r="AC193" s="362">
        <v>-5.9700000000000086E-2</v>
      </c>
      <c r="AD193" s="364" t="s">
        <v>2765</v>
      </c>
      <c r="AE193" s="360"/>
      <c r="AF193" s="363">
        <v>0</v>
      </c>
      <c r="AG193" s="363">
        <v>1465.9751039999999</v>
      </c>
      <c r="AH193" s="360"/>
      <c r="AI193" s="859">
        <v>0</v>
      </c>
      <c r="AJ193" s="860">
        <v>0</v>
      </c>
      <c r="AK193" s="859">
        <v>459.95678999999836</v>
      </c>
      <c r="AL193" s="860">
        <v>38</v>
      </c>
      <c r="AM193" s="360"/>
      <c r="AN193" s="861">
        <v>9534.7017599999999</v>
      </c>
      <c r="AO193" s="862">
        <v>0</v>
      </c>
      <c r="AP193" s="862">
        <v>0</v>
      </c>
      <c r="AQ193" s="862">
        <v>459.95678999999836</v>
      </c>
      <c r="AR193" s="863">
        <v>6.9348211205878861E-4</v>
      </c>
      <c r="AS193" s="586">
        <v>0</v>
      </c>
      <c r="AT193" s="864">
        <v>0</v>
      </c>
      <c r="AU193" s="864">
        <v>0</v>
      </c>
      <c r="AV193" s="864">
        <v>0</v>
      </c>
      <c r="AW193" s="864">
        <v>0</v>
      </c>
      <c r="AX193" s="839"/>
      <c r="AY193" s="865">
        <v>0</v>
      </c>
      <c r="AZ193" s="866">
        <v>0</v>
      </c>
      <c r="BA193" s="867">
        <v>0</v>
      </c>
      <c r="BB193" s="234" t="s">
        <v>129</v>
      </c>
      <c r="BC193" s="360"/>
      <c r="BD193" s="360"/>
      <c r="BE193" s="360"/>
      <c r="BF193" s="360"/>
      <c r="BG193" s="360"/>
      <c r="BH193" s="360"/>
      <c r="BI193" s="360"/>
      <c r="BJ193" s="360"/>
      <c r="BK193" s="360"/>
      <c r="BL193" s="360"/>
      <c r="BM193" s="360"/>
      <c r="BN193" s="876">
        <v>0</v>
      </c>
      <c r="BO193" s="877">
        <v>0</v>
      </c>
      <c r="BP193" s="878">
        <v>0</v>
      </c>
      <c r="BQ193" s="879">
        <v>0</v>
      </c>
      <c r="BR193" s="879">
        <v>0</v>
      </c>
      <c r="BS193" s="880">
        <v>0</v>
      </c>
      <c r="BT193" s="881">
        <v>0</v>
      </c>
      <c r="BU193" s="879">
        <v>0</v>
      </c>
      <c r="BV193" s="879">
        <v>0</v>
      </c>
      <c r="BW193" s="882">
        <v>0</v>
      </c>
      <c r="CG193" s="480">
        <v>181</v>
      </c>
    </row>
    <row r="194" spans="1:85" s="177" customFormat="1" ht="21.95" customHeight="1" x14ac:dyDescent="0.2">
      <c r="A194" s="234">
        <v>32</v>
      </c>
      <c r="B194" s="234">
        <v>0</v>
      </c>
      <c r="C194" s="388">
        <v>0</v>
      </c>
      <c r="D194" s="388" t="s">
        <v>125</v>
      </c>
      <c r="E194" s="868" t="s">
        <v>130</v>
      </c>
      <c r="F194" s="868" t="s">
        <v>1794</v>
      </c>
      <c r="G194" s="868" t="s">
        <v>90</v>
      </c>
      <c r="H194" s="869">
        <v>1624.11</v>
      </c>
      <c r="I194" s="870">
        <v>13.1</v>
      </c>
      <c r="J194" s="871">
        <v>21275.84</v>
      </c>
      <c r="K194" s="361">
        <v>21275.84</v>
      </c>
      <c r="L194" s="361">
        <v>21287.393464349738</v>
      </c>
      <c r="M194" s="362">
        <v>0.88120000000000009</v>
      </c>
      <c r="N194" s="362">
        <v>0.94079999999999997</v>
      </c>
      <c r="O194" s="363">
        <v>1527.9626879999998</v>
      </c>
      <c r="P194" s="363">
        <v>20016.310271999999</v>
      </c>
      <c r="Q194" s="362">
        <v>0.98980000000000001</v>
      </c>
      <c r="R194" s="362">
        <v>0.98980000000000001</v>
      </c>
      <c r="S194" s="363">
        <v>1607.5440779999999</v>
      </c>
      <c r="T194" s="363">
        <v>21058.826432000002</v>
      </c>
      <c r="U194" s="891">
        <v>21721.907191179558</v>
      </c>
      <c r="V194" s="891">
        <v>21723.502448043677</v>
      </c>
      <c r="W194" s="891">
        <v>-1.613761843742487</v>
      </c>
      <c r="X194" s="891">
        <v>21721.888686199934</v>
      </c>
      <c r="Y194" s="891">
        <v>20435.952875976898</v>
      </c>
      <c r="Z194" s="362">
        <v>5.9599999999999875E-2</v>
      </c>
      <c r="AA194" s="362">
        <v>0</v>
      </c>
      <c r="AB194" s="362">
        <v>4.9000000000000044E-2</v>
      </c>
      <c r="AC194" s="362">
        <v>-5.9599999999999875E-2</v>
      </c>
      <c r="AD194" s="364" t="s">
        <v>2765</v>
      </c>
      <c r="AE194" s="360"/>
      <c r="AF194" s="363">
        <v>0</v>
      </c>
      <c r="AG194" s="363">
        <v>1607.5440779999999</v>
      </c>
      <c r="AH194" s="360"/>
      <c r="AI194" s="859">
        <v>0</v>
      </c>
      <c r="AJ194" s="860">
        <v>0</v>
      </c>
      <c r="AK194" s="859">
        <v>1042.5161600000029</v>
      </c>
      <c r="AL194" s="860">
        <v>32</v>
      </c>
      <c r="AM194" s="360"/>
      <c r="AN194" s="861">
        <v>21058.826432000002</v>
      </c>
      <c r="AO194" s="862">
        <v>0</v>
      </c>
      <c r="AP194" s="862">
        <v>0</v>
      </c>
      <c r="AQ194" s="862">
        <v>1042.5161600000029</v>
      </c>
      <c r="AR194" s="863">
        <v>1.5718135359893753E-3</v>
      </c>
      <c r="AS194" s="586">
        <v>0</v>
      </c>
      <c r="AT194" s="864">
        <v>0</v>
      </c>
      <c r="AU194" s="864">
        <v>0</v>
      </c>
      <c r="AV194" s="864">
        <v>0</v>
      </c>
      <c r="AW194" s="864">
        <v>0</v>
      </c>
      <c r="AX194" s="839"/>
      <c r="AY194" s="865">
        <v>0</v>
      </c>
      <c r="AZ194" s="866">
        <v>0</v>
      </c>
      <c r="BA194" s="867">
        <v>0</v>
      </c>
      <c r="BB194" s="234" t="s">
        <v>130</v>
      </c>
      <c r="BC194" s="360"/>
      <c r="BD194" s="360"/>
      <c r="BE194" s="360"/>
      <c r="BF194" s="360"/>
      <c r="BG194" s="360"/>
      <c r="BH194" s="360"/>
      <c r="BI194" s="360"/>
      <c r="BJ194" s="360"/>
      <c r="BK194" s="360"/>
      <c r="BL194" s="360"/>
      <c r="BM194" s="360"/>
      <c r="BN194" s="876">
        <v>0</v>
      </c>
      <c r="BO194" s="877">
        <v>0</v>
      </c>
      <c r="BP194" s="878">
        <v>0</v>
      </c>
      <c r="BQ194" s="879">
        <v>0</v>
      </c>
      <c r="BR194" s="879">
        <v>0</v>
      </c>
      <c r="BS194" s="880">
        <v>0</v>
      </c>
      <c r="BT194" s="881">
        <v>0</v>
      </c>
      <c r="BU194" s="879">
        <v>0</v>
      </c>
      <c r="BV194" s="879">
        <v>0</v>
      </c>
      <c r="BW194" s="882">
        <v>0</v>
      </c>
      <c r="CG194" s="480">
        <v>182</v>
      </c>
    </row>
    <row r="195" spans="1:85" s="177" customFormat="1" ht="21.95" customHeight="1" x14ac:dyDescent="0.2">
      <c r="A195" s="234">
        <v>46</v>
      </c>
      <c r="B195" s="234">
        <v>0</v>
      </c>
      <c r="C195" s="388">
        <v>0</v>
      </c>
      <c r="D195" s="388" t="s">
        <v>125</v>
      </c>
      <c r="E195" s="868" t="s">
        <v>131</v>
      </c>
      <c r="F195" s="868" t="s">
        <v>1795</v>
      </c>
      <c r="G195" s="868" t="s">
        <v>15</v>
      </c>
      <c r="H195" s="869">
        <v>191.4</v>
      </c>
      <c r="I195" s="870">
        <v>9.8019999999999996</v>
      </c>
      <c r="J195" s="871">
        <v>1876.1</v>
      </c>
      <c r="K195" s="361">
        <v>1876.1</v>
      </c>
      <c r="L195" s="361">
        <v>1880.0652614822757</v>
      </c>
      <c r="M195" s="362">
        <v>0.87459999999999993</v>
      </c>
      <c r="N195" s="362">
        <v>0.92680000000000007</v>
      </c>
      <c r="O195" s="363">
        <v>177.38952</v>
      </c>
      <c r="P195" s="363">
        <v>1738.7694799999999</v>
      </c>
      <c r="Q195" s="362">
        <v>0.96030000000000004</v>
      </c>
      <c r="R195" s="362">
        <v>0.96030000000000004</v>
      </c>
      <c r="S195" s="363">
        <v>183.80142000000001</v>
      </c>
      <c r="T195" s="363">
        <v>1801.6188299999999</v>
      </c>
      <c r="U195" s="891">
        <v>1918.9638650742165</v>
      </c>
      <c r="V195" s="891">
        <v>1919.5123817054093</v>
      </c>
      <c r="W195" s="891">
        <v>-0.55487942411463342</v>
      </c>
      <c r="X195" s="891">
        <v>1918.9575022812946</v>
      </c>
      <c r="Y195" s="891">
        <v>1778.4898131143041</v>
      </c>
      <c r="Z195" s="362">
        <v>5.2200000000000135E-2</v>
      </c>
      <c r="AA195" s="362">
        <v>0</v>
      </c>
      <c r="AB195" s="362">
        <v>3.3499999999999974E-2</v>
      </c>
      <c r="AC195" s="362">
        <v>-5.2200000000000135E-2</v>
      </c>
      <c r="AD195" s="364" t="s">
        <v>2765</v>
      </c>
      <c r="AE195" s="360"/>
      <c r="AF195" s="363">
        <v>0</v>
      </c>
      <c r="AG195" s="363">
        <v>183.80142000000001</v>
      </c>
      <c r="AH195" s="360"/>
      <c r="AI195" s="859">
        <v>0</v>
      </c>
      <c r="AJ195" s="860">
        <v>0</v>
      </c>
      <c r="AK195" s="859">
        <v>62.849349999999959</v>
      </c>
      <c r="AL195" s="860">
        <v>46</v>
      </c>
      <c r="AM195" s="360"/>
      <c r="AN195" s="861">
        <v>1801.6188299999999</v>
      </c>
      <c r="AO195" s="862">
        <v>0</v>
      </c>
      <c r="AP195" s="862">
        <v>0</v>
      </c>
      <c r="AQ195" s="862">
        <v>62.849349999999959</v>
      </c>
      <c r="AR195" s="863">
        <v>9.4758683700532282E-5</v>
      </c>
      <c r="AS195" s="586">
        <v>0</v>
      </c>
      <c r="AT195" s="864">
        <v>0</v>
      </c>
      <c r="AU195" s="864">
        <v>0</v>
      </c>
      <c r="AV195" s="864">
        <v>0</v>
      </c>
      <c r="AW195" s="864">
        <v>0</v>
      </c>
      <c r="AX195" s="839"/>
      <c r="AY195" s="865">
        <v>0</v>
      </c>
      <c r="AZ195" s="866">
        <v>0</v>
      </c>
      <c r="BA195" s="867">
        <v>0</v>
      </c>
      <c r="BB195" s="234" t="s">
        <v>131</v>
      </c>
      <c r="BC195" s="360"/>
      <c r="BD195" s="360"/>
      <c r="BE195" s="360"/>
      <c r="BF195" s="360"/>
      <c r="BG195" s="360"/>
      <c r="BH195" s="360"/>
      <c r="BI195" s="360"/>
      <c r="BJ195" s="360"/>
      <c r="BK195" s="360"/>
      <c r="BL195" s="360"/>
      <c r="BM195" s="360"/>
      <c r="BN195" s="876">
        <v>0</v>
      </c>
      <c r="BO195" s="877">
        <v>0</v>
      </c>
      <c r="BP195" s="878">
        <v>0</v>
      </c>
      <c r="BQ195" s="879">
        <v>0</v>
      </c>
      <c r="BR195" s="879">
        <v>0</v>
      </c>
      <c r="BS195" s="880">
        <v>0</v>
      </c>
      <c r="BT195" s="881">
        <v>0</v>
      </c>
      <c r="BU195" s="879">
        <v>0</v>
      </c>
      <c r="BV195" s="879">
        <v>0</v>
      </c>
      <c r="BW195" s="882">
        <v>0</v>
      </c>
      <c r="CG195" s="480">
        <v>183</v>
      </c>
    </row>
    <row r="196" spans="1:85" s="177" customFormat="1" ht="21.95" customHeight="1" x14ac:dyDescent="0.2">
      <c r="A196" s="234">
        <v>0</v>
      </c>
      <c r="B196" s="234">
        <v>0</v>
      </c>
      <c r="C196" s="388">
        <v>0</v>
      </c>
      <c r="D196" s="388" t="s">
        <v>125</v>
      </c>
      <c r="E196" s="872" t="s">
        <v>132</v>
      </c>
      <c r="F196" s="872" t="s">
        <v>836</v>
      </c>
      <c r="G196" s="872"/>
      <c r="H196" s="873"/>
      <c r="I196" s="874"/>
      <c r="J196" s="875">
        <v>20291.099999999999</v>
      </c>
      <c r="K196" s="842">
        <v>20291.099999999999</v>
      </c>
      <c r="L196" s="842">
        <v>21371.366559494258</v>
      </c>
      <c r="M196" s="362">
        <v>0</v>
      </c>
      <c r="N196" s="362">
        <v>0</v>
      </c>
      <c r="O196" s="363">
        <v>0</v>
      </c>
      <c r="P196" s="363">
        <v>0</v>
      </c>
      <c r="Q196" s="362">
        <v>0</v>
      </c>
      <c r="R196" s="362">
        <v>0</v>
      </c>
      <c r="S196" s="363">
        <v>0</v>
      </c>
      <c r="T196" s="363">
        <v>0</v>
      </c>
      <c r="U196" s="363"/>
      <c r="V196" s="363"/>
      <c r="W196" s="363"/>
      <c r="X196" s="363"/>
      <c r="Y196" s="363">
        <v>0</v>
      </c>
      <c r="Z196" s="362">
        <v>0</v>
      </c>
      <c r="AA196" s="362">
        <v>0</v>
      </c>
      <c r="AB196" s="362">
        <v>0</v>
      </c>
      <c r="AC196" s="362">
        <v>0</v>
      </c>
      <c r="AD196" s="364" t="s">
        <v>2764</v>
      </c>
      <c r="AE196" s="360"/>
      <c r="AF196" s="363">
        <v>0</v>
      </c>
      <c r="AG196" s="363">
        <v>0</v>
      </c>
      <c r="AH196" s="360"/>
      <c r="AI196" s="859"/>
      <c r="AJ196" s="860"/>
      <c r="AK196" s="859"/>
      <c r="AL196" s="860"/>
      <c r="AM196" s="360"/>
      <c r="AN196" s="861"/>
      <c r="AO196" s="862"/>
      <c r="AP196" s="862"/>
      <c r="AQ196" s="862"/>
      <c r="AR196" s="863"/>
      <c r="AS196" s="586"/>
      <c r="AT196" s="864"/>
      <c r="AU196" s="864"/>
      <c r="AV196" s="864"/>
      <c r="AW196" s="864"/>
      <c r="AX196" s="839"/>
      <c r="AY196" s="865"/>
      <c r="AZ196" s="866"/>
      <c r="BA196" s="867"/>
      <c r="BB196" s="234" t="s">
        <v>132</v>
      </c>
      <c r="BC196" s="360"/>
      <c r="BD196" s="360"/>
      <c r="BE196" s="360"/>
      <c r="BF196" s="360"/>
      <c r="BG196" s="360"/>
      <c r="BH196" s="360"/>
      <c r="BI196" s="360"/>
      <c r="BJ196" s="360"/>
      <c r="BK196" s="360"/>
      <c r="BL196" s="360"/>
      <c r="BM196" s="360"/>
      <c r="BN196" s="876">
        <v>0</v>
      </c>
      <c r="BO196" s="877">
        <v>0</v>
      </c>
      <c r="BP196" s="878">
        <v>0</v>
      </c>
      <c r="BQ196" s="879">
        <v>0</v>
      </c>
      <c r="BR196" s="879">
        <v>0</v>
      </c>
      <c r="BS196" s="880">
        <v>0</v>
      </c>
      <c r="BT196" s="881">
        <v>0</v>
      </c>
      <c r="BU196" s="879">
        <v>0</v>
      </c>
      <c r="BV196" s="879">
        <v>0</v>
      </c>
      <c r="BW196" s="882">
        <v>0</v>
      </c>
      <c r="CG196" s="480">
        <v>184</v>
      </c>
    </row>
    <row r="197" spans="1:85" s="177" customFormat="1" ht="21.95" customHeight="1" x14ac:dyDescent="0.2">
      <c r="A197" s="234">
        <v>19</v>
      </c>
      <c r="B197" s="234">
        <v>0</v>
      </c>
      <c r="C197" s="388">
        <v>0</v>
      </c>
      <c r="D197" s="388" t="s">
        <v>125</v>
      </c>
      <c r="E197" s="868" t="s">
        <v>133</v>
      </c>
      <c r="F197" s="868" t="s">
        <v>2656</v>
      </c>
      <c r="G197" s="868" t="s">
        <v>90</v>
      </c>
      <c r="H197" s="869">
        <v>919.29</v>
      </c>
      <c r="I197" s="870">
        <v>7.8048000000000002</v>
      </c>
      <c r="J197" s="871">
        <v>7174.87</v>
      </c>
      <c r="K197" s="361">
        <v>7174.87</v>
      </c>
      <c r="L197" s="361">
        <v>7224.9856321450825</v>
      </c>
      <c r="M197" s="362">
        <v>0.40210000000000001</v>
      </c>
      <c r="N197" s="362">
        <v>0.40210000000000001</v>
      </c>
      <c r="O197" s="363">
        <v>369.64650899999998</v>
      </c>
      <c r="P197" s="363">
        <v>2885.0152269999999</v>
      </c>
      <c r="Q197" s="362">
        <v>0.86879999999999991</v>
      </c>
      <c r="R197" s="362">
        <v>0.86879999999999991</v>
      </c>
      <c r="S197" s="363">
        <v>798.67915199999993</v>
      </c>
      <c r="T197" s="363">
        <v>6233.527055999999</v>
      </c>
      <c r="U197" s="891">
        <v>7314.6321326113339</v>
      </c>
      <c r="V197" s="891">
        <v>7321.5418267090836</v>
      </c>
      <c r="W197" s="891">
        <v>-6.9898465492836044</v>
      </c>
      <c r="X197" s="891">
        <v>7314.5519801598002</v>
      </c>
      <c r="Y197" s="891">
        <v>2941.1813512222557</v>
      </c>
      <c r="Z197" s="362">
        <v>0</v>
      </c>
      <c r="AA197" s="362">
        <v>0</v>
      </c>
      <c r="AB197" s="362">
        <v>0.46669999999999989</v>
      </c>
      <c r="AC197" s="362">
        <v>0</v>
      </c>
      <c r="AD197" s="364" t="s">
        <v>2765</v>
      </c>
      <c r="AE197" s="360"/>
      <c r="AF197" s="363">
        <v>371.30123099999997</v>
      </c>
      <c r="AG197" s="363">
        <v>427.37792099999996</v>
      </c>
      <c r="AH197" s="360"/>
      <c r="AI197" s="859">
        <v>0</v>
      </c>
      <c r="AJ197" s="860">
        <v>0</v>
      </c>
      <c r="AK197" s="859">
        <v>3348.5118289999991</v>
      </c>
      <c r="AL197" s="860">
        <v>19</v>
      </c>
      <c r="AM197" s="360"/>
      <c r="AN197" s="861">
        <v>6233.527055999999</v>
      </c>
      <c r="AO197" s="862">
        <v>0</v>
      </c>
      <c r="AP197" s="862">
        <v>0</v>
      </c>
      <c r="AQ197" s="862">
        <v>3348.5118289999991</v>
      </c>
      <c r="AR197" s="863">
        <v>5.0485895760529259E-3</v>
      </c>
      <c r="AS197" s="586">
        <v>0</v>
      </c>
      <c r="AT197" s="864">
        <v>0</v>
      </c>
      <c r="AU197" s="864">
        <v>0</v>
      </c>
      <c r="AV197" s="864">
        <v>0</v>
      </c>
      <c r="AW197" s="864">
        <v>0</v>
      </c>
      <c r="AX197" s="839"/>
      <c r="AY197" s="865">
        <v>0</v>
      </c>
      <c r="AZ197" s="866">
        <v>0</v>
      </c>
      <c r="BA197" s="867">
        <v>0</v>
      </c>
      <c r="BB197" s="234" t="s">
        <v>133</v>
      </c>
      <c r="BC197" s="360"/>
      <c r="BD197" s="360"/>
      <c r="BE197" s="360"/>
      <c r="BF197" s="360"/>
      <c r="BG197" s="360"/>
      <c r="BH197" s="360"/>
      <c r="BI197" s="360"/>
      <c r="BJ197" s="360"/>
      <c r="BK197" s="360"/>
      <c r="BL197" s="360"/>
      <c r="BM197" s="360"/>
      <c r="BN197" s="876">
        <v>0</v>
      </c>
      <c r="BO197" s="877">
        <v>0</v>
      </c>
      <c r="BP197" s="878">
        <v>0</v>
      </c>
      <c r="BQ197" s="879">
        <v>0</v>
      </c>
      <c r="BR197" s="879">
        <v>0</v>
      </c>
      <c r="BS197" s="880">
        <v>0</v>
      </c>
      <c r="BT197" s="881">
        <v>0</v>
      </c>
      <c r="BU197" s="879">
        <v>0</v>
      </c>
      <c r="BV197" s="879">
        <v>0</v>
      </c>
      <c r="BW197" s="882">
        <v>0</v>
      </c>
      <c r="CG197" s="480">
        <v>185</v>
      </c>
    </row>
    <row r="198" spans="1:85" s="177" customFormat="1" ht="21.95" customHeight="1" x14ac:dyDescent="0.2">
      <c r="A198" s="234">
        <v>12</v>
      </c>
      <c r="B198" s="234">
        <v>0</v>
      </c>
      <c r="C198" s="388">
        <v>0</v>
      </c>
      <c r="D198" s="388" t="s">
        <v>125</v>
      </c>
      <c r="E198" s="868" t="s">
        <v>837</v>
      </c>
      <c r="F198" s="868" t="s">
        <v>1796</v>
      </c>
      <c r="G198" s="868" t="s">
        <v>90</v>
      </c>
      <c r="H198" s="869">
        <v>926.01</v>
      </c>
      <c r="I198" s="870">
        <v>13.1</v>
      </c>
      <c r="J198" s="871">
        <v>12130.73</v>
      </c>
      <c r="K198" s="361">
        <v>12130.73</v>
      </c>
      <c r="L198" s="361">
        <v>12214.880498570868</v>
      </c>
      <c r="M198" s="362">
        <v>0.3992</v>
      </c>
      <c r="N198" s="362">
        <v>0.3992</v>
      </c>
      <c r="O198" s="363">
        <v>369.66319199999998</v>
      </c>
      <c r="P198" s="363">
        <v>4842.5874159999994</v>
      </c>
      <c r="Q198" s="362">
        <v>0.86970000000000003</v>
      </c>
      <c r="R198" s="362">
        <v>0.86970000000000003</v>
      </c>
      <c r="S198" s="363">
        <v>805.35089700000003</v>
      </c>
      <c r="T198" s="363">
        <v>10550.095880999999</v>
      </c>
      <c r="U198" s="891">
        <v>12366.03020313257</v>
      </c>
      <c r="V198" s="891">
        <v>12377.631518027942</v>
      </c>
      <c r="W198" s="891">
        <v>-11.735890148157926</v>
      </c>
      <c r="X198" s="891">
        <v>12365.895627879783</v>
      </c>
      <c r="Y198" s="891">
        <v>4936.4655346496093</v>
      </c>
      <c r="Z198" s="362">
        <v>0</v>
      </c>
      <c r="AA198" s="362">
        <v>0</v>
      </c>
      <c r="AB198" s="362">
        <v>0.47050000000000003</v>
      </c>
      <c r="AC198" s="362">
        <v>0</v>
      </c>
      <c r="AD198" s="364" t="s">
        <v>2765</v>
      </c>
      <c r="AE198" s="360"/>
      <c r="AF198" s="363">
        <v>377.99728199999998</v>
      </c>
      <c r="AG198" s="363">
        <v>427.35361500000005</v>
      </c>
      <c r="AH198" s="360"/>
      <c r="AI198" s="859">
        <v>0</v>
      </c>
      <c r="AJ198" s="860">
        <v>0</v>
      </c>
      <c r="AK198" s="859">
        <v>5707.5084649999999</v>
      </c>
      <c r="AL198" s="860">
        <v>12</v>
      </c>
      <c r="AM198" s="360"/>
      <c r="AN198" s="861">
        <v>10550.095880999999</v>
      </c>
      <c r="AO198" s="862">
        <v>0</v>
      </c>
      <c r="AP198" s="862">
        <v>0</v>
      </c>
      <c r="AQ198" s="862">
        <v>5707.5084649999999</v>
      </c>
      <c r="AR198" s="863">
        <v>8.6052757801480181E-3</v>
      </c>
      <c r="AS198" s="586">
        <v>0</v>
      </c>
      <c r="AT198" s="864">
        <v>0</v>
      </c>
      <c r="AU198" s="864">
        <v>0</v>
      </c>
      <c r="AV198" s="864">
        <v>0</v>
      </c>
      <c r="AW198" s="864">
        <v>0</v>
      </c>
      <c r="AX198" s="839"/>
      <c r="AY198" s="865">
        <v>0</v>
      </c>
      <c r="AZ198" s="866">
        <v>0</v>
      </c>
      <c r="BA198" s="867">
        <v>0</v>
      </c>
      <c r="BB198" s="234" t="s">
        <v>837</v>
      </c>
      <c r="BC198" s="360"/>
      <c r="BD198" s="360"/>
      <c r="BE198" s="360"/>
      <c r="BF198" s="360"/>
      <c r="BG198" s="360"/>
      <c r="BH198" s="360"/>
      <c r="BI198" s="360"/>
      <c r="BJ198" s="360"/>
      <c r="BK198" s="360"/>
      <c r="BL198" s="360"/>
      <c r="BM198" s="360"/>
      <c r="BN198" s="876">
        <v>0</v>
      </c>
      <c r="BO198" s="877">
        <v>0</v>
      </c>
      <c r="BP198" s="878">
        <v>0</v>
      </c>
      <c r="BQ198" s="879">
        <v>0</v>
      </c>
      <c r="BR198" s="879">
        <v>0</v>
      </c>
      <c r="BS198" s="880">
        <v>0</v>
      </c>
      <c r="BT198" s="881">
        <v>0</v>
      </c>
      <c r="BU198" s="879">
        <v>0</v>
      </c>
      <c r="BV198" s="879">
        <v>0</v>
      </c>
      <c r="BW198" s="882">
        <v>0</v>
      </c>
      <c r="CG198" s="480">
        <v>186</v>
      </c>
    </row>
    <row r="199" spans="1:85" s="177" customFormat="1" ht="21.95" customHeight="1" x14ac:dyDescent="0.2">
      <c r="A199" s="234">
        <v>33</v>
      </c>
      <c r="B199" s="234">
        <v>0</v>
      </c>
      <c r="C199" s="388">
        <v>0</v>
      </c>
      <c r="D199" s="388" t="s">
        <v>125</v>
      </c>
      <c r="E199" s="868" t="s">
        <v>933</v>
      </c>
      <c r="F199" s="868" t="s">
        <v>1797</v>
      </c>
      <c r="G199" s="868" t="s">
        <v>15</v>
      </c>
      <c r="H199" s="869">
        <v>100.54</v>
      </c>
      <c r="I199" s="870">
        <v>9.8019999999999996</v>
      </c>
      <c r="J199" s="871">
        <v>985.5</v>
      </c>
      <c r="K199" s="361">
        <v>985.5</v>
      </c>
      <c r="L199" s="361">
        <v>986.14009111735959</v>
      </c>
      <c r="M199" s="362">
        <v>0.11199999999999999</v>
      </c>
      <c r="N199" s="362">
        <v>0.11199999999999999</v>
      </c>
      <c r="O199" s="363">
        <v>11.260479999999999</v>
      </c>
      <c r="P199" s="363">
        <v>110.37599999999999</v>
      </c>
      <c r="Q199" s="362">
        <v>0.98780000000000001</v>
      </c>
      <c r="R199" s="362">
        <v>0.98780000000000001</v>
      </c>
      <c r="S199" s="363">
        <v>99.313412000000014</v>
      </c>
      <c r="T199" s="363">
        <v>973.4769</v>
      </c>
      <c r="U199" s="891">
        <v>1006.4656193893982</v>
      </c>
      <c r="V199" s="891">
        <v>1006.5540273294054</v>
      </c>
      <c r="W199" s="891">
        <v>-8.9433472111270257E-2</v>
      </c>
      <c r="X199" s="891">
        <v>1006.4645938572941</v>
      </c>
      <c r="Y199" s="891">
        <v>112.72403451201693</v>
      </c>
      <c r="Z199" s="362">
        <v>0</v>
      </c>
      <c r="AA199" s="362">
        <v>0</v>
      </c>
      <c r="AB199" s="362">
        <v>0.87580000000000002</v>
      </c>
      <c r="AC199" s="362">
        <v>0</v>
      </c>
      <c r="AD199" s="364" t="s">
        <v>2765</v>
      </c>
      <c r="AE199" s="360"/>
      <c r="AF199" s="363">
        <v>0</v>
      </c>
      <c r="AG199" s="363">
        <v>99.313412000000014</v>
      </c>
      <c r="AH199" s="360"/>
      <c r="AI199" s="859">
        <v>0</v>
      </c>
      <c r="AJ199" s="860">
        <v>0</v>
      </c>
      <c r="AK199" s="859">
        <v>863.10090000000002</v>
      </c>
      <c r="AL199" s="860">
        <v>33</v>
      </c>
      <c r="AM199" s="360"/>
      <c r="AN199" s="861">
        <v>973.4769</v>
      </c>
      <c r="AO199" s="862">
        <v>0</v>
      </c>
      <c r="AP199" s="862">
        <v>0</v>
      </c>
      <c r="AQ199" s="862">
        <v>863.10090000000002</v>
      </c>
      <c r="AR199" s="863">
        <v>1.301307096807601E-3</v>
      </c>
      <c r="AS199" s="586">
        <v>0</v>
      </c>
      <c r="AT199" s="864">
        <v>0</v>
      </c>
      <c r="AU199" s="864">
        <v>0</v>
      </c>
      <c r="AV199" s="864">
        <v>0</v>
      </c>
      <c r="AW199" s="864">
        <v>0</v>
      </c>
      <c r="AX199" s="839"/>
      <c r="AY199" s="865">
        <v>0</v>
      </c>
      <c r="AZ199" s="866">
        <v>0</v>
      </c>
      <c r="BA199" s="867">
        <v>0</v>
      </c>
      <c r="BB199" s="234" t="s">
        <v>933</v>
      </c>
      <c r="BC199" s="360"/>
      <c r="BD199" s="360"/>
      <c r="BE199" s="360"/>
      <c r="BF199" s="360"/>
      <c r="BG199" s="360"/>
      <c r="BH199" s="360"/>
      <c r="BI199" s="360"/>
      <c r="BJ199" s="360"/>
      <c r="BK199" s="360"/>
      <c r="BL199" s="360"/>
      <c r="BM199" s="360"/>
      <c r="BN199" s="876">
        <v>0</v>
      </c>
      <c r="BO199" s="877">
        <v>0</v>
      </c>
      <c r="BP199" s="878">
        <v>0</v>
      </c>
      <c r="BQ199" s="879">
        <v>0</v>
      </c>
      <c r="BR199" s="879">
        <v>0</v>
      </c>
      <c r="BS199" s="880">
        <v>0</v>
      </c>
      <c r="BT199" s="881">
        <v>0</v>
      </c>
      <c r="BU199" s="879">
        <v>0</v>
      </c>
      <c r="BV199" s="879">
        <v>0</v>
      </c>
      <c r="BW199" s="882">
        <v>0</v>
      </c>
      <c r="CG199" s="480">
        <v>187</v>
      </c>
    </row>
    <row r="200" spans="1:85" s="177" customFormat="1" ht="21.95" customHeight="1" x14ac:dyDescent="0.2">
      <c r="A200" s="234">
        <v>0</v>
      </c>
      <c r="B200" s="234">
        <v>0</v>
      </c>
      <c r="C200" s="388">
        <v>0</v>
      </c>
      <c r="D200" s="388" t="s">
        <v>125</v>
      </c>
      <c r="E200" s="872" t="s">
        <v>134</v>
      </c>
      <c r="F200" s="872" t="s">
        <v>838</v>
      </c>
      <c r="G200" s="872"/>
      <c r="H200" s="873"/>
      <c r="I200" s="874"/>
      <c r="J200" s="875">
        <v>100807.14</v>
      </c>
      <c r="K200" s="842">
        <v>100807.14</v>
      </c>
      <c r="L200" s="842">
        <v>106173.95512092771</v>
      </c>
      <c r="M200" s="362">
        <v>0</v>
      </c>
      <c r="N200" s="362">
        <v>0</v>
      </c>
      <c r="O200" s="363">
        <v>0</v>
      </c>
      <c r="P200" s="363">
        <v>0</v>
      </c>
      <c r="Q200" s="362">
        <v>0</v>
      </c>
      <c r="R200" s="362">
        <v>0</v>
      </c>
      <c r="S200" s="363">
        <v>0</v>
      </c>
      <c r="T200" s="363">
        <v>0</v>
      </c>
      <c r="U200" s="363"/>
      <c r="V200" s="363"/>
      <c r="W200" s="363"/>
      <c r="X200" s="363"/>
      <c r="Y200" s="363">
        <v>0</v>
      </c>
      <c r="Z200" s="362">
        <v>0</v>
      </c>
      <c r="AA200" s="362">
        <v>0</v>
      </c>
      <c r="AB200" s="362">
        <v>0</v>
      </c>
      <c r="AC200" s="362">
        <v>0</v>
      </c>
      <c r="AD200" s="364" t="s">
        <v>2764</v>
      </c>
      <c r="AE200" s="360"/>
      <c r="AF200" s="363">
        <v>0</v>
      </c>
      <c r="AG200" s="363">
        <v>0</v>
      </c>
      <c r="AH200" s="360"/>
      <c r="AI200" s="859"/>
      <c r="AJ200" s="860"/>
      <c r="AK200" s="859"/>
      <c r="AL200" s="860"/>
      <c r="AM200" s="360"/>
      <c r="AN200" s="861"/>
      <c r="AO200" s="862"/>
      <c r="AP200" s="862"/>
      <c r="AQ200" s="862"/>
      <c r="AR200" s="863"/>
      <c r="AS200" s="586"/>
      <c r="AT200" s="864"/>
      <c r="AU200" s="864"/>
      <c r="AV200" s="864"/>
      <c r="AW200" s="864"/>
      <c r="AX200" s="839"/>
      <c r="AY200" s="865"/>
      <c r="AZ200" s="866"/>
      <c r="BA200" s="867"/>
      <c r="BB200" s="234" t="s">
        <v>134</v>
      </c>
      <c r="BC200" s="360"/>
      <c r="BD200" s="360"/>
      <c r="BE200" s="360"/>
      <c r="BF200" s="360"/>
      <c r="BG200" s="360"/>
      <c r="BH200" s="360"/>
      <c r="BI200" s="360"/>
      <c r="BJ200" s="360"/>
      <c r="BK200" s="360"/>
      <c r="BL200" s="360"/>
      <c r="BM200" s="360"/>
      <c r="BN200" s="876">
        <v>0</v>
      </c>
      <c r="BO200" s="877">
        <v>0</v>
      </c>
      <c r="BP200" s="878">
        <v>0</v>
      </c>
      <c r="BQ200" s="879">
        <v>0</v>
      </c>
      <c r="BR200" s="879">
        <v>0</v>
      </c>
      <c r="BS200" s="880">
        <v>0</v>
      </c>
      <c r="BT200" s="881">
        <v>0</v>
      </c>
      <c r="BU200" s="879">
        <v>0</v>
      </c>
      <c r="BV200" s="879">
        <v>0</v>
      </c>
      <c r="BW200" s="882">
        <v>0</v>
      </c>
      <c r="CG200" s="480">
        <v>188</v>
      </c>
    </row>
    <row r="201" spans="1:85" s="177" customFormat="1" ht="21.95" customHeight="1" x14ac:dyDescent="0.2">
      <c r="A201" s="234">
        <v>16</v>
      </c>
      <c r="B201" s="234">
        <v>0</v>
      </c>
      <c r="C201" s="388">
        <v>0</v>
      </c>
      <c r="D201" s="388" t="s">
        <v>125</v>
      </c>
      <c r="E201" s="868" t="s">
        <v>135</v>
      </c>
      <c r="F201" s="868" t="s">
        <v>640</v>
      </c>
      <c r="G201" s="868" t="s">
        <v>90</v>
      </c>
      <c r="H201" s="869">
        <v>4800.34</v>
      </c>
      <c r="I201" s="870">
        <v>21</v>
      </c>
      <c r="J201" s="871">
        <v>100807.14</v>
      </c>
      <c r="K201" s="361">
        <v>100807.14</v>
      </c>
      <c r="L201" s="361">
        <v>101797.31738981116</v>
      </c>
      <c r="M201" s="362">
        <v>0.57030000000000003</v>
      </c>
      <c r="N201" s="362">
        <v>0.76879999999999993</v>
      </c>
      <c r="O201" s="363">
        <v>3690.5013919999997</v>
      </c>
      <c r="P201" s="363">
        <v>77500.529231999986</v>
      </c>
      <c r="Q201" s="362">
        <v>0.65610000000000002</v>
      </c>
      <c r="R201" s="362">
        <v>0.8155</v>
      </c>
      <c r="S201" s="363">
        <v>3914.6772700000001</v>
      </c>
      <c r="T201" s="363">
        <v>82208.222670000003</v>
      </c>
      <c r="U201" s="891">
        <v>103665.83281579215</v>
      </c>
      <c r="V201" s="891">
        <v>103922.51771111068</v>
      </c>
      <c r="W201" s="891">
        <v>-259.66244010422031</v>
      </c>
      <c r="X201" s="891">
        <v>103662.85527100645</v>
      </c>
      <c r="Y201" s="891">
        <v>79696.003132349753</v>
      </c>
      <c r="Z201" s="362">
        <v>0.1984999999999999</v>
      </c>
      <c r="AA201" s="362">
        <v>0.15939999999999999</v>
      </c>
      <c r="AB201" s="362">
        <v>4.6700000000000075E-2</v>
      </c>
      <c r="AC201" s="362">
        <v>-3.9099999999999913E-2</v>
      </c>
      <c r="AD201" s="364" t="s">
        <v>2765</v>
      </c>
      <c r="AE201" s="360"/>
      <c r="AF201" s="363">
        <v>0</v>
      </c>
      <c r="AG201" s="363">
        <v>3914.6772700000001</v>
      </c>
      <c r="AH201" s="360"/>
      <c r="AI201" s="859">
        <v>0</v>
      </c>
      <c r="AJ201" s="860">
        <v>0</v>
      </c>
      <c r="AK201" s="859">
        <v>4707.6934380000166</v>
      </c>
      <c r="AL201" s="860">
        <v>16</v>
      </c>
      <c r="AM201" s="360"/>
      <c r="AN201" s="861">
        <v>82208.222670000003</v>
      </c>
      <c r="AO201" s="862">
        <v>0</v>
      </c>
      <c r="AP201" s="862">
        <v>0</v>
      </c>
      <c r="AQ201" s="862">
        <v>4707.6934380000166</v>
      </c>
      <c r="AR201" s="863">
        <v>7.0978432306860019E-3</v>
      </c>
      <c r="AS201" s="586">
        <v>0</v>
      </c>
      <c r="AT201" s="864">
        <v>0</v>
      </c>
      <c r="AU201" s="864">
        <v>0</v>
      </c>
      <c r="AV201" s="864">
        <v>0</v>
      </c>
      <c r="AW201" s="864">
        <v>0</v>
      </c>
      <c r="AX201" s="839"/>
      <c r="AY201" s="865">
        <v>0</v>
      </c>
      <c r="AZ201" s="866">
        <v>0</v>
      </c>
      <c r="BA201" s="867">
        <v>0</v>
      </c>
      <c r="BB201" s="234" t="s">
        <v>135</v>
      </c>
      <c r="BC201" s="360"/>
      <c r="BD201" s="360"/>
      <c r="BE201" s="360"/>
      <c r="BF201" s="360"/>
      <c r="BG201" s="360"/>
      <c r="BH201" s="360"/>
      <c r="BI201" s="360"/>
      <c r="BJ201" s="360"/>
      <c r="BK201" s="360"/>
      <c r="BL201" s="360"/>
      <c r="BM201" s="360"/>
      <c r="BN201" s="876">
        <v>0</v>
      </c>
      <c r="BO201" s="877">
        <v>0</v>
      </c>
      <c r="BP201" s="878">
        <v>0</v>
      </c>
      <c r="BQ201" s="879">
        <v>0</v>
      </c>
      <c r="BR201" s="879">
        <v>0</v>
      </c>
      <c r="BS201" s="880">
        <v>0</v>
      </c>
      <c r="BT201" s="881">
        <v>0</v>
      </c>
      <c r="BU201" s="879">
        <v>0</v>
      </c>
      <c r="BV201" s="879">
        <v>0</v>
      </c>
      <c r="BW201" s="882">
        <v>0</v>
      </c>
      <c r="CG201" s="480">
        <v>189</v>
      </c>
    </row>
    <row r="202" spans="1:85" s="177" customFormat="1" ht="21.95" customHeight="1" x14ac:dyDescent="0.2">
      <c r="A202" s="234">
        <v>0</v>
      </c>
      <c r="B202" s="234">
        <v>0</v>
      </c>
      <c r="C202" s="388">
        <v>0</v>
      </c>
      <c r="D202" s="388" t="s">
        <v>125</v>
      </c>
      <c r="E202" s="872" t="s">
        <v>839</v>
      </c>
      <c r="F202" s="872" t="s">
        <v>840</v>
      </c>
      <c r="G202" s="872"/>
      <c r="H202" s="873"/>
      <c r="I202" s="874"/>
      <c r="J202" s="875">
        <v>105042.48</v>
      </c>
      <c r="K202" s="842">
        <v>105042.48</v>
      </c>
      <c r="L202" s="842">
        <v>110634.7780257524</v>
      </c>
      <c r="M202" s="362">
        <v>0</v>
      </c>
      <c r="N202" s="362">
        <v>0</v>
      </c>
      <c r="O202" s="363">
        <v>0</v>
      </c>
      <c r="P202" s="363">
        <v>0</v>
      </c>
      <c r="Q202" s="362">
        <v>0</v>
      </c>
      <c r="R202" s="362">
        <v>0</v>
      </c>
      <c r="S202" s="363">
        <v>0</v>
      </c>
      <c r="T202" s="363">
        <v>0</v>
      </c>
      <c r="U202" s="363"/>
      <c r="V202" s="363"/>
      <c r="W202" s="363"/>
      <c r="X202" s="363"/>
      <c r="Y202" s="363">
        <v>0</v>
      </c>
      <c r="Z202" s="362">
        <v>0</v>
      </c>
      <c r="AA202" s="362">
        <v>0</v>
      </c>
      <c r="AB202" s="362">
        <v>0</v>
      </c>
      <c r="AC202" s="362">
        <v>0</v>
      </c>
      <c r="AD202" s="364" t="s">
        <v>2764</v>
      </c>
      <c r="AE202" s="360"/>
      <c r="AF202" s="363">
        <v>0</v>
      </c>
      <c r="AG202" s="363">
        <v>0</v>
      </c>
      <c r="AH202" s="360"/>
      <c r="AI202" s="859"/>
      <c r="AJ202" s="860"/>
      <c r="AK202" s="859"/>
      <c r="AL202" s="860"/>
      <c r="AM202" s="360"/>
      <c r="AN202" s="861"/>
      <c r="AO202" s="862"/>
      <c r="AP202" s="862"/>
      <c r="AQ202" s="862"/>
      <c r="AR202" s="863"/>
      <c r="AS202" s="586"/>
      <c r="AT202" s="864"/>
      <c r="AU202" s="864"/>
      <c r="AV202" s="864"/>
      <c r="AW202" s="864"/>
      <c r="AX202" s="839"/>
      <c r="AY202" s="865"/>
      <c r="AZ202" s="866"/>
      <c r="BA202" s="867"/>
      <c r="BB202" s="234" t="s">
        <v>839</v>
      </c>
      <c r="BC202" s="360"/>
      <c r="BD202" s="360"/>
      <c r="BE202" s="360"/>
      <c r="BF202" s="360"/>
      <c r="BG202" s="360"/>
      <c r="BH202" s="360"/>
      <c r="BI202" s="360"/>
      <c r="BJ202" s="360"/>
      <c r="BK202" s="360"/>
      <c r="BL202" s="360"/>
      <c r="BM202" s="360"/>
      <c r="BN202" s="876">
        <v>0</v>
      </c>
      <c r="BO202" s="877">
        <v>0</v>
      </c>
      <c r="BP202" s="878">
        <v>0</v>
      </c>
      <c r="BQ202" s="879">
        <v>0</v>
      </c>
      <c r="BR202" s="879">
        <v>0</v>
      </c>
      <c r="BS202" s="880">
        <v>0</v>
      </c>
      <c r="BT202" s="881">
        <v>0</v>
      </c>
      <c r="BU202" s="879">
        <v>0</v>
      </c>
      <c r="BV202" s="879">
        <v>0</v>
      </c>
      <c r="BW202" s="882">
        <v>0</v>
      </c>
      <c r="CG202" s="480">
        <v>190</v>
      </c>
    </row>
    <row r="203" spans="1:85" s="177" customFormat="1" ht="21.95" customHeight="1" x14ac:dyDescent="0.2">
      <c r="A203" s="234">
        <v>0</v>
      </c>
      <c r="B203" s="234">
        <v>0</v>
      </c>
      <c r="C203" s="388">
        <v>0</v>
      </c>
      <c r="D203" s="388" t="s">
        <v>125</v>
      </c>
      <c r="E203" s="872" t="s">
        <v>1798</v>
      </c>
      <c r="F203" s="872" t="s">
        <v>1799</v>
      </c>
      <c r="G203" s="872"/>
      <c r="H203" s="873"/>
      <c r="I203" s="874"/>
      <c r="J203" s="875">
        <v>87028.33</v>
      </c>
      <c r="K203" s="842">
        <v>87028.33</v>
      </c>
      <c r="L203" s="842">
        <v>91661.58273778313</v>
      </c>
      <c r="M203" s="362">
        <v>0</v>
      </c>
      <c r="N203" s="362">
        <v>0</v>
      </c>
      <c r="O203" s="363">
        <v>0</v>
      </c>
      <c r="P203" s="363">
        <v>0</v>
      </c>
      <c r="Q203" s="362">
        <v>0</v>
      </c>
      <c r="R203" s="362">
        <v>0</v>
      </c>
      <c r="S203" s="363">
        <v>0</v>
      </c>
      <c r="T203" s="363">
        <v>0</v>
      </c>
      <c r="U203" s="363"/>
      <c r="V203" s="363"/>
      <c r="W203" s="363"/>
      <c r="X203" s="363"/>
      <c r="Y203" s="363">
        <v>0</v>
      </c>
      <c r="Z203" s="362">
        <v>0</v>
      </c>
      <c r="AA203" s="362">
        <v>0</v>
      </c>
      <c r="AB203" s="362">
        <v>0</v>
      </c>
      <c r="AC203" s="362">
        <v>0</v>
      </c>
      <c r="AD203" s="364" t="s">
        <v>2764</v>
      </c>
      <c r="AE203" s="360"/>
      <c r="AF203" s="363">
        <v>0</v>
      </c>
      <c r="AG203" s="363">
        <v>0</v>
      </c>
      <c r="AH203" s="360"/>
      <c r="AI203" s="859"/>
      <c r="AJ203" s="860"/>
      <c r="AK203" s="859"/>
      <c r="AL203" s="860"/>
      <c r="AM203" s="360"/>
      <c r="AN203" s="861"/>
      <c r="AO203" s="862"/>
      <c r="AP203" s="862"/>
      <c r="AQ203" s="862"/>
      <c r="AR203" s="863"/>
      <c r="AS203" s="586"/>
      <c r="AT203" s="864"/>
      <c r="AU203" s="864"/>
      <c r="AV203" s="864"/>
      <c r="AW203" s="864"/>
      <c r="AX203" s="839"/>
      <c r="AY203" s="865"/>
      <c r="AZ203" s="866"/>
      <c r="BA203" s="867"/>
      <c r="BB203" s="234" t="s">
        <v>1798</v>
      </c>
      <c r="BC203" s="360"/>
      <c r="BD203" s="360"/>
      <c r="BE203" s="360"/>
      <c r="BF203" s="360"/>
      <c r="BG203" s="360"/>
      <c r="BH203" s="360"/>
      <c r="BI203" s="360"/>
      <c r="BJ203" s="360"/>
      <c r="BK203" s="360"/>
      <c r="BL203" s="360"/>
      <c r="BM203" s="360"/>
      <c r="BN203" s="876">
        <v>0</v>
      </c>
      <c r="BO203" s="877">
        <v>0</v>
      </c>
      <c r="BP203" s="878">
        <v>0</v>
      </c>
      <c r="BQ203" s="879">
        <v>0</v>
      </c>
      <c r="BR203" s="879">
        <v>0</v>
      </c>
      <c r="BS203" s="880">
        <v>0</v>
      </c>
      <c r="BT203" s="881">
        <v>0</v>
      </c>
      <c r="BU203" s="879">
        <v>0</v>
      </c>
      <c r="BV203" s="879">
        <v>0</v>
      </c>
      <c r="BW203" s="882">
        <v>0</v>
      </c>
      <c r="CG203" s="480">
        <v>191</v>
      </c>
    </row>
    <row r="204" spans="1:85" s="177" customFormat="1" ht="21.95" customHeight="1" x14ac:dyDescent="0.2">
      <c r="A204" s="234">
        <v>0</v>
      </c>
      <c r="B204" s="234">
        <v>0</v>
      </c>
      <c r="C204" s="388">
        <v>0</v>
      </c>
      <c r="D204" s="388" t="s">
        <v>125</v>
      </c>
      <c r="E204" s="868" t="s">
        <v>1800</v>
      </c>
      <c r="F204" s="868" t="s">
        <v>2657</v>
      </c>
      <c r="G204" s="868" t="s">
        <v>90</v>
      </c>
      <c r="H204" s="869">
        <v>1567.33</v>
      </c>
      <c r="I204" s="870">
        <v>27.370200000000001</v>
      </c>
      <c r="J204" s="871">
        <v>42898.14</v>
      </c>
      <c r="K204" s="361">
        <v>42898.14</v>
      </c>
      <c r="L204" s="361">
        <v>45181.970157384429</v>
      </c>
      <c r="M204" s="362">
        <v>0</v>
      </c>
      <c r="N204" s="362">
        <v>0</v>
      </c>
      <c r="O204" s="363">
        <v>0</v>
      </c>
      <c r="P204" s="363">
        <v>0</v>
      </c>
      <c r="Q204" s="362">
        <v>0</v>
      </c>
      <c r="R204" s="362">
        <v>0</v>
      </c>
      <c r="S204" s="363">
        <v>0</v>
      </c>
      <c r="T204" s="363">
        <v>0</v>
      </c>
      <c r="U204" s="891">
        <v>44345.709329504847</v>
      </c>
      <c r="V204" s="891">
        <v>44664.998436677284</v>
      </c>
      <c r="W204" s="891">
        <v>-322.99286081563736</v>
      </c>
      <c r="X204" s="891">
        <v>44342.005575861644</v>
      </c>
      <c r="Y204" s="891">
        <v>0</v>
      </c>
      <c r="Z204" s="362">
        <v>0</v>
      </c>
      <c r="AA204" s="362">
        <v>0</v>
      </c>
      <c r="AB204" s="362">
        <v>0</v>
      </c>
      <c r="AC204" s="362">
        <v>0</v>
      </c>
      <c r="AD204" s="364" t="s">
        <v>2764</v>
      </c>
      <c r="AE204" s="360"/>
      <c r="AF204" s="363">
        <v>0</v>
      </c>
      <c r="AG204" s="363">
        <v>0</v>
      </c>
      <c r="AH204" s="360"/>
      <c r="AI204" s="859">
        <v>0</v>
      </c>
      <c r="AJ204" s="860">
        <v>0</v>
      </c>
      <c r="AK204" s="859">
        <v>0</v>
      </c>
      <c r="AL204" s="860">
        <v>0</v>
      </c>
      <c r="AM204" s="360"/>
      <c r="AN204" s="861">
        <v>0</v>
      </c>
      <c r="AO204" s="862">
        <v>0</v>
      </c>
      <c r="AP204" s="862">
        <v>0</v>
      </c>
      <c r="AQ204" s="862">
        <v>0</v>
      </c>
      <c r="AR204" s="863">
        <v>0</v>
      </c>
      <c r="AS204" s="586">
        <v>5</v>
      </c>
      <c r="AT204" s="864">
        <v>0.35289999999999999</v>
      </c>
      <c r="AU204" s="864">
        <v>0.83120000000000005</v>
      </c>
      <c r="AV204" s="864">
        <v>1</v>
      </c>
      <c r="AW204" s="864">
        <v>1</v>
      </c>
      <c r="AX204" s="839"/>
      <c r="AY204" s="865">
        <v>42898.14</v>
      </c>
      <c r="AZ204" s="866">
        <v>6.4965449231988687E-2</v>
      </c>
      <c r="BA204" s="867">
        <v>5</v>
      </c>
      <c r="BB204" s="234" t="s">
        <v>1800</v>
      </c>
      <c r="BC204" s="360"/>
      <c r="BD204" s="360"/>
      <c r="BE204" s="360"/>
      <c r="BF204" s="360"/>
      <c r="BG204" s="360"/>
      <c r="BH204" s="360"/>
      <c r="BI204" s="360"/>
      <c r="BJ204" s="360"/>
      <c r="BK204" s="360"/>
      <c r="BL204" s="360"/>
      <c r="BM204" s="360"/>
      <c r="BN204" s="876">
        <v>0</v>
      </c>
      <c r="BO204" s="877">
        <v>0</v>
      </c>
      <c r="BP204" s="878">
        <v>0</v>
      </c>
      <c r="BQ204" s="879">
        <v>0</v>
      </c>
      <c r="BR204" s="879">
        <v>0</v>
      </c>
      <c r="BS204" s="880">
        <v>0</v>
      </c>
      <c r="BT204" s="881">
        <v>0</v>
      </c>
      <c r="BU204" s="879">
        <v>0</v>
      </c>
      <c r="BV204" s="879">
        <v>0</v>
      </c>
      <c r="BW204" s="882">
        <v>0</v>
      </c>
      <c r="CG204" s="480">
        <v>192</v>
      </c>
    </row>
    <row r="205" spans="1:85" s="177" customFormat="1" ht="21.95" customHeight="1" x14ac:dyDescent="0.2">
      <c r="A205" s="234">
        <v>0</v>
      </c>
      <c r="B205" s="234">
        <v>0</v>
      </c>
      <c r="C205" s="388">
        <v>0</v>
      </c>
      <c r="D205" s="388" t="s">
        <v>125</v>
      </c>
      <c r="E205" s="868" t="s">
        <v>1802</v>
      </c>
      <c r="F205" s="868" t="s">
        <v>2658</v>
      </c>
      <c r="G205" s="868" t="s">
        <v>90</v>
      </c>
      <c r="H205" s="869">
        <v>12.68</v>
      </c>
      <c r="I205" s="870">
        <v>263.2672</v>
      </c>
      <c r="J205" s="871">
        <v>3338.23</v>
      </c>
      <c r="K205" s="361">
        <v>3338.23</v>
      </c>
      <c r="L205" s="361">
        <v>3515.9521657229288</v>
      </c>
      <c r="M205" s="362">
        <v>0</v>
      </c>
      <c r="N205" s="362">
        <v>0</v>
      </c>
      <c r="O205" s="363">
        <v>0</v>
      </c>
      <c r="P205" s="363">
        <v>0</v>
      </c>
      <c r="Q205" s="362">
        <v>0</v>
      </c>
      <c r="R205" s="362">
        <v>0</v>
      </c>
      <c r="S205" s="363">
        <v>0</v>
      </c>
      <c r="T205" s="363">
        <v>0</v>
      </c>
      <c r="U205" s="891">
        <v>3450.8763609572102</v>
      </c>
      <c r="V205" s="891">
        <v>3475.7226707561026</v>
      </c>
      <c r="W205" s="891">
        <v>-25.134526992559589</v>
      </c>
      <c r="X205" s="891">
        <v>3450.588143763543</v>
      </c>
      <c r="Y205" s="891">
        <v>0</v>
      </c>
      <c r="Z205" s="362">
        <v>0</v>
      </c>
      <c r="AA205" s="362">
        <v>0</v>
      </c>
      <c r="AB205" s="362">
        <v>0</v>
      </c>
      <c r="AC205" s="362">
        <v>0</v>
      </c>
      <c r="AD205" s="364" t="s">
        <v>2764</v>
      </c>
      <c r="AE205" s="360"/>
      <c r="AF205" s="363">
        <v>0</v>
      </c>
      <c r="AG205" s="363">
        <v>0</v>
      </c>
      <c r="AH205" s="360"/>
      <c r="AI205" s="859">
        <v>0</v>
      </c>
      <c r="AJ205" s="860">
        <v>0</v>
      </c>
      <c r="AK205" s="859">
        <v>0</v>
      </c>
      <c r="AL205" s="860">
        <v>0</v>
      </c>
      <c r="AM205" s="360"/>
      <c r="AN205" s="861">
        <v>0</v>
      </c>
      <c r="AO205" s="862">
        <v>0</v>
      </c>
      <c r="AP205" s="862">
        <v>0</v>
      </c>
      <c r="AQ205" s="862">
        <v>0</v>
      </c>
      <c r="AR205" s="863">
        <v>0</v>
      </c>
      <c r="AS205" s="586">
        <v>34</v>
      </c>
      <c r="AT205" s="864">
        <v>0</v>
      </c>
      <c r="AU205" s="864">
        <v>0</v>
      </c>
      <c r="AV205" s="864">
        <v>1</v>
      </c>
      <c r="AW205" s="864">
        <v>1</v>
      </c>
      <c r="AX205" s="839"/>
      <c r="AY205" s="865">
        <v>3338.23</v>
      </c>
      <c r="AZ205" s="866">
        <v>5.0554548889462717E-3</v>
      </c>
      <c r="BA205" s="867">
        <v>34</v>
      </c>
      <c r="BB205" s="234" t="s">
        <v>1802</v>
      </c>
      <c r="BC205" s="360"/>
      <c r="BD205" s="360"/>
      <c r="BE205" s="360"/>
      <c r="BF205" s="360"/>
      <c r="BG205" s="360"/>
      <c r="BH205" s="360"/>
      <c r="BI205" s="360"/>
      <c r="BJ205" s="360"/>
      <c r="BK205" s="360"/>
      <c r="BL205" s="360"/>
      <c r="BM205" s="360"/>
      <c r="BN205" s="876">
        <v>0</v>
      </c>
      <c r="BO205" s="877">
        <v>0</v>
      </c>
      <c r="BP205" s="878">
        <v>0</v>
      </c>
      <c r="BQ205" s="879">
        <v>0</v>
      </c>
      <c r="BR205" s="879">
        <v>0</v>
      </c>
      <c r="BS205" s="880">
        <v>0</v>
      </c>
      <c r="BT205" s="881">
        <v>0</v>
      </c>
      <c r="BU205" s="879">
        <v>0</v>
      </c>
      <c r="BV205" s="879">
        <v>0</v>
      </c>
      <c r="BW205" s="882">
        <v>0</v>
      </c>
      <c r="CG205" s="480">
        <v>193</v>
      </c>
    </row>
    <row r="206" spans="1:85" s="177" customFormat="1" ht="21.95" customHeight="1" x14ac:dyDescent="0.2">
      <c r="A206" s="234">
        <v>0</v>
      </c>
      <c r="B206" s="234">
        <v>0</v>
      </c>
      <c r="C206" s="388">
        <v>0</v>
      </c>
      <c r="D206" s="388" t="s">
        <v>125</v>
      </c>
      <c r="E206" s="868" t="s">
        <v>1803</v>
      </c>
      <c r="F206" s="868" t="s">
        <v>645</v>
      </c>
      <c r="G206" s="868" t="s">
        <v>90</v>
      </c>
      <c r="H206" s="869">
        <v>1711.79</v>
      </c>
      <c r="I206" s="870">
        <v>23.83</v>
      </c>
      <c r="J206" s="871">
        <v>40791.96</v>
      </c>
      <c r="K206" s="361">
        <v>40791.96</v>
      </c>
      <c r="L206" s="361">
        <v>42963.660414675767</v>
      </c>
      <c r="M206" s="362">
        <v>0</v>
      </c>
      <c r="N206" s="362">
        <v>0</v>
      </c>
      <c r="O206" s="363">
        <v>0</v>
      </c>
      <c r="P206" s="363">
        <v>0</v>
      </c>
      <c r="Q206" s="362">
        <v>0</v>
      </c>
      <c r="R206" s="362">
        <v>0</v>
      </c>
      <c r="S206" s="363">
        <v>0</v>
      </c>
      <c r="T206" s="363">
        <v>0</v>
      </c>
      <c r="U206" s="891">
        <v>42168.457680001702</v>
      </c>
      <c r="V206" s="891">
        <v>42472.070575297716</v>
      </c>
      <c r="W206" s="891">
        <v>-307.13480488144722</v>
      </c>
      <c r="X206" s="891">
        <v>42164.935770416268</v>
      </c>
      <c r="Y206" s="891">
        <v>0</v>
      </c>
      <c r="Z206" s="362">
        <v>0</v>
      </c>
      <c r="AA206" s="362">
        <v>0</v>
      </c>
      <c r="AB206" s="362">
        <v>0</v>
      </c>
      <c r="AC206" s="362">
        <v>0</v>
      </c>
      <c r="AD206" s="364" t="s">
        <v>2764</v>
      </c>
      <c r="AE206" s="360"/>
      <c r="AF206" s="363">
        <v>0</v>
      </c>
      <c r="AG206" s="363">
        <v>0</v>
      </c>
      <c r="AH206" s="360"/>
      <c r="AI206" s="859">
        <v>0</v>
      </c>
      <c r="AJ206" s="860">
        <v>0</v>
      </c>
      <c r="AK206" s="859">
        <v>0</v>
      </c>
      <c r="AL206" s="860">
        <v>0</v>
      </c>
      <c r="AM206" s="360"/>
      <c r="AN206" s="861">
        <v>0</v>
      </c>
      <c r="AO206" s="862">
        <v>0</v>
      </c>
      <c r="AP206" s="862">
        <v>0</v>
      </c>
      <c r="AQ206" s="862">
        <v>0</v>
      </c>
      <c r="AR206" s="863">
        <v>0</v>
      </c>
      <c r="AS206" s="586">
        <v>6</v>
      </c>
      <c r="AT206" s="864">
        <v>0.34749999999999998</v>
      </c>
      <c r="AU206" s="864">
        <v>0.82030000000000003</v>
      </c>
      <c r="AV206" s="864">
        <v>1</v>
      </c>
      <c r="AW206" s="864">
        <v>1</v>
      </c>
      <c r="AX206" s="839"/>
      <c r="AY206" s="865">
        <v>40791.96</v>
      </c>
      <c r="AZ206" s="866">
        <v>6.1775825396003493E-2</v>
      </c>
      <c r="BA206" s="867">
        <v>6</v>
      </c>
      <c r="BB206" s="234" t="s">
        <v>1803</v>
      </c>
      <c r="BC206" s="360"/>
      <c r="BD206" s="360"/>
      <c r="BE206" s="360"/>
      <c r="BF206" s="360"/>
      <c r="BG206" s="360"/>
      <c r="BH206" s="360"/>
      <c r="BI206" s="360"/>
      <c r="BJ206" s="360"/>
      <c r="BK206" s="360"/>
      <c r="BL206" s="360"/>
      <c r="BM206" s="360"/>
      <c r="BN206" s="876">
        <v>0</v>
      </c>
      <c r="BO206" s="877">
        <v>0</v>
      </c>
      <c r="BP206" s="878">
        <v>0</v>
      </c>
      <c r="BQ206" s="879">
        <v>0</v>
      </c>
      <c r="BR206" s="879">
        <v>0</v>
      </c>
      <c r="BS206" s="880">
        <v>0</v>
      </c>
      <c r="BT206" s="881">
        <v>0</v>
      </c>
      <c r="BU206" s="879">
        <v>0</v>
      </c>
      <c r="BV206" s="879">
        <v>0</v>
      </c>
      <c r="BW206" s="882">
        <v>0</v>
      </c>
      <c r="CG206" s="480">
        <v>194</v>
      </c>
    </row>
    <row r="207" spans="1:85" s="177" customFormat="1" ht="21.95" customHeight="1" x14ac:dyDescent="0.2">
      <c r="A207" s="234">
        <v>0</v>
      </c>
      <c r="B207" s="234">
        <v>0</v>
      </c>
      <c r="C207" s="388">
        <v>0</v>
      </c>
      <c r="D207" s="388" t="s">
        <v>125</v>
      </c>
      <c r="E207" s="872" t="s">
        <v>1804</v>
      </c>
      <c r="F207" s="872" t="s">
        <v>1805</v>
      </c>
      <c r="G207" s="872"/>
      <c r="H207" s="873"/>
      <c r="I207" s="874"/>
      <c r="J207" s="875">
        <v>6154.99</v>
      </c>
      <c r="K207" s="842">
        <v>6154.99</v>
      </c>
      <c r="L207" s="842">
        <v>6482.6720808641021</v>
      </c>
      <c r="M207" s="362">
        <v>0</v>
      </c>
      <c r="N207" s="362">
        <v>0</v>
      </c>
      <c r="O207" s="363">
        <v>0</v>
      </c>
      <c r="P207" s="363">
        <v>0</v>
      </c>
      <c r="Q207" s="362">
        <v>0</v>
      </c>
      <c r="R207" s="362">
        <v>0</v>
      </c>
      <c r="S207" s="363">
        <v>0</v>
      </c>
      <c r="T207" s="363">
        <v>0</v>
      </c>
      <c r="U207" s="363"/>
      <c r="V207" s="363"/>
      <c r="W207" s="363"/>
      <c r="X207" s="363"/>
      <c r="Y207" s="363">
        <v>0</v>
      </c>
      <c r="Z207" s="362">
        <v>0</v>
      </c>
      <c r="AA207" s="362">
        <v>0</v>
      </c>
      <c r="AB207" s="362">
        <v>0</v>
      </c>
      <c r="AC207" s="362">
        <v>0</v>
      </c>
      <c r="AD207" s="364" t="s">
        <v>2764</v>
      </c>
      <c r="AE207" s="360"/>
      <c r="AF207" s="363">
        <v>0</v>
      </c>
      <c r="AG207" s="363">
        <v>0</v>
      </c>
      <c r="AH207" s="360"/>
      <c r="AI207" s="859"/>
      <c r="AJ207" s="860"/>
      <c r="AK207" s="859"/>
      <c r="AL207" s="860"/>
      <c r="AM207" s="360"/>
      <c r="AN207" s="861"/>
      <c r="AO207" s="862"/>
      <c r="AP207" s="862"/>
      <c r="AQ207" s="862"/>
      <c r="AR207" s="863"/>
      <c r="AS207" s="586"/>
      <c r="AT207" s="864"/>
      <c r="AU207" s="864"/>
      <c r="AV207" s="864"/>
      <c r="AW207" s="864"/>
      <c r="AX207" s="839"/>
      <c r="AY207" s="865"/>
      <c r="AZ207" s="866"/>
      <c r="BA207" s="867"/>
      <c r="BB207" s="234" t="s">
        <v>1804</v>
      </c>
      <c r="BC207" s="360"/>
      <c r="BD207" s="360"/>
      <c r="BE207" s="360"/>
      <c r="BF207" s="360"/>
      <c r="BG207" s="360"/>
      <c r="BH207" s="360"/>
      <c r="BI207" s="360"/>
      <c r="BJ207" s="360"/>
      <c r="BK207" s="360"/>
      <c r="BL207" s="360"/>
      <c r="BM207" s="360"/>
      <c r="BN207" s="876">
        <v>0</v>
      </c>
      <c r="BO207" s="877">
        <v>0</v>
      </c>
      <c r="BP207" s="878">
        <v>0</v>
      </c>
      <c r="BQ207" s="879">
        <v>0</v>
      </c>
      <c r="BR207" s="879">
        <v>0</v>
      </c>
      <c r="BS207" s="880">
        <v>0</v>
      </c>
      <c r="BT207" s="881">
        <v>0</v>
      </c>
      <c r="BU207" s="879">
        <v>0</v>
      </c>
      <c r="BV207" s="879">
        <v>0</v>
      </c>
      <c r="BW207" s="882">
        <v>0</v>
      </c>
      <c r="CG207" s="480">
        <v>195</v>
      </c>
    </row>
    <row r="208" spans="1:85" s="177" customFormat="1" ht="21.95" customHeight="1" x14ac:dyDescent="0.2">
      <c r="A208" s="234">
        <v>0</v>
      </c>
      <c r="B208" s="234">
        <v>0</v>
      </c>
      <c r="C208" s="388">
        <v>0</v>
      </c>
      <c r="D208" s="388" t="s">
        <v>125</v>
      </c>
      <c r="E208" s="868" t="s">
        <v>1806</v>
      </c>
      <c r="F208" s="868" t="s">
        <v>2659</v>
      </c>
      <c r="G208" s="868" t="s">
        <v>90</v>
      </c>
      <c r="H208" s="869">
        <v>273.7</v>
      </c>
      <c r="I208" s="870">
        <v>22.488099999999999</v>
      </c>
      <c r="J208" s="871">
        <v>6154.99</v>
      </c>
      <c r="K208" s="361">
        <v>6154.99</v>
      </c>
      <c r="L208" s="361">
        <v>6482.6720808641021</v>
      </c>
      <c r="M208" s="362">
        <v>0</v>
      </c>
      <c r="N208" s="362">
        <v>0</v>
      </c>
      <c r="O208" s="363">
        <v>0</v>
      </c>
      <c r="P208" s="363">
        <v>0</v>
      </c>
      <c r="Q208" s="362">
        <v>0</v>
      </c>
      <c r="R208" s="362">
        <v>0</v>
      </c>
      <c r="S208" s="363">
        <v>0</v>
      </c>
      <c r="T208" s="363">
        <v>0</v>
      </c>
      <c r="U208" s="891">
        <v>6362.6860620532489</v>
      </c>
      <c r="V208" s="891">
        <v>6408.4974017000332</v>
      </c>
      <c r="W208" s="891">
        <v>-46.342751186686989</v>
      </c>
      <c r="X208" s="891">
        <v>6362.1546505133465</v>
      </c>
      <c r="Y208" s="891">
        <v>0</v>
      </c>
      <c r="Z208" s="362">
        <v>0</v>
      </c>
      <c r="AA208" s="362">
        <v>0</v>
      </c>
      <c r="AB208" s="362">
        <v>0</v>
      </c>
      <c r="AC208" s="362">
        <v>0</v>
      </c>
      <c r="AD208" s="364" t="s">
        <v>2764</v>
      </c>
      <c r="AE208" s="360"/>
      <c r="AF208" s="363">
        <v>0</v>
      </c>
      <c r="AG208" s="363">
        <v>0</v>
      </c>
      <c r="AH208" s="360"/>
      <c r="AI208" s="859">
        <v>0</v>
      </c>
      <c r="AJ208" s="860">
        <v>0</v>
      </c>
      <c r="AK208" s="859">
        <v>0</v>
      </c>
      <c r="AL208" s="860">
        <v>0</v>
      </c>
      <c r="AM208" s="360"/>
      <c r="AN208" s="861">
        <v>0</v>
      </c>
      <c r="AO208" s="862">
        <v>0</v>
      </c>
      <c r="AP208" s="862">
        <v>0</v>
      </c>
      <c r="AQ208" s="862">
        <v>0</v>
      </c>
      <c r="AR208" s="863">
        <v>0</v>
      </c>
      <c r="AS208" s="586">
        <v>24</v>
      </c>
      <c r="AT208" s="864">
        <v>0.35270000000000001</v>
      </c>
      <c r="AU208" s="864">
        <v>0.84909999999999997</v>
      </c>
      <c r="AV208" s="864">
        <v>1</v>
      </c>
      <c r="AW208" s="864">
        <v>1</v>
      </c>
      <c r="AX208" s="839"/>
      <c r="AY208" s="865">
        <v>6154.99</v>
      </c>
      <c r="AZ208" s="866">
        <v>9.3211894587597044E-3</v>
      </c>
      <c r="BA208" s="867">
        <v>24</v>
      </c>
      <c r="BB208" s="234" t="s">
        <v>1806</v>
      </c>
      <c r="BC208" s="360"/>
      <c r="BD208" s="360"/>
      <c r="BE208" s="360"/>
      <c r="BF208" s="360"/>
      <c r="BG208" s="360"/>
      <c r="BH208" s="360"/>
      <c r="BI208" s="360"/>
      <c r="BJ208" s="360"/>
      <c r="BK208" s="360"/>
      <c r="BL208" s="360"/>
      <c r="BM208" s="360"/>
      <c r="BN208" s="876">
        <v>0</v>
      </c>
      <c r="BO208" s="877">
        <v>0</v>
      </c>
      <c r="BP208" s="878">
        <v>0</v>
      </c>
      <c r="BQ208" s="879">
        <v>0</v>
      </c>
      <c r="BR208" s="879">
        <v>0</v>
      </c>
      <c r="BS208" s="880">
        <v>0</v>
      </c>
      <c r="BT208" s="881">
        <v>0</v>
      </c>
      <c r="BU208" s="879">
        <v>0</v>
      </c>
      <c r="BV208" s="879">
        <v>0</v>
      </c>
      <c r="BW208" s="882">
        <v>0</v>
      </c>
      <c r="CG208" s="480">
        <v>196</v>
      </c>
    </row>
    <row r="209" spans="1:85" s="177" customFormat="1" ht="21.95" customHeight="1" x14ac:dyDescent="0.2">
      <c r="A209" s="234">
        <v>0</v>
      </c>
      <c r="B209" s="234">
        <v>0</v>
      </c>
      <c r="C209" s="388">
        <v>0</v>
      </c>
      <c r="D209" s="388" t="s">
        <v>125</v>
      </c>
      <c r="E209" s="872" t="s">
        <v>1808</v>
      </c>
      <c r="F209" s="872" t="s">
        <v>1809</v>
      </c>
      <c r="G209" s="872"/>
      <c r="H209" s="873"/>
      <c r="I209" s="874"/>
      <c r="J209" s="875">
        <v>8586.06</v>
      </c>
      <c r="K209" s="842">
        <v>8586.06</v>
      </c>
      <c r="L209" s="842">
        <v>9043.16846113869</v>
      </c>
      <c r="M209" s="362">
        <v>0</v>
      </c>
      <c r="N209" s="362">
        <v>0</v>
      </c>
      <c r="O209" s="363">
        <v>0</v>
      </c>
      <c r="P209" s="363">
        <v>0</v>
      </c>
      <c r="Q209" s="362">
        <v>0</v>
      </c>
      <c r="R209" s="362">
        <v>0</v>
      </c>
      <c r="S209" s="363">
        <v>0</v>
      </c>
      <c r="T209" s="363">
        <v>0</v>
      </c>
      <c r="U209" s="363"/>
      <c r="V209" s="363"/>
      <c r="W209" s="363"/>
      <c r="X209" s="363"/>
      <c r="Y209" s="363">
        <v>0</v>
      </c>
      <c r="Z209" s="362">
        <v>0</v>
      </c>
      <c r="AA209" s="362">
        <v>0</v>
      </c>
      <c r="AB209" s="362">
        <v>0</v>
      </c>
      <c r="AC209" s="362">
        <v>0</v>
      </c>
      <c r="AD209" s="364" t="s">
        <v>2764</v>
      </c>
      <c r="AE209" s="360"/>
      <c r="AF209" s="363">
        <v>0</v>
      </c>
      <c r="AG209" s="363">
        <v>0</v>
      </c>
      <c r="AH209" s="360"/>
      <c r="AI209" s="859"/>
      <c r="AJ209" s="860"/>
      <c r="AK209" s="859"/>
      <c r="AL209" s="860"/>
      <c r="AM209" s="360"/>
      <c r="AN209" s="861"/>
      <c r="AO209" s="862"/>
      <c r="AP209" s="862"/>
      <c r="AQ209" s="862"/>
      <c r="AR209" s="863"/>
      <c r="AS209" s="586"/>
      <c r="AT209" s="864"/>
      <c r="AU209" s="864"/>
      <c r="AV209" s="864"/>
      <c r="AW209" s="864"/>
      <c r="AX209" s="839"/>
      <c r="AY209" s="865"/>
      <c r="AZ209" s="866"/>
      <c r="BA209" s="867"/>
      <c r="BB209" s="234" t="s">
        <v>1808</v>
      </c>
      <c r="BC209" s="360"/>
      <c r="BD209" s="360"/>
      <c r="BE209" s="360"/>
      <c r="BF209" s="360"/>
      <c r="BG209" s="360"/>
      <c r="BH209" s="360"/>
      <c r="BI209" s="360"/>
      <c r="BJ209" s="360"/>
      <c r="BK209" s="360"/>
      <c r="BL209" s="360"/>
      <c r="BM209" s="360"/>
      <c r="BN209" s="876">
        <v>0</v>
      </c>
      <c r="BO209" s="877">
        <v>0</v>
      </c>
      <c r="BP209" s="878">
        <v>0</v>
      </c>
      <c r="BQ209" s="879">
        <v>0</v>
      </c>
      <c r="BR209" s="879">
        <v>0</v>
      </c>
      <c r="BS209" s="880">
        <v>0</v>
      </c>
      <c r="BT209" s="881">
        <v>0</v>
      </c>
      <c r="BU209" s="879">
        <v>0</v>
      </c>
      <c r="BV209" s="879">
        <v>0</v>
      </c>
      <c r="BW209" s="882">
        <v>0</v>
      </c>
      <c r="CG209" s="480">
        <v>197</v>
      </c>
    </row>
    <row r="210" spans="1:85" s="177" customFormat="1" ht="21.95" customHeight="1" x14ac:dyDescent="0.2">
      <c r="A210" s="234">
        <v>0</v>
      </c>
      <c r="B210" s="234">
        <v>0</v>
      </c>
      <c r="C210" s="388">
        <v>0</v>
      </c>
      <c r="D210" s="388" t="s">
        <v>125</v>
      </c>
      <c r="E210" s="868" t="s">
        <v>1810</v>
      </c>
      <c r="F210" s="868" t="s">
        <v>2660</v>
      </c>
      <c r="G210" s="868" t="s">
        <v>90</v>
      </c>
      <c r="H210" s="869">
        <v>1567.09</v>
      </c>
      <c r="I210" s="870">
        <v>5.4349999999999996</v>
      </c>
      <c r="J210" s="871">
        <v>8517.14</v>
      </c>
      <c r="K210" s="361">
        <v>8517.14</v>
      </c>
      <c r="L210" s="361">
        <v>8970.5792676853853</v>
      </c>
      <c r="M210" s="362">
        <v>0</v>
      </c>
      <c r="N210" s="362">
        <v>0</v>
      </c>
      <c r="O210" s="363">
        <v>0</v>
      </c>
      <c r="P210" s="363">
        <v>0</v>
      </c>
      <c r="Q210" s="362">
        <v>0</v>
      </c>
      <c r="R210" s="362">
        <v>0</v>
      </c>
      <c r="S210" s="363">
        <v>0</v>
      </c>
      <c r="T210" s="363">
        <v>0</v>
      </c>
      <c r="U210" s="891">
        <v>8804.5452497170936</v>
      </c>
      <c r="V210" s="891">
        <v>8867.9379755150567</v>
      </c>
      <c r="W210" s="891">
        <v>-64.128081417219448</v>
      </c>
      <c r="X210" s="891">
        <v>8803.809894097838</v>
      </c>
      <c r="Y210" s="891">
        <v>0</v>
      </c>
      <c r="Z210" s="362">
        <v>0</v>
      </c>
      <c r="AA210" s="362">
        <v>0</v>
      </c>
      <c r="AB210" s="362">
        <v>0</v>
      </c>
      <c r="AC210" s="362">
        <v>0</v>
      </c>
      <c r="AD210" s="364" t="s">
        <v>2764</v>
      </c>
      <c r="AE210" s="360"/>
      <c r="AF210" s="363">
        <v>0</v>
      </c>
      <c r="AG210" s="363">
        <v>0</v>
      </c>
      <c r="AH210" s="360"/>
      <c r="AI210" s="859">
        <v>0</v>
      </c>
      <c r="AJ210" s="860">
        <v>0</v>
      </c>
      <c r="AK210" s="859">
        <v>0</v>
      </c>
      <c r="AL210" s="860">
        <v>0</v>
      </c>
      <c r="AM210" s="360"/>
      <c r="AN210" s="861">
        <v>0</v>
      </c>
      <c r="AO210" s="862">
        <v>0</v>
      </c>
      <c r="AP210" s="862">
        <v>0</v>
      </c>
      <c r="AQ210" s="862">
        <v>0</v>
      </c>
      <c r="AR210" s="863">
        <v>0</v>
      </c>
      <c r="AS210" s="586">
        <v>23</v>
      </c>
      <c r="AT210" s="864">
        <v>0</v>
      </c>
      <c r="AU210" s="864">
        <v>0</v>
      </c>
      <c r="AV210" s="864">
        <v>0.41830000000000001</v>
      </c>
      <c r="AW210" s="864">
        <v>0.77510000000000001</v>
      </c>
      <c r="AX210" s="839"/>
      <c r="AY210" s="865">
        <v>6601.6352139999999</v>
      </c>
      <c r="AZ210" s="866">
        <v>9.9975942393592306E-3</v>
      </c>
      <c r="BA210" s="867">
        <v>23</v>
      </c>
      <c r="BB210" s="234" t="s">
        <v>1810</v>
      </c>
      <c r="BC210" s="360"/>
      <c r="BD210" s="360"/>
      <c r="BE210" s="360"/>
      <c r="BF210" s="360"/>
      <c r="BG210" s="360"/>
      <c r="BH210" s="360"/>
      <c r="BI210" s="360"/>
      <c r="BJ210" s="360"/>
      <c r="BK210" s="360"/>
      <c r="BL210" s="360"/>
      <c r="BM210" s="360"/>
      <c r="BN210" s="876">
        <v>0</v>
      </c>
      <c r="BO210" s="877">
        <v>0</v>
      </c>
      <c r="BP210" s="878">
        <v>0</v>
      </c>
      <c r="BQ210" s="879">
        <v>0</v>
      </c>
      <c r="BR210" s="879">
        <v>0</v>
      </c>
      <c r="BS210" s="880">
        <v>0</v>
      </c>
      <c r="BT210" s="881">
        <v>0</v>
      </c>
      <c r="BU210" s="879">
        <v>0</v>
      </c>
      <c r="BV210" s="879">
        <v>0</v>
      </c>
      <c r="BW210" s="882">
        <v>0</v>
      </c>
      <c r="CG210" s="480">
        <v>198</v>
      </c>
    </row>
    <row r="211" spans="1:85" s="177" customFormat="1" ht="21.95" customHeight="1" x14ac:dyDescent="0.2">
      <c r="A211" s="234">
        <v>0</v>
      </c>
      <c r="B211" s="234">
        <v>0</v>
      </c>
      <c r="C211" s="388">
        <v>0</v>
      </c>
      <c r="D211" s="388" t="s">
        <v>125</v>
      </c>
      <c r="E211" s="868" t="s">
        <v>1811</v>
      </c>
      <c r="F211" s="868" t="s">
        <v>2661</v>
      </c>
      <c r="G211" s="868" t="s">
        <v>90</v>
      </c>
      <c r="H211" s="869">
        <v>12.68</v>
      </c>
      <c r="I211" s="870">
        <v>5.4349999999999996</v>
      </c>
      <c r="J211" s="871">
        <v>68.92</v>
      </c>
      <c r="K211" s="361">
        <v>68.92</v>
      </c>
      <c r="L211" s="361">
        <v>72.589193453304375</v>
      </c>
      <c r="M211" s="362">
        <v>0</v>
      </c>
      <c r="N211" s="362">
        <v>0</v>
      </c>
      <c r="O211" s="363">
        <v>0</v>
      </c>
      <c r="P211" s="363">
        <v>0</v>
      </c>
      <c r="Q211" s="362">
        <v>0</v>
      </c>
      <c r="R211" s="362">
        <v>0</v>
      </c>
      <c r="S211" s="363">
        <v>0</v>
      </c>
      <c r="T211" s="363">
        <v>0</v>
      </c>
      <c r="U211" s="891">
        <v>71.245659764956557</v>
      </c>
      <c r="V211" s="891">
        <v>71.758628515264249</v>
      </c>
      <c r="W211" s="891">
        <v>-0.51891918781126156</v>
      </c>
      <c r="X211" s="891">
        <v>71.239709327452985</v>
      </c>
      <c r="Y211" s="891">
        <v>0</v>
      </c>
      <c r="Z211" s="362">
        <v>0</v>
      </c>
      <c r="AA211" s="362">
        <v>0</v>
      </c>
      <c r="AB211" s="362">
        <v>0</v>
      </c>
      <c r="AC211" s="362">
        <v>0</v>
      </c>
      <c r="AD211" s="364" t="s">
        <v>2764</v>
      </c>
      <c r="AE211" s="360"/>
      <c r="AF211" s="363">
        <v>0</v>
      </c>
      <c r="AG211" s="363">
        <v>0</v>
      </c>
      <c r="AH211" s="360"/>
      <c r="AI211" s="859">
        <v>0</v>
      </c>
      <c r="AJ211" s="860">
        <v>0</v>
      </c>
      <c r="AK211" s="859">
        <v>0</v>
      </c>
      <c r="AL211" s="860">
        <v>0</v>
      </c>
      <c r="AM211" s="360"/>
      <c r="AN211" s="861">
        <v>0</v>
      </c>
      <c r="AO211" s="862">
        <v>0</v>
      </c>
      <c r="AP211" s="862">
        <v>0</v>
      </c>
      <c r="AQ211" s="862">
        <v>0</v>
      </c>
      <c r="AR211" s="863">
        <v>0</v>
      </c>
      <c r="AS211" s="586">
        <v>68</v>
      </c>
      <c r="AT211" s="864">
        <v>0</v>
      </c>
      <c r="AU211" s="864">
        <v>0</v>
      </c>
      <c r="AV211" s="864">
        <v>1</v>
      </c>
      <c r="AW211" s="864">
        <v>1</v>
      </c>
      <c r="AX211" s="839"/>
      <c r="AY211" s="865">
        <v>68.92</v>
      </c>
      <c r="AZ211" s="866">
        <v>1.0437326096349773E-4</v>
      </c>
      <c r="BA211" s="867">
        <v>68</v>
      </c>
      <c r="BB211" s="234" t="s">
        <v>1811</v>
      </c>
      <c r="BC211" s="360"/>
      <c r="BD211" s="360"/>
      <c r="BE211" s="360"/>
      <c r="BF211" s="360"/>
      <c r="BG211" s="360"/>
      <c r="BH211" s="360"/>
      <c r="BI211" s="360"/>
      <c r="BJ211" s="360"/>
      <c r="BK211" s="360"/>
      <c r="BL211" s="360"/>
      <c r="BM211" s="360"/>
      <c r="BN211" s="876">
        <v>0</v>
      </c>
      <c r="BO211" s="877">
        <v>0</v>
      </c>
      <c r="BP211" s="878">
        <v>0</v>
      </c>
      <c r="BQ211" s="879">
        <v>0</v>
      </c>
      <c r="BR211" s="879">
        <v>0</v>
      </c>
      <c r="BS211" s="880">
        <v>0</v>
      </c>
      <c r="BT211" s="881">
        <v>0</v>
      </c>
      <c r="BU211" s="879">
        <v>0</v>
      </c>
      <c r="BV211" s="879">
        <v>0</v>
      </c>
      <c r="BW211" s="882">
        <v>0</v>
      </c>
      <c r="CG211" s="480">
        <v>199</v>
      </c>
    </row>
    <row r="212" spans="1:85" s="177" customFormat="1" ht="21.95" customHeight="1" x14ac:dyDescent="0.2">
      <c r="A212" s="234">
        <v>0</v>
      </c>
      <c r="B212" s="234">
        <v>0</v>
      </c>
      <c r="C212" s="388">
        <v>0</v>
      </c>
      <c r="D212" s="388" t="s">
        <v>125</v>
      </c>
      <c r="E212" s="872" t="s">
        <v>1812</v>
      </c>
      <c r="F212" s="872" t="s">
        <v>1813</v>
      </c>
      <c r="G212" s="872"/>
      <c r="H212" s="873"/>
      <c r="I212" s="874"/>
      <c r="J212" s="875">
        <v>3273.1</v>
      </c>
      <c r="K212" s="842">
        <v>3273.1</v>
      </c>
      <c r="L212" s="842">
        <v>3447.3547459664906</v>
      </c>
      <c r="M212" s="362">
        <v>0</v>
      </c>
      <c r="N212" s="362">
        <v>0</v>
      </c>
      <c r="O212" s="363">
        <v>0</v>
      </c>
      <c r="P212" s="363">
        <v>0</v>
      </c>
      <c r="Q212" s="362">
        <v>0</v>
      </c>
      <c r="R212" s="362">
        <v>0</v>
      </c>
      <c r="S212" s="363">
        <v>0</v>
      </c>
      <c r="T212" s="363">
        <v>0</v>
      </c>
      <c r="U212" s="363"/>
      <c r="V212" s="363"/>
      <c r="W212" s="363"/>
      <c r="X212" s="363"/>
      <c r="Y212" s="363">
        <v>0</v>
      </c>
      <c r="Z212" s="362">
        <v>0</v>
      </c>
      <c r="AA212" s="362">
        <v>0</v>
      </c>
      <c r="AB212" s="362">
        <v>0</v>
      </c>
      <c r="AC212" s="362">
        <v>0</v>
      </c>
      <c r="AD212" s="364" t="s">
        <v>2764</v>
      </c>
      <c r="AE212" s="360"/>
      <c r="AF212" s="363">
        <v>0</v>
      </c>
      <c r="AG212" s="363">
        <v>0</v>
      </c>
      <c r="AH212" s="360"/>
      <c r="AI212" s="859"/>
      <c r="AJ212" s="860"/>
      <c r="AK212" s="859"/>
      <c r="AL212" s="860"/>
      <c r="AM212" s="360"/>
      <c r="AN212" s="861"/>
      <c r="AO212" s="862"/>
      <c r="AP212" s="862"/>
      <c r="AQ212" s="862"/>
      <c r="AR212" s="863"/>
      <c r="AS212" s="586"/>
      <c r="AT212" s="864"/>
      <c r="AU212" s="864"/>
      <c r="AV212" s="864"/>
      <c r="AW212" s="864"/>
      <c r="AX212" s="839"/>
      <c r="AY212" s="865"/>
      <c r="AZ212" s="866"/>
      <c r="BA212" s="867"/>
      <c r="BB212" s="234" t="s">
        <v>1812</v>
      </c>
      <c r="BC212" s="360"/>
      <c r="BD212" s="360"/>
      <c r="BE212" s="360"/>
      <c r="BF212" s="360"/>
      <c r="BG212" s="360"/>
      <c r="BH212" s="360"/>
      <c r="BI212" s="360"/>
      <c r="BJ212" s="360"/>
      <c r="BK212" s="360"/>
      <c r="BL212" s="360"/>
      <c r="BM212" s="360"/>
      <c r="BN212" s="876">
        <v>0</v>
      </c>
      <c r="BO212" s="877">
        <v>0</v>
      </c>
      <c r="BP212" s="878">
        <v>0</v>
      </c>
      <c r="BQ212" s="879">
        <v>0</v>
      </c>
      <c r="BR212" s="879">
        <v>0</v>
      </c>
      <c r="BS212" s="880">
        <v>0</v>
      </c>
      <c r="BT212" s="881">
        <v>0</v>
      </c>
      <c r="BU212" s="879">
        <v>0</v>
      </c>
      <c r="BV212" s="879">
        <v>0</v>
      </c>
      <c r="BW212" s="882">
        <v>0</v>
      </c>
      <c r="CG212" s="480">
        <v>200</v>
      </c>
    </row>
    <row r="213" spans="1:85" s="177" customFormat="1" ht="21.95" customHeight="1" x14ac:dyDescent="0.2">
      <c r="A213" s="234">
        <v>0</v>
      </c>
      <c r="B213" s="234">
        <v>0</v>
      </c>
      <c r="C213" s="388">
        <v>0</v>
      </c>
      <c r="D213" s="388" t="s">
        <v>125</v>
      </c>
      <c r="E213" s="868" t="s">
        <v>1814</v>
      </c>
      <c r="F213" s="868" t="s">
        <v>1815</v>
      </c>
      <c r="G213" s="868" t="s">
        <v>15</v>
      </c>
      <c r="H213" s="869">
        <v>441</v>
      </c>
      <c r="I213" s="870">
        <v>7.4219999999999997</v>
      </c>
      <c r="J213" s="871">
        <v>3273.1</v>
      </c>
      <c r="K213" s="361">
        <v>3273.1</v>
      </c>
      <c r="L213" s="361">
        <v>3447.3547459664906</v>
      </c>
      <c r="M213" s="362">
        <v>0</v>
      </c>
      <c r="N213" s="362">
        <v>0</v>
      </c>
      <c r="O213" s="363">
        <v>0</v>
      </c>
      <c r="P213" s="363">
        <v>0</v>
      </c>
      <c r="Q213" s="362">
        <v>0</v>
      </c>
      <c r="R213" s="362">
        <v>0</v>
      </c>
      <c r="S213" s="363">
        <v>0</v>
      </c>
      <c r="T213" s="363">
        <v>0</v>
      </c>
      <c r="U213" s="891">
        <v>3383.5485922327239</v>
      </c>
      <c r="V213" s="891">
        <v>3407.9101420968</v>
      </c>
      <c r="W213" s="891">
        <v>-24.644143842499382</v>
      </c>
      <c r="X213" s="891">
        <v>3383.2659982543005</v>
      </c>
      <c r="Y213" s="891">
        <v>0</v>
      </c>
      <c r="Z213" s="362">
        <v>0</v>
      </c>
      <c r="AA213" s="362">
        <v>0</v>
      </c>
      <c r="AB213" s="362">
        <v>0</v>
      </c>
      <c r="AC213" s="362">
        <v>0</v>
      </c>
      <c r="AD213" s="364" t="s">
        <v>2764</v>
      </c>
      <c r="AE213" s="360"/>
      <c r="AF213" s="363">
        <v>0</v>
      </c>
      <c r="AG213" s="363">
        <v>0</v>
      </c>
      <c r="AH213" s="360"/>
      <c r="AI213" s="859">
        <v>0</v>
      </c>
      <c r="AJ213" s="860">
        <v>0</v>
      </c>
      <c r="AK213" s="859">
        <v>0</v>
      </c>
      <c r="AL213" s="860">
        <v>0</v>
      </c>
      <c r="AM213" s="360"/>
      <c r="AN213" s="861">
        <v>0</v>
      </c>
      <c r="AO213" s="862">
        <v>0</v>
      </c>
      <c r="AP213" s="862">
        <v>0</v>
      </c>
      <c r="AQ213" s="862">
        <v>0</v>
      </c>
      <c r="AR213" s="863">
        <v>0</v>
      </c>
      <c r="AS213" s="586">
        <v>35</v>
      </c>
      <c r="AT213" s="864">
        <v>0.32770000000000005</v>
      </c>
      <c r="AU213" s="864">
        <v>0.73739999999999994</v>
      </c>
      <c r="AV213" s="864">
        <v>1</v>
      </c>
      <c r="AW213" s="864">
        <v>1</v>
      </c>
      <c r="AX213" s="839"/>
      <c r="AY213" s="865">
        <v>3273.1</v>
      </c>
      <c r="AZ213" s="866">
        <v>4.9568212486886887E-3</v>
      </c>
      <c r="BA213" s="867">
        <v>35</v>
      </c>
      <c r="BB213" s="234" t="s">
        <v>1814</v>
      </c>
      <c r="BC213" s="360"/>
      <c r="BD213" s="360"/>
      <c r="BE213" s="360"/>
      <c r="BF213" s="360"/>
      <c r="BG213" s="360"/>
      <c r="BH213" s="360"/>
      <c r="BI213" s="360"/>
      <c r="BJ213" s="360"/>
      <c r="BK213" s="360"/>
      <c r="BL213" s="360"/>
      <c r="BM213" s="360"/>
      <c r="BN213" s="876">
        <v>0</v>
      </c>
      <c r="BO213" s="877">
        <v>0</v>
      </c>
      <c r="BP213" s="878">
        <v>0</v>
      </c>
      <c r="BQ213" s="879">
        <v>0</v>
      </c>
      <c r="BR213" s="879">
        <v>0</v>
      </c>
      <c r="BS213" s="880">
        <v>0</v>
      </c>
      <c r="BT213" s="881">
        <v>0</v>
      </c>
      <c r="BU213" s="879">
        <v>0</v>
      </c>
      <c r="BV213" s="879">
        <v>0</v>
      </c>
      <c r="BW213" s="882">
        <v>0</v>
      </c>
      <c r="CG213" s="480">
        <v>201</v>
      </c>
    </row>
    <row r="214" spans="1:85" s="177" customFormat="1" ht="21.95" customHeight="1" x14ac:dyDescent="0.2">
      <c r="A214" s="234">
        <v>0</v>
      </c>
      <c r="B214" s="234">
        <v>0</v>
      </c>
      <c r="C214" s="388">
        <v>0</v>
      </c>
      <c r="D214" s="388" t="s">
        <v>125</v>
      </c>
      <c r="E214" s="872" t="s">
        <v>841</v>
      </c>
      <c r="F214" s="872" t="s">
        <v>842</v>
      </c>
      <c r="G214" s="872"/>
      <c r="H214" s="873"/>
      <c r="I214" s="874"/>
      <c r="J214" s="875">
        <v>31814.84</v>
      </c>
      <c r="K214" s="842">
        <v>31814.84</v>
      </c>
      <c r="L214" s="842">
        <v>33508.612528234567</v>
      </c>
      <c r="M214" s="362">
        <v>0</v>
      </c>
      <c r="N214" s="362">
        <v>0</v>
      </c>
      <c r="O214" s="363">
        <v>0</v>
      </c>
      <c r="P214" s="363">
        <v>0</v>
      </c>
      <c r="Q214" s="362">
        <v>0</v>
      </c>
      <c r="R214" s="362">
        <v>0</v>
      </c>
      <c r="S214" s="363">
        <v>0</v>
      </c>
      <c r="T214" s="363">
        <v>0</v>
      </c>
      <c r="U214" s="363"/>
      <c r="V214" s="363"/>
      <c r="W214" s="363"/>
      <c r="X214" s="363"/>
      <c r="Y214" s="363">
        <v>0</v>
      </c>
      <c r="Z214" s="362">
        <v>0</v>
      </c>
      <c r="AA214" s="362">
        <v>0</v>
      </c>
      <c r="AB214" s="362">
        <v>0</v>
      </c>
      <c r="AC214" s="362">
        <v>0</v>
      </c>
      <c r="AD214" s="364" t="s">
        <v>2764</v>
      </c>
      <c r="AE214" s="360"/>
      <c r="AF214" s="363">
        <v>0</v>
      </c>
      <c r="AG214" s="363">
        <v>0</v>
      </c>
      <c r="AH214" s="360"/>
      <c r="AI214" s="859"/>
      <c r="AJ214" s="860"/>
      <c r="AK214" s="859"/>
      <c r="AL214" s="860"/>
      <c r="AM214" s="360"/>
      <c r="AN214" s="861"/>
      <c r="AO214" s="862"/>
      <c r="AP214" s="862"/>
      <c r="AQ214" s="862"/>
      <c r="AR214" s="863"/>
      <c r="AS214" s="586"/>
      <c r="AT214" s="864"/>
      <c r="AU214" s="864"/>
      <c r="AV214" s="864"/>
      <c r="AW214" s="864"/>
      <c r="AX214" s="839"/>
      <c r="AY214" s="865"/>
      <c r="AZ214" s="866"/>
      <c r="BA214" s="867"/>
      <c r="BB214" s="234" t="s">
        <v>841</v>
      </c>
      <c r="BC214" s="360"/>
      <c r="BD214" s="360"/>
      <c r="BE214" s="360"/>
      <c r="BF214" s="360"/>
      <c r="BG214" s="360"/>
      <c r="BH214" s="360"/>
      <c r="BI214" s="360"/>
      <c r="BJ214" s="360"/>
      <c r="BK214" s="360"/>
      <c r="BL214" s="360"/>
      <c r="BM214" s="360"/>
      <c r="BN214" s="876">
        <v>0</v>
      </c>
      <c r="BO214" s="877">
        <v>0</v>
      </c>
      <c r="BP214" s="878">
        <v>0</v>
      </c>
      <c r="BQ214" s="879">
        <v>0</v>
      </c>
      <c r="BR214" s="879">
        <v>0</v>
      </c>
      <c r="BS214" s="880">
        <v>0</v>
      </c>
      <c r="BT214" s="881">
        <v>0</v>
      </c>
      <c r="BU214" s="879">
        <v>0</v>
      </c>
      <c r="BV214" s="879">
        <v>0</v>
      </c>
      <c r="BW214" s="882">
        <v>0</v>
      </c>
      <c r="CG214" s="480">
        <v>202</v>
      </c>
    </row>
    <row r="215" spans="1:85" s="177" customFormat="1" ht="21.95" customHeight="1" x14ac:dyDescent="0.2">
      <c r="A215" s="234">
        <v>0</v>
      </c>
      <c r="B215" s="234">
        <v>0</v>
      </c>
      <c r="C215" s="388">
        <v>0</v>
      </c>
      <c r="D215" s="388" t="s">
        <v>125</v>
      </c>
      <c r="E215" s="868" t="s">
        <v>843</v>
      </c>
      <c r="F215" s="868" t="s">
        <v>1816</v>
      </c>
      <c r="G215" s="868" t="s">
        <v>15</v>
      </c>
      <c r="H215" s="869">
        <v>119.9</v>
      </c>
      <c r="I215" s="870">
        <v>130.87139999999999</v>
      </c>
      <c r="J215" s="871">
        <v>15691.48</v>
      </c>
      <c r="K215" s="361">
        <v>15691.48</v>
      </c>
      <c r="L215" s="361">
        <v>16526.869954855723</v>
      </c>
      <c r="M215" s="362">
        <v>0</v>
      </c>
      <c r="N215" s="362">
        <v>0</v>
      </c>
      <c r="O215" s="363">
        <v>0</v>
      </c>
      <c r="P215" s="363">
        <v>0</v>
      </c>
      <c r="Q215" s="362">
        <v>0</v>
      </c>
      <c r="R215" s="362">
        <v>0</v>
      </c>
      <c r="S215" s="363">
        <v>0</v>
      </c>
      <c r="T215" s="363">
        <v>0</v>
      </c>
      <c r="U215" s="891">
        <v>16220.978602562691</v>
      </c>
      <c r="V215" s="891">
        <v>16337.769648501144</v>
      </c>
      <c r="W215" s="891">
        <v>-118.14582207133901</v>
      </c>
      <c r="X215" s="891">
        <v>16219.623826429804</v>
      </c>
      <c r="Y215" s="891">
        <v>0</v>
      </c>
      <c r="Z215" s="362">
        <v>0</v>
      </c>
      <c r="AA215" s="362">
        <v>0</v>
      </c>
      <c r="AB215" s="362">
        <v>0</v>
      </c>
      <c r="AC215" s="362">
        <v>0</v>
      </c>
      <c r="AD215" s="364" t="s">
        <v>2764</v>
      </c>
      <c r="AE215" s="360"/>
      <c r="AF215" s="363">
        <v>0</v>
      </c>
      <c r="AG215" s="363">
        <v>0</v>
      </c>
      <c r="AH215" s="360"/>
      <c r="AI215" s="859">
        <v>0</v>
      </c>
      <c r="AJ215" s="860">
        <v>0</v>
      </c>
      <c r="AK215" s="859">
        <v>0</v>
      </c>
      <c r="AL215" s="860">
        <v>0</v>
      </c>
      <c r="AM215" s="360"/>
      <c r="AN215" s="861">
        <v>0</v>
      </c>
      <c r="AO215" s="862">
        <v>0</v>
      </c>
      <c r="AP215" s="862">
        <v>0</v>
      </c>
      <c r="AQ215" s="862">
        <v>0</v>
      </c>
      <c r="AR215" s="863">
        <v>0</v>
      </c>
      <c r="AS215" s="586">
        <v>0</v>
      </c>
      <c r="AT215" s="864">
        <v>0</v>
      </c>
      <c r="AU215" s="864">
        <v>0</v>
      </c>
      <c r="AV215" s="864">
        <v>0</v>
      </c>
      <c r="AW215" s="864">
        <v>0</v>
      </c>
      <c r="AX215" s="839"/>
      <c r="AY215" s="865">
        <v>0</v>
      </c>
      <c r="AZ215" s="866">
        <v>0</v>
      </c>
      <c r="BA215" s="867">
        <v>0</v>
      </c>
      <c r="BB215" s="234" t="s">
        <v>843</v>
      </c>
      <c r="BC215" s="360"/>
      <c r="BD215" s="360"/>
      <c r="BE215" s="360"/>
      <c r="BF215" s="360"/>
      <c r="BG215" s="360"/>
      <c r="BH215" s="360"/>
      <c r="BI215" s="360"/>
      <c r="BJ215" s="360"/>
      <c r="BK215" s="360"/>
      <c r="BL215" s="360"/>
      <c r="BM215" s="360"/>
      <c r="BN215" s="876">
        <v>0</v>
      </c>
      <c r="BO215" s="877">
        <v>0</v>
      </c>
      <c r="BP215" s="878">
        <v>0</v>
      </c>
      <c r="BQ215" s="879">
        <v>0</v>
      </c>
      <c r="BR215" s="879">
        <v>0</v>
      </c>
      <c r="BS215" s="880">
        <v>0</v>
      </c>
      <c r="BT215" s="881">
        <v>0</v>
      </c>
      <c r="BU215" s="879">
        <v>0</v>
      </c>
      <c r="BV215" s="879">
        <v>0</v>
      </c>
      <c r="BW215" s="882">
        <v>0</v>
      </c>
      <c r="CG215" s="480">
        <v>203</v>
      </c>
    </row>
    <row r="216" spans="1:85" s="177" customFormat="1" ht="21.95" customHeight="1" x14ac:dyDescent="0.2">
      <c r="A216" s="234">
        <v>0</v>
      </c>
      <c r="B216" s="234">
        <v>0</v>
      </c>
      <c r="C216" s="388">
        <v>0</v>
      </c>
      <c r="D216" s="388" t="s">
        <v>125</v>
      </c>
      <c r="E216" s="868" t="s">
        <v>844</v>
      </c>
      <c r="F216" s="868" t="s">
        <v>1817</v>
      </c>
      <c r="G216" s="868" t="s">
        <v>15</v>
      </c>
      <c r="H216" s="869">
        <v>123.2</v>
      </c>
      <c r="I216" s="870">
        <v>130.87139999999999</v>
      </c>
      <c r="J216" s="871">
        <v>16123.36</v>
      </c>
      <c r="K216" s="361">
        <v>16123.359999999999</v>
      </c>
      <c r="L216" s="361">
        <v>16981.74257337884</v>
      </c>
      <c r="M216" s="362">
        <v>0</v>
      </c>
      <c r="N216" s="362">
        <v>0</v>
      </c>
      <c r="O216" s="363">
        <v>0</v>
      </c>
      <c r="P216" s="363">
        <v>0</v>
      </c>
      <c r="Q216" s="362">
        <v>0</v>
      </c>
      <c r="R216" s="362">
        <v>0</v>
      </c>
      <c r="S216" s="363">
        <v>0</v>
      </c>
      <c r="T216" s="363">
        <v>0</v>
      </c>
      <c r="U216" s="891">
        <v>16667.432107195444</v>
      </c>
      <c r="V216" s="891">
        <v>16787.437618367254</v>
      </c>
      <c r="W216" s="891">
        <v>-121.39757510140322</v>
      </c>
      <c r="X216" s="891">
        <v>16666.04004326585</v>
      </c>
      <c r="Y216" s="891">
        <v>0</v>
      </c>
      <c r="Z216" s="362">
        <v>0</v>
      </c>
      <c r="AA216" s="362">
        <v>0</v>
      </c>
      <c r="AB216" s="362">
        <v>0</v>
      </c>
      <c r="AC216" s="362">
        <v>0</v>
      </c>
      <c r="AD216" s="364" t="s">
        <v>2764</v>
      </c>
      <c r="AE216" s="360"/>
      <c r="AF216" s="363">
        <v>0</v>
      </c>
      <c r="AG216" s="363">
        <v>0</v>
      </c>
      <c r="AH216" s="360"/>
      <c r="AI216" s="859">
        <v>0</v>
      </c>
      <c r="AJ216" s="860">
        <v>0</v>
      </c>
      <c r="AK216" s="859">
        <v>0</v>
      </c>
      <c r="AL216" s="860">
        <v>0</v>
      </c>
      <c r="AM216" s="360"/>
      <c r="AN216" s="861">
        <v>0</v>
      </c>
      <c r="AO216" s="862">
        <v>0</v>
      </c>
      <c r="AP216" s="862">
        <v>0</v>
      </c>
      <c r="AQ216" s="862">
        <v>0</v>
      </c>
      <c r="AR216" s="863">
        <v>0</v>
      </c>
      <c r="AS216" s="586">
        <v>0</v>
      </c>
      <c r="AT216" s="864">
        <v>0</v>
      </c>
      <c r="AU216" s="864">
        <v>0</v>
      </c>
      <c r="AV216" s="864">
        <v>0</v>
      </c>
      <c r="AW216" s="864">
        <v>0</v>
      </c>
      <c r="AX216" s="839"/>
      <c r="AY216" s="865">
        <v>0</v>
      </c>
      <c r="AZ216" s="866">
        <v>0</v>
      </c>
      <c r="BA216" s="867">
        <v>0</v>
      </c>
      <c r="BB216" s="234" t="s">
        <v>844</v>
      </c>
      <c r="BC216" s="360"/>
      <c r="BD216" s="360"/>
      <c r="BE216" s="360"/>
      <c r="BF216" s="360"/>
      <c r="BG216" s="360"/>
      <c r="BH216" s="360"/>
      <c r="BI216" s="360"/>
      <c r="BJ216" s="360"/>
      <c r="BK216" s="360"/>
      <c r="BL216" s="360"/>
      <c r="BM216" s="360"/>
      <c r="BN216" s="876">
        <v>0</v>
      </c>
      <c r="BO216" s="877">
        <v>0</v>
      </c>
      <c r="BP216" s="878">
        <v>0</v>
      </c>
      <c r="BQ216" s="879">
        <v>0</v>
      </c>
      <c r="BR216" s="879">
        <v>0</v>
      </c>
      <c r="BS216" s="880">
        <v>0</v>
      </c>
      <c r="BT216" s="881">
        <v>0</v>
      </c>
      <c r="BU216" s="879">
        <v>0</v>
      </c>
      <c r="BV216" s="879">
        <v>0</v>
      </c>
      <c r="BW216" s="882">
        <v>0</v>
      </c>
      <c r="CG216" s="480">
        <v>204</v>
      </c>
    </row>
    <row r="217" spans="1:85" s="177" customFormat="1" ht="21.95" customHeight="1" x14ac:dyDescent="0.2">
      <c r="A217" s="234">
        <v>0</v>
      </c>
      <c r="B217" s="234">
        <v>0</v>
      </c>
      <c r="C217" s="388">
        <v>0</v>
      </c>
      <c r="D217" s="388" t="s">
        <v>125</v>
      </c>
      <c r="E217" s="872" t="s">
        <v>1818</v>
      </c>
      <c r="F217" s="872" t="s">
        <v>1819</v>
      </c>
      <c r="G217" s="872"/>
      <c r="H217" s="873"/>
      <c r="I217" s="874"/>
      <c r="J217" s="875">
        <v>3928.48</v>
      </c>
      <c r="K217" s="842">
        <v>3928.48</v>
      </c>
      <c r="L217" s="842">
        <v>4137.6261563760472</v>
      </c>
      <c r="M217" s="362">
        <v>0</v>
      </c>
      <c r="N217" s="362">
        <v>0</v>
      </c>
      <c r="O217" s="363">
        <v>0</v>
      </c>
      <c r="P217" s="363">
        <v>0</v>
      </c>
      <c r="Q217" s="362">
        <v>0</v>
      </c>
      <c r="R217" s="362">
        <v>0</v>
      </c>
      <c r="S217" s="363">
        <v>0</v>
      </c>
      <c r="T217" s="363">
        <v>0</v>
      </c>
      <c r="U217" s="363"/>
      <c r="V217" s="363"/>
      <c r="W217" s="363"/>
      <c r="X217" s="363"/>
      <c r="Y217" s="363">
        <v>0</v>
      </c>
      <c r="Z217" s="362">
        <v>0</v>
      </c>
      <c r="AA217" s="362">
        <v>0</v>
      </c>
      <c r="AB217" s="362">
        <v>0</v>
      </c>
      <c r="AC217" s="362">
        <v>0</v>
      </c>
      <c r="AD217" s="364" t="s">
        <v>2764</v>
      </c>
      <c r="AE217" s="360"/>
      <c r="AF217" s="363">
        <v>0</v>
      </c>
      <c r="AG217" s="363">
        <v>0</v>
      </c>
      <c r="AH217" s="360"/>
      <c r="AI217" s="859"/>
      <c r="AJ217" s="860"/>
      <c r="AK217" s="859"/>
      <c r="AL217" s="860"/>
      <c r="AM217" s="360"/>
      <c r="AN217" s="861"/>
      <c r="AO217" s="862"/>
      <c r="AP217" s="862"/>
      <c r="AQ217" s="862"/>
      <c r="AR217" s="863"/>
      <c r="AS217" s="586"/>
      <c r="AT217" s="864"/>
      <c r="AU217" s="864"/>
      <c r="AV217" s="864"/>
      <c r="AW217" s="864"/>
      <c r="AX217" s="839"/>
      <c r="AY217" s="865"/>
      <c r="AZ217" s="866"/>
      <c r="BA217" s="867"/>
      <c r="BB217" s="234" t="s">
        <v>1818</v>
      </c>
      <c r="BC217" s="360"/>
      <c r="BD217" s="360"/>
      <c r="BE217" s="360"/>
      <c r="BF217" s="360"/>
      <c r="BG217" s="360"/>
      <c r="BH217" s="360"/>
      <c r="BI217" s="360"/>
      <c r="BJ217" s="360"/>
      <c r="BK217" s="360"/>
      <c r="BL217" s="360"/>
      <c r="BM217" s="360"/>
      <c r="BN217" s="876">
        <v>0</v>
      </c>
      <c r="BO217" s="877">
        <v>0</v>
      </c>
      <c r="BP217" s="878">
        <v>0</v>
      </c>
      <c r="BQ217" s="879">
        <v>0</v>
      </c>
      <c r="BR217" s="879">
        <v>0</v>
      </c>
      <c r="BS217" s="880">
        <v>0</v>
      </c>
      <c r="BT217" s="881">
        <v>0</v>
      </c>
      <c r="BU217" s="879">
        <v>0</v>
      </c>
      <c r="BV217" s="879">
        <v>0</v>
      </c>
      <c r="BW217" s="882">
        <v>0</v>
      </c>
      <c r="CG217" s="480">
        <v>205</v>
      </c>
    </row>
    <row r="218" spans="1:85" s="177" customFormat="1" ht="21.95" customHeight="1" x14ac:dyDescent="0.2">
      <c r="A218" s="234">
        <v>0</v>
      </c>
      <c r="B218" s="234">
        <v>0</v>
      </c>
      <c r="C218" s="388">
        <v>0</v>
      </c>
      <c r="D218" s="388" t="s">
        <v>125</v>
      </c>
      <c r="E218" s="868" t="s">
        <v>1820</v>
      </c>
      <c r="F218" s="868" t="s">
        <v>1821</v>
      </c>
      <c r="G218" s="868" t="s">
        <v>90</v>
      </c>
      <c r="H218" s="869">
        <v>36.6</v>
      </c>
      <c r="I218" s="870">
        <v>74.906000000000006</v>
      </c>
      <c r="J218" s="871">
        <v>2741.56</v>
      </c>
      <c r="K218" s="361">
        <v>2741.56</v>
      </c>
      <c r="L218" s="361">
        <v>2887.5163842693141</v>
      </c>
      <c r="M218" s="362">
        <v>0</v>
      </c>
      <c r="N218" s="362">
        <v>0</v>
      </c>
      <c r="O218" s="363">
        <v>0</v>
      </c>
      <c r="P218" s="363">
        <v>0</v>
      </c>
      <c r="Q218" s="362">
        <v>0</v>
      </c>
      <c r="R218" s="362">
        <v>0</v>
      </c>
      <c r="S218" s="363">
        <v>0</v>
      </c>
      <c r="T218" s="363">
        <v>0</v>
      </c>
      <c r="U218" s="891">
        <v>2834.072126889354</v>
      </c>
      <c r="V218" s="891">
        <v>2854.4774462029577</v>
      </c>
      <c r="W218" s="891">
        <v>-20.642021017641547</v>
      </c>
      <c r="X218" s="891">
        <v>2833.8354251853161</v>
      </c>
      <c r="Y218" s="891">
        <v>0</v>
      </c>
      <c r="Z218" s="362">
        <v>0</v>
      </c>
      <c r="AA218" s="362">
        <v>0</v>
      </c>
      <c r="AB218" s="362">
        <v>0</v>
      </c>
      <c r="AC218" s="362">
        <v>0</v>
      </c>
      <c r="AD218" s="364" t="s">
        <v>2764</v>
      </c>
      <c r="AE218" s="360"/>
      <c r="AF218" s="363">
        <v>0</v>
      </c>
      <c r="AG218" s="363">
        <v>0</v>
      </c>
      <c r="AH218" s="360"/>
      <c r="AI218" s="859">
        <v>0</v>
      </c>
      <c r="AJ218" s="860">
        <v>0</v>
      </c>
      <c r="AK218" s="859">
        <v>0</v>
      </c>
      <c r="AL218" s="860">
        <v>0</v>
      </c>
      <c r="AM218" s="360"/>
      <c r="AN218" s="861">
        <v>0</v>
      </c>
      <c r="AO218" s="862">
        <v>0</v>
      </c>
      <c r="AP218" s="862">
        <v>0</v>
      </c>
      <c r="AQ218" s="862">
        <v>0</v>
      </c>
      <c r="AR218" s="863">
        <v>0</v>
      </c>
      <c r="AS218" s="586">
        <v>37</v>
      </c>
      <c r="AT218" s="864">
        <v>0</v>
      </c>
      <c r="AU218" s="864">
        <v>0.8</v>
      </c>
      <c r="AV218" s="864">
        <v>1</v>
      </c>
      <c r="AW218" s="864">
        <v>1</v>
      </c>
      <c r="AX218" s="839"/>
      <c r="AY218" s="865">
        <v>2741.56</v>
      </c>
      <c r="AZ218" s="866">
        <v>4.1518508027725892E-3</v>
      </c>
      <c r="BA218" s="867">
        <v>37</v>
      </c>
      <c r="BB218" s="234" t="s">
        <v>1820</v>
      </c>
      <c r="BC218" s="360"/>
      <c r="BD218" s="360"/>
      <c r="BE218" s="360"/>
      <c r="BF218" s="360"/>
      <c r="BG218" s="360"/>
      <c r="BH218" s="360"/>
      <c r="BI218" s="360"/>
      <c r="BJ218" s="360"/>
      <c r="BK218" s="360"/>
      <c r="BL218" s="360"/>
      <c r="BM218" s="360"/>
      <c r="BN218" s="876">
        <v>0</v>
      </c>
      <c r="BO218" s="877">
        <v>0</v>
      </c>
      <c r="BP218" s="878">
        <v>0</v>
      </c>
      <c r="BQ218" s="879">
        <v>0</v>
      </c>
      <c r="BR218" s="879">
        <v>0</v>
      </c>
      <c r="BS218" s="880">
        <v>0</v>
      </c>
      <c r="BT218" s="881">
        <v>0</v>
      </c>
      <c r="BU218" s="879">
        <v>0</v>
      </c>
      <c r="BV218" s="879">
        <v>0</v>
      </c>
      <c r="BW218" s="882">
        <v>0</v>
      </c>
      <c r="CG218" s="480">
        <v>206</v>
      </c>
    </row>
    <row r="219" spans="1:85" s="177" customFormat="1" ht="21.95" customHeight="1" x14ac:dyDescent="0.2">
      <c r="A219" s="234">
        <v>0</v>
      </c>
      <c r="B219" s="234">
        <v>0</v>
      </c>
      <c r="C219" s="388">
        <v>0</v>
      </c>
      <c r="D219" s="388" t="s">
        <v>125</v>
      </c>
      <c r="E219" s="868" t="s">
        <v>1822</v>
      </c>
      <c r="F219" s="868" t="s">
        <v>1786</v>
      </c>
      <c r="G219" s="868" t="s">
        <v>90</v>
      </c>
      <c r="H219" s="869">
        <v>36.6</v>
      </c>
      <c r="I219" s="870">
        <v>32.429400000000001</v>
      </c>
      <c r="J219" s="871">
        <v>1186.92</v>
      </c>
      <c r="K219" s="361">
        <v>1186.92</v>
      </c>
      <c r="L219" s="361">
        <v>1250.1097721067331</v>
      </c>
      <c r="M219" s="362">
        <v>0</v>
      </c>
      <c r="N219" s="362">
        <v>0</v>
      </c>
      <c r="O219" s="363">
        <v>0</v>
      </c>
      <c r="P219" s="363">
        <v>0</v>
      </c>
      <c r="Q219" s="362">
        <v>0</v>
      </c>
      <c r="R219" s="362">
        <v>0</v>
      </c>
      <c r="S219" s="363">
        <v>0</v>
      </c>
      <c r="T219" s="363">
        <v>0</v>
      </c>
      <c r="U219" s="891">
        <v>1226.9718294866839</v>
      </c>
      <c r="V219" s="891">
        <v>1235.806026658988</v>
      </c>
      <c r="W219" s="891">
        <v>-8.936673859502859</v>
      </c>
      <c r="X219" s="891">
        <v>1226.8693527994851</v>
      </c>
      <c r="Y219" s="891">
        <v>0</v>
      </c>
      <c r="Z219" s="362">
        <v>0</v>
      </c>
      <c r="AA219" s="362">
        <v>0</v>
      </c>
      <c r="AB219" s="362">
        <v>0</v>
      </c>
      <c r="AC219" s="362">
        <v>0</v>
      </c>
      <c r="AD219" s="364" t="s">
        <v>2764</v>
      </c>
      <c r="AE219" s="360"/>
      <c r="AF219" s="363">
        <v>0</v>
      </c>
      <c r="AG219" s="363">
        <v>0</v>
      </c>
      <c r="AH219" s="360"/>
      <c r="AI219" s="859">
        <v>0</v>
      </c>
      <c r="AJ219" s="860">
        <v>0</v>
      </c>
      <c r="AK219" s="859">
        <v>0</v>
      </c>
      <c r="AL219" s="860">
        <v>0</v>
      </c>
      <c r="AM219" s="360"/>
      <c r="AN219" s="861">
        <v>0</v>
      </c>
      <c r="AO219" s="862">
        <v>0</v>
      </c>
      <c r="AP219" s="862">
        <v>0</v>
      </c>
      <c r="AQ219" s="862">
        <v>0</v>
      </c>
      <c r="AR219" s="863">
        <v>0</v>
      </c>
      <c r="AS219" s="586">
        <v>45</v>
      </c>
      <c r="AT219" s="864">
        <v>0</v>
      </c>
      <c r="AU219" s="864">
        <v>0.8</v>
      </c>
      <c r="AV219" s="864">
        <v>1</v>
      </c>
      <c r="AW219" s="864">
        <v>1</v>
      </c>
      <c r="AX219" s="839"/>
      <c r="AY219" s="865">
        <v>1186.92</v>
      </c>
      <c r="AZ219" s="866">
        <v>1.7974856486186119E-3</v>
      </c>
      <c r="BA219" s="867">
        <v>45</v>
      </c>
      <c r="BB219" s="234" t="s">
        <v>1822</v>
      </c>
      <c r="BC219" s="360"/>
      <c r="BD219" s="360"/>
      <c r="BE219" s="360"/>
      <c r="BF219" s="360"/>
      <c r="BG219" s="360"/>
      <c r="BH219" s="360"/>
      <c r="BI219" s="360"/>
      <c r="BJ219" s="360"/>
      <c r="BK219" s="360"/>
      <c r="BL219" s="360"/>
      <c r="BM219" s="360"/>
      <c r="BN219" s="876">
        <v>0</v>
      </c>
      <c r="BO219" s="877">
        <v>0</v>
      </c>
      <c r="BP219" s="878">
        <v>0</v>
      </c>
      <c r="BQ219" s="879">
        <v>0</v>
      </c>
      <c r="BR219" s="879">
        <v>0</v>
      </c>
      <c r="BS219" s="880">
        <v>0</v>
      </c>
      <c r="BT219" s="881">
        <v>0</v>
      </c>
      <c r="BU219" s="879">
        <v>0</v>
      </c>
      <c r="BV219" s="879">
        <v>0</v>
      </c>
      <c r="BW219" s="882">
        <v>0</v>
      </c>
      <c r="CG219" s="480">
        <v>207</v>
      </c>
    </row>
    <row r="220" spans="1:85" s="177" customFormat="1" ht="21.95" customHeight="1" x14ac:dyDescent="0.2">
      <c r="A220" s="234">
        <v>0</v>
      </c>
      <c r="B220" s="234">
        <v>0</v>
      </c>
      <c r="C220" s="388">
        <v>0</v>
      </c>
      <c r="D220" s="388" t="s">
        <v>125</v>
      </c>
      <c r="E220" s="872" t="s">
        <v>1823</v>
      </c>
      <c r="F220" s="872" t="s">
        <v>1824</v>
      </c>
      <c r="G220" s="872"/>
      <c r="H220" s="873"/>
      <c r="I220" s="874"/>
      <c r="J220" s="875">
        <v>56803.68</v>
      </c>
      <c r="K220" s="842">
        <v>56803.68</v>
      </c>
      <c r="L220" s="842">
        <v>59827.819448340058</v>
      </c>
      <c r="M220" s="362">
        <v>0</v>
      </c>
      <c r="N220" s="362">
        <v>0</v>
      </c>
      <c r="O220" s="363">
        <v>0</v>
      </c>
      <c r="P220" s="363">
        <v>0</v>
      </c>
      <c r="Q220" s="362">
        <v>0</v>
      </c>
      <c r="R220" s="362">
        <v>0</v>
      </c>
      <c r="S220" s="363">
        <v>0</v>
      </c>
      <c r="T220" s="363">
        <v>0</v>
      </c>
      <c r="U220" s="363"/>
      <c r="V220" s="363"/>
      <c r="W220" s="363"/>
      <c r="X220" s="363"/>
      <c r="Y220" s="363">
        <v>0</v>
      </c>
      <c r="Z220" s="362">
        <v>0</v>
      </c>
      <c r="AA220" s="362">
        <v>0</v>
      </c>
      <c r="AB220" s="362">
        <v>0</v>
      </c>
      <c r="AC220" s="362">
        <v>0</v>
      </c>
      <c r="AD220" s="364" t="s">
        <v>2764</v>
      </c>
      <c r="AE220" s="360"/>
      <c r="AF220" s="363">
        <v>0</v>
      </c>
      <c r="AG220" s="363">
        <v>0</v>
      </c>
      <c r="AH220" s="360"/>
      <c r="AI220" s="859"/>
      <c r="AJ220" s="860"/>
      <c r="AK220" s="859"/>
      <c r="AL220" s="860"/>
      <c r="AM220" s="360"/>
      <c r="AN220" s="861"/>
      <c r="AO220" s="862"/>
      <c r="AP220" s="862"/>
      <c r="AQ220" s="862"/>
      <c r="AR220" s="863"/>
      <c r="AS220" s="586"/>
      <c r="AT220" s="864"/>
      <c r="AU220" s="864"/>
      <c r="AV220" s="864"/>
      <c r="AW220" s="864"/>
      <c r="AX220" s="839"/>
      <c r="AY220" s="865"/>
      <c r="AZ220" s="866"/>
      <c r="BA220" s="867"/>
      <c r="BB220" s="234" t="s">
        <v>1823</v>
      </c>
      <c r="BC220" s="360"/>
      <c r="BD220" s="360"/>
      <c r="BE220" s="360"/>
      <c r="BF220" s="360"/>
      <c r="BG220" s="360"/>
      <c r="BH220" s="360"/>
      <c r="BI220" s="360"/>
      <c r="BJ220" s="360"/>
      <c r="BK220" s="360"/>
      <c r="BL220" s="360"/>
      <c r="BM220" s="360"/>
      <c r="BN220" s="876">
        <v>0</v>
      </c>
      <c r="BO220" s="877">
        <v>0</v>
      </c>
      <c r="BP220" s="878">
        <v>0</v>
      </c>
      <c r="BQ220" s="879">
        <v>0</v>
      </c>
      <c r="BR220" s="879">
        <v>0</v>
      </c>
      <c r="BS220" s="880">
        <v>0</v>
      </c>
      <c r="BT220" s="881">
        <v>0</v>
      </c>
      <c r="BU220" s="879">
        <v>0</v>
      </c>
      <c r="BV220" s="879">
        <v>0</v>
      </c>
      <c r="BW220" s="882">
        <v>0</v>
      </c>
      <c r="CG220" s="480">
        <v>208</v>
      </c>
    </row>
    <row r="221" spans="1:85" s="177" customFormat="1" ht="21.95" customHeight="1" x14ac:dyDescent="0.2">
      <c r="A221" s="234">
        <v>0</v>
      </c>
      <c r="B221" s="234">
        <v>0</v>
      </c>
      <c r="C221" s="388">
        <v>0</v>
      </c>
      <c r="D221" s="388" t="s">
        <v>125</v>
      </c>
      <c r="E221" s="868" t="s">
        <v>1825</v>
      </c>
      <c r="F221" s="868" t="s">
        <v>2662</v>
      </c>
      <c r="G221" s="868" t="s">
        <v>90</v>
      </c>
      <c r="H221" s="869">
        <v>130.08000000000001</v>
      </c>
      <c r="I221" s="870">
        <v>396</v>
      </c>
      <c r="J221" s="871">
        <v>51511.68</v>
      </c>
      <c r="K221" s="361">
        <v>51511.68</v>
      </c>
      <c r="L221" s="361">
        <v>54254.081610921501</v>
      </c>
      <c r="M221" s="362">
        <v>0</v>
      </c>
      <c r="N221" s="362">
        <v>0</v>
      </c>
      <c r="O221" s="363">
        <v>0</v>
      </c>
      <c r="P221" s="363">
        <v>0</v>
      </c>
      <c r="Q221" s="362">
        <v>0</v>
      </c>
      <c r="R221" s="362">
        <v>0</v>
      </c>
      <c r="S221" s="363">
        <v>0</v>
      </c>
      <c r="T221" s="363">
        <v>0</v>
      </c>
      <c r="U221" s="891">
        <v>53249.907533391146</v>
      </c>
      <c r="V221" s="891">
        <v>53633.306867631567</v>
      </c>
      <c r="W221" s="891">
        <v>-387.84676651760992</v>
      </c>
      <c r="X221" s="891">
        <v>53245.46010111396</v>
      </c>
      <c r="Y221" s="891">
        <v>0</v>
      </c>
      <c r="Z221" s="362">
        <v>0</v>
      </c>
      <c r="AA221" s="362">
        <v>0</v>
      </c>
      <c r="AB221" s="362">
        <v>0</v>
      </c>
      <c r="AC221" s="362">
        <v>0</v>
      </c>
      <c r="AD221" s="364" t="s">
        <v>2764</v>
      </c>
      <c r="AE221" s="360"/>
      <c r="AF221" s="363">
        <v>0</v>
      </c>
      <c r="AG221" s="363">
        <v>0</v>
      </c>
      <c r="AH221" s="360"/>
      <c r="AI221" s="859">
        <v>0</v>
      </c>
      <c r="AJ221" s="860">
        <v>0</v>
      </c>
      <c r="AK221" s="859">
        <v>0</v>
      </c>
      <c r="AL221" s="860">
        <v>0</v>
      </c>
      <c r="AM221" s="360"/>
      <c r="AN221" s="861">
        <v>0</v>
      </c>
      <c r="AO221" s="862">
        <v>0</v>
      </c>
      <c r="AP221" s="862">
        <v>0</v>
      </c>
      <c r="AQ221" s="862">
        <v>0</v>
      </c>
      <c r="AR221" s="863">
        <v>0</v>
      </c>
      <c r="AS221" s="586">
        <v>0</v>
      </c>
      <c r="AT221" s="864">
        <v>0</v>
      </c>
      <c r="AU221" s="864">
        <v>0</v>
      </c>
      <c r="AV221" s="864">
        <v>0</v>
      </c>
      <c r="AW221" s="864">
        <v>0</v>
      </c>
      <c r="AX221" s="839"/>
      <c r="AY221" s="865">
        <v>0</v>
      </c>
      <c r="AZ221" s="866">
        <v>0</v>
      </c>
      <c r="BA221" s="867">
        <v>0</v>
      </c>
      <c r="BB221" s="234" t="s">
        <v>1825</v>
      </c>
      <c r="BC221" s="360"/>
      <c r="BD221" s="360"/>
      <c r="BE221" s="360"/>
      <c r="BF221" s="360"/>
      <c r="BG221" s="360"/>
      <c r="BH221" s="360"/>
      <c r="BI221" s="360"/>
      <c r="BJ221" s="360"/>
      <c r="BK221" s="360"/>
      <c r="BL221" s="360"/>
      <c r="BM221" s="360"/>
      <c r="BN221" s="876">
        <v>0</v>
      </c>
      <c r="BO221" s="877">
        <v>0</v>
      </c>
      <c r="BP221" s="878">
        <v>0</v>
      </c>
      <c r="BQ221" s="879">
        <v>0</v>
      </c>
      <c r="BR221" s="879">
        <v>0</v>
      </c>
      <c r="BS221" s="880">
        <v>0</v>
      </c>
      <c r="BT221" s="881">
        <v>0</v>
      </c>
      <c r="BU221" s="879">
        <v>0</v>
      </c>
      <c r="BV221" s="879">
        <v>0</v>
      </c>
      <c r="BW221" s="882">
        <v>0</v>
      </c>
      <c r="CG221" s="480">
        <v>209</v>
      </c>
    </row>
    <row r="222" spans="1:85" s="177" customFormat="1" ht="21.95" customHeight="1" x14ac:dyDescent="0.2">
      <c r="A222" s="234">
        <v>0</v>
      </c>
      <c r="B222" s="234">
        <v>0</v>
      </c>
      <c r="C222" s="388">
        <v>0</v>
      </c>
      <c r="D222" s="388" t="s">
        <v>125</v>
      </c>
      <c r="E222" s="868" t="s">
        <v>1826</v>
      </c>
      <c r="F222" s="868" t="s">
        <v>1827</v>
      </c>
      <c r="G222" s="868" t="s">
        <v>8</v>
      </c>
      <c r="H222" s="869">
        <v>1</v>
      </c>
      <c r="I222" s="870">
        <v>5292</v>
      </c>
      <c r="J222" s="871">
        <v>5292</v>
      </c>
      <c r="K222" s="361">
        <v>5292</v>
      </c>
      <c r="L222" s="361">
        <v>5573.7378374185537</v>
      </c>
      <c r="M222" s="362">
        <v>0</v>
      </c>
      <c r="N222" s="362">
        <v>0</v>
      </c>
      <c r="O222" s="363">
        <v>0</v>
      </c>
      <c r="P222" s="363">
        <v>0</v>
      </c>
      <c r="Q222" s="362">
        <v>0</v>
      </c>
      <c r="R222" s="362">
        <v>0</v>
      </c>
      <c r="S222" s="363">
        <v>0</v>
      </c>
      <c r="T222" s="363">
        <v>0</v>
      </c>
      <c r="U222" s="891">
        <v>5470.5750359278882</v>
      </c>
      <c r="V222" s="891">
        <v>5509.9631761865694</v>
      </c>
      <c r="W222" s="891">
        <v>-39.845042685681939</v>
      </c>
      <c r="X222" s="891">
        <v>5470.1181335008878</v>
      </c>
      <c r="Y222" s="891">
        <v>0</v>
      </c>
      <c r="Z222" s="362">
        <v>0</v>
      </c>
      <c r="AA222" s="362">
        <v>0</v>
      </c>
      <c r="AB222" s="362">
        <v>0</v>
      </c>
      <c r="AC222" s="362">
        <v>0</v>
      </c>
      <c r="AD222" s="364" t="s">
        <v>2764</v>
      </c>
      <c r="AE222" s="360"/>
      <c r="AF222" s="363">
        <v>0</v>
      </c>
      <c r="AG222" s="363">
        <v>0</v>
      </c>
      <c r="AH222" s="360"/>
      <c r="AI222" s="859">
        <v>0</v>
      </c>
      <c r="AJ222" s="860">
        <v>0</v>
      </c>
      <c r="AK222" s="859">
        <v>0</v>
      </c>
      <c r="AL222" s="860">
        <v>0</v>
      </c>
      <c r="AM222" s="360"/>
      <c r="AN222" s="861">
        <v>0</v>
      </c>
      <c r="AO222" s="862">
        <v>0</v>
      </c>
      <c r="AP222" s="862">
        <v>0</v>
      </c>
      <c r="AQ222" s="862">
        <v>0</v>
      </c>
      <c r="AR222" s="863">
        <v>0</v>
      </c>
      <c r="AS222" s="586">
        <v>0</v>
      </c>
      <c r="AT222" s="864">
        <v>0</v>
      </c>
      <c r="AU222" s="864">
        <v>0</v>
      </c>
      <c r="AV222" s="864">
        <v>0</v>
      </c>
      <c r="AW222" s="864">
        <v>0</v>
      </c>
      <c r="AX222" s="839"/>
      <c r="AY222" s="865">
        <v>0</v>
      </c>
      <c r="AZ222" s="866">
        <v>0</v>
      </c>
      <c r="BA222" s="867">
        <v>0</v>
      </c>
      <c r="BB222" s="234" t="s">
        <v>1826</v>
      </c>
      <c r="BC222" s="360"/>
      <c r="BD222" s="360"/>
      <c r="BE222" s="360"/>
      <c r="BF222" s="360"/>
      <c r="BG222" s="360"/>
      <c r="BH222" s="360"/>
      <c r="BI222" s="360"/>
      <c r="BJ222" s="360"/>
      <c r="BK222" s="360"/>
      <c r="BL222" s="360"/>
      <c r="BM222" s="360"/>
      <c r="BN222" s="876">
        <v>0</v>
      </c>
      <c r="BO222" s="877">
        <v>0</v>
      </c>
      <c r="BP222" s="878">
        <v>0</v>
      </c>
      <c r="BQ222" s="879">
        <v>0</v>
      </c>
      <c r="BR222" s="879">
        <v>0</v>
      </c>
      <c r="BS222" s="880">
        <v>0</v>
      </c>
      <c r="BT222" s="881">
        <v>0</v>
      </c>
      <c r="BU222" s="879">
        <v>0</v>
      </c>
      <c r="BV222" s="879">
        <v>0</v>
      </c>
      <c r="BW222" s="882">
        <v>0</v>
      </c>
      <c r="CG222" s="480">
        <v>210</v>
      </c>
    </row>
    <row r="223" spans="1:85" s="177" customFormat="1" ht="21.95" customHeight="1" x14ac:dyDescent="0.2">
      <c r="A223" s="234">
        <v>0</v>
      </c>
      <c r="B223" s="234">
        <v>0</v>
      </c>
      <c r="C223" s="388" t="s">
        <v>136</v>
      </c>
      <c r="D223" s="388" t="s">
        <v>136</v>
      </c>
      <c r="E223" s="161" t="s">
        <v>136</v>
      </c>
      <c r="F223" s="161" t="s">
        <v>845</v>
      </c>
      <c r="G223" s="162"/>
      <c r="H223" s="162"/>
      <c r="I223" s="162"/>
      <c r="J223" s="163">
        <v>112875.68</v>
      </c>
      <c r="K223" s="163">
        <v>112875.68</v>
      </c>
      <c r="L223" s="163">
        <v>118882.73022857591</v>
      </c>
      <c r="M223" s="164">
        <v>3.7860564826719102E-4</v>
      </c>
      <c r="N223" s="164">
        <v>2.2558961469822378E-2</v>
      </c>
      <c r="O223" s="163"/>
      <c r="P223" s="163">
        <v>2546.3581160000003</v>
      </c>
      <c r="Q223" s="164">
        <v>3.7860564826719102E-4</v>
      </c>
      <c r="R223" s="164">
        <v>3.7860564826719102E-4</v>
      </c>
      <c r="S223" s="163">
        <v>0</v>
      </c>
      <c r="T223" s="163">
        <v>42.735370000000003</v>
      </c>
      <c r="U223" s="163">
        <v>116684.59508151644</v>
      </c>
      <c r="V223" s="163">
        <v>117524.40608848666</v>
      </c>
      <c r="W223" s="163"/>
      <c r="X223" s="163">
        <v>116674.85327383559</v>
      </c>
      <c r="Y223" s="163">
        <v>2632.0670735724361</v>
      </c>
      <c r="Z223" s="164">
        <v>2.2180355821555187E-2</v>
      </c>
      <c r="AA223" s="164">
        <v>0</v>
      </c>
      <c r="AB223" s="164">
        <v>-2.2180355821555187E-2</v>
      </c>
      <c r="AC223" s="164">
        <v>-2.2180355821555187E-2</v>
      </c>
      <c r="AD223" s="201" t="s">
        <v>2766</v>
      </c>
      <c r="AE223" s="155" t="s">
        <v>964</v>
      </c>
      <c r="AF223" s="685">
        <v>0</v>
      </c>
      <c r="AG223" s="833">
        <v>0</v>
      </c>
      <c r="AH223" s="155"/>
      <c r="AI223" s="207"/>
      <c r="AJ223" s="208"/>
      <c r="AK223" s="207"/>
      <c r="AL223" s="208"/>
      <c r="AM223" s="155"/>
      <c r="AN223" s="212"/>
      <c r="AO223" s="209"/>
      <c r="AP223" s="209"/>
      <c r="AQ223" s="209"/>
      <c r="AR223" s="213"/>
      <c r="AS223" s="396"/>
      <c r="AT223" s="244"/>
      <c r="AU223" s="244"/>
      <c r="AV223" s="244"/>
      <c r="AW223" s="244"/>
      <c r="AX223" s="155"/>
      <c r="AY223" s="247"/>
      <c r="AZ223" s="245"/>
      <c r="BA223" s="397"/>
      <c r="BB223" s="234" t="s">
        <v>136</v>
      </c>
      <c r="BC223" s="155"/>
      <c r="BD223" s="155"/>
      <c r="BE223" s="155"/>
      <c r="BF223" s="155"/>
      <c r="BG223" s="155"/>
      <c r="BH223" s="155"/>
      <c r="BI223" s="155"/>
      <c r="BJ223" s="155"/>
      <c r="BK223" s="155"/>
      <c r="BL223" s="155"/>
      <c r="BM223" s="155"/>
      <c r="BN223" s="661" t="s">
        <v>136</v>
      </c>
      <c r="BO223" s="662">
        <v>42.735370000000003</v>
      </c>
      <c r="BP223" s="663">
        <v>3</v>
      </c>
      <c r="BQ223" s="664" t="s">
        <v>136</v>
      </c>
      <c r="BR223" s="664">
        <v>-2503.6227460000005</v>
      </c>
      <c r="BS223" s="665">
        <v>9.5405409916752559E-2</v>
      </c>
      <c r="BT223" s="666">
        <v>0</v>
      </c>
      <c r="BU223" s="664">
        <v>0</v>
      </c>
      <c r="BV223" s="664">
        <v>0</v>
      </c>
      <c r="BW223" s="667">
        <v>0</v>
      </c>
      <c r="CG223" s="480">
        <v>211</v>
      </c>
    </row>
    <row r="224" spans="1:85" s="177" customFormat="1" ht="21.95" customHeight="1" x14ac:dyDescent="0.2">
      <c r="A224" s="234">
        <v>0</v>
      </c>
      <c r="B224" s="234">
        <v>0</v>
      </c>
      <c r="C224" s="388">
        <v>0</v>
      </c>
      <c r="D224" s="388" t="s">
        <v>136</v>
      </c>
      <c r="E224" s="872" t="s">
        <v>243</v>
      </c>
      <c r="F224" s="872" t="s">
        <v>846</v>
      </c>
      <c r="G224" s="872"/>
      <c r="H224" s="873"/>
      <c r="I224" s="874"/>
      <c r="J224" s="875">
        <v>112875.68</v>
      </c>
      <c r="K224" s="842">
        <v>112875.68</v>
      </c>
      <c r="L224" s="842">
        <v>118885.00539311201</v>
      </c>
      <c r="M224" s="362">
        <v>0</v>
      </c>
      <c r="N224" s="362">
        <v>0</v>
      </c>
      <c r="O224" s="363">
        <v>0</v>
      </c>
      <c r="P224" s="363">
        <v>0</v>
      </c>
      <c r="Q224" s="362">
        <v>0</v>
      </c>
      <c r="R224" s="362">
        <v>0</v>
      </c>
      <c r="S224" s="363">
        <v>0</v>
      </c>
      <c r="T224" s="363">
        <v>0</v>
      </c>
      <c r="U224" s="363"/>
      <c r="V224" s="363"/>
      <c r="W224" s="363"/>
      <c r="X224" s="363"/>
      <c r="Y224" s="363">
        <v>0</v>
      </c>
      <c r="Z224" s="362">
        <v>0</v>
      </c>
      <c r="AA224" s="362">
        <v>0</v>
      </c>
      <c r="AB224" s="362">
        <v>0</v>
      </c>
      <c r="AC224" s="362">
        <v>0</v>
      </c>
      <c r="AD224" s="364" t="s">
        <v>2764</v>
      </c>
      <c r="AE224" s="360"/>
      <c r="AF224" s="363">
        <v>0</v>
      </c>
      <c r="AG224" s="363">
        <v>0</v>
      </c>
      <c r="AH224" s="360"/>
      <c r="AI224" s="859"/>
      <c r="AJ224" s="860"/>
      <c r="AK224" s="859"/>
      <c r="AL224" s="860"/>
      <c r="AM224" s="360"/>
      <c r="AN224" s="861"/>
      <c r="AO224" s="862"/>
      <c r="AP224" s="862"/>
      <c r="AQ224" s="862"/>
      <c r="AR224" s="863"/>
      <c r="AS224" s="586"/>
      <c r="AT224" s="864"/>
      <c r="AU224" s="864"/>
      <c r="AV224" s="864"/>
      <c r="AW224" s="864"/>
      <c r="AX224" s="839"/>
      <c r="AY224" s="865"/>
      <c r="AZ224" s="866"/>
      <c r="BA224" s="867"/>
      <c r="BB224" s="234" t="s">
        <v>243</v>
      </c>
      <c r="BC224" s="360"/>
      <c r="BD224" s="360"/>
      <c r="BE224" s="360"/>
      <c r="BF224" s="360"/>
      <c r="BG224" s="360"/>
      <c r="BH224" s="360"/>
      <c r="BI224" s="360"/>
      <c r="BJ224" s="360"/>
      <c r="BK224" s="360"/>
      <c r="BL224" s="360"/>
      <c r="BM224" s="360"/>
      <c r="BN224" s="876">
        <v>0</v>
      </c>
      <c r="BO224" s="877">
        <v>0</v>
      </c>
      <c r="BP224" s="878">
        <v>0</v>
      </c>
      <c r="BQ224" s="879">
        <v>0</v>
      </c>
      <c r="BR224" s="879">
        <v>0</v>
      </c>
      <c r="BS224" s="880">
        <v>0</v>
      </c>
      <c r="BT224" s="881">
        <v>0</v>
      </c>
      <c r="BU224" s="879">
        <v>0</v>
      </c>
      <c r="BV224" s="879">
        <v>0</v>
      </c>
      <c r="BW224" s="882">
        <v>0</v>
      </c>
      <c r="CG224" s="480">
        <v>212</v>
      </c>
    </row>
    <row r="225" spans="1:85" s="177" customFormat="1" ht="21.95" customHeight="1" x14ac:dyDescent="0.2">
      <c r="A225" s="234">
        <v>0</v>
      </c>
      <c r="B225" s="234">
        <v>0</v>
      </c>
      <c r="C225" s="388">
        <v>0</v>
      </c>
      <c r="D225" s="388" t="s">
        <v>136</v>
      </c>
      <c r="E225" s="883" t="s">
        <v>244</v>
      </c>
      <c r="F225" s="883" t="s">
        <v>656</v>
      </c>
      <c r="G225" s="884" t="s">
        <v>90</v>
      </c>
      <c r="H225" s="884">
        <v>1972.86</v>
      </c>
      <c r="I225" s="884">
        <v>37</v>
      </c>
      <c r="J225" s="857">
        <v>72995.820000000007</v>
      </c>
      <c r="K225" s="857">
        <v>72995.820000000007</v>
      </c>
      <c r="L225" s="857">
        <v>76882.003761790271</v>
      </c>
      <c r="M225" s="885">
        <v>0</v>
      </c>
      <c r="N225" s="885">
        <v>0</v>
      </c>
      <c r="O225" s="857">
        <v>0</v>
      </c>
      <c r="P225" s="857">
        <v>0</v>
      </c>
      <c r="Q225" s="885">
        <v>0</v>
      </c>
      <c r="R225" s="885">
        <v>0</v>
      </c>
      <c r="S225" s="857">
        <v>0</v>
      </c>
      <c r="T225" s="857">
        <v>0</v>
      </c>
      <c r="U225" s="891">
        <v>75459.015612072151</v>
      </c>
      <c r="V225" s="891">
        <v>76002.320524479073</v>
      </c>
      <c r="W225" s="891">
        <v>-549.60724939084241</v>
      </c>
      <c r="X225" s="891">
        <v>75452.71327508823</v>
      </c>
      <c r="Y225" s="891">
        <v>0</v>
      </c>
      <c r="Z225" s="885">
        <v>0</v>
      </c>
      <c r="AA225" s="885">
        <v>0</v>
      </c>
      <c r="AB225" s="885">
        <v>0</v>
      </c>
      <c r="AC225" s="885">
        <v>0</v>
      </c>
      <c r="AD225" s="886" t="s">
        <v>2764</v>
      </c>
      <c r="AE225" s="839"/>
      <c r="AF225" s="857">
        <v>0</v>
      </c>
      <c r="AG225" s="857">
        <v>0</v>
      </c>
      <c r="AH225" s="839"/>
      <c r="AI225" s="859">
        <v>0</v>
      </c>
      <c r="AJ225" s="860">
        <v>0</v>
      </c>
      <c r="AK225" s="859">
        <v>0</v>
      </c>
      <c r="AL225" s="860">
        <v>0</v>
      </c>
      <c r="AM225" s="839"/>
      <c r="AN225" s="861">
        <v>0</v>
      </c>
      <c r="AO225" s="862">
        <v>0</v>
      </c>
      <c r="AP225" s="862">
        <v>0</v>
      </c>
      <c r="AQ225" s="862">
        <v>0</v>
      </c>
      <c r="AR225" s="863">
        <v>0</v>
      </c>
      <c r="AS225" s="586">
        <v>1</v>
      </c>
      <c r="AT225" s="864">
        <v>8.8499999999999995E-2</v>
      </c>
      <c r="AU225" s="864">
        <v>0.46439999999999998</v>
      </c>
      <c r="AV225" s="864">
        <v>0.86750000000000005</v>
      </c>
      <c r="AW225" s="864">
        <v>0.95369999999999999</v>
      </c>
      <c r="AX225" s="839"/>
      <c r="AY225" s="865">
        <v>69616.113534000004</v>
      </c>
      <c r="AZ225" s="866">
        <v>0.10542746351057267</v>
      </c>
      <c r="BA225" s="867">
        <v>1</v>
      </c>
      <c r="BB225" s="234" t="s">
        <v>244</v>
      </c>
      <c r="BC225" s="839"/>
      <c r="BD225" s="839"/>
      <c r="BE225" s="839"/>
      <c r="BF225" s="839"/>
      <c r="BG225" s="839"/>
      <c r="BH225" s="839"/>
      <c r="BI225" s="839"/>
      <c r="BJ225" s="839"/>
      <c r="BK225" s="839"/>
      <c r="BL225" s="839"/>
      <c r="BM225" s="839"/>
      <c r="BN225" s="876">
        <v>0</v>
      </c>
      <c r="BO225" s="877">
        <v>0</v>
      </c>
      <c r="BP225" s="878">
        <v>0</v>
      </c>
      <c r="BQ225" s="879">
        <v>0</v>
      </c>
      <c r="BR225" s="879">
        <v>0</v>
      </c>
      <c r="BS225" s="880">
        <v>0</v>
      </c>
      <c r="BT225" s="881">
        <v>0</v>
      </c>
      <c r="BU225" s="879">
        <v>0</v>
      </c>
      <c r="BV225" s="879">
        <v>0</v>
      </c>
      <c r="BW225" s="882">
        <v>0</v>
      </c>
      <c r="CG225" s="480">
        <v>213</v>
      </c>
    </row>
    <row r="226" spans="1:85" s="177" customFormat="1" ht="21.95" customHeight="1" x14ac:dyDescent="0.2">
      <c r="A226" s="234">
        <v>0</v>
      </c>
      <c r="B226" s="234">
        <v>0</v>
      </c>
      <c r="C226" s="388">
        <v>0</v>
      </c>
      <c r="D226" s="388" t="s">
        <v>136</v>
      </c>
      <c r="E226" s="868" t="s">
        <v>245</v>
      </c>
      <c r="F226" s="868" t="s">
        <v>655</v>
      </c>
      <c r="G226" s="868" t="s">
        <v>15</v>
      </c>
      <c r="H226" s="869">
        <v>2861.7</v>
      </c>
      <c r="I226" s="870">
        <v>10</v>
      </c>
      <c r="J226" s="871">
        <v>28617</v>
      </c>
      <c r="K226" s="361">
        <v>28617</v>
      </c>
      <c r="L226" s="361">
        <v>30140.524507446476</v>
      </c>
      <c r="M226" s="362">
        <v>0</v>
      </c>
      <c r="N226" s="362">
        <v>0</v>
      </c>
      <c r="O226" s="363">
        <v>0</v>
      </c>
      <c r="P226" s="363">
        <v>0</v>
      </c>
      <c r="Q226" s="362">
        <v>0</v>
      </c>
      <c r="R226" s="362">
        <v>0</v>
      </c>
      <c r="S226" s="363">
        <v>0</v>
      </c>
      <c r="T226" s="363">
        <v>0</v>
      </c>
      <c r="U226" s="891">
        <v>29582.661716392362</v>
      </c>
      <c r="V226" s="891">
        <v>29795.65688075039</v>
      </c>
      <c r="W226" s="891">
        <v>-215.46590826458112</v>
      </c>
      <c r="X226" s="891">
        <v>29580.190972485809</v>
      </c>
      <c r="Y226" s="891">
        <v>0</v>
      </c>
      <c r="Z226" s="362">
        <v>0</v>
      </c>
      <c r="AA226" s="362">
        <v>0</v>
      </c>
      <c r="AB226" s="362">
        <v>0</v>
      </c>
      <c r="AC226" s="362">
        <v>0</v>
      </c>
      <c r="AD226" s="364" t="s">
        <v>2764</v>
      </c>
      <c r="AE226" s="360"/>
      <c r="AF226" s="363">
        <v>0</v>
      </c>
      <c r="AG226" s="363">
        <v>0</v>
      </c>
      <c r="AH226" s="360"/>
      <c r="AI226" s="859">
        <v>0</v>
      </c>
      <c r="AJ226" s="860">
        <v>0</v>
      </c>
      <c r="AK226" s="859">
        <v>0</v>
      </c>
      <c r="AL226" s="860">
        <v>0</v>
      </c>
      <c r="AM226" s="360"/>
      <c r="AN226" s="861">
        <v>0</v>
      </c>
      <c r="AO226" s="862">
        <v>0</v>
      </c>
      <c r="AP226" s="862">
        <v>0</v>
      </c>
      <c r="AQ226" s="862">
        <v>0</v>
      </c>
      <c r="AR226" s="863">
        <v>0</v>
      </c>
      <c r="AS226" s="586">
        <v>9</v>
      </c>
      <c r="AT226" s="864">
        <v>9.0200000000000002E-2</v>
      </c>
      <c r="AU226" s="864">
        <v>0.47350000000000003</v>
      </c>
      <c r="AV226" s="864">
        <v>0.87599999999999989</v>
      </c>
      <c r="AW226" s="864">
        <v>0.94700000000000006</v>
      </c>
      <c r="AX226" s="839"/>
      <c r="AY226" s="865">
        <v>27100.299000000003</v>
      </c>
      <c r="AZ226" s="866">
        <v>4.1041012474112258E-2</v>
      </c>
      <c r="BA226" s="867">
        <v>9</v>
      </c>
      <c r="BB226" s="234" t="s">
        <v>245</v>
      </c>
      <c r="BC226" s="360"/>
      <c r="BD226" s="360"/>
      <c r="BE226" s="360"/>
      <c r="BF226" s="360"/>
      <c r="BG226" s="360"/>
      <c r="BH226" s="360"/>
      <c r="BI226" s="360"/>
      <c r="BJ226" s="360"/>
      <c r="BK226" s="360"/>
      <c r="BL226" s="360"/>
      <c r="BM226" s="360"/>
      <c r="BN226" s="876">
        <v>0</v>
      </c>
      <c r="BO226" s="877">
        <v>0</v>
      </c>
      <c r="BP226" s="878">
        <v>0</v>
      </c>
      <c r="BQ226" s="879">
        <v>0</v>
      </c>
      <c r="BR226" s="879">
        <v>0</v>
      </c>
      <c r="BS226" s="880">
        <v>0</v>
      </c>
      <c r="BT226" s="881">
        <v>0</v>
      </c>
      <c r="BU226" s="879">
        <v>0</v>
      </c>
      <c r="BV226" s="879">
        <v>0</v>
      </c>
      <c r="BW226" s="882">
        <v>0</v>
      </c>
      <c r="CG226" s="480">
        <v>214</v>
      </c>
    </row>
    <row r="227" spans="1:85" s="177" customFormat="1" ht="21.95" customHeight="1" x14ac:dyDescent="0.2">
      <c r="A227" s="234">
        <v>0</v>
      </c>
      <c r="B227" s="234">
        <v>18</v>
      </c>
      <c r="C227" s="388">
        <v>0</v>
      </c>
      <c r="D227" s="388" t="s">
        <v>136</v>
      </c>
      <c r="E227" s="868" t="s">
        <v>847</v>
      </c>
      <c r="F227" s="868" t="s">
        <v>669</v>
      </c>
      <c r="G227" s="868" t="s">
        <v>90</v>
      </c>
      <c r="H227" s="869">
        <v>115.18</v>
      </c>
      <c r="I227" s="870">
        <v>22.797000000000001</v>
      </c>
      <c r="J227" s="871">
        <v>2625.76</v>
      </c>
      <c r="K227" s="361">
        <v>2625.76</v>
      </c>
      <c r="L227" s="361">
        <v>2765.5513726341919</v>
      </c>
      <c r="M227" s="362">
        <v>0</v>
      </c>
      <c r="N227" s="362">
        <v>0.10249999999999999</v>
      </c>
      <c r="O227" s="363">
        <v>11.805949999999999</v>
      </c>
      <c r="P227" s="363">
        <v>269.1404</v>
      </c>
      <c r="Q227" s="362">
        <v>0</v>
      </c>
      <c r="R227" s="362">
        <v>0</v>
      </c>
      <c r="S227" s="363">
        <v>0</v>
      </c>
      <c r="T227" s="363">
        <v>0</v>
      </c>
      <c r="U227" s="891">
        <v>2714.3645325657621</v>
      </c>
      <c r="V227" s="891">
        <v>2733.9079572002361</v>
      </c>
      <c r="W227" s="891">
        <v>-19.770128360233819</v>
      </c>
      <c r="X227" s="891">
        <v>2714.1378288400024</v>
      </c>
      <c r="Y227" s="891">
        <v>278.1991274561002</v>
      </c>
      <c r="Z227" s="362">
        <v>0.10249999999999999</v>
      </c>
      <c r="AA227" s="362">
        <v>0</v>
      </c>
      <c r="AB227" s="362">
        <v>-0.10249999999999999</v>
      </c>
      <c r="AC227" s="362">
        <v>-0.10249999999999999</v>
      </c>
      <c r="AD227" s="364" t="s">
        <v>2766</v>
      </c>
      <c r="AE227" s="360"/>
      <c r="AF227" s="363">
        <v>0</v>
      </c>
      <c r="AG227" s="363">
        <v>0</v>
      </c>
      <c r="AH227" s="360"/>
      <c r="AI227" s="859">
        <v>-269.1404</v>
      </c>
      <c r="AJ227" s="860">
        <v>18</v>
      </c>
      <c r="AK227" s="859">
        <v>0</v>
      </c>
      <c r="AL227" s="860">
        <v>0</v>
      </c>
      <c r="AM227" s="360"/>
      <c r="AN227" s="861">
        <v>0</v>
      </c>
      <c r="AO227" s="862">
        <v>-269.1404</v>
      </c>
      <c r="AP227" s="862">
        <v>2.3800703420758722E-3</v>
      </c>
      <c r="AQ227" s="862">
        <v>0</v>
      </c>
      <c r="AR227" s="863">
        <v>0</v>
      </c>
      <c r="AS227" s="586">
        <v>0</v>
      </c>
      <c r="AT227" s="864">
        <v>0</v>
      </c>
      <c r="AU227" s="864">
        <v>0</v>
      </c>
      <c r="AV227" s="864">
        <v>0</v>
      </c>
      <c r="AW227" s="864">
        <v>0</v>
      </c>
      <c r="AX227" s="839"/>
      <c r="AY227" s="865">
        <v>0</v>
      </c>
      <c r="AZ227" s="866">
        <v>0</v>
      </c>
      <c r="BA227" s="867">
        <v>0</v>
      </c>
      <c r="BB227" s="234" t="s">
        <v>847</v>
      </c>
      <c r="BC227" s="360"/>
      <c r="BD227" s="360"/>
      <c r="BE227" s="360"/>
      <c r="BF227" s="360"/>
      <c r="BG227" s="360"/>
      <c r="BH227" s="360"/>
      <c r="BI227" s="360"/>
      <c r="BJ227" s="360"/>
      <c r="BK227" s="360"/>
      <c r="BL227" s="360"/>
      <c r="BM227" s="360"/>
      <c r="BN227" s="876">
        <v>0</v>
      </c>
      <c r="BO227" s="877">
        <v>0</v>
      </c>
      <c r="BP227" s="878">
        <v>0</v>
      </c>
      <c r="BQ227" s="879">
        <v>0</v>
      </c>
      <c r="BR227" s="879">
        <v>0</v>
      </c>
      <c r="BS227" s="880">
        <v>0</v>
      </c>
      <c r="BT227" s="881">
        <v>0</v>
      </c>
      <c r="BU227" s="879">
        <v>0</v>
      </c>
      <c r="BV227" s="879">
        <v>0</v>
      </c>
      <c r="BW227" s="882">
        <v>0</v>
      </c>
      <c r="CG227" s="480">
        <v>215</v>
      </c>
    </row>
    <row r="228" spans="1:85" s="177" customFormat="1" ht="21.95" customHeight="1" x14ac:dyDescent="0.2">
      <c r="A228" s="234">
        <v>0</v>
      </c>
      <c r="B228" s="234">
        <v>12</v>
      </c>
      <c r="C228" s="388">
        <v>0</v>
      </c>
      <c r="D228" s="388" t="s">
        <v>136</v>
      </c>
      <c r="E228" s="868" t="s">
        <v>848</v>
      </c>
      <c r="F228" s="868" t="s">
        <v>639</v>
      </c>
      <c r="G228" s="868" t="s">
        <v>90</v>
      </c>
      <c r="H228" s="869">
        <v>90.91</v>
      </c>
      <c r="I228" s="870">
        <v>25.41</v>
      </c>
      <c r="J228" s="871">
        <v>2310.02</v>
      </c>
      <c r="K228" s="361">
        <v>2310.02</v>
      </c>
      <c r="L228" s="361">
        <v>2430.7267022805227</v>
      </c>
      <c r="M228" s="362">
        <v>1.8500000000000003E-2</v>
      </c>
      <c r="N228" s="362">
        <v>0.98580000000000001</v>
      </c>
      <c r="O228" s="363">
        <v>89.619078000000002</v>
      </c>
      <c r="P228" s="363">
        <v>2277.2177160000001</v>
      </c>
      <c r="Q228" s="362">
        <v>1.8500000000000003E-2</v>
      </c>
      <c r="R228" s="887">
        <v>1.8500000000000003E-2</v>
      </c>
      <c r="S228" s="363">
        <v>1.6818350000000002</v>
      </c>
      <c r="T228" s="363">
        <v>42.735370000000003</v>
      </c>
      <c r="U228" s="891">
        <v>2387.9700953314709</v>
      </c>
      <c r="V228" s="891">
        <v>2404.8454024011594</v>
      </c>
      <c r="W228" s="891">
        <v>-17.071060631696849</v>
      </c>
      <c r="X228" s="891">
        <v>2387.7743417694624</v>
      </c>
      <c r="Y228" s="891">
        <v>2353.867946116336</v>
      </c>
      <c r="Z228" s="362">
        <v>0.96730000000000005</v>
      </c>
      <c r="AA228" s="362">
        <v>0</v>
      </c>
      <c r="AB228" s="362">
        <v>-0.96730000000000005</v>
      </c>
      <c r="AC228" s="362">
        <v>-0.96730000000000005</v>
      </c>
      <c r="AD228" s="364" t="s">
        <v>2766</v>
      </c>
      <c r="AE228" s="360"/>
      <c r="AF228" s="363">
        <v>0</v>
      </c>
      <c r="AG228" s="363">
        <v>1.6818350000000002</v>
      </c>
      <c r="AH228" s="360"/>
      <c r="AI228" s="859">
        <v>-2234.4823460000002</v>
      </c>
      <c r="AJ228" s="860">
        <v>12</v>
      </c>
      <c r="AK228" s="859">
        <v>0</v>
      </c>
      <c r="AL228" s="860">
        <v>0</v>
      </c>
      <c r="AM228" s="360"/>
      <c r="AN228" s="861">
        <v>42.735370000000003</v>
      </c>
      <c r="AO228" s="862">
        <v>-2234.4823460000002</v>
      </c>
      <c r="AP228" s="862">
        <v>1.9760040341794533E-2</v>
      </c>
      <c r="AQ228" s="862">
        <v>0</v>
      </c>
      <c r="AR228" s="863">
        <v>0</v>
      </c>
      <c r="AS228" s="586">
        <v>0</v>
      </c>
      <c r="AT228" s="864">
        <v>0</v>
      </c>
      <c r="AU228" s="864">
        <v>0</v>
      </c>
      <c r="AV228" s="864">
        <v>0</v>
      </c>
      <c r="AW228" s="864">
        <v>0</v>
      </c>
      <c r="AX228" s="839"/>
      <c r="AY228" s="865">
        <v>0</v>
      </c>
      <c r="AZ228" s="866">
        <v>0</v>
      </c>
      <c r="BA228" s="867">
        <v>0</v>
      </c>
      <c r="BB228" s="234" t="s">
        <v>848</v>
      </c>
      <c r="BC228" s="360"/>
      <c r="BD228" s="360"/>
      <c r="BE228" s="360"/>
      <c r="BF228" s="360"/>
      <c r="BG228" s="360"/>
      <c r="BH228" s="360"/>
      <c r="BI228" s="360"/>
      <c r="BJ228" s="360"/>
      <c r="BK228" s="360"/>
      <c r="BL228" s="360"/>
      <c r="BM228" s="360"/>
      <c r="BN228" s="876">
        <v>0</v>
      </c>
      <c r="BO228" s="877">
        <v>0</v>
      </c>
      <c r="BP228" s="878">
        <v>0</v>
      </c>
      <c r="BQ228" s="879">
        <v>0</v>
      </c>
      <c r="BR228" s="879">
        <v>0</v>
      </c>
      <c r="BS228" s="880">
        <v>0</v>
      </c>
      <c r="BT228" s="881">
        <v>0</v>
      </c>
      <c r="BU228" s="879">
        <v>0</v>
      </c>
      <c r="BV228" s="879">
        <v>0</v>
      </c>
      <c r="BW228" s="882">
        <v>0</v>
      </c>
      <c r="CG228" s="480">
        <v>216</v>
      </c>
    </row>
    <row r="229" spans="1:85" s="177" customFormat="1" ht="21.95" customHeight="1" x14ac:dyDescent="0.2">
      <c r="A229" s="234">
        <v>0</v>
      </c>
      <c r="B229" s="234">
        <v>0</v>
      </c>
      <c r="C229" s="388">
        <v>0</v>
      </c>
      <c r="D229" s="388" t="s">
        <v>136</v>
      </c>
      <c r="E229" s="868" t="s">
        <v>1828</v>
      </c>
      <c r="F229" s="868" t="s">
        <v>1829</v>
      </c>
      <c r="G229" s="868" t="s">
        <v>15</v>
      </c>
      <c r="H229" s="869">
        <v>108.1</v>
      </c>
      <c r="I229" s="870">
        <v>35</v>
      </c>
      <c r="J229" s="871">
        <v>3783.5</v>
      </c>
      <c r="K229" s="361">
        <v>3783.5</v>
      </c>
      <c r="L229" s="361">
        <v>3984.9276469903816</v>
      </c>
      <c r="M229" s="362">
        <v>0</v>
      </c>
      <c r="N229" s="362">
        <v>0</v>
      </c>
      <c r="O229" s="363">
        <v>0</v>
      </c>
      <c r="P229" s="363">
        <v>0</v>
      </c>
      <c r="Q229" s="362">
        <v>0</v>
      </c>
      <c r="R229" s="362">
        <v>0</v>
      </c>
      <c r="S229" s="363">
        <v>0</v>
      </c>
      <c r="T229" s="363">
        <v>0</v>
      </c>
      <c r="U229" s="891">
        <v>3911.1717022738412</v>
      </c>
      <c r="V229" s="891">
        <v>3939.3321385302133</v>
      </c>
      <c r="W229" s="891">
        <v>-28.487097316946041</v>
      </c>
      <c r="X229" s="891">
        <v>3910.8450412132675</v>
      </c>
      <c r="Y229" s="891">
        <v>0</v>
      </c>
      <c r="Z229" s="362">
        <v>0</v>
      </c>
      <c r="AA229" s="362">
        <v>0</v>
      </c>
      <c r="AB229" s="362">
        <v>0</v>
      </c>
      <c r="AC229" s="362">
        <v>0</v>
      </c>
      <c r="AD229" s="364" t="s">
        <v>2764</v>
      </c>
      <c r="AE229" s="360"/>
      <c r="AF229" s="363">
        <v>0</v>
      </c>
      <c r="AG229" s="363">
        <v>0</v>
      </c>
      <c r="AH229" s="360"/>
      <c r="AI229" s="859">
        <v>0</v>
      </c>
      <c r="AJ229" s="860">
        <v>0</v>
      </c>
      <c r="AK229" s="859">
        <v>0</v>
      </c>
      <c r="AL229" s="860">
        <v>0</v>
      </c>
      <c r="AM229" s="360"/>
      <c r="AN229" s="861">
        <v>0</v>
      </c>
      <c r="AO229" s="862">
        <v>0</v>
      </c>
      <c r="AP229" s="862">
        <v>0</v>
      </c>
      <c r="AQ229" s="862">
        <v>0</v>
      </c>
      <c r="AR229" s="863">
        <v>0</v>
      </c>
      <c r="AS229" s="586">
        <v>32</v>
      </c>
      <c r="AT229" s="864">
        <v>0.1241</v>
      </c>
      <c r="AU229" s="864">
        <v>0.62060000000000004</v>
      </c>
      <c r="AV229" s="864">
        <v>0.88439999999999996</v>
      </c>
      <c r="AW229" s="864">
        <v>0.94730000000000003</v>
      </c>
      <c r="AX229" s="839"/>
      <c r="AY229" s="865">
        <v>3584.1095500000001</v>
      </c>
      <c r="AZ229" s="866">
        <v>5.427817779801428E-3</v>
      </c>
      <c r="BA229" s="867">
        <v>32</v>
      </c>
      <c r="BB229" s="234" t="s">
        <v>1828</v>
      </c>
      <c r="BC229" s="360"/>
      <c r="BD229" s="360"/>
      <c r="BE229" s="360"/>
      <c r="BF229" s="360"/>
      <c r="BG229" s="360"/>
      <c r="BH229" s="360"/>
      <c r="BI229" s="360"/>
      <c r="BJ229" s="360"/>
      <c r="BK229" s="360"/>
      <c r="BL229" s="360"/>
      <c r="BM229" s="360"/>
      <c r="BN229" s="876">
        <v>0</v>
      </c>
      <c r="BO229" s="877">
        <v>0</v>
      </c>
      <c r="BP229" s="878">
        <v>0</v>
      </c>
      <c r="BQ229" s="879">
        <v>0</v>
      </c>
      <c r="BR229" s="879">
        <v>0</v>
      </c>
      <c r="BS229" s="880">
        <v>0</v>
      </c>
      <c r="BT229" s="881">
        <v>0</v>
      </c>
      <c r="BU229" s="879">
        <v>0</v>
      </c>
      <c r="BV229" s="879">
        <v>0</v>
      </c>
      <c r="BW229" s="882">
        <v>0</v>
      </c>
      <c r="CG229" s="480">
        <v>217</v>
      </c>
    </row>
    <row r="230" spans="1:85" s="177" customFormat="1" ht="21.95" customHeight="1" x14ac:dyDescent="0.2">
      <c r="A230" s="234">
        <v>0</v>
      </c>
      <c r="B230" s="234">
        <v>0</v>
      </c>
      <c r="C230" s="388">
        <v>0</v>
      </c>
      <c r="D230" s="388" t="s">
        <v>136</v>
      </c>
      <c r="E230" s="868" t="s">
        <v>1830</v>
      </c>
      <c r="F230" s="868" t="s">
        <v>1831</v>
      </c>
      <c r="G230" s="868" t="s">
        <v>90</v>
      </c>
      <c r="H230" s="869">
        <v>32.61</v>
      </c>
      <c r="I230" s="870">
        <v>78</v>
      </c>
      <c r="J230" s="871">
        <v>2543.58</v>
      </c>
      <c r="K230" s="361">
        <v>2543.58</v>
      </c>
      <c r="L230" s="361">
        <v>2678.9962374340676</v>
      </c>
      <c r="M230" s="362">
        <v>0</v>
      </c>
      <c r="N230" s="362">
        <v>0</v>
      </c>
      <c r="O230" s="363">
        <v>0</v>
      </c>
      <c r="P230" s="363">
        <v>0</v>
      </c>
      <c r="Q230" s="362">
        <v>0</v>
      </c>
      <c r="R230" s="362">
        <v>0</v>
      </c>
      <c r="S230" s="363">
        <v>0</v>
      </c>
      <c r="T230" s="363">
        <v>0</v>
      </c>
      <c r="U230" s="891">
        <v>2629.4114228808498</v>
      </c>
      <c r="V230" s="891">
        <v>2648.3431851255923</v>
      </c>
      <c r="W230" s="891">
        <v>-19.151370686781473</v>
      </c>
      <c r="X230" s="891">
        <v>2629.191814438811</v>
      </c>
      <c r="Y230" s="891">
        <v>0</v>
      </c>
      <c r="Z230" s="362">
        <v>0</v>
      </c>
      <c r="AA230" s="362">
        <v>0</v>
      </c>
      <c r="AB230" s="362">
        <v>0</v>
      </c>
      <c r="AC230" s="362">
        <v>0</v>
      </c>
      <c r="AD230" s="364" t="s">
        <v>2764</v>
      </c>
      <c r="AE230" s="360"/>
      <c r="AF230" s="363">
        <v>0</v>
      </c>
      <c r="AG230" s="363">
        <v>0</v>
      </c>
      <c r="AH230" s="360"/>
      <c r="AI230" s="859">
        <v>0</v>
      </c>
      <c r="AJ230" s="860">
        <v>0</v>
      </c>
      <c r="AK230" s="859">
        <v>0</v>
      </c>
      <c r="AL230" s="860">
        <v>0</v>
      </c>
      <c r="AM230" s="360"/>
      <c r="AN230" s="861">
        <v>0</v>
      </c>
      <c r="AO230" s="862">
        <v>0</v>
      </c>
      <c r="AP230" s="862">
        <v>0</v>
      </c>
      <c r="AQ230" s="862">
        <v>0</v>
      </c>
      <c r="AR230" s="863">
        <v>0</v>
      </c>
      <c r="AS230" s="586">
        <v>38</v>
      </c>
      <c r="AT230" s="864">
        <v>0</v>
      </c>
      <c r="AU230" s="864">
        <v>0</v>
      </c>
      <c r="AV230" s="864">
        <v>0.23809999999999998</v>
      </c>
      <c r="AW230" s="864">
        <v>1</v>
      </c>
      <c r="AX230" s="839"/>
      <c r="AY230" s="865">
        <v>2543.58</v>
      </c>
      <c r="AZ230" s="866">
        <v>3.8520275554488324E-3</v>
      </c>
      <c r="BA230" s="867">
        <v>38</v>
      </c>
      <c r="BB230" s="234" t="s">
        <v>1830</v>
      </c>
      <c r="BC230" s="360"/>
      <c r="BD230" s="360"/>
      <c r="BE230" s="360"/>
      <c r="BF230" s="360"/>
      <c r="BG230" s="360"/>
      <c r="BH230" s="360"/>
      <c r="BI230" s="360"/>
      <c r="BJ230" s="360"/>
      <c r="BK230" s="360"/>
      <c r="BL230" s="360"/>
      <c r="BM230" s="360"/>
      <c r="BN230" s="876">
        <v>0</v>
      </c>
      <c r="BO230" s="877">
        <v>0</v>
      </c>
      <c r="BP230" s="878">
        <v>0</v>
      </c>
      <c r="BQ230" s="879">
        <v>0</v>
      </c>
      <c r="BR230" s="879">
        <v>0</v>
      </c>
      <c r="BS230" s="880">
        <v>0</v>
      </c>
      <c r="BT230" s="881">
        <v>0</v>
      </c>
      <c r="BU230" s="879">
        <v>0</v>
      </c>
      <c r="BV230" s="879">
        <v>0</v>
      </c>
      <c r="BW230" s="882">
        <v>0</v>
      </c>
      <c r="CG230" s="480">
        <v>218</v>
      </c>
    </row>
    <row r="231" spans="1:85" s="177" customFormat="1" ht="21.95" customHeight="1" x14ac:dyDescent="0.2">
      <c r="A231" s="234">
        <v>0</v>
      </c>
      <c r="B231" s="234">
        <v>0</v>
      </c>
      <c r="C231" s="388" t="s">
        <v>137</v>
      </c>
      <c r="D231" s="388" t="s">
        <v>137</v>
      </c>
      <c r="E231" s="161" t="s">
        <v>137</v>
      </c>
      <c r="F231" s="161" t="s">
        <v>1</v>
      </c>
      <c r="G231" s="162"/>
      <c r="H231" s="162"/>
      <c r="I231" s="162"/>
      <c r="J231" s="163">
        <v>343150.06</v>
      </c>
      <c r="K231" s="163">
        <v>343150.06</v>
      </c>
      <c r="L231" s="163">
        <v>345848.70339137415</v>
      </c>
      <c r="M231" s="164">
        <v>0.25903478975641148</v>
      </c>
      <c r="N231" s="164">
        <v>0.48948261724039899</v>
      </c>
      <c r="O231" s="163"/>
      <c r="P231" s="163">
        <v>167965.98947499995</v>
      </c>
      <c r="Q231" s="164">
        <v>0.57928876474041702</v>
      </c>
      <c r="R231" s="164">
        <v>0.85228109532022223</v>
      </c>
      <c r="S231" s="163">
        <v>0</v>
      </c>
      <c r="T231" s="163">
        <v>292460.30899599998</v>
      </c>
      <c r="U231" s="163">
        <v>354233.87289302674</v>
      </c>
      <c r="V231" s="163">
        <v>355307.23638945946</v>
      </c>
      <c r="W231" s="163"/>
      <c r="X231" s="163">
        <v>354221.42187646806</v>
      </c>
      <c r="Y231" s="163">
        <v>173394.26021252904</v>
      </c>
      <c r="Z231" s="164">
        <v>0.23044782748398751</v>
      </c>
      <c r="AA231" s="164">
        <v>0.27299233057980521</v>
      </c>
      <c r="AB231" s="164">
        <v>0.36279847807982324</v>
      </c>
      <c r="AC231" s="164">
        <v>4.2544503095817698E-2</v>
      </c>
      <c r="AD231" s="201" t="s">
        <v>2765</v>
      </c>
      <c r="AE231" s="155" t="s">
        <v>964</v>
      </c>
      <c r="AF231" s="685">
        <v>0</v>
      </c>
      <c r="AG231" s="833">
        <v>0</v>
      </c>
      <c r="AH231" s="155"/>
      <c r="AI231" s="207"/>
      <c r="AJ231" s="208"/>
      <c r="AK231" s="207"/>
      <c r="AL231" s="208"/>
      <c r="AM231" s="155"/>
      <c r="AN231" s="212"/>
      <c r="AO231" s="209"/>
      <c r="AP231" s="209"/>
      <c r="AQ231" s="209"/>
      <c r="AR231" s="213"/>
      <c r="AS231" s="396"/>
      <c r="AT231" s="244"/>
      <c r="AU231" s="244"/>
      <c r="AV231" s="244"/>
      <c r="AW231" s="244"/>
      <c r="AX231" s="155"/>
      <c r="AY231" s="247"/>
      <c r="AZ231" s="245"/>
      <c r="BA231" s="397"/>
      <c r="BB231" s="234" t="s">
        <v>137</v>
      </c>
      <c r="BC231" s="155"/>
      <c r="BD231" s="155"/>
      <c r="BE231" s="155"/>
      <c r="BF231" s="155"/>
      <c r="BG231" s="155"/>
      <c r="BH231" s="155"/>
      <c r="BI231" s="155"/>
      <c r="BJ231" s="155"/>
      <c r="BK231" s="155"/>
      <c r="BL231" s="155"/>
      <c r="BM231" s="155"/>
      <c r="BN231" s="661" t="s">
        <v>137</v>
      </c>
      <c r="BO231" s="662">
        <v>292460.30899599998</v>
      </c>
      <c r="BP231" s="663">
        <v>0</v>
      </c>
      <c r="BQ231" s="664">
        <v>0</v>
      </c>
      <c r="BR231" s="664">
        <v>0</v>
      </c>
      <c r="BS231" s="665">
        <v>0</v>
      </c>
      <c r="BT231" s="666">
        <v>2</v>
      </c>
      <c r="BU231" s="664" t="s">
        <v>137</v>
      </c>
      <c r="BV231" s="664">
        <v>124494.31952100003</v>
      </c>
      <c r="BW231" s="667">
        <v>0.21595181263485472</v>
      </c>
      <c r="CG231" s="480">
        <v>219</v>
      </c>
    </row>
    <row r="232" spans="1:85" s="177" customFormat="1" ht="21.95" customHeight="1" x14ac:dyDescent="0.2">
      <c r="A232" s="234">
        <v>0</v>
      </c>
      <c r="B232" s="234">
        <v>0</v>
      </c>
      <c r="C232" s="388">
        <v>0</v>
      </c>
      <c r="D232" s="388" t="s">
        <v>137</v>
      </c>
      <c r="E232" s="872" t="s">
        <v>138</v>
      </c>
      <c r="F232" s="872" t="s">
        <v>641</v>
      </c>
      <c r="G232" s="872"/>
      <c r="H232" s="873"/>
      <c r="I232" s="874"/>
      <c r="J232" s="875">
        <v>9550.1</v>
      </c>
      <c r="K232" s="842">
        <v>9550.1</v>
      </c>
      <c r="L232" s="842">
        <v>10058.532449193299</v>
      </c>
      <c r="M232" s="362">
        <v>0</v>
      </c>
      <c r="N232" s="362">
        <v>0</v>
      </c>
      <c r="O232" s="363">
        <v>0</v>
      </c>
      <c r="P232" s="363">
        <v>0</v>
      </c>
      <c r="Q232" s="362">
        <v>0</v>
      </c>
      <c r="R232" s="362">
        <v>0</v>
      </c>
      <c r="S232" s="363">
        <v>0</v>
      </c>
      <c r="T232" s="363">
        <v>0</v>
      </c>
      <c r="U232" s="363"/>
      <c r="V232" s="363"/>
      <c r="W232" s="363"/>
      <c r="X232" s="363"/>
      <c r="Y232" s="363">
        <v>0</v>
      </c>
      <c r="Z232" s="362">
        <v>0</v>
      </c>
      <c r="AA232" s="362">
        <v>0</v>
      </c>
      <c r="AB232" s="362">
        <v>0</v>
      </c>
      <c r="AC232" s="362">
        <v>0</v>
      </c>
      <c r="AD232" s="364" t="s">
        <v>2764</v>
      </c>
      <c r="AE232" s="360"/>
      <c r="AF232" s="363">
        <v>0</v>
      </c>
      <c r="AG232" s="363">
        <v>0</v>
      </c>
      <c r="AH232" s="360"/>
      <c r="AI232" s="859"/>
      <c r="AJ232" s="860"/>
      <c r="AK232" s="859"/>
      <c r="AL232" s="860"/>
      <c r="AM232" s="360"/>
      <c r="AN232" s="861"/>
      <c r="AO232" s="862"/>
      <c r="AP232" s="862"/>
      <c r="AQ232" s="862"/>
      <c r="AR232" s="863"/>
      <c r="AS232" s="586"/>
      <c r="AT232" s="864"/>
      <c r="AU232" s="864"/>
      <c r="AV232" s="864"/>
      <c r="AW232" s="864"/>
      <c r="AX232" s="839"/>
      <c r="AY232" s="865"/>
      <c r="AZ232" s="866"/>
      <c r="BA232" s="867"/>
      <c r="BB232" s="234" t="s">
        <v>138</v>
      </c>
      <c r="BC232" s="360"/>
      <c r="BD232" s="360"/>
      <c r="BE232" s="360"/>
      <c r="BF232" s="360"/>
      <c r="BG232" s="360"/>
      <c r="BH232" s="360"/>
      <c r="BI232" s="360"/>
      <c r="BJ232" s="360"/>
      <c r="BK232" s="360"/>
      <c r="BL232" s="360"/>
      <c r="BM232" s="360"/>
      <c r="BN232" s="876">
        <v>0</v>
      </c>
      <c r="BO232" s="877">
        <v>0</v>
      </c>
      <c r="BP232" s="878">
        <v>0</v>
      </c>
      <c r="BQ232" s="879">
        <v>0</v>
      </c>
      <c r="BR232" s="879">
        <v>0</v>
      </c>
      <c r="BS232" s="880">
        <v>0</v>
      </c>
      <c r="BT232" s="881">
        <v>0</v>
      </c>
      <c r="BU232" s="879">
        <v>0</v>
      </c>
      <c r="BV232" s="879">
        <v>0</v>
      </c>
      <c r="BW232" s="882">
        <v>0</v>
      </c>
      <c r="CG232" s="480">
        <v>220</v>
      </c>
    </row>
    <row r="233" spans="1:85" s="177" customFormat="1" ht="21.95" customHeight="1" x14ac:dyDescent="0.2">
      <c r="A233" s="234">
        <v>13</v>
      </c>
      <c r="B233" s="234">
        <v>0</v>
      </c>
      <c r="C233" s="388">
        <v>0</v>
      </c>
      <c r="D233" s="388" t="s">
        <v>137</v>
      </c>
      <c r="E233" s="883" t="s">
        <v>139</v>
      </c>
      <c r="F233" s="883" t="s">
        <v>641</v>
      </c>
      <c r="G233" s="884" t="s">
        <v>90</v>
      </c>
      <c r="H233" s="884">
        <v>1326.31</v>
      </c>
      <c r="I233" s="884">
        <v>7.2004999999999999</v>
      </c>
      <c r="J233" s="857">
        <v>9550.1</v>
      </c>
      <c r="K233" s="857">
        <v>9550.1</v>
      </c>
      <c r="L233" s="857">
        <v>9606.2817856358597</v>
      </c>
      <c r="M233" s="885">
        <v>0.16930000000000001</v>
      </c>
      <c r="N233" s="885">
        <v>0.30149999999999999</v>
      </c>
      <c r="O233" s="857">
        <v>399.88246499999997</v>
      </c>
      <c r="P233" s="857">
        <v>2879.3551499999999</v>
      </c>
      <c r="Q233" s="885">
        <v>0.70310000000000006</v>
      </c>
      <c r="R233" s="885">
        <v>0.88950000000000007</v>
      </c>
      <c r="S233" s="857">
        <v>1179.752745</v>
      </c>
      <c r="T233" s="857">
        <v>8494.8139500000016</v>
      </c>
      <c r="U233" s="891">
        <v>9834.9021679264988</v>
      </c>
      <c r="V233" s="891">
        <v>9855.9260415928329</v>
      </c>
      <c r="W233" s="891">
        <v>-21.267750600863589</v>
      </c>
      <c r="X233" s="891">
        <v>9834.6582909919689</v>
      </c>
      <c r="Y233" s="891">
        <v>2965.1494747340785</v>
      </c>
      <c r="Z233" s="885">
        <v>0.13219999999999998</v>
      </c>
      <c r="AA233" s="885">
        <v>0.18640000000000001</v>
      </c>
      <c r="AB233" s="885">
        <v>0.58800000000000008</v>
      </c>
      <c r="AC233" s="885">
        <v>5.4200000000000026E-2</v>
      </c>
      <c r="AD233" s="886" t="s">
        <v>2765</v>
      </c>
      <c r="AE233" s="839"/>
      <c r="AF233" s="857">
        <v>0</v>
      </c>
      <c r="AG233" s="857">
        <v>1179.752745</v>
      </c>
      <c r="AH233" s="839"/>
      <c r="AI233" s="859">
        <v>0</v>
      </c>
      <c r="AJ233" s="860">
        <v>0</v>
      </c>
      <c r="AK233" s="859">
        <v>5615.4588000000022</v>
      </c>
      <c r="AL233" s="860">
        <v>13</v>
      </c>
      <c r="AM233" s="839"/>
      <c r="AN233" s="861">
        <v>8494.8139500000016</v>
      </c>
      <c r="AO233" s="862">
        <v>0</v>
      </c>
      <c r="AP233" s="862">
        <v>0</v>
      </c>
      <c r="AQ233" s="862">
        <v>5615.4588000000022</v>
      </c>
      <c r="AR233" s="863">
        <v>8.4664914476056015E-3</v>
      </c>
      <c r="AS233" s="586">
        <v>0</v>
      </c>
      <c r="AT233" s="864">
        <v>0</v>
      </c>
      <c r="AU233" s="864">
        <v>0</v>
      </c>
      <c r="AV233" s="864">
        <v>0</v>
      </c>
      <c r="AW233" s="864">
        <v>0</v>
      </c>
      <c r="AX233" s="839"/>
      <c r="AY233" s="865">
        <v>0</v>
      </c>
      <c r="AZ233" s="866">
        <v>0</v>
      </c>
      <c r="BA233" s="867">
        <v>0</v>
      </c>
      <c r="BB233" s="234" t="s">
        <v>139</v>
      </c>
      <c r="BC233" s="839"/>
      <c r="BD233" s="839"/>
      <c r="BE233" s="839"/>
      <c r="BF233" s="839"/>
      <c r="BG233" s="839"/>
      <c r="BH233" s="839"/>
      <c r="BI233" s="839"/>
      <c r="BJ233" s="839"/>
      <c r="BK233" s="839"/>
      <c r="BL233" s="839"/>
      <c r="BM233" s="839"/>
      <c r="BN233" s="876">
        <v>0</v>
      </c>
      <c r="BO233" s="877">
        <v>0</v>
      </c>
      <c r="BP233" s="878">
        <v>0</v>
      </c>
      <c r="BQ233" s="879">
        <v>0</v>
      </c>
      <c r="BR233" s="879">
        <v>0</v>
      </c>
      <c r="BS233" s="880">
        <v>0</v>
      </c>
      <c r="BT233" s="881">
        <v>0</v>
      </c>
      <c r="BU233" s="879">
        <v>0</v>
      </c>
      <c r="BV233" s="879">
        <v>0</v>
      </c>
      <c r="BW233" s="882">
        <v>0</v>
      </c>
      <c r="CG233" s="480">
        <v>221</v>
      </c>
    </row>
    <row r="234" spans="1:85" s="177" customFormat="1" ht="21.95" customHeight="1" x14ac:dyDescent="0.2">
      <c r="A234" s="234">
        <v>0</v>
      </c>
      <c r="B234" s="234">
        <v>0</v>
      </c>
      <c r="C234" s="388">
        <v>0</v>
      </c>
      <c r="D234" s="388" t="s">
        <v>137</v>
      </c>
      <c r="E234" s="872" t="s">
        <v>140</v>
      </c>
      <c r="F234" s="872" t="s">
        <v>643</v>
      </c>
      <c r="G234" s="872"/>
      <c r="H234" s="873"/>
      <c r="I234" s="874"/>
      <c r="J234" s="875">
        <v>21441.97</v>
      </c>
      <c r="K234" s="842">
        <v>21441.97</v>
      </c>
      <c r="L234" s="842">
        <v>22583.507085750854</v>
      </c>
      <c r="M234" s="362">
        <v>0</v>
      </c>
      <c r="N234" s="362">
        <v>0</v>
      </c>
      <c r="O234" s="363">
        <v>0</v>
      </c>
      <c r="P234" s="363">
        <v>0</v>
      </c>
      <c r="Q234" s="362">
        <v>0</v>
      </c>
      <c r="R234" s="362">
        <v>0</v>
      </c>
      <c r="S234" s="363">
        <v>0</v>
      </c>
      <c r="T234" s="363">
        <v>0</v>
      </c>
      <c r="U234" s="363"/>
      <c r="V234" s="363"/>
      <c r="W234" s="363"/>
      <c r="X234" s="363"/>
      <c r="Y234" s="363">
        <v>0</v>
      </c>
      <c r="Z234" s="362">
        <v>0</v>
      </c>
      <c r="AA234" s="362">
        <v>0</v>
      </c>
      <c r="AB234" s="362">
        <v>0</v>
      </c>
      <c r="AC234" s="362">
        <v>0</v>
      </c>
      <c r="AD234" s="364" t="s">
        <v>2764</v>
      </c>
      <c r="AE234" s="360"/>
      <c r="AF234" s="363">
        <v>0</v>
      </c>
      <c r="AG234" s="363">
        <v>0</v>
      </c>
      <c r="AH234" s="360"/>
      <c r="AI234" s="859"/>
      <c r="AJ234" s="860"/>
      <c r="AK234" s="859"/>
      <c r="AL234" s="860"/>
      <c r="AM234" s="360"/>
      <c r="AN234" s="861"/>
      <c r="AO234" s="862"/>
      <c r="AP234" s="862"/>
      <c r="AQ234" s="862"/>
      <c r="AR234" s="863"/>
      <c r="AS234" s="586"/>
      <c r="AT234" s="864"/>
      <c r="AU234" s="864"/>
      <c r="AV234" s="864"/>
      <c r="AW234" s="864"/>
      <c r="AX234" s="839"/>
      <c r="AY234" s="865"/>
      <c r="AZ234" s="866"/>
      <c r="BA234" s="867"/>
      <c r="BB234" s="234" t="s">
        <v>140</v>
      </c>
      <c r="BC234" s="360"/>
      <c r="BD234" s="360"/>
      <c r="BE234" s="360"/>
      <c r="BF234" s="360"/>
      <c r="BG234" s="360"/>
      <c r="BH234" s="360"/>
      <c r="BI234" s="360"/>
      <c r="BJ234" s="360"/>
      <c r="BK234" s="360"/>
      <c r="BL234" s="360"/>
      <c r="BM234" s="360"/>
      <c r="BN234" s="876">
        <v>0</v>
      </c>
      <c r="BO234" s="877">
        <v>0</v>
      </c>
      <c r="BP234" s="878">
        <v>0</v>
      </c>
      <c r="BQ234" s="879">
        <v>0</v>
      </c>
      <c r="BR234" s="879">
        <v>0</v>
      </c>
      <c r="BS234" s="880">
        <v>0</v>
      </c>
      <c r="BT234" s="881">
        <v>0</v>
      </c>
      <c r="BU234" s="879">
        <v>0</v>
      </c>
      <c r="BV234" s="879">
        <v>0</v>
      </c>
      <c r="BW234" s="882">
        <v>0</v>
      </c>
      <c r="CG234" s="480">
        <v>222</v>
      </c>
    </row>
    <row r="235" spans="1:85" s="177" customFormat="1" ht="21.95" customHeight="1" x14ac:dyDescent="0.2">
      <c r="A235" s="234">
        <v>21</v>
      </c>
      <c r="B235" s="234">
        <v>0</v>
      </c>
      <c r="C235" s="388">
        <v>0</v>
      </c>
      <c r="D235" s="388" t="s">
        <v>137</v>
      </c>
      <c r="E235" s="868" t="s">
        <v>141</v>
      </c>
      <c r="F235" s="868" t="s">
        <v>2663</v>
      </c>
      <c r="G235" s="868" t="s">
        <v>90</v>
      </c>
      <c r="H235" s="869">
        <v>786.05</v>
      </c>
      <c r="I235" s="870">
        <v>7.65</v>
      </c>
      <c r="J235" s="871">
        <v>6013.28</v>
      </c>
      <c r="K235" s="361">
        <v>6013.28</v>
      </c>
      <c r="L235" s="361">
        <v>6179.335404856779</v>
      </c>
      <c r="M235" s="362">
        <v>0</v>
      </c>
      <c r="N235" s="362">
        <v>4.2999999999999997E-2</v>
      </c>
      <c r="O235" s="363">
        <v>33.800149999999995</v>
      </c>
      <c r="P235" s="363">
        <v>258.57103999999998</v>
      </c>
      <c r="Q235" s="362"/>
      <c r="R235" s="362">
        <v>0.48130000000000001</v>
      </c>
      <c r="S235" s="363">
        <v>378.32586499999996</v>
      </c>
      <c r="T235" s="363">
        <v>2894.1916639999999</v>
      </c>
      <c r="U235" s="891">
        <v>6213.7498600237986</v>
      </c>
      <c r="V235" s="891">
        <v>6258.4888590159708</v>
      </c>
      <c r="W235" s="891">
        <v>-45.25797138048133</v>
      </c>
      <c r="X235" s="891">
        <v>6213.2308876354891</v>
      </c>
      <c r="Y235" s="891">
        <v>267.16892816832603</v>
      </c>
      <c r="Z235" s="362">
        <v>4.2999999999999997E-2</v>
      </c>
      <c r="AA235" s="362">
        <v>0.48130000000000001</v>
      </c>
      <c r="AB235" s="362">
        <v>0.43830000000000002</v>
      </c>
      <c r="AC235" s="362">
        <v>0.43830000000000002</v>
      </c>
      <c r="AD235" s="364" t="s">
        <v>2765</v>
      </c>
      <c r="AE235" s="360"/>
      <c r="AF235" s="363">
        <v>0</v>
      </c>
      <c r="AG235" s="363">
        <v>378.32586499999996</v>
      </c>
      <c r="AH235" s="360"/>
      <c r="AI235" s="859">
        <v>0</v>
      </c>
      <c r="AJ235" s="860">
        <v>0</v>
      </c>
      <c r="AK235" s="859">
        <v>2635.6206240000001</v>
      </c>
      <c r="AL235" s="860">
        <v>21</v>
      </c>
      <c r="AM235" s="360"/>
      <c r="AN235" s="861">
        <v>2894.1916639999999</v>
      </c>
      <c r="AO235" s="862">
        <v>0</v>
      </c>
      <c r="AP235" s="862">
        <v>0</v>
      </c>
      <c r="AQ235" s="862">
        <v>2635.6206240000001</v>
      </c>
      <c r="AR235" s="863">
        <v>3.9737553541001735E-3</v>
      </c>
      <c r="AS235" s="586">
        <v>0</v>
      </c>
      <c r="AT235" s="864">
        <v>0</v>
      </c>
      <c r="AU235" s="864">
        <v>0</v>
      </c>
      <c r="AV235" s="864">
        <v>0</v>
      </c>
      <c r="AW235" s="864">
        <v>0</v>
      </c>
      <c r="AX235" s="839"/>
      <c r="AY235" s="865">
        <v>0</v>
      </c>
      <c r="AZ235" s="866">
        <v>0</v>
      </c>
      <c r="BA235" s="867">
        <v>0</v>
      </c>
      <c r="BB235" s="234" t="s">
        <v>141</v>
      </c>
      <c r="BC235" s="360"/>
      <c r="BD235" s="360"/>
      <c r="BE235" s="360"/>
      <c r="BF235" s="360"/>
      <c r="BG235" s="360"/>
      <c r="BH235" s="360"/>
      <c r="BI235" s="360"/>
      <c r="BJ235" s="360"/>
      <c r="BK235" s="360"/>
      <c r="BL235" s="360"/>
      <c r="BM235" s="360"/>
      <c r="BN235" s="876">
        <v>0</v>
      </c>
      <c r="BO235" s="877">
        <v>0</v>
      </c>
      <c r="BP235" s="878">
        <v>0</v>
      </c>
      <c r="BQ235" s="879">
        <v>0</v>
      </c>
      <c r="BR235" s="879">
        <v>0</v>
      </c>
      <c r="BS235" s="880">
        <v>0</v>
      </c>
      <c r="BT235" s="881">
        <v>0</v>
      </c>
      <c r="BU235" s="879">
        <v>0</v>
      </c>
      <c r="BV235" s="879">
        <v>0</v>
      </c>
      <c r="BW235" s="882">
        <v>0</v>
      </c>
      <c r="CG235" s="480">
        <v>223</v>
      </c>
    </row>
    <row r="236" spans="1:85" s="177" customFormat="1" ht="21.95" customHeight="1" x14ac:dyDescent="0.2">
      <c r="A236" s="234">
        <v>11</v>
      </c>
      <c r="B236" s="234">
        <v>0</v>
      </c>
      <c r="C236" s="388">
        <v>0</v>
      </c>
      <c r="D236" s="388" t="s">
        <v>137</v>
      </c>
      <c r="E236" s="868" t="s">
        <v>142</v>
      </c>
      <c r="F236" s="868" t="s">
        <v>642</v>
      </c>
      <c r="G236" s="868" t="s">
        <v>90</v>
      </c>
      <c r="H236" s="869">
        <v>779.65</v>
      </c>
      <c r="I236" s="870">
        <v>17.87</v>
      </c>
      <c r="J236" s="871">
        <v>13932.35</v>
      </c>
      <c r="K236" s="361">
        <v>13932.35</v>
      </c>
      <c r="L236" s="361">
        <v>14317.088781473065</v>
      </c>
      <c r="M236" s="362">
        <v>0</v>
      </c>
      <c r="N236" s="362">
        <v>4.3299999999999998E-2</v>
      </c>
      <c r="O236" s="363">
        <v>33.758845000000001</v>
      </c>
      <c r="P236" s="363">
        <v>603.27075500000001</v>
      </c>
      <c r="Q236" s="362"/>
      <c r="R236" s="362">
        <v>0.48130000000000001</v>
      </c>
      <c r="S236" s="363">
        <v>375.24554499999999</v>
      </c>
      <c r="T236" s="363">
        <v>6705.6400549999998</v>
      </c>
      <c r="U236" s="891">
        <v>14396.8246717769</v>
      </c>
      <c r="V236" s="891">
        <v>14500.481809413695</v>
      </c>
      <c r="W236" s="891">
        <v>-104.85956043338243</v>
      </c>
      <c r="X236" s="891">
        <v>14395.622248980313</v>
      </c>
      <c r="Y236" s="891">
        <v>623.33044338084756</v>
      </c>
      <c r="Z236" s="362">
        <v>4.3299999999999998E-2</v>
      </c>
      <c r="AA236" s="362">
        <v>0.48130000000000001</v>
      </c>
      <c r="AB236" s="362">
        <v>0.438</v>
      </c>
      <c r="AC236" s="362">
        <v>0.438</v>
      </c>
      <c r="AD236" s="364" t="s">
        <v>2765</v>
      </c>
      <c r="AE236" s="360"/>
      <c r="AF236" s="363">
        <v>0</v>
      </c>
      <c r="AG236" s="363">
        <v>375.24554499999999</v>
      </c>
      <c r="AH236" s="360"/>
      <c r="AI236" s="859">
        <v>0</v>
      </c>
      <c r="AJ236" s="860">
        <v>0</v>
      </c>
      <c r="AK236" s="859">
        <v>6102.3693000000003</v>
      </c>
      <c r="AL236" s="860">
        <v>11</v>
      </c>
      <c r="AM236" s="360"/>
      <c r="AN236" s="861">
        <v>6705.6400549999998</v>
      </c>
      <c r="AO236" s="862">
        <v>0</v>
      </c>
      <c r="AP236" s="862">
        <v>0</v>
      </c>
      <c r="AQ236" s="862">
        <v>6102.3693000000003</v>
      </c>
      <c r="AR236" s="863">
        <v>9.2006119764570203E-3</v>
      </c>
      <c r="AS236" s="586">
        <v>0</v>
      </c>
      <c r="AT236" s="864">
        <v>0</v>
      </c>
      <c r="AU236" s="864">
        <v>0</v>
      </c>
      <c r="AV236" s="864">
        <v>0</v>
      </c>
      <c r="AW236" s="864">
        <v>0</v>
      </c>
      <c r="AX236" s="839"/>
      <c r="AY236" s="865">
        <v>0</v>
      </c>
      <c r="AZ236" s="866">
        <v>0</v>
      </c>
      <c r="BA236" s="867">
        <v>0</v>
      </c>
      <c r="BB236" s="234" t="s">
        <v>142</v>
      </c>
      <c r="BC236" s="360"/>
      <c r="BD236" s="360"/>
      <c r="BE236" s="360"/>
      <c r="BF236" s="360"/>
      <c r="BG236" s="360"/>
      <c r="BH236" s="360"/>
      <c r="BI236" s="360"/>
      <c r="BJ236" s="360"/>
      <c r="BK236" s="360"/>
      <c r="BL236" s="360"/>
      <c r="BM236" s="360"/>
      <c r="BN236" s="876">
        <v>0</v>
      </c>
      <c r="BO236" s="877">
        <v>0</v>
      </c>
      <c r="BP236" s="878">
        <v>0</v>
      </c>
      <c r="BQ236" s="879">
        <v>0</v>
      </c>
      <c r="BR236" s="879">
        <v>0</v>
      </c>
      <c r="BS236" s="880">
        <v>0</v>
      </c>
      <c r="BT236" s="881">
        <v>0</v>
      </c>
      <c r="BU236" s="879">
        <v>0</v>
      </c>
      <c r="BV236" s="879">
        <v>0</v>
      </c>
      <c r="BW236" s="882">
        <v>0</v>
      </c>
      <c r="CG236" s="480">
        <v>224</v>
      </c>
    </row>
    <row r="237" spans="1:85" s="177" customFormat="1" ht="21.95" customHeight="1" x14ac:dyDescent="0.2">
      <c r="A237" s="234">
        <v>45</v>
      </c>
      <c r="B237" s="234">
        <v>0</v>
      </c>
      <c r="C237" s="388">
        <v>0</v>
      </c>
      <c r="D237" s="388" t="s">
        <v>137</v>
      </c>
      <c r="E237" s="868" t="s">
        <v>247</v>
      </c>
      <c r="F237" s="868" t="s">
        <v>1832</v>
      </c>
      <c r="G237" s="868" t="s">
        <v>15</v>
      </c>
      <c r="H237" s="869">
        <v>97.16</v>
      </c>
      <c r="I237" s="870">
        <v>13.571</v>
      </c>
      <c r="J237" s="871">
        <v>1318.56</v>
      </c>
      <c r="K237" s="361">
        <v>1318.56</v>
      </c>
      <c r="L237" s="361">
        <v>1384.3356015879615</v>
      </c>
      <c r="M237" s="362">
        <v>0</v>
      </c>
      <c r="N237" s="362">
        <v>0</v>
      </c>
      <c r="O237" s="363">
        <v>0</v>
      </c>
      <c r="P237" s="363">
        <v>0</v>
      </c>
      <c r="Q237" s="362">
        <v>6.3E-2</v>
      </c>
      <c r="R237" s="362">
        <v>6.3E-2</v>
      </c>
      <c r="S237" s="363">
        <v>6.1210800000000001</v>
      </c>
      <c r="T237" s="363">
        <v>83.069279999999992</v>
      </c>
      <c r="U237" s="891">
        <v>1363.0539341218971</v>
      </c>
      <c r="V237" s="891">
        <v>1372.2496411830573</v>
      </c>
      <c r="W237" s="891">
        <v>-9.3023772630696513</v>
      </c>
      <c r="X237" s="891">
        <v>1362.9472639199876</v>
      </c>
      <c r="Y237" s="891">
        <v>0</v>
      </c>
      <c r="Z237" s="362">
        <v>0</v>
      </c>
      <c r="AA237" s="362">
        <v>0</v>
      </c>
      <c r="AB237" s="362">
        <v>6.3E-2</v>
      </c>
      <c r="AC237" s="362">
        <v>0</v>
      </c>
      <c r="AD237" s="364" t="s">
        <v>2765</v>
      </c>
      <c r="AE237" s="360"/>
      <c r="AF237" s="363">
        <v>0</v>
      </c>
      <c r="AG237" s="363">
        <v>6.1210800000000001</v>
      </c>
      <c r="AH237" s="360"/>
      <c r="AI237" s="859">
        <v>0</v>
      </c>
      <c r="AJ237" s="860">
        <v>0</v>
      </c>
      <c r="AK237" s="859">
        <v>83.069279999999992</v>
      </c>
      <c r="AL237" s="860">
        <v>45</v>
      </c>
      <c r="AM237" s="360"/>
      <c r="AN237" s="861">
        <v>83.069279999999992</v>
      </c>
      <c r="AO237" s="862">
        <v>0</v>
      </c>
      <c r="AP237" s="862">
        <v>0</v>
      </c>
      <c r="AQ237" s="862">
        <v>83.069279999999992</v>
      </c>
      <c r="AR237" s="863">
        <v>1.2524450338390067E-4</v>
      </c>
      <c r="AS237" s="586">
        <v>0</v>
      </c>
      <c r="AT237" s="864">
        <v>0</v>
      </c>
      <c r="AU237" s="864">
        <v>0</v>
      </c>
      <c r="AV237" s="864">
        <v>0</v>
      </c>
      <c r="AW237" s="864">
        <v>0</v>
      </c>
      <c r="AX237" s="839"/>
      <c r="AY237" s="865">
        <v>0</v>
      </c>
      <c r="AZ237" s="866">
        <v>0</v>
      </c>
      <c r="BA237" s="867">
        <v>0</v>
      </c>
      <c r="BB237" s="234" t="s">
        <v>247</v>
      </c>
      <c r="BC237" s="360"/>
      <c r="BD237" s="360"/>
      <c r="BE237" s="360"/>
      <c r="BF237" s="360"/>
      <c r="BG237" s="360"/>
      <c r="BH237" s="360"/>
      <c r="BI237" s="360"/>
      <c r="BJ237" s="360"/>
      <c r="BK237" s="360"/>
      <c r="BL237" s="360"/>
      <c r="BM237" s="360"/>
      <c r="BN237" s="876">
        <v>0</v>
      </c>
      <c r="BO237" s="877">
        <v>0</v>
      </c>
      <c r="BP237" s="878">
        <v>0</v>
      </c>
      <c r="BQ237" s="879">
        <v>0</v>
      </c>
      <c r="BR237" s="879">
        <v>0</v>
      </c>
      <c r="BS237" s="880">
        <v>0</v>
      </c>
      <c r="BT237" s="881">
        <v>0</v>
      </c>
      <c r="BU237" s="879">
        <v>0</v>
      </c>
      <c r="BV237" s="879">
        <v>0</v>
      </c>
      <c r="BW237" s="882">
        <v>0</v>
      </c>
      <c r="CG237" s="480">
        <v>225</v>
      </c>
    </row>
    <row r="238" spans="1:85" s="177" customFormat="1" ht="21.95" customHeight="1" x14ac:dyDescent="0.2">
      <c r="A238" s="234">
        <v>44</v>
      </c>
      <c r="B238" s="234">
        <v>0</v>
      </c>
      <c r="C238" s="388">
        <v>0</v>
      </c>
      <c r="D238" s="388" t="s">
        <v>137</v>
      </c>
      <c r="E238" s="868" t="s">
        <v>1833</v>
      </c>
      <c r="F238" s="868" t="s">
        <v>1834</v>
      </c>
      <c r="G238" s="868" t="s">
        <v>15</v>
      </c>
      <c r="H238" s="869">
        <v>13.1</v>
      </c>
      <c r="I238" s="870">
        <v>13.571</v>
      </c>
      <c r="J238" s="871">
        <v>177.78</v>
      </c>
      <c r="K238" s="361">
        <v>177.78</v>
      </c>
      <c r="L238" s="361">
        <v>177.78</v>
      </c>
      <c r="M238" s="362">
        <v>0</v>
      </c>
      <c r="N238" s="362">
        <v>0</v>
      </c>
      <c r="O238" s="363">
        <v>0</v>
      </c>
      <c r="P238" s="363">
        <v>0</v>
      </c>
      <c r="Q238" s="362">
        <v>1</v>
      </c>
      <c r="R238" s="362">
        <v>1</v>
      </c>
      <c r="S238" s="363">
        <v>13.1</v>
      </c>
      <c r="T238" s="363">
        <v>177.78</v>
      </c>
      <c r="U238" s="891">
        <v>183.77906838383601</v>
      </c>
      <c r="V238" s="891">
        <v>183.77906838383601</v>
      </c>
      <c r="W238" s="891">
        <v>0</v>
      </c>
      <c r="X238" s="891">
        <v>183.77906838383601</v>
      </c>
      <c r="Y238" s="891">
        <v>0</v>
      </c>
      <c r="Z238" s="362">
        <v>0</v>
      </c>
      <c r="AA238" s="362">
        <v>0</v>
      </c>
      <c r="AB238" s="362">
        <v>1</v>
      </c>
      <c r="AC238" s="362">
        <v>0</v>
      </c>
      <c r="AD238" s="364" t="s">
        <v>2765</v>
      </c>
      <c r="AE238" s="360"/>
      <c r="AF238" s="363">
        <v>0</v>
      </c>
      <c r="AG238" s="363">
        <v>13.1</v>
      </c>
      <c r="AH238" s="360"/>
      <c r="AI238" s="859">
        <v>0</v>
      </c>
      <c r="AJ238" s="860">
        <v>0</v>
      </c>
      <c r="AK238" s="859">
        <v>177.78</v>
      </c>
      <c r="AL238" s="860">
        <v>44</v>
      </c>
      <c r="AM238" s="360"/>
      <c r="AN238" s="861">
        <v>177.78</v>
      </c>
      <c r="AO238" s="862">
        <v>0</v>
      </c>
      <c r="AP238" s="862">
        <v>0</v>
      </c>
      <c r="AQ238" s="862">
        <v>177.78</v>
      </c>
      <c r="AR238" s="863">
        <v>2.6804093897996782E-4</v>
      </c>
      <c r="AS238" s="586">
        <v>0</v>
      </c>
      <c r="AT238" s="864">
        <v>0</v>
      </c>
      <c r="AU238" s="864">
        <v>0</v>
      </c>
      <c r="AV238" s="864">
        <v>0</v>
      </c>
      <c r="AW238" s="864">
        <v>0</v>
      </c>
      <c r="AX238" s="839"/>
      <c r="AY238" s="865">
        <v>0</v>
      </c>
      <c r="AZ238" s="866">
        <v>0</v>
      </c>
      <c r="BA238" s="867">
        <v>0</v>
      </c>
      <c r="BB238" s="234" t="s">
        <v>1833</v>
      </c>
      <c r="BC238" s="360"/>
      <c r="BD238" s="360"/>
      <c r="BE238" s="360"/>
      <c r="BF238" s="360"/>
      <c r="BG238" s="360"/>
      <c r="BH238" s="360"/>
      <c r="BI238" s="360"/>
      <c r="BJ238" s="360"/>
      <c r="BK238" s="360"/>
      <c r="BL238" s="360"/>
      <c r="BM238" s="360"/>
      <c r="BN238" s="876">
        <v>0</v>
      </c>
      <c r="BO238" s="877">
        <v>0</v>
      </c>
      <c r="BP238" s="878">
        <v>0</v>
      </c>
      <c r="BQ238" s="879">
        <v>0</v>
      </c>
      <c r="BR238" s="879">
        <v>0</v>
      </c>
      <c r="BS238" s="880">
        <v>0</v>
      </c>
      <c r="BT238" s="881">
        <v>0</v>
      </c>
      <c r="BU238" s="879">
        <v>0</v>
      </c>
      <c r="BV238" s="879">
        <v>0</v>
      </c>
      <c r="BW238" s="882">
        <v>0</v>
      </c>
      <c r="CG238" s="480">
        <v>226</v>
      </c>
    </row>
    <row r="239" spans="1:85" s="177" customFormat="1" ht="21.95" customHeight="1" x14ac:dyDescent="0.2">
      <c r="A239" s="234">
        <v>0</v>
      </c>
      <c r="B239" s="234">
        <v>0</v>
      </c>
      <c r="C239" s="388">
        <v>0</v>
      </c>
      <c r="D239" s="388" t="s">
        <v>137</v>
      </c>
      <c r="E239" s="872" t="s">
        <v>849</v>
      </c>
      <c r="F239" s="872" t="s">
        <v>651</v>
      </c>
      <c r="G239" s="872"/>
      <c r="H239" s="873"/>
      <c r="I239" s="874"/>
      <c r="J239" s="875">
        <v>17503.150000000001</v>
      </c>
      <c r="K239" s="842">
        <v>17503.150000000001</v>
      </c>
      <c r="L239" s="842">
        <v>18434.990443879924</v>
      </c>
      <c r="M239" s="362">
        <v>0</v>
      </c>
      <c r="N239" s="362">
        <v>0</v>
      </c>
      <c r="O239" s="363">
        <v>0</v>
      </c>
      <c r="P239" s="363">
        <v>0</v>
      </c>
      <c r="Q239" s="362">
        <v>0</v>
      </c>
      <c r="R239" s="362">
        <v>0</v>
      </c>
      <c r="S239" s="363">
        <v>0</v>
      </c>
      <c r="T239" s="363">
        <v>0</v>
      </c>
      <c r="U239" s="363"/>
      <c r="V239" s="363"/>
      <c r="W239" s="363"/>
      <c r="X239" s="363"/>
      <c r="Y239" s="363">
        <v>0</v>
      </c>
      <c r="Z239" s="362">
        <v>0</v>
      </c>
      <c r="AA239" s="362">
        <v>0</v>
      </c>
      <c r="AB239" s="362">
        <v>0</v>
      </c>
      <c r="AC239" s="362">
        <v>0</v>
      </c>
      <c r="AD239" s="364" t="s">
        <v>2764</v>
      </c>
      <c r="AE239" s="360"/>
      <c r="AF239" s="363">
        <v>0</v>
      </c>
      <c r="AG239" s="363">
        <v>0</v>
      </c>
      <c r="AH239" s="360"/>
      <c r="AI239" s="859"/>
      <c r="AJ239" s="860"/>
      <c r="AK239" s="859"/>
      <c r="AL239" s="860"/>
      <c r="AM239" s="360"/>
      <c r="AN239" s="861"/>
      <c r="AO239" s="862"/>
      <c r="AP239" s="862"/>
      <c r="AQ239" s="862"/>
      <c r="AR239" s="863"/>
      <c r="AS239" s="586"/>
      <c r="AT239" s="864"/>
      <c r="AU239" s="864"/>
      <c r="AV239" s="864"/>
      <c r="AW239" s="864"/>
      <c r="AX239" s="839"/>
      <c r="AY239" s="865"/>
      <c r="AZ239" s="866"/>
      <c r="BA239" s="867"/>
      <c r="BB239" s="234" t="s">
        <v>849</v>
      </c>
      <c r="BC239" s="360"/>
      <c r="BD239" s="360"/>
      <c r="BE239" s="360"/>
      <c r="BF239" s="360"/>
      <c r="BG239" s="360"/>
      <c r="BH239" s="360"/>
      <c r="BI239" s="360"/>
      <c r="BJ239" s="360"/>
      <c r="BK239" s="360"/>
      <c r="BL239" s="360"/>
      <c r="BM239" s="360"/>
      <c r="BN239" s="876">
        <v>0</v>
      </c>
      <c r="BO239" s="877">
        <v>0</v>
      </c>
      <c r="BP239" s="878">
        <v>0</v>
      </c>
      <c r="BQ239" s="879">
        <v>0</v>
      </c>
      <c r="BR239" s="879">
        <v>0</v>
      </c>
      <c r="BS239" s="880">
        <v>0</v>
      </c>
      <c r="BT239" s="881">
        <v>0</v>
      </c>
      <c r="BU239" s="879">
        <v>0</v>
      </c>
      <c r="BV239" s="879">
        <v>0</v>
      </c>
      <c r="BW239" s="882">
        <v>0</v>
      </c>
      <c r="CG239" s="480">
        <v>227</v>
      </c>
    </row>
    <row r="240" spans="1:85" s="177" customFormat="1" ht="21.95" customHeight="1" x14ac:dyDescent="0.2">
      <c r="A240" s="234">
        <v>34</v>
      </c>
      <c r="B240" s="234">
        <v>0</v>
      </c>
      <c r="C240" s="388">
        <v>0</v>
      </c>
      <c r="D240" s="388" t="s">
        <v>137</v>
      </c>
      <c r="E240" s="868" t="s">
        <v>850</v>
      </c>
      <c r="F240" s="868" t="s">
        <v>2664</v>
      </c>
      <c r="G240" s="868" t="s">
        <v>90</v>
      </c>
      <c r="H240" s="869">
        <v>548.14</v>
      </c>
      <c r="I240" s="870">
        <v>7.65</v>
      </c>
      <c r="J240" s="871">
        <v>4193.2700000000004</v>
      </c>
      <c r="K240" s="361">
        <v>4193.2700000000004</v>
      </c>
      <c r="L240" s="361">
        <v>4222.6711246396726</v>
      </c>
      <c r="M240" s="362">
        <v>0.40939999999999999</v>
      </c>
      <c r="N240" s="362">
        <v>0.66749999999999998</v>
      </c>
      <c r="O240" s="363">
        <v>365.88344999999998</v>
      </c>
      <c r="P240" s="363">
        <v>2799.0077250000004</v>
      </c>
      <c r="Q240" s="362">
        <v>0.82769999999999999</v>
      </c>
      <c r="R240" s="362">
        <v>0.86829999999999996</v>
      </c>
      <c r="S240" s="363">
        <v>475.94996199999997</v>
      </c>
      <c r="T240" s="363">
        <v>3641.016341</v>
      </c>
      <c r="U240" s="891">
        <v>4325.4499015693491</v>
      </c>
      <c r="V240" s="891">
        <v>4330.81588169924</v>
      </c>
      <c r="W240" s="891">
        <v>-5.4282254993976204</v>
      </c>
      <c r="X240" s="891">
        <v>4325.3876561998422</v>
      </c>
      <c r="Y240" s="891">
        <v>2887.1962605133945</v>
      </c>
      <c r="Z240" s="362">
        <v>0.2581</v>
      </c>
      <c r="AA240" s="362">
        <v>4.0599999999999969E-2</v>
      </c>
      <c r="AB240" s="362">
        <v>0.20079999999999998</v>
      </c>
      <c r="AC240" s="362">
        <v>-0.21750000000000003</v>
      </c>
      <c r="AD240" s="364" t="s">
        <v>2765</v>
      </c>
      <c r="AE240" s="360"/>
      <c r="AF240" s="363">
        <v>0</v>
      </c>
      <c r="AG240" s="363">
        <v>475.94996199999997</v>
      </c>
      <c r="AH240" s="360"/>
      <c r="AI240" s="859">
        <v>0</v>
      </c>
      <c r="AJ240" s="860">
        <v>0</v>
      </c>
      <c r="AK240" s="859">
        <v>842.00861599999962</v>
      </c>
      <c r="AL240" s="860">
        <v>34</v>
      </c>
      <c r="AM240" s="360"/>
      <c r="AN240" s="861">
        <v>3641.016341</v>
      </c>
      <c r="AO240" s="862">
        <v>0</v>
      </c>
      <c r="AP240" s="862">
        <v>0</v>
      </c>
      <c r="AQ240" s="862">
        <v>842.00861599999962</v>
      </c>
      <c r="AR240" s="863">
        <v>1.269506019022742E-3</v>
      </c>
      <c r="AS240" s="586">
        <v>0</v>
      </c>
      <c r="AT240" s="864">
        <v>0</v>
      </c>
      <c r="AU240" s="864">
        <v>0</v>
      </c>
      <c r="AV240" s="864">
        <v>0</v>
      </c>
      <c r="AW240" s="864">
        <v>0</v>
      </c>
      <c r="AX240" s="839"/>
      <c r="AY240" s="865">
        <v>0</v>
      </c>
      <c r="AZ240" s="866">
        <v>0</v>
      </c>
      <c r="BA240" s="867">
        <v>0</v>
      </c>
      <c r="BB240" s="234" t="s">
        <v>850</v>
      </c>
      <c r="BC240" s="360"/>
      <c r="BD240" s="360"/>
      <c r="BE240" s="360"/>
      <c r="BF240" s="360"/>
      <c r="BG240" s="360"/>
      <c r="BH240" s="360"/>
      <c r="BI240" s="360"/>
      <c r="BJ240" s="360"/>
      <c r="BK240" s="360"/>
      <c r="BL240" s="360"/>
      <c r="BM240" s="360"/>
      <c r="BN240" s="876">
        <v>0</v>
      </c>
      <c r="BO240" s="877">
        <v>0</v>
      </c>
      <c r="BP240" s="878">
        <v>0</v>
      </c>
      <c r="BQ240" s="879">
        <v>0</v>
      </c>
      <c r="BR240" s="879">
        <v>0</v>
      </c>
      <c r="BS240" s="880">
        <v>0</v>
      </c>
      <c r="BT240" s="881">
        <v>0</v>
      </c>
      <c r="BU240" s="879">
        <v>0</v>
      </c>
      <c r="BV240" s="879">
        <v>0</v>
      </c>
      <c r="BW240" s="882">
        <v>0</v>
      </c>
      <c r="CG240" s="480">
        <v>228</v>
      </c>
    </row>
    <row r="241" spans="1:85" s="177" customFormat="1" ht="21.95" customHeight="1" x14ac:dyDescent="0.2">
      <c r="A241" s="234">
        <v>24</v>
      </c>
      <c r="B241" s="234">
        <v>0</v>
      </c>
      <c r="C241" s="388">
        <v>0</v>
      </c>
      <c r="D241" s="388" t="s">
        <v>137</v>
      </c>
      <c r="E241" s="868" t="s">
        <v>851</v>
      </c>
      <c r="F241" s="868" t="s">
        <v>1007</v>
      </c>
      <c r="G241" s="868" t="s">
        <v>90</v>
      </c>
      <c r="H241" s="869">
        <v>550.03</v>
      </c>
      <c r="I241" s="870">
        <v>17.87</v>
      </c>
      <c r="J241" s="871">
        <v>9829.0400000000009</v>
      </c>
      <c r="K241" s="361">
        <v>9829.0400000000009</v>
      </c>
      <c r="L241" s="361">
        <v>9897.6947007791514</v>
      </c>
      <c r="M241" s="362">
        <v>0.40979999999999994</v>
      </c>
      <c r="N241" s="362">
        <v>0.66709999999999992</v>
      </c>
      <c r="O241" s="363">
        <v>366.92501299999992</v>
      </c>
      <c r="P241" s="363">
        <v>6556.9525839999997</v>
      </c>
      <c r="Q241" s="362">
        <v>0.82830000000000004</v>
      </c>
      <c r="R241" s="362">
        <v>0.86879999999999991</v>
      </c>
      <c r="S241" s="363">
        <v>477.86606399999994</v>
      </c>
      <c r="T241" s="363">
        <v>8539.4699519999995</v>
      </c>
      <c r="U241" s="891">
        <v>10138.95241977082</v>
      </c>
      <c r="V241" s="891">
        <v>10151.486598310237</v>
      </c>
      <c r="W241" s="891">
        <v>-12.679575010474798</v>
      </c>
      <c r="X241" s="891">
        <v>10138.807023299762</v>
      </c>
      <c r="Y241" s="891">
        <v>6763.5981652432702</v>
      </c>
      <c r="Z241" s="362">
        <v>0.25729999999999997</v>
      </c>
      <c r="AA241" s="362">
        <v>4.0499999999999869E-2</v>
      </c>
      <c r="AB241" s="362">
        <v>0.20169999999999999</v>
      </c>
      <c r="AC241" s="362">
        <v>-0.2168000000000001</v>
      </c>
      <c r="AD241" s="364" t="s">
        <v>2765</v>
      </c>
      <c r="AE241" s="360"/>
      <c r="AF241" s="363">
        <v>0</v>
      </c>
      <c r="AG241" s="363">
        <v>477.86606399999994</v>
      </c>
      <c r="AH241" s="360"/>
      <c r="AI241" s="859">
        <v>0</v>
      </c>
      <c r="AJ241" s="860">
        <v>0</v>
      </c>
      <c r="AK241" s="859">
        <v>1982.5173679999998</v>
      </c>
      <c r="AL241" s="860">
        <v>24</v>
      </c>
      <c r="AM241" s="360"/>
      <c r="AN241" s="861">
        <v>8539.4699519999995</v>
      </c>
      <c r="AO241" s="862">
        <v>0</v>
      </c>
      <c r="AP241" s="862">
        <v>0</v>
      </c>
      <c r="AQ241" s="862">
        <v>1982.5173679999998</v>
      </c>
      <c r="AR241" s="863">
        <v>2.989064106551999E-3</v>
      </c>
      <c r="AS241" s="586">
        <v>0</v>
      </c>
      <c r="AT241" s="864">
        <v>0</v>
      </c>
      <c r="AU241" s="864">
        <v>0</v>
      </c>
      <c r="AV241" s="864">
        <v>0</v>
      </c>
      <c r="AW241" s="864">
        <v>0</v>
      </c>
      <c r="AX241" s="839"/>
      <c r="AY241" s="865">
        <v>0</v>
      </c>
      <c r="AZ241" s="866">
        <v>0</v>
      </c>
      <c r="BA241" s="867">
        <v>0</v>
      </c>
      <c r="BB241" s="234" t="s">
        <v>851</v>
      </c>
      <c r="BC241" s="360"/>
      <c r="BD241" s="360"/>
      <c r="BE241" s="360"/>
      <c r="BF241" s="360"/>
      <c r="BG241" s="360"/>
      <c r="BH241" s="360"/>
      <c r="BI241" s="360"/>
      <c r="BJ241" s="360"/>
      <c r="BK241" s="360"/>
      <c r="BL241" s="360"/>
      <c r="BM241" s="360"/>
      <c r="BN241" s="876">
        <v>0</v>
      </c>
      <c r="BO241" s="877">
        <v>0</v>
      </c>
      <c r="BP241" s="878">
        <v>0</v>
      </c>
      <c r="BQ241" s="879">
        <v>0</v>
      </c>
      <c r="BR241" s="879">
        <v>0</v>
      </c>
      <c r="BS241" s="880">
        <v>0</v>
      </c>
      <c r="BT241" s="881">
        <v>0</v>
      </c>
      <c r="BU241" s="879">
        <v>0</v>
      </c>
      <c r="BV241" s="879">
        <v>0</v>
      </c>
      <c r="BW241" s="882">
        <v>0</v>
      </c>
      <c r="CG241" s="480">
        <v>229</v>
      </c>
    </row>
    <row r="242" spans="1:85" s="177" customFormat="1" ht="21.95" customHeight="1" x14ac:dyDescent="0.2">
      <c r="A242" s="234">
        <v>30</v>
      </c>
      <c r="B242" s="234">
        <v>0</v>
      </c>
      <c r="C242" s="388">
        <v>0</v>
      </c>
      <c r="D242" s="388" t="s">
        <v>137</v>
      </c>
      <c r="E242" s="868" t="s">
        <v>852</v>
      </c>
      <c r="F242" s="868" t="s">
        <v>1835</v>
      </c>
      <c r="G242" s="868" t="s">
        <v>15</v>
      </c>
      <c r="H242" s="869">
        <v>153.05000000000001</v>
      </c>
      <c r="I242" s="870">
        <v>13.571</v>
      </c>
      <c r="J242" s="871">
        <v>2077.0500000000002</v>
      </c>
      <c r="K242" s="361">
        <v>2077.0500000000002</v>
      </c>
      <c r="L242" s="361">
        <v>2077.0500000000002</v>
      </c>
      <c r="M242" s="362">
        <v>0.30059999999999998</v>
      </c>
      <c r="N242" s="362">
        <v>0.41509999999999997</v>
      </c>
      <c r="O242" s="363">
        <v>63.531055000000002</v>
      </c>
      <c r="P242" s="363">
        <v>862.18345499999998</v>
      </c>
      <c r="Q242" s="362">
        <v>1</v>
      </c>
      <c r="R242" s="362">
        <v>1</v>
      </c>
      <c r="S242" s="363">
        <v>153.05000000000001</v>
      </c>
      <c r="T242" s="363">
        <v>2077.0500000000002</v>
      </c>
      <c r="U242" s="891">
        <v>2145.2043420552682</v>
      </c>
      <c r="V242" s="891">
        <v>2145.2043420552682</v>
      </c>
      <c r="W242" s="891">
        <v>0</v>
      </c>
      <c r="X242" s="891">
        <v>2145.2043420552682</v>
      </c>
      <c r="Y242" s="891">
        <v>890.4743223871418</v>
      </c>
      <c r="Z242" s="362">
        <v>0.11449999999999999</v>
      </c>
      <c r="AA242" s="362">
        <v>0</v>
      </c>
      <c r="AB242" s="362">
        <v>0.58489999999999998</v>
      </c>
      <c r="AC242" s="362">
        <v>-0.11449999999999999</v>
      </c>
      <c r="AD242" s="364" t="s">
        <v>2765</v>
      </c>
      <c r="AE242" s="360"/>
      <c r="AF242" s="363">
        <v>0</v>
      </c>
      <c r="AG242" s="363">
        <v>153.05000000000001</v>
      </c>
      <c r="AH242" s="360"/>
      <c r="AI242" s="859">
        <v>0</v>
      </c>
      <c r="AJ242" s="860">
        <v>0</v>
      </c>
      <c r="AK242" s="859">
        <v>1214.8665450000003</v>
      </c>
      <c r="AL242" s="860">
        <v>30</v>
      </c>
      <c r="AM242" s="360"/>
      <c r="AN242" s="861">
        <v>2077.0500000000002</v>
      </c>
      <c r="AO242" s="862">
        <v>0</v>
      </c>
      <c r="AP242" s="862">
        <v>0</v>
      </c>
      <c r="AQ242" s="862">
        <v>1214.8665450000003</v>
      </c>
      <c r="AR242" s="863">
        <v>1.8316681823441862E-3</v>
      </c>
      <c r="AS242" s="586">
        <v>0</v>
      </c>
      <c r="AT242" s="864">
        <v>0</v>
      </c>
      <c r="AU242" s="864">
        <v>0</v>
      </c>
      <c r="AV242" s="864">
        <v>0</v>
      </c>
      <c r="AW242" s="864">
        <v>0</v>
      </c>
      <c r="AX242" s="839"/>
      <c r="AY242" s="865">
        <v>0</v>
      </c>
      <c r="AZ242" s="866">
        <v>0</v>
      </c>
      <c r="BA242" s="867">
        <v>0</v>
      </c>
      <c r="BB242" s="234" t="s">
        <v>852</v>
      </c>
      <c r="BC242" s="360"/>
      <c r="BD242" s="360"/>
      <c r="BE242" s="360"/>
      <c r="BF242" s="360"/>
      <c r="BG242" s="360"/>
      <c r="BH242" s="360"/>
      <c r="BI242" s="360"/>
      <c r="BJ242" s="360"/>
      <c r="BK242" s="360"/>
      <c r="BL242" s="360"/>
      <c r="BM242" s="360"/>
      <c r="BN242" s="876">
        <v>0</v>
      </c>
      <c r="BO242" s="877">
        <v>0</v>
      </c>
      <c r="BP242" s="878">
        <v>0</v>
      </c>
      <c r="BQ242" s="879">
        <v>0</v>
      </c>
      <c r="BR242" s="879">
        <v>0</v>
      </c>
      <c r="BS242" s="880">
        <v>0</v>
      </c>
      <c r="BT242" s="881">
        <v>0</v>
      </c>
      <c r="BU242" s="879">
        <v>0</v>
      </c>
      <c r="BV242" s="879">
        <v>0</v>
      </c>
      <c r="BW242" s="882">
        <v>0</v>
      </c>
      <c r="CG242" s="480">
        <v>230</v>
      </c>
    </row>
    <row r="243" spans="1:85" s="177" customFormat="1" ht="21.95" customHeight="1" x14ac:dyDescent="0.2">
      <c r="A243" s="234">
        <v>36</v>
      </c>
      <c r="B243" s="234">
        <v>0</v>
      </c>
      <c r="C243" s="388">
        <v>0</v>
      </c>
      <c r="D243" s="388" t="s">
        <v>137</v>
      </c>
      <c r="E243" s="868" t="s">
        <v>853</v>
      </c>
      <c r="F243" s="868" t="s">
        <v>1836</v>
      </c>
      <c r="G243" s="868" t="s">
        <v>15</v>
      </c>
      <c r="H243" s="869">
        <v>103.44</v>
      </c>
      <c r="I243" s="870">
        <v>13.571</v>
      </c>
      <c r="J243" s="871">
        <v>1403.79</v>
      </c>
      <c r="K243" s="361">
        <v>1403.79</v>
      </c>
      <c r="L243" s="361">
        <v>1404.5896708463815</v>
      </c>
      <c r="M243" s="362">
        <v>0.373</v>
      </c>
      <c r="N243" s="362">
        <v>0.63900000000000001</v>
      </c>
      <c r="O243" s="363">
        <v>66.098159999999993</v>
      </c>
      <c r="P243" s="363">
        <v>897.02180999999996</v>
      </c>
      <c r="Q243" s="362">
        <v>0.98930000000000007</v>
      </c>
      <c r="R243" s="362">
        <v>0.98930000000000007</v>
      </c>
      <c r="S243" s="363">
        <v>102.33319200000001</v>
      </c>
      <c r="T243" s="363">
        <v>1388.7694470000001</v>
      </c>
      <c r="U243" s="891">
        <v>1446.9711220226595</v>
      </c>
      <c r="V243" s="891">
        <v>1447.0825966779003</v>
      </c>
      <c r="W243" s="891">
        <v>-0.1127677612415193</v>
      </c>
      <c r="X243" s="891">
        <v>1446.9698289166588</v>
      </c>
      <c r="Y243" s="891">
        <v>924.61372067774494</v>
      </c>
      <c r="Z243" s="362">
        <v>0.26600000000000001</v>
      </c>
      <c r="AA243" s="362">
        <v>0</v>
      </c>
      <c r="AB243" s="362">
        <v>0.35030000000000006</v>
      </c>
      <c r="AC243" s="362">
        <v>-0.26600000000000001</v>
      </c>
      <c r="AD243" s="364" t="s">
        <v>2765</v>
      </c>
      <c r="AE243" s="360"/>
      <c r="AF243" s="363">
        <v>0</v>
      </c>
      <c r="AG243" s="363">
        <v>102.33319200000001</v>
      </c>
      <c r="AH243" s="360"/>
      <c r="AI243" s="859">
        <v>0</v>
      </c>
      <c r="AJ243" s="860">
        <v>0</v>
      </c>
      <c r="AK243" s="859">
        <v>491.74763700000017</v>
      </c>
      <c r="AL243" s="860">
        <v>36</v>
      </c>
      <c r="AM243" s="360"/>
      <c r="AN243" s="861">
        <v>1388.7694470000001</v>
      </c>
      <c r="AO243" s="862">
        <v>0</v>
      </c>
      <c r="AP243" s="862">
        <v>0</v>
      </c>
      <c r="AQ243" s="862">
        <v>491.74763700000017</v>
      </c>
      <c r="AR243" s="863">
        <v>7.4141353562076954E-4</v>
      </c>
      <c r="AS243" s="586">
        <v>0</v>
      </c>
      <c r="AT243" s="864">
        <v>0</v>
      </c>
      <c r="AU243" s="864">
        <v>0</v>
      </c>
      <c r="AV243" s="864">
        <v>0</v>
      </c>
      <c r="AW243" s="864">
        <v>0</v>
      </c>
      <c r="AX243" s="839"/>
      <c r="AY243" s="865">
        <v>0</v>
      </c>
      <c r="AZ243" s="866">
        <v>0</v>
      </c>
      <c r="BA243" s="867">
        <v>0</v>
      </c>
      <c r="BB243" s="234" t="s">
        <v>853</v>
      </c>
      <c r="BC243" s="360"/>
      <c r="BD243" s="360"/>
      <c r="BE243" s="360"/>
      <c r="BF243" s="360"/>
      <c r="BG243" s="360"/>
      <c r="BH243" s="360"/>
      <c r="BI243" s="360"/>
      <c r="BJ243" s="360"/>
      <c r="BK243" s="360"/>
      <c r="BL243" s="360"/>
      <c r="BM243" s="360"/>
      <c r="BN243" s="876">
        <v>0</v>
      </c>
      <c r="BO243" s="877">
        <v>0</v>
      </c>
      <c r="BP243" s="878">
        <v>0</v>
      </c>
      <c r="BQ243" s="879">
        <v>0</v>
      </c>
      <c r="BR243" s="879">
        <v>0</v>
      </c>
      <c r="BS243" s="880">
        <v>0</v>
      </c>
      <c r="BT243" s="881">
        <v>0</v>
      </c>
      <c r="BU243" s="879">
        <v>0</v>
      </c>
      <c r="BV243" s="879">
        <v>0</v>
      </c>
      <c r="BW243" s="882">
        <v>0</v>
      </c>
      <c r="CG243" s="480">
        <v>231</v>
      </c>
    </row>
    <row r="244" spans="1:85" s="177" customFormat="1" ht="21.95" customHeight="1" x14ac:dyDescent="0.2">
      <c r="A244" s="234">
        <v>0</v>
      </c>
      <c r="B244" s="234">
        <v>0</v>
      </c>
      <c r="C244" s="388">
        <v>0</v>
      </c>
      <c r="D244" s="388" t="s">
        <v>137</v>
      </c>
      <c r="E244" s="872" t="s">
        <v>854</v>
      </c>
      <c r="F244" s="872" t="s">
        <v>1008</v>
      </c>
      <c r="G244" s="872"/>
      <c r="H244" s="873"/>
      <c r="I244" s="874"/>
      <c r="J244" s="875">
        <v>215359.37</v>
      </c>
      <c r="K244" s="842">
        <v>215359.37</v>
      </c>
      <c r="L244" s="842">
        <v>226824.76742472075</v>
      </c>
      <c r="M244" s="362">
        <v>0</v>
      </c>
      <c r="N244" s="362">
        <v>0</v>
      </c>
      <c r="O244" s="363">
        <v>0</v>
      </c>
      <c r="P244" s="363">
        <v>0</v>
      </c>
      <c r="Q244" s="362">
        <v>0</v>
      </c>
      <c r="R244" s="362">
        <v>0</v>
      </c>
      <c r="S244" s="363">
        <v>0</v>
      </c>
      <c r="T244" s="363">
        <v>0</v>
      </c>
      <c r="U244" s="363"/>
      <c r="V244" s="363"/>
      <c r="W244" s="363"/>
      <c r="X244" s="363"/>
      <c r="Y244" s="363">
        <v>0</v>
      </c>
      <c r="Z244" s="362">
        <v>0</v>
      </c>
      <c r="AA244" s="362">
        <v>0</v>
      </c>
      <c r="AB244" s="362">
        <v>0</v>
      </c>
      <c r="AC244" s="362">
        <v>0</v>
      </c>
      <c r="AD244" s="364" t="s">
        <v>2764</v>
      </c>
      <c r="AE244" s="360"/>
      <c r="AF244" s="363">
        <v>0</v>
      </c>
      <c r="AG244" s="363">
        <v>0</v>
      </c>
      <c r="AH244" s="360"/>
      <c r="AI244" s="859"/>
      <c r="AJ244" s="860"/>
      <c r="AK244" s="859"/>
      <c r="AL244" s="860"/>
      <c r="AM244" s="360"/>
      <c r="AN244" s="861"/>
      <c r="AO244" s="862"/>
      <c r="AP244" s="862"/>
      <c r="AQ244" s="862"/>
      <c r="AR244" s="863"/>
      <c r="AS244" s="586"/>
      <c r="AT244" s="864"/>
      <c r="AU244" s="864"/>
      <c r="AV244" s="864"/>
      <c r="AW244" s="864"/>
      <c r="AX244" s="839"/>
      <c r="AY244" s="865"/>
      <c r="AZ244" s="866"/>
      <c r="BA244" s="867"/>
      <c r="BB244" s="234" t="s">
        <v>854</v>
      </c>
      <c r="BC244" s="360"/>
      <c r="BD244" s="360"/>
      <c r="BE244" s="360"/>
      <c r="BF244" s="360"/>
      <c r="BG244" s="360"/>
      <c r="BH244" s="360"/>
      <c r="BI244" s="360"/>
      <c r="BJ244" s="360"/>
      <c r="BK244" s="360"/>
      <c r="BL244" s="360"/>
      <c r="BM244" s="360"/>
      <c r="BN244" s="876">
        <v>0</v>
      </c>
      <c r="BO244" s="877">
        <v>0</v>
      </c>
      <c r="BP244" s="878">
        <v>0</v>
      </c>
      <c r="BQ244" s="879">
        <v>0</v>
      </c>
      <c r="BR244" s="879">
        <v>0</v>
      </c>
      <c r="BS244" s="880">
        <v>0</v>
      </c>
      <c r="BT244" s="881">
        <v>0</v>
      </c>
      <c r="BU244" s="879">
        <v>0</v>
      </c>
      <c r="BV244" s="879">
        <v>0</v>
      </c>
      <c r="BW244" s="882">
        <v>0</v>
      </c>
      <c r="CG244" s="480">
        <v>232</v>
      </c>
    </row>
    <row r="245" spans="1:85" s="177" customFormat="1" ht="21.95" customHeight="1" x14ac:dyDescent="0.2">
      <c r="A245" s="234">
        <v>8</v>
      </c>
      <c r="B245" s="234">
        <v>0</v>
      </c>
      <c r="C245" s="388">
        <v>0</v>
      </c>
      <c r="D245" s="388" t="s">
        <v>137</v>
      </c>
      <c r="E245" s="868" t="s">
        <v>855</v>
      </c>
      <c r="F245" s="868" t="s">
        <v>1838</v>
      </c>
      <c r="G245" s="868" t="s">
        <v>90</v>
      </c>
      <c r="H245" s="869">
        <v>604.19000000000005</v>
      </c>
      <c r="I245" s="870">
        <v>64.368499999999997</v>
      </c>
      <c r="J245" s="871">
        <v>38890.800000000003</v>
      </c>
      <c r="K245" s="361">
        <v>38890.800000000003</v>
      </c>
      <c r="L245" s="361">
        <v>38912.954196106577</v>
      </c>
      <c r="M245" s="362">
        <v>0.43209999999999998</v>
      </c>
      <c r="N245" s="362">
        <v>0.61240000000000006</v>
      </c>
      <c r="O245" s="363">
        <v>370.00595600000008</v>
      </c>
      <c r="P245" s="363">
        <v>23816.725920000004</v>
      </c>
      <c r="Q245" s="362">
        <v>0.60699999999999998</v>
      </c>
      <c r="R245" s="362">
        <v>0.98930000000000007</v>
      </c>
      <c r="S245" s="363">
        <v>597.72516700000006</v>
      </c>
      <c r="T245" s="363">
        <v>38474.668440000009</v>
      </c>
      <c r="U245" s="891">
        <v>40092.489282682676</v>
      </c>
      <c r="V245" s="891">
        <v>40205.934990356953</v>
      </c>
      <c r="W245" s="891">
        <v>-114.76167788329811</v>
      </c>
      <c r="X245" s="891">
        <v>40091.173312473657</v>
      </c>
      <c r="Y245" s="891">
        <v>24551.834536558868</v>
      </c>
      <c r="Z245" s="362">
        <v>0.18030000000000007</v>
      </c>
      <c r="AA245" s="362">
        <v>0.38230000000000008</v>
      </c>
      <c r="AB245" s="362">
        <v>0.37690000000000001</v>
      </c>
      <c r="AC245" s="362">
        <v>0.20200000000000001</v>
      </c>
      <c r="AD245" s="364" t="s">
        <v>2765</v>
      </c>
      <c r="AE245" s="360"/>
      <c r="AF245" s="363">
        <v>0</v>
      </c>
      <c r="AG245" s="363">
        <v>597.72516700000006</v>
      </c>
      <c r="AH245" s="360"/>
      <c r="AI245" s="859">
        <v>0</v>
      </c>
      <c r="AJ245" s="860">
        <v>0</v>
      </c>
      <c r="AK245" s="859">
        <v>14657.942520000004</v>
      </c>
      <c r="AL245" s="860">
        <v>8</v>
      </c>
      <c r="AM245" s="360"/>
      <c r="AN245" s="861">
        <v>38474.668440000009</v>
      </c>
      <c r="AO245" s="862">
        <v>0</v>
      </c>
      <c r="AP245" s="862">
        <v>0</v>
      </c>
      <c r="AQ245" s="862">
        <v>14657.942520000004</v>
      </c>
      <c r="AR245" s="863">
        <v>2.2099947556391029E-2</v>
      </c>
      <c r="AS245" s="586">
        <v>0</v>
      </c>
      <c r="AT245" s="864">
        <v>0</v>
      </c>
      <c r="AU245" s="864">
        <v>0</v>
      </c>
      <c r="AV245" s="864">
        <v>0</v>
      </c>
      <c r="AW245" s="864">
        <v>0</v>
      </c>
      <c r="AX245" s="839"/>
      <c r="AY245" s="865">
        <v>0</v>
      </c>
      <c r="AZ245" s="866">
        <v>0</v>
      </c>
      <c r="BA245" s="867">
        <v>0</v>
      </c>
      <c r="BB245" s="234" t="s">
        <v>855</v>
      </c>
      <c r="BC245" s="360"/>
      <c r="BD245" s="360"/>
      <c r="BE245" s="360"/>
      <c r="BF245" s="360"/>
      <c r="BG245" s="360"/>
      <c r="BH245" s="360"/>
      <c r="BI245" s="360"/>
      <c r="BJ245" s="360"/>
      <c r="BK245" s="360"/>
      <c r="BL245" s="360"/>
      <c r="BM245" s="360"/>
      <c r="BN245" s="876">
        <v>0</v>
      </c>
      <c r="BO245" s="877">
        <v>0</v>
      </c>
      <c r="BP245" s="878">
        <v>0</v>
      </c>
      <c r="BQ245" s="879">
        <v>0</v>
      </c>
      <c r="BR245" s="879">
        <v>0</v>
      </c>
      <c r="BS245" s="880">
        <v>0</v>
      </c>
      <c r="BT245" s="881">
        <v>0</v>
      </c>
      <c r="BU245" s="879">
        <v>0</v>
      </c>
      <c r="BV245" s="879">
        <v>0</v>
      </c>
      <c r="BW245" s="882">
        <v>0</v>
      </c>
      <c r="CG245" s="480">
        <v>233</v>
      </c>
    </row>
    <row r="246" spans="1:85" s="177" customFormat="1" ht="21.95" customHeight="1" x14ac:dyDescent="0.2">
      <c r="A246" s="234">
        <v>7</v>
      </c>
      <c r="B246" s="234">
        <v>0</v>
      </c>
      <c r="C246" s="388">
        <v>0</v>
      </c>
      <c r="D246" s="388" t="s">
        <v>137</v>
      </c>
      <c r="E246" s="868" t="s">
        <v>856</v>
      </c>
      <c r="F246" s="868" t="s">
        <v>2665</v>
      </c>
      <c r="G246" s="868" t="s">
        <v>90</v>
      </c>
      <c r="H246" s="869">
        <v>631.13</v>
      </c>
      <c r="I246" s="870">
        <v>80.3185</v>
      </c>
      <c r="J246" s="871">
        <v>50691.41</v>
      </c>
      <c r="K246" s="361">
        <v>50691.41</v>
      </c>
      <c r="L246" s="361">
        <v>50691.41</v>
      </c>
      <c r="M246" s="362">
        <v>9.0299999999999991E-2</v>
      </c>
      <c r="N246" s="362">
        <v>0.32409999999999994</v>
      </c>
      <c r="O246" s="363">
        <v>204.54923299999996</v>
      </c>
      <c r="P246" s="363">
        <v>16429.085980999997</v>
      </c>
      <c r="Q246" s="362">
        <v>0.90139999999999998</v>
      </c>
      <c r="R246" s="362">
        <v>1</v>
      </c>
      <c r="S246" s="363">
        <v>631.13</v>
      </c>
      <c r="T246" s="363">
        <v>50691.41</v>
      </c>
      <c r="U246" s="891">
        <v>52316.752699107616</v>
      </c>
      <c r="V246" s="891">
        <v>52353.893408183765</v>
      </c>
      <c r="W246" s="891">
        <v>-37.571541301432845</v>
      </c>
      <c r="X246" s="891">
        <v>52316.321866882332</v>
      </c>
      <c r="Y246" s="891">
        <v>16955.719917056562</v>
      </c>
      <c r="Z246" s="362">
        <v>0.23379999999999995</v>
      </c>
      <c r="AA246" s="362">
        <v>9.8600000000000021E-2</v>
      </c>
      <c r="AB246" s="362">
        <v>0.67590000000000006</v>
      </c>
      <c r="AC246" s="362">
        <v>-0.13519999999999993</v>
      </c>
      <c r="AD246" s="364" t="s">
        <v>2765</v>
      </c>
      <c r="AE246" s="360"/>
      <c r="AF246" s="363">
        <v>0</v>
      </c>
      <c r="AG246" s="363">
        <v>631.13</v>
      </c>
      <c r="AH246" s="360"/>
      <c r="AI246" s="859">
        <v>0</v>
      </c>
      <c r="AJ246" s="860">
        <v>0</v>
      </c>
      <c r="AK246" s="859">
        <v>34262.324019000007</v>
      </c>
      <c r="AL246" s="860">
        <v>7</v>
      </c>
      <c r="AM246" s="360"/>
      <c r="AN246" s="861">
        <v>50691.41</v>
      </c>
      <c r="AO246" s="862">
        <v>0</v>
      </c>
      <c r="AP246" s="862">
        <v>0</v>
      </c>
      <c r="AQ246" s="862">
        <v>34262.324019000007</v>
      </c>
      <c r="AR246" s="863">
        <v>5.1657697725777177E-2</v>
      </c>
      <c r="AS246" s="586">
        <v>0</v>
      </c>
      <c r="AT246" s="864">
        <v>0</v>
      </c>
      <c r="AU246" s="864">
        <v>0</v>
      </c>
      <c r="AV246" s="864">
        <v>0</v>
      </c>
      <c r="AW246" s="864">
        <v>0</v>
      </c>
      <c r="AX246" s="839"/>
      <c r="AY246" s="865">
        <v>0</v>
      </c>
      <c r="AZ246" s="866">
        <v>0</v>
      </c>
      <c r="BA246" s="867">
        <v>0</v>
      </c>
      <c r="BB246" s="234" t="s">
        <v>856</v>
      </c>
      <c r="BC246" s="360"/>
      <c r="BD246" s="360"/>
      <c r="BE246" s="360"/>
      <c r="BF246" s="360"/>
      <c r="BG246" s="360"/>
      <c r="BH246" s="360"/>
      <c r="BI246" s="360"/>
      <c r="BJ246" s="360"/>
      <c r="BK246" s="360"/>
      <c r="BL246" s="360"/>
      <c r="BM246" s="360"/>
      <c r="BN246" s="876">
        <v>0</v>
      </c>
      <c r="BO246" s="877">
        <v>0</v>
      </c>
      <c r="BP246" s="878">
        <v>0</v>
      </c>
      <c r="BQ246" s="879">
        <v>0</v>
      </c>
      <c r="BR246" s="879">
        <v>0</v>
      </c>
      <c r="BS246" s="880">
        <v>0</v>
      </c>
      <c r="BT246" s="881">
        <v>0</v>
      </c>
      <c r="BU246" s="879">
        <v>0</v>
      </c>
      <c r="BV246" s="879">
        <v>0</v>
      </c>
      <c r="BW246" s="882">
        <v>0</v>
      </c>
      <c r="CG246" s="480">
        <v>234</v>
      </c>
    </row>
    <row r="247" spans="1:85" s="177" customFormat="1" ht="21.95" customHeight="1" x14ac:dyDescent="0.2">
      <c r="A247" s="234">
        <v>4</v>
      </c>
      <c r="B247" s="234">
        <v>0</v>
      </c>
      <c r="C247" s="388">
        <v>0</v>
      </c>
      <c r="D247" s="388" t="s">
        <v>137</v>
      </c>
      <c r="E247" s="868" t="s">
        <v>1839</v>
      </c>
      <c r="F247" s="868" t="s">
        <v>1842</v>
      </c>
      <c r="G247" s="868" t="s">
        <v>90</v>
      </c>
      <c r="H247" s="869">
        <v>1235.31</v>
      </c>
      <c r="I247" s="870">
        <v>78</v>
      </c>
      <c r="J247" s="871">
        <v>96354.18</v>
      </c>
      <c r="K247" s="361">
        <v>96354.18</v>
      </c>
      <c r="L247" s="361">
        <v>96354.18</v>
      </c>
      <c r="M247" s="362">
        <v>0.25739999999999996</v>
      </c>
      <c r="N247" s="362">
        <v>0.46500000000000002</v>
      </c>
      <c r="O247" s="363">
        <v>574.41915000000006</v>
      </c>
      <c r="P247" s="363">
        <v>44804.693699999996</v>
      </c>
      <c r="Q247" s="362">
        <v>0.59310000000000007</v>
      </c>
      <c r="R247" s="362">
        <v>1</v>
      </c>
      <c r="S247" s="363">
        <v>1235.31</v>
      </c>
      <c r="T247" s="363">
        <v>96354.18</v>
      </c>
      <c r="U247" s="891">
        <v>99445.127211530969</v>
      </c>
      <c r="V247" s="891">
        <v>99736.469611820052</v>
      </c>
      <c r="W247" s="891">
        <v>-294.72197213243578</v>
      </c>
      <c r="X247" s="891">
        <v>99441.747639687615</v>
      </c>
      <c r="Y247" s="891">
        <v>46240.412652454746</v>
      </c>
      <c r="Z247" s="362">
        <v>0.20760000000000006</v>
      </c>
      <c r="AA247" s="362">
        <v>0.40689999999999993</v>
      </c>
      <c r="AB247" s="362">
        <v>0.53499999999999992</v>
      </c>
      <c r="AC247" s="362">
        <v>0.19929999999999987</v>
      </c>
      <c r="AD247" s="364" t="s">
        <v>2765</v>
      </c>
      <c r="AE247" s="360"/>
      <c r="AF247" s="363">
        <v>0</v>
      </c>
      <c r="AG247" s="363">
        <v>1235.31</v>
      </c>
      <c r="AH247" s="360"/>
      <c r="AI247" s="859">
        <v>0</v>
      </c>
      <c r="AJ247" s="860">
        <v>0</v>
      </c>
      <c r="AK247" s="859">
        <v>51549.486299999997</v>
      </c>
      <c r="AL247" s="860">
        <v>4</v>
      </c>
      <c r="AM247" s="360"/>
      <c r="AN247" s="861">
        <v>96354.18</v>
      </c>
      <c r="AO247" s="862">
        <v>0</v>
      </c>
      <c r="AP247" s="862">
        <v>0</v>
      </c>
      <c r="AQ247" s="862">
        <v>51549.486299999997</v>
      </c>
      <c r="AR247" s="863">
        <v>7.7721749981927032E-2</v>
      </c>
      <c r="AS247" s="586">
        <v>0</v>
      </c>
      <c r="AT247" s="864">
        <v>0</v>
      </c>
      <c r="AU247" s="864">
        <v>0</v>
      </c>
      <c r="AV247" s="864">
        <v>0</v>
      </c>
      <c r="AW247" s="864">
        <v>0</v>
      </c>
      <c r="AX247" s="839"/>
      <c r="AY247" s="865">
        <v>0</v>
      </c>
      <c r="AZ247" s="866">
        <v>0</v>
      </c>
      <c r="BA247" s="867">
        <v>0</v>
      </c>
      <c r="BB247" s="234" t="s">
        <v>1839</v>
      </c>
      <c r="BC247" s="360"/>
      <c r="BD247" s="360"/>
      <c r="BE247" s="360"/>
      <c r="BF247" s="360"/>
      <c r="BG247" s="360"/>
      <c r="BH247" s="360"/>
      <c r="BI247" s="360"/>
      <c r="BJ247" s="360"/>
      <c r="BK247" s="360"/>
      <c r="BL247" s="360"/>
      <c r="BM247" s="360"/>
      <c r="BN247" s="876">
        <v>0</v>
      </c>
      <c r="BO247" s="877">
        <v>0</v>
      </c>
      <c r="BP247" s="878">
        <v>0</v>
      </c>
      <c r="BQ247" s="879">
        <v>0</v>
      </c>
      <c r="BR247" s="879">
        <v>0</v>
      </c>
      <c r="BS247" s="880">
        <v>0</v>
      </c>
      <c r="BT247" s="881">
        <v>0</v>
      </c>
      <c r="BU247" s="879">
        <v>0</v>
      </c>
      <c r="BV247" s="879">
        <v>0</v>
      </c>
      <c r="BW247" s="882">
        <v>0</v>
      </c>
      <c r="CG247" s="480">
        <v>235</v>
      </c>
    </row>
    <row r="248" spans="1:85" s="177" customFormat="1" ht="21.95" customHeight="1" x14ac:dyDescent="0.2">
      <c r="A248" s="234">
        <v>18</v>
      </c>
      <c r="B248" s="234">
        <v>0</v>
      </c>
      <c r="C248" s="388">
        <v>0</v>
      </c>
      <c r="D248" s="388" t="s">
        <v>137</v>
      </c>
      <c r="E248" s="868" t="s">
        <v>1841</v>
      </c>
      <c r="F248" s="868" t="s">
        <v>1844</v>
      </c>
      <c r="G248" s="868" t="s">
        <v>15</v>
      </c>
      <c r="H248" s="869">
        <v>218.13</v>
      </c>
      <c r="I248" s="870">
        <v>31.1585</v>
      </c>
      <c r="J248" s="871">
        <v>6796.6</v>
      </c>
      <c r="K248" s="361">
        <v>6796.6</v>
      </c>
      <c r="L248" s="361">
        <v>6796.6</v>
      </c>
      <c r="M248" s="362">
        <v>0.2213</v>
      </c>
      <c r="N248" s="362">
        <v>0.35799999999999998</v>
      </c>
      <c r="O248" s="363">
        <v>78.09053999999999</v>
      </c>
      <c r="P248" s="363">
        <v>2433.1828</v>
      </c>
      <c r="Q248" s="362">
        <v>0.67110000000000003</v>
      </c>
      <c r="R248" s="362">
        <v>1</v>
      </c>
      <c r="S248" s="363">
        <v>218.13</v>
      </c>
      <c r="T248" s="363">
        <v>6796.6</v>
      </c>
      <c r="U248" s="891">
        <v>6993.916866377258</v>
      </c>
      <c r="V248" s="891">
        <v>7010.479021030189</v>
      </c>
      <c r="W248" s="891">
        <v>-16.754275646904986</v>
      </c>
      <c r="X248" s="891">
        <v>6993.7247453832842</v>
      </c>
      <c r="Y248" s="891">
        <v>2503.7534588472158</v>
      </c>
      <c r="Z248" s="362">
        <v>0.13669999999999999</v>
      </c>
      <c r="AA248" s="362">
        <v>0.32889999999999997</v>
      </c>
      <c r="AB248" s="362">
        <v>0.64200000000000002</v>
      </c>
      <c r="AC248" s="362">
        <v>0.19219999999999998</v>
      </c>
      <c r="AD248" s="364" t="s">
        <v>2765</v>
      </c>
      <c r="AE248" s="360"/>
      <c r="AF248" s="363">
        <v>0</v>
      </c>
      <c r="AG248" s="363">
        <v>218.13</v>
      </c>
      <c r="AH248" s="360"/>
      <c r="AI248" s="859">
        <v>0</v>
      </c>
      <c r="AJ248" s="860">
        <v>0</v>
      </c>
      <c r="AK248" s="859">
        <v>4363.4171999999999</v>
      </c>
      <c r="AL248" s="860">
        <v>18</v>
      </c>
      <c r="AM248" s="360"/>
      <c r="AN248" s="861">
        <v>6796.6</v>
      </c>
      <c r="AO248" s="862">
        <v>0</v>
      </c>
      <c r="AP248" s="862">
        <v>0</v>
      </c>
      <c r="AQ248" s="862">
        <v>4363.4171999999999</v>
      </c>
      <c r="AR248" s="863">
        <v>6.5787740097274271E-3</v>
      </c>
      <c r="AS248" s="586">
        <v>0</v>
      </c>
      <c r="AT248" s="864">
        <v>0</v>
      </c>
      <c r="AU248" s="864">
        <v>0</v>
      </c>
      <c r="AV248" s="864">
        <v>0</v>
      </c>
      <c r="AW248" s="864">
        <v>0</v>
      </c>
      <c r="AX248" s="839"/>
      <c r="AY248" s="865">
        <v>0</v>
      </c>
      <c r="AZ248" s="866">
        <v>0</v>
      </c>
      <c r="BA248" s="867">
        <v>0</v>
      </c>
      <c r="BB248" s="234" t="s">
        <v>1841</v>
      </c>
      <c r="BC248" s="360"/>
      <c r="BD248" s="360"/>
      <c r="BE248" s="360"/>
      <c r="BF248" s="360"/>
      <c r="BG248" s="360"/>
      <c r="BH248" s="360"/>
      <c r="BI248" s="360"/>
      <c r="BJ248" s="360"/>
      <c r="BK248" s="360"/>
      <c r="BL248" s="360"/>
      <c r="BM248" s="360"/>
      <c r="BN248" s="876">
        <v>0</v>
      </c>
      <c r="BO248" s="877">
        <v>0</v>
      </c>
      <c r="BP248" s="878">
        <v>0</v>
      </c>
      <c r="BQ248" s="879">
        <v>0</v>
      </c>
      <c r="BR248" s="879">
        <v>0</v>
      </c>
      <c r="BS248" s="880">
        <v>0</v>
      </c>
      <c r="BT248" s="881">
        <v>0</v>
      </c>
      <c r="BU248" s="879">
        <v>0</v>
      </c>
      <c r="BV248" s="879">
        <v>0</v>
      </c>
      <c r="BW248" s="882">
        <v>0</v>
      </c>
      <c r="CG248" s="480">
        <v>236</v>
      </c>
    </row>
    <row r="249" spans="1:85" s="177" customFormat="1" ht="21.95" customHeight="1" x14ac:dyDescent="0.2">
      <c r="A249" s="234">
        <v>25</v>
      </c>
      <c r="B249" s="234">
        <v>0</v>
      </c>
      <c r="C249" s="388">
        <v>0</v>
      </c>
      <c r="D249" s="388" t="s">
        <v>137</v>
      </c>
      <c r="E249" s="868" t="s">
        <v>1843</v>
      </c>
      <c r="F249" s="868" t="s">
        <v>2666</v>
      </c>
      <c r="G249" s="868" t="s">
        <v>15</v>
      </c>
      <c r="H249" s="869">
        <v>182.4</v>
      </c>
      <c r="I249" s="870">
        <v>38.408499999999997</v>
      </c>
      <c r="J249" s="871">
        <v>7005.71</v>
      </c>
      <c r="K249" s="361">
        <v>7005.71</v>
      </c>
      <c r="L249" s="361">
        <v>7005.71</v>
      </c>
      <c r="M249" s="362">
        <v>0.1802</v>
      </c>
      <c r="N249" s="362">
        <v>0.72189999999999999</v>
      </c>
      <c r="O249" s="363">
        <v>131.67456000000001</v>
      </c>
      <c r="P249" s="363">
        <v>5057.4220489999998</v>
      </c>
      <c r="Q249" s="362">
        <v>0.79760000000000009</v>
      </c>
      <c r="R249" s="362">
        <v>1</v>
      </c>
      <c r="S249" s="363">
        <v>182.4</v>
      </c>
      <c r="T249" s="363">
        <v>7005.71</v>
      </c>
      <c r="U249" s="891">
        <v>7240.3291102000994</v>
      </c>
      <c r="V249" s="891">
        <v>7250.8802970058123</v>
      </c>
      <c r="W249" s="891">
        <v>-10.673580572659128</v>
      </c>
      <c r="X249" s="891">
        <v>7240.2067164331529</v>
      </c>
      <c r="Y249" s="891">
        <v>5226.7052285930931</v>
      </c>
      <c r="Z249" s="362">
        <v>0.54169999999999996</v>
      </c>
      <c r="AA249" s="362">
        <v>0.20239999999999991</v>
      </c>
      <c r="AB249" s="362">
        <v>0.27810000000000001</v>
      </c>
      <c r="AC249" s="362">
        <v>-0.33930000000000005</v>
      </c>
      <c r="AD249" s="364" t="s">
        <v>2765</v>
      </c>
      <c r="AE249" s="360"/>
      <c r="AF249" s="363">
        <v>0</v>
      </c>
      <c r="AG249" s="363">
        <v>182.4</v>
      </c>
      <c r="AH249" s="360"/>
      <c r="AI249" s="859">
        <v>0</v>
      </c>
      <c r="AJ249" s="860">
        <v>0</v>
      </c>
      <c r="AK249" s="859">
        <v>1948.2879510000002</v>
      </c>
      <c r="AL249" s="860">
        <v>25</v>
      </c>
      <c r="AM249" s="360"/>
      <c r="AN249" s="861">
        <v>7005.71</v>
      </c>
      <c r="AO249" s="862">
        <v>0</v>
      </c>
      <c r="AP249" s="862">
        <v>0</v>
      </c>
      <c r="AQ249" s="862">
        <v>1948.2879510000002</v>
      </c>
      <c r="AR249" s="863">
        <v>2.9374560231150725E-3</v>
      </c>
      <c r="AS249" s="586">
        <v>0</v>
      </c>
      <c r="AT249" s="864">
        <v>0</v>
      </c>
      <c r="AU249" s="864">
        <v>0</v>
      </c>
      <c r="AV249" s="864">
        <v>0</v>
      </c>
      <c r="AW249" s="864">
        <v>0</v>
      </c>
      <c r="AX249" s="839"/>
      <c r="AY249" s="865">
        <v>0</v>
      </c>
      <c r="AZ249" s="866">
        <v>0</v>
      </c>
      <c r="BA249" s="867">
        <v>0</v>
      </c>
      <c r="BB249" s="234" t="s">
        <v>1843</v>
      </c>
      <c r="BC249" s="360"/>
      <c r="BD249" s="360"/>
      <c r="BE249" s="360"/>
      <c r="BF249" s="360"/>
      <c r="BG249" s="360"/>
      <c r="BH249" s="360"/>
      <c r="BI249" s="360"/>
      <c r="BJ249" s="360"/>
      <c r="BK249" s="360"/>
      <c r="BL249" s="360"/>
      <c r="BM249" s="360"/>
      <c r="BN249" s="876">
        <v>0</v>
      </c>
      <c r="BO249" s="877">
        <v>0</v>
      </c>
      <c r="BP249" s="878">
        <v>0</v>
      </c>
      <c r="BQ249" s="879">
        <v>0</v>
      </c>
      <c r="BR249" s="879">
        <v>0</v>
      </c>
      <c r="BS249" s="880">
        <v>0</v>
      </c>
      <c r="BT249" s="881">
        <v>0</v>
      </c>
      <c r="BU249" s="879">
        <v>0</v>
      </c>
      <c r="BV249" s="879">
        <v>0</v>
      </c>
      <c r="BW249" s="882">
        <v>0</v>
      </c>
      <c r="CG249" s="480">
        <v>237</v>
      </c>
    </row>
    <row r="250" spans="1:85" s="177" customFormat="1" ht="21.95" customHeight="1" x14ac:dyDescent="0.2">
      <c r="A250" s="234">
        <v>14</v>
      </c>
      <c r="B250" s="234">
        <v>0</v>
      </c>
      <c r="C250" s="388">
        <v>0</v>
      </c>
      <c r="D250" s="388" t="s">
        <v>137</v>
      </c>
      <c r="E250" s="868" t="s">
        <v>1845</v>
      </c>
      <c r="F250" s="868" t="s">
        <v>1846</v>
      </c>
      <c r="G250" s="868" t="s">
        <v>15</v>
      </c>
      <c r="H250" s="869">
        <v>400.53</v>
      </c>
      <c r="I250" s="870">
        <v>39</v>
      </c>
      <c r="J250" s="871">
        <v>15620.67</v>
      </c>
      <c r="K250" s="361">
        <v>15620.67</v>
      </c>
      <c r="L250" s="361">
        <v>15620.67</v>
      </c>
      <c r="M250" s="362">
        <v>0.29199999999999998</v>
      </c>
      <c r="N250" s="362">
        <v>0.65989999999999993</v>
      </c>
      <c r="O250" s="363">
        <v>264.30974699999996</v>
      </c>
      <c r="P250" s="363">
        <v>10308.080132999999</v>
      </c>
      <c r="Q250" s="362">
        <v>0.66</v>
      </c>
      <c r="R250" s="362">
        <v>1</v>
      </c>
      <c r="S250" s="363">
        <v>400.53</v>
      </c>
      <c r="T250" s="363">
        <v>15620.67</v>
      </c>
      <c r="U250" s="891">
        <v>16125.127105437579</v>
      </c>
      <c r="V250" s="891">
        <v>16164.601416591691</v>
      </c>
      <c r="W250" s="891">
        <v>-39.932213163499704</v>
      </c>
      <c r="X250" s="891">
        <v>16124.669203428191</v>
      </c>
      <c r="Y250" s="891">
        <v>10640.669207342262</v>
      </c>
      <c r="Z250" s="362">
        <v>0.36789999999999995</v>
      </c>
      <c r="AA250" s="362">
        <v>0.33999999999999997</v>
      </c>
      <c r="AB250" s="362">
        <v>0.34010000000000007</v>
      </c>
      <c r="AC250" s="362">
        <v>-2.789999999999998E-2</v>
      </c>
      <c r="AD250" s="364" t="s">
        <v>2765</v>
      </c>
      <c r="AE250" s="360"/>
      <c r="AF250" s="363">
        <v>0</v>
      </c>
      <c r="AG250" s="363">
        <v>400.53</v>
      </c>
      <c r="AH250" s="360"/>
      <c r="AI250" s="859">
        <v>0</v>
      </c>
      <c r="AJ250" s="860">
        <v>0</v>
      </c>
      <c r="AK250" s="859">
        <v>5312.5898670000006</v>
      </c>
      <c r="AL250" s="860">
        <v>14</v>
      </c>
      <c r="AM250" s="360"/>
      <c r="AN250" s="861">
        <v>15620.67</v>
      </c>
      <c r="AO250" s="862">
        <v>0</v>
      </c>
      <c r="AP250" s="862">
        <v>0</v>
      </c>
      <c r="AQ250" s="862">
        <v>5312.5898670000006</v>
      </c>
      <c r="AR250" s="863">
        <v>8.0098524939033779E-3</v>
      </c>
      <c r="AS250" s="586">
        <v>0</v>
      </c>
      <c r="AT250" s="864">
        <v>0</v>
      </c>
      <c r="AU250" s="864">
        <v>0</v>
      </c>
      <c r="AV250" s="864">
        <v>0</v>
      </c>
      <c r="AW250" s="864">
        <v>0</v>
      </c>
      <c r="AX250" s="839"/>
      <c r="AY250" s="865">
        <v>0</v>
      </c>
      <c r="AZ250" s="866">
        <v>0</v>
      </c>
      <c r="BA250" s="867">
        <v>0</v>
      </c>
      <c r="BB250" s="234" t="s">
        <v>1845</v>
      </c>
      <c r="BC250" s="360"/>
      <c r="BD250" s="360"/>
      <c r="BE250" s="360"/>
      <c r="BF250" s="360"/>
      <c r="BG250" s="360"/>
      <c r="BH250" s="360"/>
      <c r="BI250" s="360"/>
      <c r="BJ250" s="360"/>
      <c r="BK250" s="360"/>
      <c r="BL250" s="360"/>
      <c r="BM250" s="360"/>
      <c r="BN250" s="876">
        <v>0</v>
      </c>
      <c r="BO250" s="877">
        <v>0</v>
      </c>
      <c r="BP250" s="878">
        <v>0</v>
      </c>
      <c r="BQ250" s="879">
        <v>0</v>
      </c>
      <c r="BR250" s="879">
        <v>0</v>
      </c>
      <c r="BS250" s="880">
        <v>0</v>
      </c>
      <c r="BT250" s="881">
        <v>0</v>
      </c>
      <c r="BU250" s="879">
        <v>0</v>
      </c>
      <c r="BV250" s="879">
        <v>0</v>
      </c>
      <c r="BW250" s="882">
        <v>0</v>
      </c>
      <c r="CG250" s="480">
        <v>238</v>
      </c>
    </row>
    <row r="251" spans="1:85" s="177" customFormat="1" ht="21.95" customHeight="1" x14ac:dyDescent="0.2">
      <c r="A251" s="234">
        <v>0</v>
      </c>
      <c r="B251" s="234">
        <v>0</v>
      </c>
      <c r="C251" s="388">
        <v>0</v>
      </c>
      <c r="D251" s="388" t="s">
        <v>137</v>
      </c>
      <c r="E251" s="872" t="s">
        <v>1847</v>
      </c>
      <c r="F251" s="872" t="s">
        <v>1848</v>
      </c>
      <c r="G251" s="872"/>
      <c r="H251" s="873"/>
      <c r="I251" s="874"/>
      <c r="J251" s="875">
        <v>79295.47</v>
      </c>
      <c r="K251" s="842">
        <v>79295.47</v>
      </c>
      <c r="L251" s="842">
        <v>83517.037315738446</v>
      </c>
      <c r="M251" s="362">
        <v>0</v>
      </c>
      <c r="N251" s="362">
        <v>0</v>
      </c>
      <c r="O251" s="363">
        <v>0</v>
      </c>
      <c r="P251" s="363">
        <v>0</v>
      </c>
      <c r="Q251" s="362">
        <v>0</v>
      </c>
      <c r="R251" s="362">
        <v>0</v>
      </c>
      <c r="S251" s="363">
        <v>0</v>
      </c>
      <c r="T251" s="363">
        <v>0</v>
      </c>
      <c r="U251" s="363"/>
      <c r="V251" s="363"/>
      <c r="W251" s="363"/>
      <c r="X251" s="363"/>
      <c r="Y251" s="363">
        <v>0</v>
      </c>
      <c r="Z251" s="362">
        <v>0</v>
      </c>
      <c r="AA251" s="362">
        <v>0</v>
      </c>
      <c r="AB251" s="362">
        <v>0</v>
      </c>
      <c r="AC251" s="362">
        <v>0</v>
      </c>
      <c r="AD251" s="364" t="s">
        <v>2764</v>
      </c>
      <c r="AE251" s="360"/>
      <c r="AF251" s="363">
        <v>0</v>
      </c>
      <c r="AG251" s="363">
        <v>0</v>
      </c>
      <c r="AH251" s="360"/>
      <c r="AI251" s="859"/>
      <c r="AJ251" s="860"/>
      <c r="AK251" s="859"/>
      <c r="AL251" s="860"/>
      <c r="AM251" s="360"/>
      <c r="AN251" s="861"/>
      <c r="AO251" s="862"/>
      <c r="AP251" s="862"/>
      <c r="AQ251" s="862"/>
      <c r="AR251" s="863"/>
      <c r="AS251" s="586"/>
      <c r="AT251" s="864"/>
      <c r="AU251" s="864"/>
      <c r="AV251" s="864"/>
      <c r="AW251" s="864"/>
      <c r="AX251" s="839"/>
      <c r="AY251" s="865"/>
      <c r="AZ251" s="866"/>
      <c r="BA251" s="867"/>
      <c r="BB251" s="234" t="s">
        <v>1847</v>
      </c>
      <c r="BC251" s="360"/>
      <c r="BD251" s="360"/>
      <c r="BE251" s="360"/>
      <c r="BF251" s="360"/>
      <c r="BG251" s="360"/>
      <c r="BH251" s="360"/>
      <c r="BI251" s="360"/>
      <c r="BJ251" s="360"/>
      <c r="BK251" s="360"/>
      <c r="BL251" s="360"/>
      <c r="BM251" s="360"/>
      <c r="BN251" s="876">
        <v>0</v>
      </c>
      <c r="BO251" s="877">
        <v>0</v>
      </c>
      <c r="BP251" s="878">
        <v>0</v>
      </c>
      <c r="BQ251" s="879">
        <v>0</v>
      </c>
      <c r="BR251" s="879">
        <v>0</v>
      </c>
      <c r="BS251" s="880">
        <v>0</v>
      </c>
      <c r="BT251" s="881">
        <v>0</v>
      </c>
      <c r="BU251" s="879">
        <v>0</v>
      </c>
      <c r="BV251" s="879">
        <v>0</v>
      </c>
      <c r="BW251" s="882">
        <v>0</v>
      </c>
      <c r="CG251" s="480">
        <v>239</v>
      </c>
    </row>
    <row r="252" spans="1:85" s="177" customFormat="1" ht="21.95" customHeight="1" x14ac:dyDescent="0.2">
      <c r="A252" s="234">
        <v>23</v>
      </c>
      <c r="B252" s="234">
        <v>0</v>
      </c>
      <c r="C252" s="388">
        <v>0</v>
      </c>
      <c r="D252" s="388" t="s">
        <v>137</v>
      </c>
      <c r="E252" s="868" t="s">
        <v>1849</v>
      </c>
      <c r="F252" s="868" t="s">
        <v>2667</v>
      </c>
      <c r="G252" s="868" t="s">
        <v>90</v>
      </c>
      <c r="H252" s="869">
        <v>357.8</v>
      </c>
      <c r="I252" s="870">
        <v>66.415000000000006</v>
      </c>
      <c r="J252" s="871">
        <v>23763.29</v>
      </c>
      <c r="K252" s="361">
        <v>23763.29</v>
      </c>
      <c r="L252" s="361">
        <v>24000.120566392245</v>
      </c>
      <c r="M252" s="362">
        <v>0.35859999999999997</v>
      </c>
      <c r="N252" s="362">
        <v>0.7206999999999999</v>
      </c>
      <c r="O252" s="363">
        <v>257.86645999999996</v>
      </c>
      <c r="P252" s="363">
        <v>17126.203103</v>
      </c>
      <c r="Q252" s="362">
        <v>0.57840000000000003</v>
      </c>
      <c r="R252" s="362">
        <v>0.81279999999999997</v>
      </c>
      <c r="S252" s="363">
        <v>290.81984</v>
      </c>
      <c r="T252" s="363">
        <v>19314.802112000001</v>
      </c>
      <c r="U252" s="891">
        <v>24565.166486302885</v>
      </c>
      <c r="V252" s="891">
        <v>24639.734540475387</v>
      </c>
      <c r="W252" s="891">
        <v>-75.433043600902451</v>
      </c>
      <c r="X252" s="891">
        <v>24564.301496874483</v>
      </c>
      <c r="Y252" s="891">
        <v>17703.492088797437</v>
      </c>
      <c r="Z252" s="362">
        <v>0.36209999999999992</v>
      </c>
      <c r="AA252" s="362">
        <v>0.23439999999999994</v>
      </c>
      <c r="AB252" s="362">
        <v>9.2100000000000071E-2</v>
      </c>
      <c r="AC252" s="362">
        <v>-0.12769999999999998</v>
      </c>
      <c r="AD252" s="364" t="s">
        <v>2765</v>
      </c>
      <c r="AE252" s="360"/>
      <c r="AF252" s="363">
        <v>0</v>
      </c>
      <c r="AG252" s="363">
        <v>290.81984</v>
      </c>
      <c r="AH252" s="360"/>
      <c r="AI252" s="859">
        <v>0</v>
      </c>
      <c r="AJ252" s="860">
        <v>0</v>
      </c>
      <c r="AK252" s="859">
        <v>2188.5990090000014</v>
      </c>
      <c r="AL252" s="860">
        <v>23</v>
      </c>
      <c r="AM252" s="360"/>
      <c r="AN252" s="861">
        <v>19314.802112000001</v>
      </c>
      <c r="AO252" s="862">
        <v>0</v>
      </c>
      <c r="AP252" s="862">
        <v>0</v>
      </c>
      <c r="AQ252" s="862">
        <v>2188.5990090000014</v>
      </c>
      <c r="AR252" s="863">
        <v>3.2997757533073878E-3</v>
      </c>
      <c r="AS252" s="586">
        <v>0</v>
      </c>
      <c r="AT252" s="864">
        <v>0</v>
      </c>
      <c r="AU252" s="864">
        <v>0</v>
      </c>
      <c r="AV252" s="864">
        <v>0</v>
      </c>
      <c r="AW252" s="864">
        <v>0</v>
      </c>
      <c r="AX252" s="839"/>
      <c r="AY252" s="865">
        <v>0</v>
      </c>
      <c r="AZ252" s="866">
        <v>0</v>
      </c>
      <c r="BA252" s="867">
        <v>0</v>
      </c>
      <c r="BB252" s="234" t="s">
        <v>1849</v>
      </c>
      <c r="BC252" s="360"/>
      <c r="BD252" s="360"/>
      <c r="BE252" s="360"/>
      <c r="BF252" s="360"/>
      <c r="BG252" s="360"/>
      <c r="BH252" s="360"/>
      <c r="BI252" s="360"/>
      <c r="BJ252" s="360"/>
      <c r="BK252" s="360"/>
      <c r="BL252" s="360"/>
      <c r="BM252" s="360"/>
      <c r="BN252" s="876">
        <v>0</v>
      </c>
      <c r="BO252" s="877">
        <v>0</v>
      </c>
      <c r="BP252" s="878">
        <v>0</v>
      </c>
      <c r="BQ252" s="879">
        <v>0</v>
      </c>
      <c r="BR252" s="879">
        <v>0</v>
      </c>
      <c r="BS252" s="880">
        <v>0</v>
      </c>
      <c r="BT252" s="881">
        <v>0</v>
      </c>
      <c r="BU252" s="879">
        <v>0</v>
      </c>
      <c r="BV252" s="879">
        <v>0</v>
      </c>
      <c r="BW252" s="882">
        <v>0</v>
      </c>
      <c r="CG252" s="480">
        <v>240</v>
      </c>
    </row>
    <row r="253" spans="1:85" s="177" customFormat="1" ht="21.95" customHeight="1" x14ac:dyDescent="0.2">
      <c r="A253" s="234">
        <v>31</v>
      </c>
      <c r="B253" s="234">
        <v>0</v>
      </c>
      <c r="C253" s="388">
        <v>0</v>
      </c>
      <c r="D253" s="388" t="s">
        <v>137</v>
      </c>
      <c r="E253" s="868" t="s">
        <v>1851</v>
      </c>
      <c r="F253" s="868" t="s">
        <v>2668</v>
      </c>
      <c r="G253" s="868" t="s">
        <v>15</v>
      </c>
      <c r="H253" s="869">
        <v>132.46</v>
      </c>
      <c r="I253" s="870">
        <v>29.527999999999999</v>
      </c>
      <c r="J253" s="871">
        <v>3911.28</v>
      </c>
      <c r="K253" s="361">
        <v>3911.28</v>
      </c>
      <c r="L253" s="361">
        <v>3916.9855144715484</v>
      </c>
      <c r="M253" s="362">
        <v>0.49299999999999999</v>
      </c>
      <c r="N253" s="362">
        <v>0.68689999999999996</v>
      </c>
      <c r="O253" s="363">
        <v>90.986773999999997</v>
      </c>
      <c r="P253" s="363">
        <v>2686.6582319999998</v>
      </c>
      <c r="Q253" s="362">
        <v>0.70150000000000001</v>
      </c>
      <c r="R253" s="362">
        <v>0.97260000000000002</v>
      </c>
      <c r="S253" s="363">
        <v>128.83059600000001</v>
      </c>
      <c r="T253" s="363">
        <v>3804.1109280000001</v>
      </c>
      <c r="U253" s="891">
        <v>4043.2635537649344</v>
      </c>
      <c r="V253" s="891">
        <v>4051.9533357946862</v>
      </c>
      <c r="W253" s="891">
        <v>-8.79058350129689</v>
      </c>
      <c r="X253" s="891">
        <v>4043.1627522933891</v>
      </c>
      <c r="Y253" s="891">
        <v>2777.2484945503288</v>
      </c>
      <c r="Z253" s="362">
        <v>0.19389999999999996</v>
      </c>
      <c r="AA253" s="362">
        <v>0.27110000000000001</v>
      </c>
      <c r="AB253" s="362">
        <v>0.28570000000000007</v>
      </c>
      <c r="AC253" s="362">
        <v>7.7200000000000046E-2</v>
      </c>
      <c r="AD253" s="364" t="s">
        <v>2765</v>
      </c>
      <c r="AE253" s="360"/>
      <c r="AF253" s="363">
        <v>0</v>
      </c>
      <c r="AG253" s="363">
        <v>128.83059600000001</v>
      </c>
      <c r="AH253" s="360"/>
      <c r="AI253" s="859">
        <v>0</v>
      </c>
      <c r="AJ253" s="860">
        <v>0</v>
      </c>
      <c r="AK253" s="859">
        <v>1117.4526960000003</v>
      </c>
      <c r="AL253" s="860">
        <v>31</v>
      </c>
      <c r="AM253" s="360"/>
      <c r="AN253" s="861">
        <v>3804.1109280000001</v>
      </c>
      <c r="AO253" s="862">
        <v>0</v>
      </c>
      <c r="AP253" s="862">
        <v>0</v>
      </c>
      <c r="AQ253" s="862">
        <v>1117.4526960000003</v>
      </c>
      <c r="AR253" s="863">
        <v>1.6847962082435404E-3</v>
      </c>
      <c r="AS253" s="586">
        <v>0</v>
      </c>
      <c r="AT253" s="864">
        <v>0</v>
      </c>
      <c r="AU253" s="864">
        <v>0</v>
      </c>
      <c r="AV253" s="864">
        <v>0</v>
      </c>
      <c r="AW253" s="864">
        <v>0</v>
      </c>
      <c r="AX253" s="839"/>
      <c r="AY253" s="865">
        <v>0</v>
      </c>
      <c r="AZ253" s="866">
        <v>0</v>
      </c>
      <c r="BA253" s="867">
        <v>0</v>
      </c>
      <c r="BB253" s="234" t="s">
        <v>1851</v>
      </c>
      <c r="BC253" s="360"/>
      <c r="BD253" s="360"/>
      <c r="BE253" s="360"/>
      <c r="BF253" s="360"/>
      <c r="BG253" s="360"/>
      <c r="BH253" s="360"/>
      <c r="BI253" s="360"/>
      <c r="BJ253" s="360"/>
      <c r="BK253" s="360"/>
      <c r="BL253" s="360"/>
      <c r="BM253" s="360"/>
      <c r="BN253" s="876">
        <v>0</v>
      </c>
      <c r="BO253" s="877">
        <v>0</v>
      </c>
      <c r="BP253" s="878">
        <v>0</v>
      </c>
      <c r="BQ253" s="879">
        <v>0</v>
      </c>
      <c r="BR253" s="879">
        <v>0</v>
      </c>
      <c r="BS253" s="880">
        <v>0</v>
      </c>
      <c r="BT253" s="881">
        <v>0</v>
      </c>
      <c r="BU253" s="879">
        <v>0</v>
      </c>
      <c r="BV253" s="879">
        <v>0</v>
      </c>
      <c r="BW253" s="882">
        <v>0</v>
      </c>
      <c r="CG253" s="480">
        <v>241</v>
      </c>
    </row>
    <row r="254" spans="1:85" s="177" customFormat="1" ht="21.95" customHeight="1" x14ac:dyDescent="0.2">
      <c r="A254" s="234">
        <v>39</v>
      </c>
      <c r="B254" s="234">
        <v>0</v>
      </c>
      <c r="C254" s="388">
        <v>0</v>
      </c>
      <c r="D254" s="388" t="s">
        <v>137</v>
      </c>
      <c r="E254" s="868" t="s">
        <v>1853</v>
      </c>
      <c r="F254" s="868" t="s">
        <v>2669</v>
      </c>
      <c r="G254" s="868" t="s">
        <v>90</v>
      </c>
      <c r="H254" s="869">
        <v>357.8</v>
      </c>
      <c r="I254" s="870">
        <v>5.0683999999999996</v>
      </c>
      <c r="J254" s="871">
        <v>1813.47</v>
      </c>
      <c r="K254" s="361">
        <v>1813.47</v>
      </c>
      <c r="L254" s="361">
        <v>1813.47</v>
      </c>
      <c r="M254" s="362">
        <v>0.45069999999999999</v>
      </c>
      <c r="N254" s="362">
        <v>0.7641</v>
      </c>
      <c r="O254" s="363">
        <v>273.39498000000003</v>
      </c>
      <c r="P254" s="363">
        <v>1385.672427</v>
      </c>
      <c r="Q254" s="362">
        <v>0.57840000000000003</v>
      </c>
      <c r="R254" s="362">
        <v>1</v>
      </c>
      <c r="S254" s="363">
        <v>357.8</v>
      </c>
      <c r="T254" s="363">
        <v>1813.47</v>
      </c>
      <c r="U254" s="891">
        <v>1874.6643443696428</v>
      </c>
      <c r="V254" s="891">
        <v>1880.3549254802638</v>
      </c>
      <c r="W254" s="891">
        <v>-5.7565918515042007</v>
      </c>
      <c r="X254" s="891">
        <v>1874.5983336287595</v>
      </c>
      <c r="Y254" s="891">
        <v>1432.3805867257352</v>
      </c>
      <c r="Z254" s="362">
        <v>0.31340000000000001</v>
      </c>
      <c r="AA254" s="362">
        <v>0.42159999999999997</v>
      </c>
      <c r="AB254" s="362">
        <v>0.2359</v>
      </c>
      <c r="AC254" s="362">
        <v>0.10819999999999996</v>
      </c>
      <c r="AD254" s="364" t="s">
        <v>2765</v>
      </c>
      <c r="AE254" s="360"/>
      <c r="AF254" s="363">
        <v>0</v>
      </c>
      <c r="AG254" s="363">
        <v>357.8</v>
      </c>
      <c r="AH254" s="360"/>
      <c r="AI254" s="859">
        <v>0</v>
      </c>
      <c r="AJ254" s="860">
        <v>0</v>
      </c>
      <c r="AK254" s="859">
        <v>427.79757300000006</v>
      </c>
      <c r="AL254" s="860">
        <v>39</v>
      </c>
      <c r="AM254" s="360"/>
      <c r="AN254" s="861">
        <v>1813.47</v>
      </c>
      <c r="AO254" s="862">
        <v>0</v>
      </c>
      <c r="AP254" s="862">
        <v>0</v>
      </c>
      <c r="AQ254" s="862">
        <v>427.79757300000006</v>
      </c>
      <c r="AR254" s="863">
        <v>6.4499529283536586E-4</v>
      </c>
      <c r="AS254" s="586">
        <v>0</v>
      </c>
      <c r="AT254" s="864">
        <v>0</v>
      </c>
      <c r="AU254" s="864">
        <v>0</v>
      </c>
      <c r="AV254" s="864">
        <v>0</v>
      </c>
      <c r="AW254" s="864">
        <v>0</v>
      </c>
      <c r="AX254" s="839"/>
      <c r="AY254" s="865">
        <v>0</v>
      </c>
      <c r="AZ254" s="866">
        <v>0</v>
      </c>
      <c r="BA254" s="867">
        <v>0</v>
      </c>
      <c r="BB254" s="234" t="s">
        <v>1853</v>
      </c>
      <c r="BC254" s="360"/>
      <c r="BD254" s="360"/>
      <c r="BE254" s="360"/>
      <c r="BF254" s="360"/>
      <c r="BG254" s="360"/>
      <c r="BH254" s="360"/>
      <c r="BI254" s="360"/>
      <c r="BJ254" s="360"/>
      <c r="BK254" s="360"/>
      <c r="BL254" s="360"/>
      <c r="BM254" s="360"/>
      <c r="BN254" s="876">
        <v>0</v>
      </c>
      <c r="BO254" s="877">
        <v>0</v>
      </c>
      <c r="BP254" s="878">
        <v>0</v>
      </c>
      <c r="BQ254" s="879">
        <v>0</v>
      </c>
      <c r="BR254" s="879">
        <v>0</v>
      </c>
      <c r="BS254" s="880">
        <v>0</v>
      </c>
      <c r="BT254" s="881">
        <v>0</v>
      </c>
      <c r="BU254" s="879">
        <v>0</v>
      </c>
      <c r="BV254" s="879">
        <v>0</v>
      </c>
      <c r="BW254" s="882">
        <v>0</v>
      </c>
      <c r="CG254" s="480">
        <v>242</v>
      </c>
    </row>
    <row r="255" spans="1:85" s="177" customFormat="1" ht="21.95" customHeight="1" x14ac:dyDescent="0.2">
      <c r="A255" s="234">
        <v>37</v>
      </c>
      <c r="B255" s="234">
        <v>0</v>
      </c>
      <c r="C255" s="388">
        <v>0</v>
      </c>
      <c r="D255" s="388" t="s">
        <v>137</v>
      </c>
      <c r="E255" s="868" t="s">
        <v>1855</v>
      </c>
      <c r="F255" s="868" t="s">
        <v>1850</v>
      </c>
      <c r="G255" s="868" t="s">
        <v>90</v>
      </c>
      <c r="H255" s="869">
        <v>116.8</v>
      </c>
      <c r="I255" s="870">
        <v>28.465</v>
      </c>
      <c r="J255" s="871">
        <v>3324.71</v>
      </c>
      <c r="K255" s="361">
        <v>3324.71</v>
      </c>
      <c r="L255" s="361">
        <v>3476.3125401667894</v>
      </c>
      <c r="M255" s="362">
        <v>0</v>
      </c>
      <c r="N255" s="362">
        <v>0</v>
      </c>
      <c r="O255" s="363">
        <v>0</v>
      </c>
      <c r="P255" s="363">
        <v>0</v>
      </c>
      <c r="Q255" s="362">
        <v>5.0499999999999996E-2</v>
      </c>
      <c r="R255" s="362">
        <v>0.14349999999999999</v>
      </c>
      <c r="S255" s="363">
        <v>16.7608</v>
      </c>
      <c r="T255" s="363">
        <v>477.09588499999995</v>
      </c>
      <c r="U255" s="891">
        <v>3436.9001375094131</v>
      </c>
      <c r="V255" s="891">
        <v>3460.3961616094825</v>
      </c>
      <c r="W255" s="891">
        <v>-23.768577979630269</v>
      </c>
      <c r="X255" s="891">
        <v>3436.6275836298523</v>
      </c>
      <c r="Y255" s="891">
        <v>0</v>
      </c>
      <c r="Z255" s="362">
        <v>0</v>
      </c>
      <c r="AA255" s="362">
        <v>9.2999999999999999E-2</v>
      </c>
      <c r="AB255" s="362">
        <v>0.14349999999999999</v>
      </c>
      <c r="AC255" s="362">
        <v>9.2999999999999999E-2</v>
      </c>
      <c r="AD255" s="364" t="s">
        <v>2765</v>
      </c>
      <c r="AE255" s="360"/>
      <c r="AF255" s="363">
        <v>0</v>
      </c>
      <c r="AG255" s="363">
        <v>16.7608</v>
      </c>
      <c r="AH255" s="360"/>
      <c r="AI255" s="859">
        <v>0</v>
      </c>
      <c r="AJ255" s="860">
        <v>0</v>
      </c>
      <c r="AK255" s="859">
        <v>477.09588499999995</v>
      </c>
      <c r="AL255" s="860">
        <v>37</v>
      </c>
      <c r="AM255" s="360"/>
      <c r="AN255" s="861">
        <v>477.09588499999995</v>
      </c>
      <c r="AO255" s="862">
        <v>0</v>
      </c>
      <c r="AP255" s="862">
        <v>0</v>
      </c>
      <c r="AQ255" s="862">
        <v>477.09588499999995</v>
      </c>
      <c r="AR255" s="863">
        <v>7.1932292158217309E-4</v>
      </c>
      <c r="AS255" s="586">
        <v>0</v>
      </c>
      <c r="AT255" s="864">
        <v>0</v>
      </c>
      <c r="AU255" s="864">
        <v>0</v>
      </c>
      <c r="AV255" s="864">
        <v>0</v>
      </c>
      <c r="AW255" s="864">
        <v>0</v>
      </c>
      <c r="AX255" s="839"/>
      <c r="AY255" s="865">
        <v>0</v>
      </c>
      <c r="AZ255" s="866">
        <v>0</v>
      </c>
      <c r="BA255" s="867">
        <v>0</v>
      </c>
      <c r="BB255" s="234" t="s">
        <v>1855</v>
      </c>
      <c r="BC255" s="360"/>
      <c r="BD255" s="360"/>
      <c r="BE255" s="360"/>
      <c r="BF255" s="360"/>
      <c r="BG255" s="360"/>
      <c r="BH255" s="360"/>
      <c r="BI255" s="360"/>
      <c r="BJ255" s="360"/>
      <c r="BK255" s="360"/>
      <c r="BL255" s="360"/>
      <c r="BM255" s="360"/>
      <c r="BN255" s="876">
        <v>0</v>
      </c>
      <c r="BO255" s="877">
        <v>0</v>
      </c>
      <c r="BP255" s="878">
        <v>0</v>
      </c>
      <c r="BQ255" s="879">
        <v>0</v>
      </c>
      <c r="BR255" s="879">
        <v>0</v>
      </c>
      <c r="BS255" s="880">
        <v>0</v>
      </c>
      <c r="BT255" s="881">
        <v>0</v>
      </c>
      <c r="BU255" s="879">
        <v>0</v>
      </c>
      <c r="BV255" s="879">
        <v>0</v>
      </c>
      <c r="BW255" s="882">
        <v>0</v>
      </c>
      <c r="CG255" s="480">
        <v>243</v>
      </c>
    </row>
    <row r="256" spans="1:85" s="177" customFormat="1" ht="21.95" customHeight="1" x14ac:dyDescent="0.2">
      <c r="A256" s="234">
        <v>28</v>
      </c>
      <c r="B256" s="234">
        <v>0</v>
      </c>
      <c r="C256" s="388">
        <v>0</v>
      </c>
      <c r="D256" s="388" t="s">
        <v>137</v>
      </c>
      <c r="E256" s="868" t="s">
        <v>1857</v>
      </c>
      <c r="F256" s="868" t="s">
        <v>1852</v>
      </c>
      <c r="G256" s="868" t="s">
        <v>90</v>
      </c>
      <c r="H256" s="869">
        <v>51.54</v>
      </c>
      <c r="I256" s="870">
        <v>28.465</v>
      </c>
      <c r="J256" s="871">
        <v>1467.09</v>
      </c>
      <c r="K256" s="361">
        <v>1467.09</v>
      </c>
      <c r="L256" s="361">
        <v>1471.9403569232973</v>
      </c>
      <c r="M256" s="362">
        <v>0</v>
      </c>
      <c r="N256" s="362">
        <v>0</v>
      </c>
      <c r="O256" s="363">
        <v>0</v>
      </c>
      <c r="P256" s="363">
        <v>0</v>
      </c>
      <c r="Q256" s="362">
        <v>0.68599999999999994</v>
      </c>
      <c r="R256" s="362">
        <v>0.93790000000000007</v>
      </c>
      <c r="S256" s="363">
        <v>48.339366000000005</v>
      </c>
      <c r="T256" s="363">
        <v>1375.9837110000001</v>
      </c>
      <c r="U256" s="891">
        <v>1516.5959806234782</v>
      </c>
      <c r="V256" s="891">
        <v>1520.0247008164717</v>
      </c>
      <c r="W256" s="891">
        <v>-3.4684933472322488</v>
      </c>
      <c r="X256" s="891">
        <v>1516.5562074692396</v>
      </c>
      <c r="Y256" s="891">
        <v>0</v>
      </c>
      <c r="Z256" s="362">
        <v>0</v>
      </c>
      <c r="AA256" s="362">
        <v>0.25190000000000012</v>
      </c>
      <c r="AB256" s="362">
        <v>0.93790000000000007</v>
      </c>
      <c r="AC256" s="362">
        <v>0.25190000000000012</v>
      </c>
      <c r="AD256" s="364" t="s">
        <v>2765</v>
      </c>
      <c r="AE256" s="360"/>
      <c r="AF256" s="363">
        <v>0</v>
      </c>
      <c r="AG256" s="363">
        <v>48.339366000000005</v>
      </c>
      <c r="AH256" s="360"/>
      <c r="AI256" s="859">
        <v>0</v>
      </c>
      <c r="AJ256" s="860">
        <v>0</v>
      </c>
      <c r="AK256" s="859">
        <v>1375.9837110000001</v>
      </c>
      <c r="AL256" s="860">
        <v>28</v>
      </c>
      <c r="AM256" s="360"/>
      <c r="AN256" s="861">
        <v>1375.9837110000001</v>
      </c>
      <c r="AO256" s="862">
        <v>0</v>
      </c>
      <c r="AP256" s="862">
        <v>0</v>
      </c>
      <c r="AQ256" s="862">
        <v>1375.9837110000001</v>
      </c>
      <c r="AR256" s="863">
        <v>2.0745863759566922E-3</v>
      </c>
      <c r="AS256" s="586">
        <v>0</v>
      </c>
      <c r="AT256" s="864">
        <v>0</v>
      </c>
      <c r="AU256" s="864">
        <v>0</v>
      </c>
      <c r="AV256" s="864">
        <v>0</v>
      </c>
      <c r="AW256" s="864">
        <v>0</v>
      </c>
      <c r="AX256" s="839"/>
      <c r="AY256" s="865">
        <v>0</v>
      </c>
      <c r="AZ256" s="866">
        <v>0</v>
      </c>
      <c r="BA256" s="867">
        <v>0</v>
      </c>
      <c r="BB256" s="234" t="s">
        <v>1857</v>
      </c>
      <c r="BC256" s="360"/>
      <c r="BD256" s="360"/>
      <c r="BE256" s="360"/>
      <c r="BF256" s="360"/>
      <c r="BG256" s="360"/>
      <c r="BH256" s="360"/>
      <c r="BI256" s="360"/>
      <c r="BJ256" s="360"/>
      <c r="BK256" s="360"/>
      <c r="BL256" s="360"/>
      <c r="BM256" s="360"/>
      <c r="BN256" s="876">
        <v>0</v>
      </c>
      <c r="BO256" s="877">
        <v>0</v>
      </c>
      <c r="BP256" s="878">
        <v>0</v>
      </c>
      <c r="BQ256" s="879">
        <v>0</v>
      </c>
      <c r="BR256" s="879">
        <v>0</v>
      </c>
      <c r="BS256" s="880">
        <v>0</v>
      </c>
      <c r="BT256" s="881">
        <v>0</v>
      </c>
      <c r="BU256" s="879">
        <v>0</v>
      </c>
      <c r="BV256" s="879">
        <v>0</v>
      </c>
      <c r="BW256" s="882">
        <v>0</v>
      </c>
      <c r="CG256" s="480">
        <v>244</v>
      </c>
    </row>
    <row r="257" spans="1:85" s="177" customFormat="1" ht="21.95" customHeight="1" x14ac:dyDescent="0.2">
      <c r="A257" s="234">
        <v>35</v>
      </c>
      <c r="B257" s="234">
        <v>0</v>
      </c>
      <c r="C257" s="388">
        <v>0</v>
      </c>
      <c r="D257" s="388" t="s">
        <v>137</v>
      </c>
      <c r="E257" s="868" t="s">
        <v>1859</v>
      </c>
      <c r="F257" s="868" t="s">
        <v>2670</v>
      </c>
      <c r="G257" s="868" t="s">
        <v>90</v>
      </c>
      <c r="H257" s="869">
        <v>212.11</v>
      </c>
      <c r="I257" s="870">
        <v>4.9180000000000001</v>
      </c>
      <c r="J257" s="871">
        <v>1043.1600000000001</v>
      </c>
      <c r="K257" s="361">
        <v>1043.1600000000001</v>
      </c>
      <c r="L257" s="361">
        <v>1071.6056486165994</v>
      </c>
      <c r="M257" s="362">
        <v>0</v>
      </c>
      <c r="N257" s="362">
        <v>0</v>
      </c>
      <c r="O257" s="363">
        <v>0</v>
      </c>
      <c r="P257" s="363">
        <v>0</v>
      </c>
      <c r="Q257" s="362">
        <v>0.30829999999999996</v>
      </c>
      <c r="R257" s="362">
        <v>0.48780000000000001</v>
      </c>
      <c r="S257" s="363">
        <v>103.46725800000002</v>
      </c>
      <c r="T257" s="363">
        <v>508.85344800000007</v>
      </c>
      <c r="U257" s="891">
        <v>1078.3607434766698</v>
      </c>
      <c r="V257" s="891">
        <v>1083.7312387857621</v>
      </c>
      <c r="W257" s="891">
        <v>-5.4327930546778198</v>
      </c>
      <c r="X257" s="891">
        <v>1078.2984457310843</v>
      </c>
      <c r="Y257" s="891">
        <v>0</v>
      </c>
      <c r="Z257" s="362">
        <v>0</v>
      </c>
      <c r="AA257" s="362">
        <v>0.17950000000000005</v>
      </c>
      <c r="AB257" s="362">
        <v>0.48780000000000001</v>
      </c>
      <c r="AC257" s="362">
        <v>0.17950000000000005</v>
      </c>
      <c r="AD257" s="364" t="s">
        <v>2765</v>
      </c>
      <c r="AE257" s="360"/>
      <c r="AF257" s="363">
        <v>0</v>
      </c>
      <c r="AG257" s="363">
        <v>103.46725800000002</v>
      </c>
      <c r="AH257" s="360"/>
      <c r="AI257" s="859">
        <v>0</v>
      </c>
      <c r="AJ257" s="860">
        <v>0</v>
      </c>
      <c r="AK257" s="859">
        <v>508.85344800000007</v>
      </c>
      <c r="AL257" s="860">
        <v>35</v>
      </c>
      <c r="AM257" s="360"/>
      <c r="AN257" s="861">
        <v>508.85344800000007</v>
      </c>
      <c r="AO257" s="862">
        <v>0</v>
      </c>
      <c r="AP257" s="862">
        <v>0</v>
      </c>
      <c r="AQ257" s="862">
        <v>508.85344800000007</v>
      </c>
      <c r="AR257" s="863">
        <v>7.6720416247673666E-4</v>
      </c>
      <c r="AS257" s="586">
        <v>0</v>
      </c>
      <c r="AT257" s="864">
        <v>0</v>
      </c>
      <c r="AU257" s="864">
        <v>0</v>
      </c>
      <c r="AV257" s="864">
        <v>0</v>
      </c>
      <c r="AW257" s="864">
        <v>0</v>
      </c>
      <c r="AX257" s="839"/>
      <c r="AY257" s="865">
        <v>0</v>
      </c>
      <c r="AZ257" s="866">
        <v>0</v>
      </c>
      <c r="BA257" s="867">
        <v>0</v>
      </c>
      <c r="BB257" s="234" t="s">
        <v>1859</v>
      </c>
      <c r="BC257" s="360"/>
      <c r="BD257" s="360"/>
      <c r="BE257" s="360"/>
      <c r="BF257" s="360"/>
      <c r="BG257" s="360"/>
      <c r="BH257" s="360"/>
      <c r="BI257" s="360"/>
      <c r="BJ257" s="360"/>
      <c r="BK257" s="360"/>
      <c r="BL257" s="360"/>
      <c r="BM257" s="360"/>
      <c r="BN257" s="876">
        <v>0</v>
      </c>
      <c r="BO257" s="877">
        <v>0</v>
      </c>
      <c r="BP257" s="878">
        <v>0</v>
      </c>
      <c r="BQ257" s="879">
        <v>0</v>
      </c>
      <c r="BR257" s="879">
        <v>0</v>
      </c>
      <c r="BS257" s="880">
        <v>0</v>
      </c>
      <c r="BT257" s="881">
        <v>0</v>
      </c>
      <c r="BU257" s="879">
        <v>0</v>
      </c>
      <c r="BV257" s="879">
        <v>0</v>
      </c>
      <c r="BW257" s="882">
        <v>0</v>
      </c>
      <c r="CG257" s="480">
        <v>245</v>
      </c>
    </row>
    <row r="258" spans="1:85" s="177" customFormat="1" ht="21.95" customHeight="1" x14ac:dyDescent="0.2">
      <c r="A258" s="234">
        <v>29</v>
      </c>
      <c r="B258" s="234">
        <v>0</v>
      </c>
      <c r="C258" s="388">
        <v>0</v>
      </c>
      <c r="D258" s="388" t="s">
        <v>137</v>
      </c>
      <c r="E258" s="868" t="s">
        <v>1861</v>
      </c>
      <c r="F258" s="868" t="s">
        <v>1854</v>
      </c>
      <c r="G258" s="868" t="s">
        <v>90</v>
      </c>
      <c r="H258" s="869">
        <v>526.13</v>
      </c>
      <c r="I258" s="870">
        <v>40</v>
      </c>
      <c r="J258" s="871">
        <v>21045.200000000001</v>
      </c>
      <c r="K258" s="361">
        <v>21045.200000000001</v>
      </c>
      <c r="L258" s="361">
        <v>21514.877410020479</v>
      </c>
      <c r="M258" s="362">
        <v>0.30659999999999998</v>
      </c>
      <c r="N258" s="362">
        <v>0.51969999999999994</v>
      </c>
      <c r="O258" s="363">
        <v>273.42976099999998</v>
      </c>
      <c r="P258" s="363">
        <v>10937.190439999998</v>
      </c>
      <c r="Q258" s="362">
        <v>0.39140000000000003</v>
      </c>
      <c r="R258" s="362">
        <v>0.58079999999999998</v>
      </c>
      <c r="S258" s="363">
        <v>305.57630399999999</v>
      </c>
      <c r="T258" s="363">
        <v>12223.052159999999</v>
      </c>
      <c r="U258" s="891">
        <v>21755.356339022979</v>
      </c>
      <c r="V258" s="891">
        <v>21850.686570072074</v>
      </c>
      <c r="W258" s="891">
        <v>-96.43606172926394</v>
      </c>
      <c r="X258" s="891">
        <v>21754.250508342811</v>
      </c>
      <c r="Y258" s="891">
        <v>11305.683989185758</v>
      </c>
      <c r="Z258" s="362">
        <v>0.21309999999999996</v>
      </c>
      <c r="AA258" s="362">
        <v>0.18939999999999996</v>
      </c>
      <c r="AB258" s="362">
        <v>6.1100000000000043E-2</v>
      </c>
      <c r="AC258" s="362">
        <v>-2.3699999999999999E-2</v>
      </c>
      <c r="AD258" s="364" t="s">
        <v>2765</v>
      </c>
      <c r="AE258" s="360"/>
      <c r="AF258" s="363">
        <v>0</v>
      </c>
      <c r="AG258" s="363">
        <v>305.57630399999999</v>
      </c>
      <c r="AH258" s="360"/>
      <c r="AI258" s="859">
        <v>0</v>
      </c>
      <c r="AJ258" s="860">
        <v>0</v>
      </c>
      <c r="AK258" s="859">
        <v>1285.8617200000008</v>
      </c>
      <c r="AL258" s="860">
        <v>29</v>
      </c>
      <c r="AM258" s="360"/>
      <c r="AN258" s="861">
        <v>12223.052159999999</v>
      </c>
      <c r="AO258" s="862">
        <v>0</v>
      </c>
      <c r="AP258" s="862">
        <v>0</v>
      </c>
      <c r="AQ258" s="862">
        <v>1285.8617200000008</v>
      </c>
      <c r="AR258" s="863">
        <v>1.938708419547737E-3</v>
      </c>
      <c r="AS258" s="586">
        <v>0</v>
      </c>
      <c r="AT258" s="864">
        <v>0</v>
      </c>
      <c r="AU258" s="864">
        <v>0</v>
      </c>
      <c r="AV258" s="864">
        <v>0</v>
      </c>
      <c r="AW258" s="864">
        <v>0</v>
      </c>
      <c r="AX258" s="839"/>
      <c r="AY258" s="865">
        <v>0</v>
      </c>
      <c r="AZ258" s="866">
        <v>0</v>
      </c>
      <c r="BA258" s="867">
        <v>0</v>
      </c>
      <c r="BB258" s="234" t="s">
        <v>1861</v>
      </c>
      <c r="BC258" s="360"/>
      <c r="BD258" s="360"/>
      <c r="BE258" s="360"/>
      <c r="BF258" s="360"/>
      <c r="BG258" s="360"/>
      <c r="BH258" s="360"/>
      <c r="BI258" s="360"/>
      <c r="BJ258" s="360"/>
      <c r="BK258" s="360"/>
      <c r="BL258" s="360"/>
      <c r="BM258" s="360"/>
      <c r="BN258" s="876">
        <v>0</v>
      </c>
      <c r="BO258" s="877">
        <v>0</v>
      </c>
      <c r="BP258" s="878">
        <v>0</v>
      </c>
      <c r="BQ258" s="879">
        <v>0</v>
      </c>
      <c r="BR258" s="879">
        <v>0</v>
      </c>
      <c r="BS258" s="880">
        <v>0</v>
      </c>
      <c r="BT258" s="881">
        <v>0</v>
      </c>
      <c r="BU258" s="879">
        <v>0</v>
      </c>
      <c r="BV258" s="879">
        <v>0</v>
      </c>
      <c r="BW258" s="882">
        <v>0</v>
      </c>
      <c r="CG258" s="480">
        <v>246</v>
      </c>
    </row>
    <row r="259" spans="1:85" s="177" customFormat="1" ht="21.95" customHeight="1" x14ac:dyDescent="0.2">
      <c r="A259" s="234">
        <v>43</v>
      </c>
      <c r="B259" s="234">
        <v>0</v>
      </c>
      <c r="C259" s="388">
        <v>0</v>
      </c>
      <c r="D259" s="388" t="s">
        <v>137</v>
      </c>
      <c r="E259" s="868" t="s">
        <v>1863</v>
      </c>
      <c r="F259" s="868" t="s">
        <v>1856</v>
      </c>
      <c r="G259" s="868" t="s">
        <v>15</v>
      </c>
      <c r="H259" s="869">
        <v>34.85</v>
      </c>
      <c r="I259" s="870">
        <v>12.616</v>
      </c>
      <c r="J259" s="871">
        <v>439.67</v>
      </c>
      <c r="K259" s="361">
        <v>439.67</v>
      </c>
      <c r="L259" s="361">
        <v>447.92811166518777</v>
      </c>
      <c r="M259" s="362">
        <v>0.16930000000000001</v>
      </c>
      <c r="N259" s="362">
        <v>0.16930000000000001</v>
      </c>
      <c r="O259" s="363">
        <v>5.9001050000000008</v>
      </c>
      <c r="P259" s="363">
        <v>74.436131000000003</v>
      </c>
      <c r="Q259" s="362">
        <v>0.12279999999999999</v>
      </c>
      <c r="R259" s="362">
        <v>0.6472</v>
      </c>
      <c r="S259" s="363">
        <v>22.554919999999999</v>
      </c>
      <c r="T259" s="363">
        <v>284.55442399999998</v>
      </c>
      <c r="U259" s="891">
        <v>454.50637302464384</v>
      </c>
      <c r="V259" s="891">
        <v>457.37696255564782</v>
      </c>
      <c r="W259" s="891">
        <v>-2.9038883695636328</v>
      </c>
      <c r="X259" s="891">
        <v>454.4730741860842</v>
      </c>
      <c r="Y259" s="891">
        <v>76.942291459704052</v>
      </c>
      <c r="Z259" s="362">
        <v>0</v>
      </c>
      <c r="AA259" s="362">
        <v>0.52439999999999998</v>
      </c>
      <c r="AB259" s="362">
        <v>0.47789999999999999</v>
      </c>
      <c r="AC259" s="362">
        <v>0.52439999999999998</v>
      </c>
      <c r="AD259" s="364" t="s">
        <v>2765</v>
      </c>
      <c r="AE259" s="360"/>
      <c r="AF259" s="363">
        <v>0</v>
      </c>
      <c r="AG259" s="363">
        <v>22.554919999999999</v>
      </c>
      <c r="AH259" s="360"/>
      <c r="AI259" s="859">
        <v>0</v>
      </c>
      <c r="AJ259" s="860">
        <v>0</v>
      </c>
      <c r="AK259" s="859">
        <v>210.11829299999999</v>
      </c>
      <c r="AL259" s="860">
        <v>43</v>
      </c>
      <c r="AM259" s="360"/>
      <c r="AN259" s="861">
        <v>284.55442399999998</v>
      </c>
      <c r="AO259" s="862">
        <v>0</v>
      </c>
      <c r="AP259" s="862">
        <v>0</v>
      </c>
      <c r="AQ259" s="862">
        <v>210.11829299999999</v>
      </c>
      <c r="AR259" s="863">
        <v>3.1679775313639327E-4</v>
      </c>
      <c r="AS259" s="586">
        <v>0</v>
      </c>
      <c r="AT259" s="864">
        <v>0</v>
      </c>
      <c r="AU259" s="864">
        <v>0</v>
      </c>
      <c r="AV259" s="864">
        <v>0</v>
      </c>
      <c r="AW259" s="864">
        <v>0</v>
      </c>
      <c r="AX259" s="839"/>
      <c r="AY259" s="865">
        <v>0</v>
      </c>
      <c r="AZ259" s="866">
        <v>0</v>
      </c>
      <c r="BA259" s="867">
        <v>0</v>
      </c>
      <c r="BB259" s="234" t="s">
        <v>1863</v>
      </c>
      <c r="BC259" s="360"/>
      <c r="BD259" s="360"/>
      <c r="BE259" s="360"/>
      <c r="BF259" s="360"/>
      <c r="BG259" s="360"/>
      <c r="BH259" s="360"/>
      <c r="BI259" s="360"/>
      <c r="BJ259" s="360"/>
      <c r="BK259" s="360"/>
      <c r="BL259" s="360"/>
      <c r="BM259" s="360"/>
      <c r="BN259" s="876">
        <v>0</v>
      </c>
      <c r="BO259" s="877">
        <v>0</v>
      </c>
      <c r="BP259" s="878">
        <v>0</v>
      </c>
      <c r="BQ259" s="879">
        <v>0</v>
      </c>
      <c r="BR259" s="879">
        <v>0</v>
      </c>
      <c r="BS259" s="880">
        <v>0</v>
      </c>
      <c r="BT259" s="881">
        <v>0</v>
      </c>
      <c r="BU259" s="879">
        <v>0</v>
      </c>
      <c r="BV259" s="879">
        <v>0</v>
      </c>
      <c r="BW259" s="882">
        <v>0</v>
      </c>
      <c r="CG259" s="480">
        <v>247</v>
      </c>
    </row>
    <row r="260" spans="1:85" s="177" customFormat="1" ht="21.95" customHeight="1" x14ac:dyDescent="0.2">
      <c r="A260" s="234">
        <v>41</v>
      </c>
      <c r="B260" s="234">
        <v>0</v>
      </c>
      <c r="C260" s="388">
        <v>0</v>
      </c>
      <c r="D260" s="388" t="s">
        <v>137</v>
      </c>
      <c r="E260" s="868" t="s">
        <v>1865</v>
      </c>
      <c r="F260" s="868" t="s">
        <v>1858</v>
      </c>
      <c r="G260" s="868" t="s">
        <v>15</v>
      </c>
      <c r="H260" s="869">
        <v>59.1</v>
      </c>
      <c r="I260" s="870">
        <v>12.616</v>
      </c>
      <c r="J260" s="871">
        <v>745.61</v>
      </c>
      <c r="K260" s="361">
        <v>745.61</v>
      </c>
      <c r="L260" s="361">
        <v>766.17603911847277</v>
      </c>
      <c r="M260" s="362">
        <v>0</v>
      </c>
      <c r="N260" s="362">
        <v>0</v>
      </c>
      <c r="O260" s="363">
        <v>0</v>
      </c>
      <c r="P260" s="363">
        <v>0</v>
      </c>
      <c r="Q260" s="362">
        <v>0.4819</v>
      </c>
      <c r="R260" s="362">
        <v>0.4819</v>
      </c>
      <c r="S260" s="363">
        <v>28.48029</v>
      </c>
      <c r="T260" s="363">
        <v>359.309459</v>
      </c>
      <c r="U260" s="891">
        <v>770.7701157479579</v>
      </c>
      <c r="V260" s="891">
        <v>773.64533492613486</v>
      </c>
      <c r="W260" s="891">
        <v>-2.9085717206438155</v>
      </c>
      <c r="X260" s="891">
        <v>770.736763205491</v>
      </c>
      <c r="Y260" s="891">
        <v>0</v>
      </c>
      <c r="Z260" s="362">
        <v>0</v>
      </c>
      <c r="AA260" s="362">
        <v>0</v>
      </c>
      <c r="AB260" s="362">
        <v>0.4819</v>
      </c>
      <c r="AC260" s="362">
        <v>0</v>
      </c>
      <c r="AD260" s="364" t="s">
        <v>2765</v>
      </c>
      <c r="AE260" s="360"/>
      <c r="AF260" s="363">
        <v>0</v>
      </c>
      <c r="AG260" s="363">
        <v>28.48029</v>
      </c>
      <c r="AH260" s="360"/>
      <c r="AI260" s="859">
        <v>0</v>
      </c>
      <c r="AJ260" s="860">
        <v>0</v>
      </c>
      <c r="AK260" s="859">
        <v>359.309459</v>
      </c>
      <c r="AL260" s="860">
        <v>41</v>
      </c>
      <c r="AM260" s="360"/>
      <c r="AN260" s="861">
        <v>359.309459</v>
      </c>
      <c r="AO260" s="862">
        <v>0</v>
      </c>
      <c r="AP260" s="862">
        <v>0</v>
      </c>
      <c r="AQ260" s="862">
        <v>359.309459</v>
      </c>
      <c r="AR260" s="863">
        <v>5.417349801706843E-4</v>
      </c>
      <c r="AS260" s="586">
        <v>0</v>
      </c>
      <c r="AT260" s="864">
        <v>0</v>
      </c>
      <c r="AU260" s="864">
        <v>0</v>
      </c>
      <c r="AV260" s="864">
        <v>0</v>
      </c>
      <c r="AW260" s="864">
        <v>0</v>
      </c>
      <c r="AX260" s="839"/>
      <c r="AY260" s="865">
        <v>0</v>
      </c>
      <c r="AZ260" s="866">
        <v>0</v>
      </c>
      <c r="BA260" s="867">
        <v>0</v>
      </c>
      <c r="BB260" s="234" t="s">
        <v>1865</v>
      </c>
      <c r="BC260" s="360"/>
      <c r="BD260" s="360"/>
      <c r="BE260" s="360"/>
      <c r="BF260" s="360"/>
      <c r="BG260" s="360"/>
      <c r="BH260" s="360"/>
      <c r="BI260" s="360"/>
      <c r="BJ260" s="360"/>
      <c r="BK260" s="360"/>
      <c r="BL260" s="360"/>
      <c r="BM260" s="360"/>
      <c r="BN260" s="876">
        <v>0</v>
      </c>
      <c r="BO260" s="877">
        <v>0</v>
      </c>
      <c r="BP260" s="878">
        <v>0</v>
      </c>
      <c r="BQ260" s="879">
        <v>0</v>
      </c>
      <c r="BR260" s="879">
        <v>0</v>
      </c>
      <c r="BS260" s="880">
        <v>0</v>
      </c>
      <c r="BT260" s="881">
        <v>0</v>
      </c>
      <c r="BU260" s="879">
        <v>0</v>
      </c>
      <c r="BV260" s="879">
        <v>0</v>
      </c>
      <c r="BW260" s="882">
        <v>0</v>
      </c>
      <c r="CG260" s="480"/>
    </row>
    <row r="261" spans="1:85" s="177" customFormat="1" ht="21.95" customHeight="1" x14ac:dyDescent="0.2">
      <c r="A261" s="234">
        <v>27</v>
      </c>
      <c r="B261" s="234">
        <v>0</v>
      </c>
      <c r="C261" s="388">
        <v>0</v>
      </c>
      <c r="D261" s="388" t="s">
        <v>137</v>
      </c>
      <c r="E261" s="868" t="s">
        <v>2671</v>
      </c>
      <c r="F261" s="868" t="s">
        <v>1860</v>
      </c>
      <c r="G261" s="868" t="s">
        <v>15</v>
      </c>
      <c r="H261" s="869">
        <v>226.41</v>
      </c>
      <c r="I261" s="870">
        <v>20</v>
      </c>
      <c r="J261" s="871">
        <v>4528.2</v>
      </c>
      <c r="K261" s="361">
        <v>4528.2</v>
      </c>
      <c r="L261" s="361">
        <v>4590.7105699000149</v>
      </c>
      <c r="M261" s="362">
        <v>0.28839999999999999</v>
      </c>
      <c r="N261" s="362">
        <v>0.40179999999999999</v>
      </c>
      <c r="O261" s="363">
        <v>90.971537999999995</v>
      </c>
      <c r="P261" s="363">
        <v>1819.43076</v>
      </c>
      <c r="Q261" s="362">
        <v>0.47249999999999998</v>
      </c>
      <c r="R261" s="362">
        <v>0.74069999999999991</v>
      </c>
      <c r="S261" s="363">
        <v>167.70188699999997</v>
      </c>
      <c r="T261" s="363">
        <v>3354.0377399999993</v>
      </c>
      <c r="U261" s="891">
        <v>4681.0011106743532</v>
      </c>
      <c r="V261" s="891">
        <v>4698.7795528926945</v>
      </c>
      <c r="W261" s="891">
        <v>-17.984672148074058</v>
      </c>
      <c r="X261" s="891">
        <v>4680.7948807446201</v>
      </c>
      <c r="Y261" s="891">
        <v>1880.7433830831883</v>
      </c>
      <c r="Z261" s="362">
        <v>0.1134</v>
      </c>
      <c r="AA261" s="362">
        <v>0.26819999999999994</v>
      </c>
      <c r="AB261" s="362">
        <v>0.33889999999999992</v>
      </c>
      <c r="AC261" s="362">
        <v>0.15479999999999994</v>
      </c>
      <c r="AD261" s="364" t="s">
        <v>2765</v>
      </c>
      <c r="AE261" s="360"/>
      <c r="AF261" s="363">
        <v>0</v>
      </c>
      <c r="AG261" s="363">
        <v>167.70188699999997</v>
      </c>
      <c r="AH261" s="360"/>
      <c r="AI261" s="859">
        <v>0</v>
      </c>
      <c r="AJ261" s="860">
        <v>0</v>
      </c>
      <c r="AK261" s="859">
        <v>1534.6069799999993</v>
      </c>
      <c r="AL261" s="860">
        <v>27</v>
      </c>
      <c r="AM261" s="360"/>
      <c r="AN261" s="861">
        <v>3354.0377399999993</v>
      </c>
      <c r="AO261" s="862">
        <v>0</v>
      </c>
      <c r="AP261" s="862">
        <v>0</v>
      </c>
      <c r="AQ261" s="862">
        <v>1534.6069799999993</v>
      </c>
      <c r="AR261" s="863">
        <v>2.3137444925436638E-3</v>
      </c>
      <c r="AS261" s="586">
        <v>0</v>
      </c>
      <c r="AT261" s="864">
        <v>0</v>
      </c>
      <c r="AU261" s="864">
        <v>0</v>
      </c>
      <c r="AV261" s="864">
        <v>0</v>
      </c>
      <c r="AW261" s="864">
        <v>0</v>
      </c>
      <c r="AX261" s="839"/>
      <c r="AY261" s="865">
        <v>0</v>
      </c>
      <c r="AZ261" s="866">
        <v>0</v>
      </c>
      <c r="BA261" s="867">
        <v>0</v>
      </c>
      <c r="BB261" s="234" t="s">
        <v>2671</v>
      </c>
      <c r="BC261" s="360"/>
      <c r="BD261" s="360"/>
      <c r="BE261" s="360"/>
      <c r="BF261" s="360"/>
      <c r="BG261" s="360"/>
      <c r="BH261" s="360"/>
      <c r="BI261" s="360"/>
      <c r="BJ261" s="360"/>
      <c r="BK261" s="360"/>
      <c r="BL261" s="360"/>
      <c r="BM261" s="360"/>
      <c r="BN261" s="876">
        <v>0</v>
      </c>
      <c r="BO261" s="877">
        <v>0</v>
      </c>
      <c r="BP261" s="878">
        <v>0</v>
      </c>
      <c r="BQ261" s="879">
        <v>0</v>
      </c>
      <c r="BR261" s="879">
        <v>0</v>
      </c>
      <c r="BS261" s="880">
        <v>0</v>
      </c>
      <c r="BT261" s="881">
        <v>0</v>
      </c>
      <c r="BU261" s="879">
        <v>0</v>
      </c>
      <c r="BV261" s="879">
        <v>0</v>
      </c>
      <c r="BW261" s="882">
        <v>0</v>
      </c>
      <c r="CG261" s="480">
        <v>248</v>
      </c>
    </row>
    <row r="262" spans="1:85" s="177" customFormat="1" ht="21.95" customHeight="1" x14ac:dyDescent="0.2">
      <c r="A262" s="234">
        <v>0</v>
      </c>
      <c r="B262" s="234">
        <v>3</v>
      </c>
      <c r="C262" s="388">
        <v>0</v>
      </c>
      <c r="D262" s="388" t="s">
        <v>137</v>
      </c>
      <c r="E262" s="868" t="s">
        <v>2672</v>
      </c>
      <c r="F262" s="868" t="s">
        <v>1862</v>
      </c>
      <c r="G262" s="868" t="s">
        <v>90</v>
      </c>
      <c r="H262" s="869">
        <v>98.47</v>
      </c>
      <c r="I262" s="870">
        <v>136.76</v>
      </c>
      <c r="J262" s="871">
        <v>13466.76</v>
      </c>
      <c r="K262" s="361">
        <v>13466.76</v>
      </c>
      <c r="L262" s="361">
        <v>14183.709327179648</v>
      </c>
      <c r="M262" s="362">
        <v>0.46619999999999995</v>
      </c>
      <c r="N262" s="362">
        <v>0.94099999999999995</v>
      </c>
      <c r="O262" s="363">
        <v>92.660269999999997</v>
      </c>
      <c r="P262" s="363">
        <v>12672.221159999999</v>
      </c>
      <c r="Q262" s="362">
        <v>0</v>
      </c>
      <c r="R262" s="362">
        <v>0</v>
      </c>
      <c r="S262" s="363">
        <v>0</v>
      </c>
      <c r="T262" s="363">
        <v>0</v>
      </c>
      <c r="U262" s="891">
        <v>13921.186899250237</v>
      </c>
      <c r="V262" s="891">
        <v>14021.419444924841</v>
      </c>
      <c r="W262" s="891">
        <v>-101.39524320442931</v>
      </c>
      <c r="X262" s="891">
        <v>13920.024201720411</v>
      </c>
      <c r="Y262" s="891">
        <v>13098.742773818905</v>
      </c>
      <c r="Z262" s="362">
        <v>0.4748</v>
      </c>
      <c r="AA262" s="362">
        <v>0</v>
      </c>
      <c r="AB262" s="362">
        <v>-0.94099999999999995</v>
      </c>
      <c r="AC262" s="362">
        <v>-0.4748</v>
      </c>
      <c r="AD262" s="364" t="s">
        <v>2766</v>
      </c>
      <c r="AE262" s="360"/>
      <c r="AF262" s="363">
        <v>0</v>
      </c>
      <c r="AG262" s="363">
        <v>0</v>
      </c>
      <c r="AH262" s="360"/>
      <c r="AI262" s="859">
        <v>-12672.221159999999</v>
      </c>
      <c r="AJ262" s="860">
        <v>3</v>
      </c>
      <c r="AK262" s="859">
        <v>0</v>
      </c>
      <c r="AL262" s="860">
        <v>0</v>
      </c>
      <c r="AM262" s="360"/>
      <c r="AN262" s="861">
        <v>0</v>
      </c>
      <c r="AO262" s="862">
        <v>-12672.221159999999</v>
      </c>
      <c r="AP262" s="862">
        <v>0.11206336080031948</v>
      </c>
      <c r="AQ262" s="862">
        <v>0</v>
      </c>
      <c r="AR262" s="863">
        <v>0</v>
      </c>
      <c r="AS262" s="586">
        <v>0</v>
      </c>
      <c r="AT262" s="864">
        <v>0</v>
      </c>
      <c r="AU262" s="864">
        <v>0</v>
      </c>
      <c r="AV262" s="864">
        <v>0</v>
      </c>
      <c r="AW262" s="864">
        <v>0</v>
      </c>
      <c r="AX262" s="839"/>
      <c r="AY262" s="865">
        <v>0</v>
      </c>
      <c r="AZ262" s="866">
        <v>0</v>
      </c>
      <c r="BA262" s="867">
        <v>0</v>
      </c>
      <c r="BB262" s="234" t="s">
        <v>2672</v>
      </c>
      <c r="BC262" s="360"/>
      <c r="BD262" s="360"/>
      <c r="BE262" s="360"/>
      <c r="BF262" s="360"/>
      <c r="BG262" s="360"/>
      <c r="BH262" s="360"/>
      <c r="BI262" s="360"/>
      <c r="BJ262" s="360"/>
      <c r="BK262" s="360"/>
      <c r="BL262" s="360"/>
      <c r="BM262" s="360"/>
      <c r="BN262" s="876">
        <v>0</v>
      </c>
      <c r="BO262" s="877">
        <v>0</v>
      </c>
      <c r="BP262" s="878">
        <v>0</v>
      </c>
      <c r="BQ262" s="879">
        <v>0</v>
      </c>
      <c r="BR262" s="879">
        <v>0</v>
      </c>
      <c r="BS262" s="880">
        <v>0</v>
      </c>
      <c r="BT262" s="881">
        <v>0</v>
      </c>
      <c r="BU262" s="879">
        <v>0</v>
      </c>
      <c r="BV262" s="879">
        <v>0</v>
      </c>
      <c r="BW262" s="882">
        <v>0</v>
      </c>
      <c r="CG262" s="480">
        <v>249</v>
      </c>
    </row>
    <row r="263" spans="1:85" s="177" customFormat="1" ht="21.95" customHeight="1" x14ac:dyDescent="0.2">
      <c r="A263" s="234">
        <v>0</v>
      </c>
      <c r="B263" s="234">
        <v>16</v>
      </c>
      <c r="C263" s="388">
        <v>0</v>
      </c>
      <c r="D263" s="388" t="s">
        <v>137</v>
      </c>
      <c r="E263" s="868" t="s">
        <v>2673</v>
      </c>
      <c r="F263" s="868" t="s">
        <v>1864</v>
      </c>
      <c r="G263" s="868" t="s">
        <v>15</v>
      </c>
      <c r="H263" s="869">
        <v>8.6</v>
      </c>
      <c r="I263" s="870">
        <v>64.385000000000005</v>
      </c>
      <c r="J263" s="871">
        <v>553.71</v>
      </c>
      <c r="K263" s="361">
        <v>553.71</v>
      </c>
      <c r="L263" s="361">
        <v>583.18865796618059</v>
      </c>
      <c r="M263" s="362">
        <v>0</v>
      </c>
      <c r="N263" s="362">
        <v>1</v>
      </c>
      <c r="O263" s="363">
        <v>8.6</v>
      </c>
      <c r="P263" s="363">
        <v>553.71</v>
      </c>
      <c r="Q263" s="362">
        <v>0</v>
      </c>
      <c r="R263" s="362">
        <v>0</v>
      </c>
      <c r="S263" s="363">
        <v>0</v>
      </c>
      <c r="T263" s="363">
        <v>0</v>
      </c>
      <c r="U263" s="891">
        <v>572.39457731361142</v>
      </c>
      <c r="V263" s="891">
        <v>576.51581827026951</v>
      </c>
      <c r="W263" s="891">
        <v>-4.1690473517553182</v>
      </c>
      <c r="X263" s="891">
        <v>572.34677091851415</v>
      </c>
      <c r="Y263" s="891">
        <v>572.34677091851415</v>
      </c>
      <c r="Z263" s="362">
        <v>1</v>
      </c>
      <c r="AA263" s="362">
        <v>0</v>
      </c>
      <c r="AB263" s="362">
        <v>-1</v>
      </c>
      <c r="AC263" s="362">
        <v>-1</v>
      </c>
      <c r="AD263" s="364" t="s">
        <v>2766</v>
      </c>
      <c r="AE263" s="360"/>
      <c r="AF263" s="363">
        <v>0</v>
      </c>
      <c r="AG263" s="363">
        <v>0</v>
      </c>
      <c r="AH263" s="360"/>
      <c r="AI263" s="859">
        <v>-553.71</v>
      </c>
      <c r="AJ263" s="860">
        <v>16</v>
      </c>
      <c r="AK263" s="859">
        <v>0</v>
      </c>
      <c r="AL263" s="860">
        <v>0</v>
      </c>
      <c r="AM263" s="360"/>
      <c r="AN263" s="861">
        <v>0</v>
      </c>
      <c r="AO263" s="862">
        <v>-553.71</v>
      </c>
      <c r="AP263" s="862">
        <v>4.8965846417365483E-3</v>
      </c>
      <c r="AQ263" s="862">
        <v>0</v>
      </c>
      <c r="AR263" s="863">
        <v>0</v>
      </c>
      <c r="AS263" s="586">
        <v>0</v>
      </c>
      <c r="AT263" s="864">
        <v>0</v>
      </c>
      <c r="AU263" s="864">
        <v>0</v>
      </c>
      <c r="AV263" s="864">
        <v>0</v>
      </c>
      <c r="AW263" s="864">
        <v>0</v>
      </c>
      <c r="AX263" s="839"/>
      <c r="AY263" s="865">
        <v>0</v>
      </c>
      <c r="AZ263" s="866">
        <v>0</v>
      </c>
      <c r="BA263" s="867">
        <v>0</v>
      </c>
      <c r="BB263" s="234" t="s">
        <v>2673</v>
      </c>
      <c r="BC263" s="360"/>
      <c r="BD263" s="360"/>
      <c r="BE263" s="360"/>
      <c r="BF263" s="360"/>
      <c r="BG263" s="360"/>
      <c r="BH263" s="360"/>
      <c r="BI263" s="360"/>
      <c r="BJ263" s="360"/>
      <c r="BK263" s="360"/>
      <c r="BL263" s="360"/>
      <c r="BM263" s="360"/>
      <c r="BN263" s="876">
        <v>0</v>
      </c>
      <c r="BO263" s="877">
        <v>0</v>
      </c>
      <c r="BP263" s="878">
        <v>0</v>
      </c>
      <c r="BQ263" s="879">
        <v>0</v>
      </c>
      <c r="BR263" s="879">
        <v>0</v>
      </c>
      <c r="BS263" s="880">
        <v>0</v>
      </c>
      <c r="BT263" s="881">
        <v>0</v>
      </c>
      <c r="BU263" s="879">
        <v>0</v>
      </c>
      <c r="BV263" s="879">
        <v>0</v>
      </c>
      <c r="BW263" s="882">
        <v>0</v>
      </c>
      <c r="CG263" s="480">
        <v>250</v>
      </c>
    </row>
    <row r="264" spans="1:85" s="177" customFormat="1" ht="21.95" customHeight="1" x14ac:dyDescent="0.2">
      <c r="A264" s="234">
        <v>0</v>
      </c>
      <c r="B264" s="234">
        <v>9</v>
      </c>
      <c r="C264" s="388">
        <v>0</v>
      </c>
      <c r="D264" s="388" t="s">
        <v>137</v>
      </c>
      <c r="E264" s="868" t="s">
        <v>2674</v>
      </c>
      <c r="F264" s="868" t="s">
        <v>1866</v>
      </c>
      <c r="G264" s="868" t="s">
        <v>90</v>
      </c>
      <c r="H264" s="869">
        <v>98.47</v>
      </c>
      <c r="I264" s="870">
        <v>32.429400000000001</v>
      </c>
      <c r="J264" s="871">
        <v>3193.32</v>
      </c>
      <c r="K264" s="361">
        <v>3193.32</v>
      </c>
      <c r="L264" s="361">
        <v>3363.3273830282346</v>
      </c>
      <c r="M264" s="362">
        <v>0.46619999999999995</v>
      </c>
      <c r="N264" s="362">
        <v>0.94099999999999995</v>
      </c>
      <c r="O264" s="363">
        <v>92.660269999999997</v>
      </c>
      <c r="P264" s="363">
        <v>3004.9141199999999</v>
      </c>
      <c r="Q264" s="362">
        <v>0</v>
      </c>
      <c r="R264" s="362">
        <v>0</v>
      </c>
      <c r="S264" s="363">
        <v>0</v>
      </c>
      <c r="T264" s="363">
        <v>0</v>
      </c>
      <c r="U264" s="891">
        <v>3301.0764689586636</v>
      </c>
      <c r="V264" s="891">
        <v>3324.8442195351663</v>
      </c>
      <c r="W264" s="891">
        <v>-24.043456483190184</v>
      </c>
      <c r="X264" s="891">
        <v>3300.800763051976</v>
      </c>
      <c r="Y264" s="891">
        <v>3106.0535180319093</v>
      </c>
      <c r="Z264" s="362">
        <v>0.4748</v>
      </c>
      <c r="AA264" s="362">
        <v>0</v>
      </c>
      <c r="AB264" s="362">
        <v>-0.94099999999999995</v>
      </c>
      <c r="AC264" s="362">
        <v>-0.4748</v>
      </c>
      <c r="AD264" s="364" t="s">
        <v>2766</v>
      </c>
      <c r="AE264" s="360"/>
      <c r="AF264" s="363">
        <v>0</v>
      </c>
      <c r="AG264" s="363">
        <v>0</v>
      </c>
      <c r="AH264" s="360"/>
      <c r="AI264" s="859">
        <v>-3004.9141199999999</v>
      </c>
      <c r="AJ264" s="860">
        <v>9</v>
      </c>
      <c r="AK264" s="859">
        <v>0</v>
      </c>
      <c r="AL264" s="860">
        <v>0</v>
      </c>
      <c r="AM264" s="360"/>
      <c r="AN264" s="861">
        <v>0</v>
      </c>
      <c r="AO264" s="862">
        <v>-3004.9141199999999</v>
      </c>
      <c r="AP264" s="862">
        <v>2.6573145382473302E-2</v>
      </c>
      <c r="AQ264" s="862">
        <v>0</v>
      </c>
      <c r="AR264" s="863">
        <v>0</v>
      </c>
      <c r="AS264" s="586">
        <v>0</v>
      </c>
      <c r="AT264" s="864">
        <v>0</v>
      </c>
      <c r="AU264" s="864">
        <v>0</v>
      </c>
      <c r="AV264" s="864">
        <v>0</v>
      </c>
      <c r="AW264" s="864">
        <v>0</v>
      </c>
      <c r="AX264" s="839"/>
      <c r="AY264" s="865">
        <v>0</v>
      </c>
      <c r="AZ264" s="866">
        <v>0</v>
      </c>
      <c r="BA264" s="867">
        <v>0</v>
      </c>
      <c r="BB264" s="234" t="s">
        <v>2674</v>
      </c>
      <c r="BC264" s="360"/>
      <c r="BD264" s="360"/>
      <c r="BE264" s="360"/>
      <c r="BF264" s="360"/>
      <c r="BG264" s="360"/>
      <c r="BH264" s="360"/>
      <c r="BI264" s="360"/>
      <c r="BJ264" s="360"/>
      <c r="BK264" s="360"/>
      <c r="BL264" s="360"/>
      <c r="BM264" s="360"/>
      <c r="BN264" s="876">
        <v>0</v>
      </c>
      <c r="BO264" s="877">
        <v>0</v>
      </c>
      <c r="BP264" s="878">
        <v>0</v>
      </c>
      <c r="BQ264" s="879">
        <v>0</v>
      </c>
      <c r="BR264" s="879">
        <v>0</v>
      </c>
      <c r="BS264" s="880">
        <v>0</v>
      </c>
      <c r="BT264" s="881">
        <v>0</v>
      </c>
      <c r="BU264" s="879">
        <v>0</v>
      </c>
      <c r="BV264" s="879">
        <v>0</v>
      </c>
      <c r="BW264" s="882">
        <v>0</v>
      </c>
      <c r="CG264" s="480">
        <v>251</v>
      </c>
    </row>
    <row r="265" spans="1:85" s="177" customFormat="1" ht="21.95" customHeight="1" x14ac:dyDescent="0.2">
      <c r="A265" s="234">
        <v>0</v>
      </c>
      <c r="B265" s="234">
        <v>0</v>
      </c>
      <c r="C265" s="388" t="s">
        <v>143</v>
      </c>
      <c r="D265" s="388" t="s">
        <v>143</v>
      </c>
      <c r="E265" s="161" t="s">
        <v>143</v>
      </c>
      <c r="F265" s="161" t="s">
        <v>857</v>
      </c>
      <c r="G265" s="162"/>
      <c r="H265" s="162"/>
      <c r="I265" s="162"/>
      <c r="J265" s="163">
        <v>734704.32</v>
      </c>
      <c r="K265" s="163">
        <v>734704.32</v>
      </c>
      <c r="L265" s="163">
        <v>773143.79669390293</v>
      </c>
      <c r="M265" s="164">
        <v>2.09082244786583E-2</v>
      </c>
      <c r="N265" s="164">
        <v>2.2670974424105747E-2</v>
      </c>
      <c r="O265" s="163"/>
      <c r="P265" s="163">
        <v>16656.462848000003</v>
      </c>
      <c r="Q265" s="164">
        <v>1.5005563642255434E-2</v>
      </c>
      <c r="R265" s="164">
        <v>1.7257966350327166E-2</v>
      </c>
      <c r="S265" s="163">
        <v>0</v>
      </c>
      <c r="T265" s="163">
        <v>12679.502432000001</v>
      </c>
      <c r="U265" s="163">
        <v>759322.61453779286</v>
      </c>
      <c r="V265" s="163">
        <v>764708.58876988397</v>
      </c>
      <c r="W265" s="163"/>
      <c r="X265" s="163">
        <v>759260.13723670063</v>
      </c>
      <c r="Y265" s="163">
        <v>17045.712247374544</v>
      </c>
      <c r="Z265" s="164">
        <v>1.762749945447447E-3</v>
      </c>
      <c r="AA265" s="164">
        <v>2.252402708071732E-3</v>
      </c>
      <c r="AB265" s="164">
        <v>-5.4130080737785809E-3</v>
      </c>
      <c r="AC265" s="164">
        <v>4.8965276262428505E-4</v>
      </c>
      <c r="AD265" s="201" t="s">
        <v>2766</v>
      </c>
      <c r="AE265" s="155" t="s">
        <v>964</v>
      </c>
      <c r="AF265" s="685">
        <v>0</v>
      </c>
      <c r="AG265" s="833">
        <v>0</v>
      </c>
      <c r="AH265" s="155"/>
      <c r="AI265" s="207"/>
      <c r="AJ265" s="208"/>
      <c r="AK265" s="207"/>
      <c r="AL265" s="208"/>
      <c r="AM265" s="155"/>
      <c r="AN265" s="212"/>
      <c r="AO265" s="209"/>
      <c r="AP265" s="209"/>
      <c r="AQ265" s="209"/>
      <c r="AR265" s="213"/>
      <c r="AS265" s="396"/>
      <c r="AT265" s="244"/>
      <c r="AU265" s="244"/>
      <c r="AV265" s="244"/>
      <c r="AW265" s="244"/>
      <c r="AX265" s="155"/>
      <c r="AY265" s="247"/>
      <c r="AZ265" s="245"/>
      <c r="BA265" s="397"/>
      <c r="BB265" s="234" t="s">
        <v>143</v>
      </c>
      <c r="BC265" s="155"/>
      <c r="BD265" s="155"/>
      <c r="BE265" s="155"/>
      <c r="BF265" s="155"/>
      <c r="BG265" s="155"/>
      <c r="BH265" s="155"/>
      <c r="BI265" s="155"/>
      <c r="BJ265" s="155"/>
      <c r="BK265" s="155"/>
      <c r="BL265" s="155"/>
      <c r="BM265" s="155"/>
      <c r="BN265" s="661" t="s">
        <v>143</v>
      </c>
      <c r="BO265" s="662">
        <v>12679.502432000001</v>
      </c>
      <c r="BP265" s="663">
        <v>2</v>
      </c>
      <c r="BQ265" s="664" t="s">
        <v>143</v>
      </c>
      <c r="BR265" s="664">
        <v>-3976.9604160000017</v>
      </c>
      <c r="BS265" s="665">
        <v>0.15154980490466388</v>
      </c>
      <c r="BT265" s="666">
        <v>0</v>
      </c>
      <c r="BU265" s="664">
        <v>0</v>
      </c>
      <c r="BV265" s="664">
        <v>0</v>
      </c>
      <c r="BW265" s="667">
        <v>0</v>
      </c>
      <c r="CG265" s="480">
        <v>252</v>
      </c>
    </row>
    <row r="266" spans="1:85" s="177" customFormat="1" ht="21.95" customHeight="1" x14ac:dyDescent="0.2">
      <c r="A266" s="234">
        <v>0</v>
      </c>
      <c r="B266" s="234">
        <v>0</v>
      </c>
      <c r="C266" s="388">
        <v>0</v>
      </c>
      <c r="D266" s="388" t="s">
        <v>143</v>
      </c>
      <c r="E266" s="868" t="s">
        <v>248</v>
      </c>
      <c r="F266" s="868" t="s">
        <v>1867</v>
      </c>
      <c r="G266" s="868" t="s">
        <v>7</v>
      </c>
      <c r="H266" s="869">
        <v>1</v>
      </c>
      <c r="I266" s="870">
        <v>719500</v>
      </c>
      <c r="J266" s="871">
        <v>719500</v>
      </c>
      <c r="K266" s="361">
        <v>719500</v>
      </c>
      <c r="L266" s="361">
        <v>757716.9577026451</v>
      </c>
      <c r="M266" s="362">
        <v>4.0000000000000002E-4</v>
      </c>
      <c r="N266" s="362">
        <v>2.2000000000000001E-3</v>
      </c>
      <c r="O266" s="363">
        <v>2.2000000000000001E-3</v>
      </c>
      <c r="P266" s="363">
        <v>1582.9</v>
      </c>
      <c r="Q266" s="362">
        <v>0</v>
      </c>
      <c r="R266" s="362">
        <v>2.3E-3</v>
      </c>
      <c r="S266" s="363">
        <v>2.3E-3</v>
      </c>
      <c r="T266" s="363">
        <v>1654.85</v>
      </c>
      <c r="U266" s="891">
        <v>743779.05108656758</v>
      </c>
      <c r="V266" s="891">
        <v>749134.26025439089</v>
      </c>
      <c r="W266" s="891">
        <v>-5417.3295941700626</v>
      </c>
      <c r="X266" s="891">
        <v>743716.93066022079</v>
      </c>
      <c r="Y266" s="891">
        <v>1636.1772474524857</v>
      </c>
      <c r="Z266" s="362">
        <v>1.8000000000000002E-3</v>
      </c>
      <c r="AA266" s="362">
        <v>2.3E-3</v>
      </c>
      <c r="AB266" s="362">
        <v>9.9999999999999829E-5</v>
      </c>
      <c r="AC266" s="362">
        <v>4.9999999999999979E-4</v>
      </c>
      <c r="AD266" s="364" t="s">
        <v>2765</v>
      </c>
      <c r="AE266" s="360"/>
      <c r="AF266" s="363">
        <v>0</v>
      </c>
      <c r="AG266" s="363">
        <v>2.3E-3</v>
      </c>
      <c r="AH266" s="360"/>
      <c r="AI266" s="859">
        <v>0</v>
      </c>
      <c r="AJ266" s="860">
        <v>0</v>
      </c>
      <c r="AK266" s="859">
        <v>0</v>
      </c>
      <c r="AL266" s="860">
        <v>0</v>
      </c>
      <c r="AM266" s="360"/>
      <c r="AN266" s="861">
        <v>1654.85</v>
      </c>
      <c r="AO266" s="862">
        <v>0</v>
      </c>
      <c r="AP266" s="862">
        <v>0</v>
      </c>
      <c r="AQ266" s="862">
        <v>0</v>
      </c>
      <c r="AR266" s="863">
        <v>0</v>
      </c>
      <c r="AS266" s="586">
        <v>0</v>
      </c>
      <c r="AT266" s="864">
        <v>0</v>
      </c>
      <c r="AU266" s="864">
        <v>0</v>
      </c>
      <c r="AV266" s="864">
        <v>0</v>
      </c>
      <c r="AW266" s="864">
        <v>0</v>
      </c>
      <c r="AX266" s="839"/>
      <c r="AY266" s="865">
        <v>0</v>
      </c>
      <c r="AZ266" s="866">
        <v>0</v>
      </c>
      <c r="BA266" s="867">
        <v>0</v>
      </c>
      <c r="BB266" s="234" t="s">
        <v>248</v>
      </c>
      <c r="BC266" s="360"/>
      <c r="BD266" s="360"/>
      <c r="BE266" s="360"/>
      <c r="BF266" s="360"/>
      <c r="BG266" s="360"/>
      <c r="BH266" s="360"/>
      <c r="BI266" s="360"/>
      <c r="BJ266" s="360"/>
      <c r="BK266" s="360"/>
      <c r="BL266" s="360"/>
      <c r="BM266" s="360"/>
      <c r="BN266" s="876">
        <v>0</v>
      </c>
      <c r="BO266" s="877">
        <v>0</v>
      </c>
      <c r="BP266" s="878">
        <v>0</v>
      </c>
      <c r="BQ266" s="879">
        <v>0</v>
      </c>
      <c r="BR266" s="879">
        <v>0</v>
      </c>
      <c r="BS266" s="880">
        <v>0</v>
      </c>
      <c r="BT266" s="881">
        <v>0</v>
      </c>
      <c r="BU266" s="879">
        <v>0</v>
      </c>
      <c r="BV266" s="879">
        <v>0</v>
      </c>
      <c r="BW266" s="882">
        <v>0</v>
      </c>
      <c r="CG266" s="480">
        <v>253</v>
      </c>
    </row>
    <row r="267" spans="1:85" s="177" customFormat="1" ht="21.95" customHeight="1" x14ac:dyDescent="0.2">
      <c r="A267" s="234">
        <v>0</v>
      </c>
      <c r="B267" s="234">
        <v>7</v>
      </c>
      <c r="C267" s="388">
        <v>0</v>
      </c>
      <c r="D267" s="388" t="s">
        <v>143</v>
      </c>
      <c r="E267" s="883" t="s">
        <v>249</v>
      </c>
      <c r="F267" s="883" t="s">
        <v>1009</v>
      </c>
      <c r="G267" s="884" t="s">
        <v>90</v>
      </c>
      <c r="H267" s="884">
        <v>366.31</v>
      </c>
      <c r="I267" s="884">
        <v>41.506700000000002</v>
      </c>
      <c r="J267" s="857">
        <v>15204.32</v>
      </c>
      <c r="K267" s="857">
        <v>15204.32</v>
      </c>
      <c r="L267" s="857">
        <v>15426.838991257897</v>
      </c>
      <c r="M267" s="885">
        <v>0.99140000000000006</v>
      </c>
      <c r="N267" s="885">
        <v>0.99140000000000006</v>
      </c>
      <c r="O267" s="857">
        <v>363.15973400000001</v>
      </c>
      <c r="P267" s="857">
        <v>15073.562848000001</v>
      </c>
      <c r="Q267" s="885">
        <v>0.72510000000000008</v>
      </c>
      <c r="R267" s="885">
        <v>0.72510000000000008</v>
      </c>
      <c r="S267" s="857">
        <v>265.61138100000005</v>
      </c>
      <c r="T267" s="857">
        <v>11024.652432000001</v>
      </c>
      <c r="U267" s="891">
        <v>15543.563451225289</v>
      </c>
      <c r="V267" s="891">
        <v>15574.328515493031</v>
      </c>
      <c r="W267" s="891">
        <v>-31.12193901324757</v>
      </c>
      <c r="X267" s="891">
        <v>15543.206576479783</v>
      </c>
      <c r="Y267" s="891">
        <v>15409.534999922058</v>
      </c>
      <c r="Z267" s="885">
        <v>0</v>
      </c>
      <c r="AA267" s="885">
        <v>0</v>
      </c>
      <c r="AB267" s="885">
        <v>-0.26629999999999998</v>
      </c>
      <c r="AC267" s="885">
        <v>0</v>
      </c>
      <c r="AD267" s="886" t="s">
        <v>2766</v>
      </c>
      <c r="AE267" s="839"/>
      <c r="AF267" s="857">
        <v>0</v>
      </c>
      <c r="AG267" s="857">
        <v>265.61138100000005</v>
      </c>
      <c r="AH267" s="839"/>
      <c r="AI267" s="859">
        <v>-4048.9104160000006</v>
      </c>
      <c r="AJ267" s="860">
        <v>7</v>
      </c>
      <c r="AK267" s="859">
        <v>0</v>
      </c>
      <c r="AL267" s="860">
        <v>0</v>
      </c>
      <c r="AM267" s="839"/>
      <c r="AN267" s="861">
        <v>11024.652432000001</v>
      </c>
      <c r="AO267" s="862">
        <v>-4048.9104160000006</v>
      </c>
      <c r="AP267" s="862">
        <v>3.5805444291691933E-2</v>
      </c>
      <c r="AQ267" s="862">
        <v>0</v>
      </c>
      <c r="AR267" s="863">
        <v>0</v>
      </c>
      <c r="AS267" s="586">
        <v>0</v>
      </c>
      <c r="AT267" s="864">
        <v>0</v>
      </c>
      <c r="AU267" s="864">
        <v>0</v>
      </c>
      <c r="AV267" s="864">
        <v>0</v>
      </c>
      <c r="AW267" s="864">
        <v>0</v>
      </c>
      <c r="AX267" s="839"/>
      <c r="AY267" s="865">
        <v>0</v>
      </c>
      <c r="AZ267" s="866">
        <v>0</v>
      </c>
      <c r="BA267" s="867">
        <v>0</v>
      </c>
      <c r="BB267" s="234" t="s">
        <v>249</v>
      </c>
      <c r="BC267" s="839"/>
      <c r="BD267" s="839"/>
      <c r="BE267" s="839"/>
      <c r="BF267" s="839"/>
      <c r="BG267" s="839"/>
      <c r="BH267" s="839"/>
      <c r="BI267" s="839"/>
      <c r="BJ267" s="839"/>
      <c r="BK267" s="839"/>
      <c r="BL267" s="839"/>
      <c r="BM267" s="839"/>
      <c r="BN267" s="876">
        <v>0</v>
      </c>
      <c r="BO267" s="877">
        <v>0</v>
      </c>
      <c r="BP267" s="878">
        <v>0</v>
      </c>
      <c r="BQ267" s="879">
        <v>0</v>
      </c>
      <c r="BR267" s="879">
        <v>0</v>
      </c>
      <c r="BS267" s="880">
        <v>0</v>
      </c>
      <c r="BT267" s="881">
        <v>0</v>
      </c>
      <c r="BU267" s="879">
        <v>0</v>
      </c>
      <c r="BV267" s="879">
        <v>0</v>
      </c>
      <c r="BW267" s="882">
        <v>0</v>
      </c>
      <c r="CG267" s="480">
        <v>254</v>
      </c>
    </row>
    <row r="268" spans="1:85" s="177" customFormat="1" ht="21.95" customHeight="1" x14ac:dyDescent="0.2">
      <c r="A268" s="234">
        <v>0</v>
      </c>
      <c r="B268" s="234">
        <v>0</v>
      </c>
      <c r="C268" s="388" t="s">
        <v>144</v>
      </c>
      <c r="D268" s="388" t="s">
        <v>144</v>
      </c>
      <c r="E268" s="161" t="s">
        <v>144</v>
      </c>
      <c r="F268" s="161" t="s">
        <v>858</v>
      </c>
      <c r="G268" s="162"/>
      <c r="H268" s="162"/>
      <c r="I268" s="162"/>
      <c r="J268" s="163">
        <v>64916.78</v>
      </c>
      <c r="K268" s="163">
        <v>64916.78</v>
      </c>
      <c r="L268" s="163">
        <v>68194.813301337243</v>
      </c>
      <c r="M268" s="164">
        <v>6.5566146380026863E-2</v>
      </c>
      <c r="N268" s="164">
        <v>6.5566146380026863E-2</v>
      </c>
      <c r="O268" s="163"/>
      <c r="P268" s="163">
        <v>4256.3431</v>
      </c>
      <c r="Q268" s="164">
        <v>5.1513726358577858E-2</v>
      </c>
      <c r="R268" s="164">
        <v>5.1513726358577858E-2</v>
      </c>
      <c r="S268" s="163">
        <v>0</v>
      </c>
      <c r="T268" s="163">
        <v>3344.1052409999998</v>
      </c>
      <c r="U268" s="163">
        <v>67067.375192630207</v>
      </c>
      <c r="V268" s="163">
        <v>67525.453931772892</v>
      </c>
      <c r="W268" s="163"/>
      <c r="X268" s="163">
        <v>67062.061479256139</v>
      </c>
      <c r="Y268" s="163">
        <v>4384.9187296586551</v>
      </c>
      <c r="Z268" s="164">
        <v>0</v>
      </c>
      <c r="AA268" s="164">
        <v>0</v>
      </c>
      <c r="AB268" s="164">
        <v>-1.4052420021449005E-2</v>
      </c>
      <c r="AC268" s="164">
        <v>0</v>
      </c>
      <c r="AD268" s="201" t="s">
        <v>2766</v>
      </c>
      <c r="AE268" s="155" t="s">
        <v>964</v>
      </c>
      <c r="AF268" s="685">
        <v>0</v>
      </c>
      <c r="AG268" s="833">
        <v>0</v>
      </c>
      <c r="AH268" s="155"/>
      <c r="AI268" s="207"/>
      <c r="AJ268" s="208"/>
      <c r="AK268" s="207"/>
      <c r="AL268" s="208"/>
      <c r="AM268" s="155"/>
      <c r="AN268" s="212"/>
      <c r="AO268" s="209"/>
      <c r="AP268" s="209"/>
      <c r="AQ268" s="209"/>
      <c r="AR268" s="213"/>
      <c r="AS268" s="396"/>
      <c r="AT268" s="244"/>
      <c r="AU268" s="244"/>
      <c r="AV268" s="244"/>
      <c r="AW268" s="244"/>
      <c r="AX268" s="155"/>
      <c r="AY268" s="247"/>
      <c r="AZ268" s="245"/>
      <c r="BA268" s="397"/>
      <c r="BB268" s="234" t="s">
        <v>144</v>
      </c>
      <c r="BC268" s="155"/>
      <c r="BD268" s="155"/>
      <c r="BE268" s="155"/>
      <c r="BF268" s="155"/>
      <c r="BG268" s="155"/>
      <c r="BH268" s="155"/>
      <c r="BI268" s="155"/>
      <c r="BJ268" s="155"/>
      <c r="BK268" s="155"/>
      <c r="BL268" s="155"/>
      <c r="BM268" s="155"/>
      <c r="BN268" s="661" t="s">
        <v>144</v>
      </c>
      <c r="BO268" s="662">
        <v>3344.1052409999998</v>
      </c>
      <c r="BP268" s="663">
        <v>4</v>
      </c>
      <c r="BQ268" s="664" t="s">
        <v>144</v>
      </c>
      <c r="BR268" s="664">
        <v>-912.2378590000003</v>
      </c>
      <c r="BS268" s="665">
        <v>3.4762596329069993E-2</v>
      </c>
      <c r="BT268" s="666">
        <v>0</v>
      </c>
      <c r="BU268" s="664">
        <v>0</v>
      </c>
      <c r="BV268" s="664">
        <v>0</v>
      </c>
      <c r="BW268" s="667">
        <v>0</v>
      </c>
      <c r="CG268" s="480">
        <v>255</v>
      </c>
    </row>
    <row r="269" spans="1:85" s="177" customFormat="1" ht="21.95" customHeight="1" x14ac:dyDescent="0.2">
      <c r="A269" s="234">
        <v>0</v>
      </c>
      <c r="B269" s="234">
        <v>0</v>
      </c>
      <c r="C269" s="388">
        <v>0</v>
      </c>
      <c r="D269" s="388" t="s">
        <v>144</v>
      </c>
      <c r="E269" s="868" t="s">
        <v>145</v>
      </c>
      <c r="F269" s="868" t="s">
        <v>241</v>
      </c>
      <c r="G269" s="868" t="s">
        <v>15</v>
      </c>
      <c r="H269" s="869">
        <v>169.77</v>
      </c>
      <c r="I269" s="870">
        <v>100.61799999999999</v>
      </c>
      <c r="J269" s="871">
        <v>17081.919999999998</v>
      </c>
      <c r="K269" s="361">
        <v>17081.919999999998</v>
      </c>
      <c r="L269" s="361">
        <v>17991.334814768845</v>
      </c>
      <c r="M269" s="362">
        <v>0</v>
      </c>
      <c r="N269" s="362">
        <v>0</v>
      </c>
      <c r="O269" s="363">
        <v>0</v>
      </c>
      <c r="P269" s="363">
        <v>0</v>
      </c>
      <c r="Q269" s="362">
        <v>0</v>
      </c>
      <c r="R269" s="362">
        <v>0</v>
      </c>
      <c r="S269" s="363">
        <v>0</v>
      </c>
      <c r="T269" s="363">
        <v>0</v>
      </c>
      <c r="U269" s="891">
        <v>17658.338079689587</v>
      </c>
      <c r="V269" s="891">
        <v>17785.478113863355</v>
      </c>
      <c r="W269" s="891">
        <v>-128.6148585701838</v>
      </c>
      <c r="X269" s="891">
        <v>17656.86325529317</v>
      </c>
      <c r="Y269" s="891">
        <v>0</v>
      </c>
      <c r="Z269" s="362">
        <v>0</v>
      </c>
      <c r="AA269" s="362">
        <v>0</v>
      </c>
      <c r="AB269" s="362">
        <v>0</v>
      </c>
      <c r="AC269" s="362">
        <v>0</v>
      </c>
      <c r="AD269" s="364" t="s">
        <v>2764</v>
      </c>
      <c r="AE269" s="360"/>
      <c r="AF269" s="363">
        <v>0</v>
      </c>
      <c r="AG269" s="363">
        <v>0</v>
      </c>
      <c r="AH269" s="360"/>
      <c r="AI269" s="859">
        <v>0</v>
      </c>
      <c r="AJ269" s="860">
        <v>0</v>
      </c>
      <c r="AK269" s="859">
        <v>0</v>
      </c>
      <c r="AL269" s="860">
        <v>0</v>
      </c>
      <c r="AM269" s="360"/>
      <c r="AN269" s="861">
        <v>0</v>
      </c>
      <c r="AO269" s="862">
        <v>0</v>
      </c>
      <c r="AP269" s="862">
        <v>0</v>
      </c>
      <c r="AQ269" s="862">
        <v>0</v>
      </c>
      <c r="AR269" s="863">
        <v>0</v>
      </c>
      <c r="AS269" s="586">
        <v>0</v>
      </c>
      <c r="AT269" s="864">
        <v>0</v>
      </c>
      <c r="AU269" s="864">
        <v>0</v>
      </c>
      <c r="AV269" s="864">
        <v>0</v>
      </c>
      <c r="AW269" s="864">
        <v>0</v>
      </c>
      <c r="AX269" s="839"/>
      <c r="AY269" s="865">
        <v>0</v>
      </c>
      <c r="AZ269" s="866">
        <v>0</v>
      </c>
      <c r="BA269" s="867">
        <v>0</v>
      </c>
      <c r="BB269" s="234" t="s">
        <v>145</v>
      </c>
      <c r="BC269" s="360"/>
      <c r="BD269" s="360"/>
      <c r="BE269" s="360"/>
      <c r="BF269" s="360"/>
      <c r="BG269" s="360"/>
      <c r="BH269" s="360"/>
      <c r="BI269" s="360"/>
      <c r="BJ269" s="360"/>
      <c r="BK269" s="360"/>
      <c r="BL269" s="360"/>
      <c r="BM269" s="360"/>
      <c r="BN269" s="876">
        <v>0</v>
      </c>
      <c r="BO269" s="877">
        <v>0</v>
      </c>
      <c r="BP269" s="878">
        <v>0</v>
      </c>
      <c r="BQ269" s="879">
        <v>0</v>
      </c>
      <c r="BR269" s="879">
        <v>0</v>
      </c>
      <c r="BS269" s="880">
        <v>0</v>
      </c>
      <c r="BT269" s="881">
        <v>0</v>
      </c>
      <c r="BU269" s="879">
        <v>0</v>
      </c>
      <c r="BV269" s="879">
        <v>0</v>
      </c>
      <c r="BW269" s="882">
        <v>0</v>
      </c>
      <c r="CG269" s="480">
        <v>256</v>
      </c>
    </row>
    <row r="270" spans="1:85" s="177" customFormat="1" ht="21.95" customHeight="1" x14ac:dyDescent="0.2">
      <c r="A270" s="234">
        <v>0</v>
      </c>
      <c r="B270" s="234">
        <v>0</v>
      </c>
      <c r="C270" s="388">
        <v>0</v>
      </c>
      <c r="D270" s="388" t="s">
        <v>144</v>
      </c>
      <c r="E270" s="883" t="s">
        <v>146</v>
      </c>
      <c r="F270" s="883" t="s">
        <v>662</v>
      </c>
      <c r="G270" s="884" t="s">
        <v>15</v>
      </c>
      <c r="H270" s="884">
        <v>7.96</v>
      </c>
      <c r="I270" s="884">
        <v>178.77619999999999</v>
      </c>
      <c r="J270" s="857">
        <v>1423.06</v>
      </c>
      <c r="K270" s="857">
        <v>1423.06</v>
      </c>
      <c r="L270" s="857">
        <v>1498.8214979056779</v>
      </c>
      <c r="M270" s="885">
        <v>0</v>
      </c>
      <c r="N270" s="885">
        <v>0</v>
      </c>
      <c r="O270" s="857">
        <v>0</v>
      </c>
      <c r="P270" s="857">
        <v>0</v>
      </c>
      <c r="Q270" s="885">
        <v>0</v>
      </c>
      <c r="R270" s="885">
        <v>0</v>
      </c>
      <c r="S270" s="857">
        <v>0</v>
      </c>
      <c r="T270" s="857">
        <v>0</v>
      </c>
      <c r="U270" s="891">
        <v>1471.0802174277294</v>
      </c>
      <c r="V270" s="891">
        <v>1481.6719949932092</v>
      </c>
      <c r="W270" s="891">
        <v>-10.714642185239354</v>
      </c>
      <c r="X270" s="891">
        <v>1470.9573528079698</v>
      </c>
      <c r="Y270" s="891">
        <v>0</v>
      </c>
      <c r="Z270" s="885">
        <v>0</v>
      </c>
      <c r="AA270" s="885">
        <v>0</v>
      </c>
      <c r="AB270" s="885">
        <v>0</v>
      </c>
      <c r="AC270" s="885">
        <v>0</v>
      </c>
      <c r="AD270" s="886" t="s">
        <v>2764</v>
      </c>
      <c r="AE270" s="839"/>
      <c r="AF270" s="857">
        <v>0</v>
      </c>
      <c r="AG270" s="857">
        <v>0</v>
      </c>
      <c r="AH270" s="839"/>
      <c r="AI270" s="859">
        <v>0</v>
      </c>
      <c r="AJ270" s="860">
        <v>0</v>
      </c>
      <c r="AK270" s="859">
        <v>0</v>
      </c>
      <c r="AL270" s="860">
        <v>0</v>
      </c>
      <c r="AM270" s="839"/>
      <c r="AN270" s="861">
        <v>0</v>
      </c>
      <c r="AO270" s="862">
        <v>0</v>
      </c>
      <c r="AP270" s="862">
        <v>0</v>
      </c>
      <c r="AQ270" s="862">
        <v>0</v>
      </c>
      <c r="AR270" s="863">
        <v>0</v>
      </c>
      <c r="AS270" s="586">
        <v>43</v>
      </c>
      <c r="AT270" s="864">
        <v>0.5</v>
      </c>
      <c r="AU270" s="864">
        <v>1</v>
      </c>
      <c r="AV270" s="864">
        <v>1</v>
      </c>
      <c r="AW270" s="864">
        <v>1</v>
      </c>
      <c r="AX270" s="839"/>
      <c r="AY270" s="865">
        <v>1423.06</v>
      </c>
      <c r="AZ270" s="866">
        <v>2.1550988500684135E-3</v>
      </c>
      <c r="BA270" s="867">
        <v>43</v>
      </c>
      <c r="BB270" s="234" t="s">
        <v>146</v>
      </c>
      <c r="BC270" s="839"/>
      <c r="BD270" s="839"/>
      <c r="BE270" s="839"/>
      <c r="BF270" s="839"/>
      <c r="BG270" s="839"/>
      <c r="BH270" s="839"/>
      <c r="BI270" s="839"/>
      <c r="BJ270" s="839"/>
      <c r="BK270" s="839"/>
      <c r="BL270" s="839"/>
      <c r="BM270" s="839"/>
      <c r="BN270" s="876">
        <v>0</v>
      </c>
      <c r="BO270" s="877">
        <v>0</v>
      </c>
      <c r="BP270" s="878">
        <v>0</v>
      </c>
      <c r="BQ270" s="879">
        <v>0</v>
      </c>
      <c r="BR270" s="879">
        <v>0</v>
      </c>
      <c r="BS270" s="880">
        <v>0</v>
      </c>
      <c r="BT270" s="881">
        <v>0</v>
      </c>
      <c r="BU270" s="879">
        <v>0</v>
      </c>
      <c r="BV270" s="879">
        <v>0</v>
      </c>
      <c r="BW270" s="882">
        <v>0</v>
      </c>
      <c r="CG270" s="480">
        <v>257</v>
      </c>
    </row>
    <row r="271" spans="1:85" s="177" customFormat="1" ht="21.95" customHeight="1" x14ac:dyDescent="0.2">
      <c r="A271" s="234">
        <v>0</v>
      </c>
      <c r="B271" s="234">
        <v>0</v>
      </c>
      <c r="C271" s="388">
        <v>0</v>
      </c>
      <c r="D271" s="388" t="s">
        <v>144</v>
      </c>
      <c r="E271" s="868" t="s">
        <v>147</v>
      </c>
      <c r="F271" s="868" t="s">
        <v>1010</v>
      </c>
      <c r="G271" s="868" t="s">
        <v>8</v>
      </c>
      <c r="H271" s="869">
        <v>3</v>
      </c>
      <c r="I271" s="870">
        <v>188.20060000000001</v>
      </c>
      <c r="J271" s="871">
        <v>564.61</v>
      </c>
      <c r="K271" s="361">
        <v>564.61</v>
      </c>
      <c r="L271" s="361">
        <v>594.66895698883025</v>
      </c>
      <c r="M271" s="362">
        <v>0</v>
      </c>
      <c r="N271" s="362">
        <v>0</v>
      </c>
      <c r="O271" s="363">
        <v>0</v>
      </c>
      <c r="P271" s="363">
        <v>0</v>
      </c>
      <c r="Q271" s="362">
        <v>0</v>
      </c>
      <c r="R271" s="362">
        <v>0</v>
      </c>
      <c r="S271" s="363">
        <v>0</v>
      </c>
      <c r="T271" s="363">
        <v>0</v>
      </c>
      <c r="U271" s="891">
        <v>583.6623905962291</v>
      </c>
      <c r="V271" s="891">
        <v>587.86475980852197</v>
      </c>
      <c r="W271" s="891">
        <v>-4.2511166951554626</v>
      </c>
      <c r="X271" s="891">
        <v>583.61364311336649</v>
      </c>
      <c r="Y271" s="891">
        <v>0</v>
      </c>
      <c r="Z271" s="362">
        <v>0</v>
      </c>
      <c r="AA271" s="362">
        <v>0</v>
      </c>
      <c r="AB271" s="362">
        <v>0</v>
      </c>
      <c r="AC271" s="362">
        <v>0</v>
      </c>
      <c r="AD271" s="364" t="s">
        <v>2764</v>
      </c>
      <c r="AE271" s="360"/>
      <c r="AF271" s="363">
        <v>0</v>
      </c>
      <c r="AG271" s="363">
        <v>0</v>
      </c>
      <c r="AH271" s="360"/>
      <c r="AI271" s="859">
        <v>0</v>
      </c>
      <c r="AJ271" s="860">
        <v>0</v>
      </c>
      <c r="AK271" s="859">
        <v>0</v>
      </c>
      <c r="AL271" s="860">
        <v>0</v>
      </c>
      <c r="AM271" s="360"/>
      <c r="AN271" s="861">
        <v>0</v>
      </c>
      <c r="AO271" s="862">
        <v>0</v>
      </c>
      <c r="AP271" s="862">
        <v>0</v>
      </c>
      <c r="AQ271" s="862">
        <v>0</v>
      </c>
      <c r="AR271" s="863">
        <v>0</v>
      </c>
      <c r="AS271" s="586">
        <v>56</v>
      </c>
      <c r="AT271" s="864">
        <v>0</v>
      </c>
      <c r="AU271" s="864">
        <v>0</v>
      </c>
      <c r="AV271" s="864">
        <v>1</v>
      </c>
      <c r="AW271" s="864">
        <v>1</v>
      </c>
      <c r="AX271" s="839"/>
      <c r="AY271" s="865">
        <v>564.61</v>
      </c>
      <c r="AZ271" s="866">
        <v>8.5505204400174769E-4</v>
      </c>
      <c r="BA271" s="867">
        <v>56</v>
      </c>
      <c r="BB271" s="234" t="s">
        <v>147</v>
      </c>
      <c r="BC271" s="360"/>
      <c r="BD271" s="360"/>
      <c r="BE271" s="360"/>
      <c r="BF271" s="360"/>
      <c r="BG271" s="360"/>
      <c r="BH271" s="360"/>
      <c r="BI271" s="360"/>
      <c r="BJ271" s="360"/>
      <c r="BK271" s="360"/>
      <c r="BL271" s="360"/>
      <c r="BM271" s="360"/>
      <c r="BN271" s="876">
        <v>0</v>
      </c>
      <c r="BO271" s="877">
        <v>0</v>
      </c>
      <c r="BP271" s="878">
        <v>0</v>
      </c>
      <c r="BQ271" s="879">
        <v>0</v>
      </c>
      <c r="BR271" s="879">
        <v>0</v>
      </c>
      <c r="BS271" s="880">
        <v>0</v>
      </c>
      <c r="BT271" s="881">
        <v>0</v>
      </c>
      <c r="BU271" s="879">
        <v>0</v>
      </c>
      <c r="BV271" s="879">
        <v>0</v>
      </c>
      <c r="BW271" s="882">
        <v>0</v>
      </c>
      <c r="CG271" s="480">
        <v>258</v>
      </c>
    </row>
    <row r="272" spans="1:85" s="177" customFormat="1" ht="21.95" customHeight="1" x14ac:dyDescent="0.2">
      <c r="A272" s="234">
        <v>0</v>
      </c>
      <c r="B272" s="234">
        <v>14</v>
      </c>
      <c r="C272" s="388">
        <v>0</v>
      </c>
      <c r="D272" s="388" t="s">
        <v>144</v>
      </c>
      <c r="E272" s="868" t="s">
        <v>859</v>
      </c>
      <c r="F272" s="868" t="s">
        <v>1868</v>
      </c>
      <c r="G272" s="868" t="s">
        <v>8</v>
      </c>
      <c r="H272" s="869">
        <v>14</v>
      </c>
      <c r="I272" s="870">
        <v>821.68780000000004</v>
      </c>
      <c r="J272" s="871">
        <v>11503.63</v>
      </c>
      <c r="K272" s="361">
        <v>11503.63</v>
      </c>
      <c r="L272" s="361">
        <v>11938.030389259979</v>
      </c>
      <c r="M272" s="362">
        <v>0.37</v>
      </c>
      <c r="N272" s="362">
        <v>0.37</v>
      </c>
      <c r="O272" s="363">
        <v>5.18</v>
      </c>
      <c r="P272" s="363">
        <v>4256.3431</v>
      </c>
      <c r="Q272" s="362">
        <v>0.29070000000000001</v>
      </c>
      <c r="R272" s="362">
        <v>0.29070000000000001</v>
      </c>
      <c r="S272" s="363">
        <v>4.0697999999999999</v>
      </c>
      <c r="T272" s="363">
        <v>3344.1052409999998</v>
      </c>
      <c r="U272" s="891">
        <v>11851.83381313819</v>
      </c>
      <c r="V272" s="891">
        <v>11912.360654348535</v>
      </c>
      <c r="W272" s="891">
        <v>-61.22895256838509</v>
      </c>
      <c r="X272" s="891">
        <v>11851.13170178015</v>
      </c>
      <c r="Y272" s="891">
        <v>4384.9187296586551</v>
      </c>
      <c r="Z272" s="362">
        <v>0</v>
      </c>
      <c r="AA272" s="362">
        <v>0</v>
      </c>
      <c r="AB272" s="362">
        <v>-7.9299999999999982E-2</v>
      </c>
      <c r="AC272" s="362">
        <v>0</v>
      </c>
      <c r="AD272" s="364" t="s">
        <v>2766</v>
      </c>
      <c r="AE272" s="360"/>
      <c r="AF272" s="363">
        <v>0</v>
      </c>
      <c r="AG272" s="363">
        <v>4.0697999999999999</v>
      </c>
      <c r="AH272" s="360"/>
      <c r="AI272" s="859">
        <v>-912.2378590000003</v>
      </c>
      <c r="AJ272" s="860">
        <v>14</v>
      </c>
      <c r="AK272" s="859">
        <v>0</v>
      </c>
      <c r="AL272" s="860">
        <v>0</v>
      </c>
      <c r="AM272" s="360"/>
      <c r="AN272" s="861">
        <v>3344.1052409999998</v>
      </c>
      <c r="AO272" s="862">
        <v>-912.2378590000003</v>
      </c>
      <c r="AP272" s="862">
        <v>8.067128803868508E-3</v>
      </c>
      <c r="AQ272" s="862">
        <v>0</v>
      </c>
      <c r="AR272" s="863">
        <v>0</v>
      </c>
      <c r="AS272" s="586">
        <v>0</v>
      </c>
      <c r="AT272" s="864">
        <v>0</v>
      </c>
      <c r="AU272" s="864">
        <v>0</v>
      </c>
      <c r="AV272" s="864">
        <v>0</v>
      </c>
      <c r="AW272" s="864">
        <v>0</v>
      </c>
      <c r="AX272" s="839"/>
      <c r="AY272" s="865">
        <v>0</v>
      </c>
      <c r="AZ272" s="866">
        <v>0</v>
      </c>
      <c r="BA272" s="867">
        <v>0</v>
      </c>
      <c r="BB272" s="234" t="s">
        <v>859</v>
      </c>
      <c r="BC272" s="360"/>
      <c r="BD272" s="360"/>
      <c r="BE272" s="360"/>
      <c r="BF272" s="360"/>
      <c r="BG272" s="360"/>
      <c r="BH272" s="360"/>
      <c r="BI272" s="360"/>
      <c r="BJ272" s="360"/>
      <c r="BK272" s="360"/>
      <c r="BL272" s="360"/>
      <c r="BM272" s="360"/>
      <c r="BN272" s="876">
        <v>0</v>
      </c>
      <c r="BO272" s="877">
        <v>0</v>
      </c>
      <c r="BP272" s="878">
        <v>0</v>
      </c>
      <c r="BQ272" s="879">
        <v>0</v>
      </c>
      <c r="BR272" s="879">
        <v>0</v>
      </c>
      <c r="BS272" s="880">
        <v>0</v>
      </c>
      <c r="BT272" s="881">
        <v>0</v>
      </c>
      <c r="BU272" s="879">
        <v>0</v>
      </c>
      <c r="BV272" s="879">
        <v>0</v>
      </c>
      <c r="BW272" s="882">
        <v>0</v>
      </c>
      <c r="CG272" s="480">
        <v>259</v>
      </c>
    </row>
    <row r="273" spans="1:85" s="177" customFormat="1" ht="21.95" customHeight="1" x14ac:dyDescent="0.2">
      <c r="A273" s="234">
        <v>0</v>
      </c>
      <c r="B273" s="234">
        <v>0</v>
      </c>
      <c r="C273" s="388">
        <v>0</v>
      </c>
      <c r="D273" s="388" t="s">
        <v>144</v>
      </c>
      <c r="E273" s="868" t="s">
        <v>860</v>
      </c>
      <c r="F273" s="868" t="s">
        <v>1869</v>
      </c>
      <c r="G273" s="868" t="s">
        <v>90</v>
      </c>
      <c r="H273" s="869">
        <v>22.57</v>
      </c>
      <c r="I273" s="870">
        <v>359.28</v>
      </c>
      <c r="J273" s="871">
        <v>8108.95</v>
      </c>
      <c r="K273" s="361">
        <v>8108.9499999999989</v>
      </c>
      <c r="L273" s="361">
        <v>8540.6578678637907</v>
      </c>
      <c r="M273" s="362">
        <v>0</v>
      </c>
      <c r="N273" s="362">
        <v>0</v>
      </c>
      <c r="O273" s="363">
        <v>0</v>
      </c>
      <c r="P273" s="363">
        <v>0</v>
      </c>
      <c r="Q273" s="362">
        <v>0</v>
      </c>
      <c r="R273" s="362">
        <v>0</v>
      </c>
      <c r="S273" s="363">
        <v>0</v>
      </c>
      <c r="T273" s="363">
        <v>0</v>
      </c>
      <c r="U273" s="891">
        <v>8382.5811484481201</v>
      </c>
      <c r="V273" s="891">
        <v>8442.9357327169473</v>
      </c>
      <c r="W273" s="891">
        <v>-61.054697446345635</v>
      </c>
      <c r="X273" s="891">
        <v>8381.8810352706023</v>
      </c>
      <c r="Y273" s="891">
        <v>0</v>
      </c>
      <c r="Z273" s="362">
        <v>0</v>
      </c>
      <c r="AA273" s="362">
        <v>0</v>
      </c>
      <c r="AB273" s="362">
        <v>0</v>
      </c>
      <c r="AC273" s="362">
        <v>0</v>
      </c>
      <c r="AD273" s="364" t="s">
        <v>2764</v>
      </c>
      <c r="AE273" s="360"/>
      <c r="AF273" s="363">
        <v>0</v>
      </c>
      <c r="AG273" s="363">
        <v>0</v>
      </c>
      <c r="AH273" s="360"/>
      <c r="AI273" s="859">
        <v>0</v>
      </c>
      <c r="AJ273" s="860">
        <v>0</v>
      </c>
      <c r="AK273" s="859">
        <v>0</v>
      </c>
      <c r="AL273" s="860">
        <v>0</v>
      </c>
      <c r="AM273" s="360"/>
      <c r="AN273" s="861">
        <v>0</v>
      </c>
      <c r="AO273" s="862">
        <v>0</v>
      </c>
      <c r="AP273" s="862">
        <v>0</v>
      </c>
      <c r="AQ273" s="862">
        <v>0</v>
      </c>
      <c r="AR273" s="863">
        <v>0</v>
      </c>
      <c r="AS273" s="586">
        <v>0</v>
      </c>
      <c r="AT273" s="864">
        <v>0</v>
      </c>
      <c r="AU273" s="864">
        <v>0</v>
      </c>
      <c r="AV273" s="864">
        <v>0</v>
      </c>
      <c r="AW273" s="864">
        <v>0</v>
      </c>
      <c r="AX273" s="839"/>
      <c r="AY273" s="865">
        <v>0</v>
      </c>
      <c r="AZ273" s="866">
        <v>0</v>
      </c>
      <c r="BA273" s="867">
        <v>0</v>
      </c>
      <c r="BB273" s="234" t="s">
        <v>860</v>
      </c>
      <c r="BC273" s="360"/>
      <c r="BD273" s="360"/>
      <c r="BE273" s="360"/>
      <c r="BF273" s="360"/>
      <c r="BG273" s="360"/>
      <c r="BH273" s="360"/>
      <c r="BI273" s="360"/>
      <c r="BJ273" s="360"/>
      <c r="BK273" s="360"/>
      <c r="BL273" s="360"/>
      <c r="BM273" s="360"/>
      <c r="BN273" s="876">
        <v>0</v>
      </c>
      <c r="BO273" s="877">
        <v>0</v>
      </c>
      <c r="BP273" s="878">
        <v>0</v>
      </c>
      <c r="BQ273" s="879">
        <v>0</v>
      </c>
      <c r="BR273" s="879">
        <v>0</v>
      </c>
      <c r="BS273" s="880">
        <v>0</v>
      </c>
      <c r="BT273" s="881">
        <v>0</v>
      </c>
      <c r="BU273" s="879">
        <v>0</v>
      </c>
      <c r="BV273" s="879">
        <v>0</v>
      </c>
      <c r="BW273" s="882">
        <v>0</v>
      </c>
      <c r="CG273" s="480">
        <v>260</v>
      </c>
    </row>
    <row r="274" spans="1:85" s="177" customFormat="1" ht="21.95" customHeight="1" x14ac:dyDescent="0.2">
      <c r="A274" s="234">
        <v>0</v>
      </c>
      <c r="B274" s="234">
        <v>0</v>
      </c>
      <c r="C274" s="388">
        <v>0</v>
      </c>
      <c r="D274" s="388" t="s">
        <v>144</v>
      </c>
      <c r="E274" s="868" t="s">
        <v>861</v>
      </c>
      <c r="F274" s="868" t="s">
        <v>1870</v>
      </c>
      <c r="G274" s="868" t="s">
        <v>90</v>
      </c>
      <c r="H274" s="869">
        <v>29.8</v>
      </c>
      <c r="I274" s="870">
        <v>750</v>
      </c>
      <c r="J274" s="871">
        <v>22350</v>
      </c>
      <c r="K274" s="361">
        <v>22350</v>
      </c>
      <c r="L274" s="361">
        <v>23539.879188644121</v>
      </c>
      <c r="M274" s="362">
        <v>0</v>
      </c>
      <c r="N274" s="362">
        <v>0</v>
      </c>
      <c r="O274" s="363">
        <v>0</v>
      </c>
      <c r="P274" s="363">
        <v>0</v>
      </c>
      <c r="Q274" s="362">
        <v>0</v>
      </c>
      <c r="R274" s="362">
        <v>0</v>
      </c>
      <c r="S274" s="363">
        <v>0</v>
      </c>
      <c r="T274" s="363">
        <v>0</v>
      </c>
      <c r="U274" s="891">
        <v>23104.185951055995</v>
      </c>
      <c r="V274" s="891">
        <v>23270.536089903602</v>
      </c>
      <c r="W274" s="891">
        <v>-168.27980045823927</v>
      </c>
      <c r="X274" s="891">
        <v>23102.256289445362</v>
      </c>
      <c r="Y274" s="891">
        <v>0</v>
      </c>
      <c r="Z274" s="362">
        <v>0</v>
      </c>
      <c r="AA274" s="362">
        <v>0</v>
      </c>
      <c r="AB274" s="362">
        <v>0</v>
      </c>
      <c r="AC274" s="362">
        <v>0</v>
      </c>
      <c r="AD274" s="364" t="s">
        <v>2764</v>
      </c>
      <c r="AE274" s="360"/>
      <c r="AF274" s="363">
        <v>0</v>
      </c>
      <c r="AG274" s="363">
        <v>0</v>
      </c>
      <c r="AH274" s="360"/>
      <c r="AI274" s="859">
        <v>0</v>
      </c>
      <c r="AJ274" s="860">
        <v>0</v>
      </c>
      <c r="AK274" s="859">
        <v>0</v>
      </c>
      <c r="AL274" s="860">
        <v>0</v>
      </c>
      <c r="AM274" s="360"/>
      <c r="AN274" s="861">
        <v>0</v>
      </c>
      <c r="AO274" s="862">
        <v>0</v>
      </c>
      <c r="AP274" s="862">
        <v>0</v>
      </c>
      <c r="AQ274" s="862">
        <v>0</v>
      </c>
      <c r="AR274" s="863">
        <v>0</v>
      </c>
      <c r="AS274" s="586">
        <v>0</v>
      </c>
      <c r="AT274" s="864">
        <v>0</v>
      </c>
      <c r="AU274" s="864">
        <v>0</v>
      </c>
      <c r="AV274" s="864">
        <v>0</v>
      </c>
      <c r="AW274" s="864">
        <v>0</v>
      </c>
      <c r="AX274" s="839"/>
      <c r="AY274" s="865">
        <v>0</v>
      </c>
      <c r="AZ274" s="866">
        <v>0</v>
      </c>
      <c r="BA274" s="867">
        <v>0</v>
      </c>
      <c r="BB274" s="234" t="s">
        <v>861</v>
      </c>
      <c r="BC274" s="360"/>
      <c r="BD274" s="360"/>
      <c r="BE274" s="360"/>
      <c r="BF274" s="360"/>
      <c r="BG274" s="360"/>
      <c r="BH274" s="360"/>
      <c r="BI274" s="360"/>
      <c r="BJ274" s="360"/>
      <c r="BK274" s="360"/>
      <c r="BL274" s="360"/>
      <c r="BM274" s="360"/>
      <c r="BN274" s="876">
        <v>0</v>
      </c>
      <c r="BO274" s="877">
        <v>0</v>
      </c>
      <c r="BP274" s="878">
        <v>0</v>
      </c>
      <c r="BQ274" s="879">
        <v>0</v>
      </c>
      <c r="BR274" s="879">
        <v>0</v>
      </c>
      <c r="BS274" s="880">
        <v>0</v>
      </c>
      <c r="BT274" s="881">
        <v>0</v>
      </c>
      <c r="BU274" s="879">
        <v>0</v>
      </c>
      <c r="BV274" s="879">
        <v>0</v>
      </c>
      <c r="BW274" s="882">
        <v>0</v>
      </c>
      <c r="CG274" s="480">
        <v>261</v>
      </c>
    </row>
    <row r="275" spans="1:85" s="177" customFormat="1" ht="21.95" customHeight="1" x14ac:dyDescent="0.2">
      <c r="A275" s="234">
        <v>0</v>
      </c>
      <c r="B275" s="234">
        <v>0</v>
      </c>
      <c r="C275" s="388">
        <v>0</v>
      </c>
      <c r="D275" s="388" t="s">
        <v>144</v>
      </c>
      <c r="E275" s="868" t="s">
        <v>862</v>
      </c>
      <c r="F275" s="868" t="s">
        <v>1871</v>
      </c>
      <c r="G275" s="868" t="s">
        <v>90</v>
      </c>
      <c r="H275" s="869">
        <v>6.93</v>
      </c>
      <c r="I275" s="870">
        <v>560.54999999999995</v>
      </c>
      <c r="J275" s="871">
        <v>3884.61</v>
      </c>
      <c r="K275" s="361">
        <v>3884.61</v>
      </c>
      <c r="L275" s="361">
        <v>4091.4205859059884</v>
      </c>
      <c r="M275" s="362">
        <v>0</v>
      </c>
      <c r="N275" s="362">
        <v>0</v>
      </c>
      <c r="O275" s="363">
        <v>0</v>
      </c>
      <c r="P275" s="363">
        <v>0</v>
      </c>
      <c r="Q275" s="362">
        <v>0</v>
      </c>
      <c r="R275" s="362">
        <v>0</v>
      </c>
      <c r="S275" s="363">
        <v>0</v>
      </c>
      <c r="T275" s="363">
        <v>0</v>
      </c>
      <c r="U275" s="891">
        <v>4015.693592274346</v>
      </c>
      <c r="V275" s="891">
        <v>4044.6065861387215</v>
      </c>
      <c r="W275" s="891">
        <v>-29.24838459320225</v>
      </c>
      <c r="X275" s="891">
        <v>4015.358201545519</v>
      </c>
      <c r="Y275" s="891">
        <v>0</v>
      </c>
      <c r="Z275" s="362">
        <v>0</v>
      </c>
      <c r="AA275" s="362">
        <v>0</v>
      </c>
      <c r="AB275" s="362">
        <v>0</v>
      </c>
      <c r="AC275" s="362">
        <v>0</v>
      </c>
      <c r="AD275" s="364" t="s">
        <v>2764</v>
      </c>
      <c r="AE275" s="360"/>
      <c r="AF275" s="363">
        <v>0</v>
      </c>
      <c r="AG275" s="363">
        <v>0</v>
      </c>
      <c r="AH275" s="360"/>
      <c r="AI275" s="859">
        <v>0</v>
      </c>
      <c r="AJ275" s="860">
        <v>0</v>
      </c>
      <c r="AK275" s="859">
        <v>0</v>
      </c>
      <c r="AL275" s="860">
        <v>0</v>
      </c>
      <c r="AM275" s="360"/>
      <c r="AN275" s="861">
        <v>0</v>
      </c>
      <c r="AO275" s="862">
        <v>0</v>
      </c>
      <c r="AP275" s="862">
        <v>0</v>
      </c>
      <c r="AQ275" s="862">
        <v>0</v>
      </c>
      <c r="AR275" s="863">
        <v>0</v>
      </c>
      <c r="AS275" s="586">
        <v>0</v>
      </c>
      <c r="AT275" s="864">
        <v>0</v>
      </c>
      <c r="AU275" s="864">
        <v>0</v>
      </c>
      <c r="AV275" s="864">
        <v>0</v>
      </c>
      <c r="AW275" s="864">
        <v>0</v>
      </c>
      <c r="AX275" s="839"/>
      <c r="AY275" s="865">
        <v>0</v>
      </c>
      <c r="AZ275" s="866">
        <v>0</v>
      </c>
      <c r="BA275" s="867">
        <v>0</v>
      </c>
      <c r="BB275" s="234" t="s">
        <v>862</v>
      </c>
      <c r="BC275" s="360"/>
      <c r="BD275" s="360"/>
      <c r="BE275" s="360"/>
      <c r="BF275" s="360"/>
      <c r="BG275" s="360"/>
      <c r="BH275" s="360"/>
      <c r="BI275" s="360"/>
      <c r="BJ275" s="360"/>
      <c r="BK275" s="360"/>
      <c r="BL275" s="360"/>
      <c r="BM275" s="360"/>
      <c r="BN275" s="876">
        <v>0</v>
      </c>
      <c r="BO275" s="877">
        <v>0</v>
      </c>
      <c r="BP275" s="878">
        <v>0</v>
      </c>
      <c r="BQ275" s="879">
        <v>0</v>
      </c>
      <c r="BR275" s="879">
        <v>0</v>
      </c>
      <c r="BS275" s="880">
        <v>0</v>
      </c>
      <c r="BT275" s="881">
        <v>0</v>
      </c>
      <c r="BU275" s="879">
        <v>0</v>
      </c>
      <c r="BV275" s="879">
        <v>0</v>
      </c>
      <c r="BW275" s="882">
        <v>0</v>
      </c>
      <c r="CG275" s="480">
        <v>262</v>
      </c>
    </row>
    <row r="276" spans="1:85" s="177" customFormat="1" ht="21.95" customHeight="1" x14ac:dyDescent="0.2">
      <c r="A276" s="234">
        <v>0</v>
      </c>
      <c r="B276" s="234">
        <v>0</v>
      </c>
      <c r="C276" s="388" t="s">
        <v>148</v>
      </c>
      <c r="D276" s="388" t="s">
        <v>148</v>
      </c>
      <c r="E276" s="161" t="s">
        <v>148</v>
      </c>
      <c r="F276" s="161" t="s">
        <v>863</v>
      </c>
      <c r="G276" s="162"/>
      <c r="H276" s="162"/>
      <c r="I276" s="162"/>
      <c r="J276" s="163">
        <v>100435.77</v>
      </c>
      <c r="K276" s="163">
        <v>100435.77</v>
      </c>
      <c r="L276" s="163">
        <v>105782.81396055693</v>
      </c>
      <c r="M276" s="164">
        <v>0</v>
      </c>
      <c r="N276" s="164">
        <v>0</v>
      </c>
      <c r="O276" s="163"/>
      <c r="P276" s="163">
        <v>0</v>
      </c>
      <c r="Q276" s="164">
        <v>0</v>
      </c>
      <c r="R276" s="164">
        <v>0</v>
      </c>
      <c r="S276" s="163">
        <v>0</v>
      </c>
      <c r="T276" s="163">
        <v>0</v>
      </c>
      <c r="U276" s="163">
        <v>103824.90855559244</v>
      </c>
      <c r="V276" s="163">
        <v>104572.44789719272</v>
      </c>
      <c r="W276" s="163"/>
      <c r="X276" s="163">
        <v>103816.23709922987</v>
      </c>
      <c r="Y276" s="163">
        <v>0</v>
      </c>
      <c r="Z276" s="164">
        <v>0</v>
      </c>
      <c r="AA276" s="164">
        <v>0</v>
      </c>
      <c r="AB276" s="164">
        <v>0</v>
      </c>
      <c r="AC276" s="164">
        <v>0</v>
      </c>
      <c r="AD276" s="201" t="s">
        <v>2764</v>
      </c>
      <c r="AE276" s="155" t="s">
        <v>964</v>
      </c>
      <c r="AF276" s="685">
        <v>0</v>
      </c>
      <c r="AG276" s="833">
        <v>0</v>
      </c>
      <c r="AH276" s="155"/>
      <c r="AI276" s="207"/>
      <c r="AJ276" s="208"/>
      <c r="AK276" s="207"/>
      <c r="AL276" s="208"/>
      <c r="AM276" s="155"/>
      <c r="AN276" s="212"/>
      <c r="AO276" s="209"/>
      <c r="AP276" s="209"/>
      <c r="AQ276" s="209"/>
      <c r="AR276" s="213"/>
      <c r="AS276" s="396"/>
      <c r="AT276" s="244"/>
      <c r="AU276" s="244"/>
      <c r="AV276" s="244"/>
      <c r="AW276" s="244"/>
      <c r="AX276" s="155"/>
      <c r="AY276" s="247"/>
      <c r="AZ276" s="245"/>
      <c r="BA276" s="397"/>
      <c r="BB276" s="234" t="s">
        <v>148</v>
      </c>
      <c r="BC276" s="155"/>
      <c r="BD276" s="155"/>
      <c r="BE276" s="155"/>
      <c r="BF276" s="155"/>
      <c r="BG276" s="155"/>
      <c r="BH276" s="155"/>
      <c r="BI276" s="155"/>
      <c r="BJ276" s="155"/>
      <c r="BK276" s="155"/>
      <c r="BL276" s="155"/>
      <c r="BM276" s="155"/>
      <c r="BN276" s="661" t="s">
        <v>148</v>
      </c>
      <c r="BO276" s="662">
        <v>0</v>
      </c>
      <c r="BP276" s="663">
        <v>0</v>
      </c>
      <c r="BQ276" s="664">
        <v>0</v>
      </c>
      <c r="BR276" s="664">
        <v>0</v>
      </c>
      <c r="BS276" s="665">
        <v>0</v>
      </c>
      <c r="BT276" s="666">
        <v>0</v>
      </c>
      <c r="BU276" s="664">
        <v>0</v>
      </c>
      <c r="BV276" s="664">
        <v>0</v>
      </c>
      <c r="BW276" s="667">
        <v>0</v>
      </c>
      <c r="CG276" s="480">
        <v>263</v>
      </c>
    </row>
    <row r="277" spans="1:85" s="177" customFormat="1" ht="21.95" customHeight="1" x14ac:dyDescent="0.2">
      <c r="A277" s="234">
        <v>0</v>
      </c>
      <c r="B277" s="234">
        <v>0</v>
      </c>
      <c r="C277" s="388">
        <v>0</v>
      </c>
      <c r="D277" s="388" t="s">
        <v>148</v>
      </c>
      <c r="E277" s="872" t="s">
        <v>250</v>
      </c>
      <c r="F277" s="872" t="s">
        <v>240</v>
      </c>
      <c r="G277" s="872"/>
      <c r="H277" s="873"/>
      <c r="I277" s="874"/>
      <c r="J277" s="875">
        <v>89530.52</v>
      </c>
      <c r="K277" s="842">
        <v>89530.52</v>
      </c>
      <c r="L277" s="842">
        <v>94296.985436084389</v>
      </c>
      <c r="M277" s="362">
        <v>0</v>
      </c>
      <c r="N277" s="362">
        <v>0</v>
      </c>
      <c r="O277" s="363">
        <v>0</v>
      </c>
      <c r="P277" s="363">
        <v>0</v>
      </c>
      <c r="Q277" s="362">
        <v>0</v>
      </c>
      <c r="R277" s="362">
        <v>0</v>
      </c>
      <c r="S277" s="363">
        <v>0</v>
      </c>
      <c r="T277" s="363">
        <v>0</v>
      </c>
      <c r="U277" s="363"/>
      <c r="V277" s="363"/>
      <c r="W277" s="363"/>
      <c r="X277" s="363"/>
      <c r="Y277" s="363">
        <v>0</v>
      </c>
      <c r="Z277" s="362">
        <v>0</v>
      </c>
      <c r="AA277" s="362">
        <v>0</v>
      </c>
      <c r="AB277" s="362">
        <v>0</v>
      </c>
      <c r="AC277" s="362">
        <v>0</v>
      </c>
      <c r="AD277" s="364" t="s">
        <v>2764</v>
      </c>
      <c r="AE277" s="360"/>
      <c r="AF277" s="363">
        <v>0</v>
      </c>
      <c r="AG277" s="363">
        <v>0</v>
      </c>
      <c r="AH277" s="360"/>
      <c r="AI277" s="859"/>
      <c r="AJ277" s="860"/>
      <c r="AK277" s="859"/>
      <c r="AL277" s="860"/>
      <c r="AM277" s="360"/>
      <c r="AN277" s="861"/>
      <c r="AO277" s="862"/>
      <c r="AP277" s="862"/>
      <c r="AQ277" s="862"/>
      <c r="AR277" s="863"/>
      <c r="AS277" s="586"/>
      <c r="AT277" s="864"/>
      <c r="AU277" s="864"/>
      <c r="AV277" s="864"/>
      <c r="AW277" s="864"/>
      <c r="AX277" s="839"/>
      <c r="AY277" s="865"/>
      <c r="AZ277" s="866"/>
      <c r="BA277" s="867"/>
      <c r="BB277" s="234" t="s">
        <v>250</v>
      </c>
      <c r="BC277" s="360"/>
      <c r="BD277" s="360"/>
      <c r="BE277" s="360"/>
      <c r="BF277" s="360"/>
      <c r="BG277" s="360"/>
      <c r="BH277" s="360"/>
      <c r="BI277" s="360"/>
      <c r="BJ277" s="360"/>
      <c r="BK277" s="360"/>
      <c r="BL277" s="360"/>
      <c r="BM277" s="360"/>
      <c r="BN277" s="876">
        <v>0</v>
      </c>
      <c r="BO277" s="877">
        <v>0</v>
      </c>
      <c r="BP277" s="878">
        <v>0</v>
      </c>
      <c r="BQ277" s="879">
        <v>0</v>
      </c>
      <c r="BR277" s="879">
        <v>0</v>
      </c>
      <c r="BS277" s="880">
        <v>0</v>
      </c>
      <c r="BT277" s="881">
        <v>0</v>
      </c>
      <c r="BU277" s="879">
        <v>0</v>
      </c>
      <c r="BV277" s="879">
        <v>0</v>
      </c>
      <c r="BW277" s="882">
        <v>0</v>
      </c>
      <c r="CG277" s="480">
        <v>264</v>
      </c>
    </row>
    <row r="278" spans="1:85" s="177" customFormat="1" ht="21.95" customHeight="1" x14ac:dyDescent="0.2">
      <c r="A278" s="234">
        <v>0</v>
      </c>
      <c r="B278" s="234">
        <v>0</v>
      </c>
      <c r="C278" s="388">
        <v>0</v>
      </c>
      <c r="D278" s="388" t="s">
        <v>148</v>
      </c>
      <c r="E278" s="883" t="s">
        <v>251</v>
      </c>
      <c r="F278" s="883" t="s">
        <v>1872</v>
      </c>
      <c r="G278" s="884" t="s">
        <v>8</v>
      </c>
      <c r="H278" s="884">
        <v>26</v>
      </c>
      <c r="I278" s="884">
        <v>501.36</v>
      </c>
      <c r="J278" s="857">
        <v>13035.36</v>
      </c>
      <c r="K278" s="857">
        <v>13035.36</v>
      </c>
      <c r="L278" s="857">
        <v>13729.342263108905</v>
      </c>
      <c r="M278" s="885">
        <v>0</v>
      </c>
      <c r="N278" s="885">
        <v>0</v>
      </c>
      <c r="O278" s="857">
        <v>0</v>
      </c>
      <c r="P278" s="857">
        <v>0</v>
      </c>
      <c r="Q278" s="885">
        <v>0</v>
      </c>
      <c r="R278" s="885">
        <v>0</v>
      </c>
      <c r="S278" s="857">
        <v>0</v>
      </c>
      <c r="T278" s="857">
        <v>0</v>
      </c>
      <c r="U278" s="891">
        <v>13475.229591899657</v>
      </c>
      <c r="V278" s="891">
        <v>13572.251244961335</v>
      </c>
      <c r="W278" s="891">
        <v>-98.147104237193545</v>
      </c>
      <c r="X278" s="891">
        <v>13474.104140724141</v>
      </c>
      <c r="Y278" s="891">
        <v>0</v>
      </c>
      <c r="Z278" s="885">
        <v>0</v>
      </c>
      <c r="AA278" s="885">
        <v>0</v>
      </c>
      <c r="AB278" s="885">
        <v>0</v>
      </c>
      <c r="AC278" s="885">
        <v>0</v>
      </c>
      <c r="AD278" s="886" t="s">
        <v>2764</v>
      </c>
      <c r="AE278" s="839"/>
      <c r="AF278" s="857">
        <v>0</v>
      </c>
      <c r="AG278" s="857">
        <v>0</v>
      </c>
      <c r="AH278" s="839"/>
      <c r="AI278" s="859">
        <v>0</v>
      </c>
      <c r="AJ278" s="860">
        <v>0</v>
      </c>
      <c r="AK278" s="859">
        <v>0</v>
      </c>
      <c r="AL278" s="860">
        <v>0</v>
      </c>
      <c r="AM278" s="839"/>
      <c r="AN278" s="861">
        <v>0</v>
      </c>
      <c r="AO278" s="862">
        <v>0</v>
      </c>
      <c r="AP278" s="862">
        <v>0</v>
      </c>
      <c r="AQ278" s="862">
        <v>0</v>
      </c>
      <c r="AR278" s="863">
        <v>0</v>
      </c>
      <c r="AS278" s="586">
        <v>36</v>
      </c>
      <c r="AT278" s="864">
        <v>0</v>
      </c>
      <c r="AU278" s="864">
        <v>0</v>
      </c>
      <c r="AV278" s="864">
        <v>0</v>
      </c>
      <c r="AW278" s="864">
        <v>0.23079999999999998</v>
      </c>
      <c r="AX278" s="839"/>
      <c r="AY278" s="865">
        <v>3008.5610879999999</v>
      </c>
      <c r="AZ278" s="866">
        <v>4.5562003999194524E-3</v>
      </c>
      <c r="BA278" s="867">
        <v>36</v>
      </c>
      <c r="BB278" s="234" t="s">
        <v>251</v>
      </c>
      <c r="BC278" s="839"/>
      <c r="BD278" s="839"/>
      <c r="BE278" s="839"/>
      <c r="BF278" s="839"/>
      <c r="BG278" s="839"/>
      <c r="BH278" s="839"/>
      <c r="BI278" s="839"/>
      <c r="BJ278" s="839"/>
      <c r="BK278" s="839"/>
      <c r="BL278" s="839"/>
      <c r="BM278" s="839"/>
      <c r="BN278" s="876">
        <v>0</v>
      </c>
      <c r="BO278" s="877">
        <v>0</v>
      </c>
      <c r="BP278" s="878">
        <v>0</v>
      </c>
      <c r="BQ278" s="879">
        <v>0</v>
      </c>
      <c r="BR278" s="879">
        <v>0</v>
      </c>
      <c r="BS278" s="880">
        <v>0</v>
      </c>
      <c r="BT278" s="881">
        <v>0</v>
      </c>
      <c r="BU278" s="879">
        <v>0</v>
      </c>
      <c r="BV278" s="879">
        <v>0</v>
      </c>
      <c r="BW278" s="882">
        <v>0</v>
      </c>
      <c r="CG278" s="480">
        <v>265</v>
      </c>
    </row>
    <row r="279" spans="1:85" s="177" customFormat="1" ht="21.95" customHeight="1" x14ac:dyDescent="0.2">
      <c r="A279" s="234">
        <v>0</v>
      </c>
      <c r="B279" s="234">
        <v>0</v>
      </c>
      <c r="C279" s="388">
        <v>0</v>
      </c>
      <c r="D279" s="388" t="s">
        <v>148</v>
      </c>
      <c r="E279" s="868" t="s">
        <v>252</v>
      </c>
      <c r="F279" s="868" t="s">
        <v>1873</v>
      </c>
      <c r="G279" s="868" t="s">
        <v>8</v>
      </c>
      <c r="H279" s="869">
        <v>99</v>
      </c>
      <c r="I279" s="870">
        <v>505.61</v>
      </c>
      <c r="J279" s="871">
        <v>50055.39</v>
      </c>
      <c r="K279" s="361">
        <v>50055.39</v>
      </c>
      <c r="L279" s="361">
        <v>52720.26099957338</v>
      </c>
      <c r="M279" s="362">
        <v>0</v>
      </c>
      <c r="N279" s="362">
        <v>0</v>
      </c>
      <c r="O279" s="363">
        <v>0</v>
      </c>
      <c r="P279" s="363">
        <v>0</v>
      </c>
      <c r="Q279" s="362">
        <v>0</v>
      </c>
      <c r="R279" s="362">
        <v>0</v>
      </c>
      <c r="S279" s="363">
        <v>0</v>
      </c>
      <c r="T279" s="363">
        <v>0</v>
      </c>
      <c r="U279" s="891">
        <v>51744.475991616499</v>
      </c>
      <c r="V279" s="891">
        <v>52117.03621875614</v>
      </c>
      <c r="W279" s="891">
        <v>-376.88192577446182</v>
      </c>
      <c r="X279" s="891">
        <v>51740.154292981679</v>
      </c>
      <c r="Y279" s="891">
        <v>0</v>
      </c>
      <c r="Z279" s="362">
        <v>0</v>
      </c>
      <c r="AA279" s="362">
        <v>0</v>
      </c>
      <c r="AB279" s="362">
        <v>0</v>
      </c>
      <c r="AC279" s="362">
        <v>0</v>
      </c>
      <c r="AD279" s="364" t="s">
        <v>2764</v>
      </c>
      <c r="AE279" s="360"/>
      <c r="AF279" s="363">
        <v>0</v>
      </c>
      <c r="AG279" s="363">
        <v>0</v>
      </c>
      <c r="AH279" s="360"/>
      <c r="AI279" s="859">
        <v>0</v>
      </c>
      <c r="AJ279" s="860">
        <v>0</v>
      </c>
      <c r="AK279" s="859">
        <v>0</v>
      </c>
      <c r="AL279" s="860">
        <v>0</v>
      </c>
      <c r="AM279" s="360"/>
      <c r="AN279" s="861">
        <v>0</v>
      </c>
      <c r="AO279" s="862">
        <v>0</v>
      </c>
      <c r="AP279" s="862">
        <v>0</v>
      </c>
      <c r="AQ279" s="862">
        <v>0</v>
      </c>
      <c r="AR279" s="863">
        <v>0</v>
      </c>
      <c r="AS279" s="586">
        <v>12</v>
      </c>
      <c r="AT279" s="864">
        <v>0</v>
      </c>
      <c r="AU279" s="864">
        <v>0</v>
      </c>
      <c r="AV279" s="864">
        <v>0</v>
      </c>
      <c r="AW279" s="864">
        <v>0.30299999999999999</v>
      </c>
      <c r="AX279" s="839"/>
      <c r="AY279" s="865">
        <v>15166.783169999999</v>
      </c>
      <c r="AZ279" s="866">
        <v>2.2968755336320302E-2</v>
      </c>
      <c r="BA279" s="867">
        <v>12</v>
      </c>
      <c r="BB279" s="234" t="s">
        <v>252</v>
      </c>
      <c r="BC279" s="360"/>
      <c r="BD279" s="360"/>
      <c r="BE279" s="360"/>
      <c r="BF279" s="360"/>
      <c r="BG279" s="360"/>
      <c r="BH279" s="360"/>
      <c r="BI279" s="360"/>
      <c r="BJ279" s="360"/>
      <c r="BK279" s="360"/>
      <c r="BL279" s="360"/>
      <c r="BM279" s="360"/>
      <c r="BN279" s="876">
        <v>0</v>
      </c>
      <c r="BO279" s="877">
        <v>0</v>
      </c>
      <c r="BP279" s="878">
        <v>0</v>
      </c>
      <c r="BQ279" s="879">
        <v>0</v>
      </c>
      <c r="BR279" s="879">
        <v>0</v>
      </c>
      <c r="BS279" s="880">
        <v>0</v>
      </c>
      <c r="BT279" s="881">
        <v>0</v>
      </c>
      <c r="BU279" s="879">
        <v>0</v>
      </c>
      <c r="BV279" s="879">
        <v>0</v>
      </c>
      <c r="BW279" s="882">
        <v>0</v>
      </c>
      <c r="CG279" s="480">
        <v>266</v>
      </c>
    </row>
    <row r="280" spans="1:85" s="177" customFormat="1" ht="21.95" customHeight="1" x14ac:dyDescent="0.2">
      <c r="A280" s="234">
        <v>0</v>
      </c>
      <c r="B280" s="234">
        <v>0</v>
      </c>
      <c r="C280" s="388">
        <v>0</v>
      </c>
      <c r="D280" s="388" t="s">
        <v>148</v>
      </c>
      <c r="E280" s="868" t="s">
        <v>864</v>
      </c>
      <c r="F280" s="868" t="s">
        <v>1874</v>
      </c>
      <c r="G280" s="868" t="s">
        <v>8</v>
      </c>
      <c r="H280" s="869">
        <v>31</v>
      </c>
      <c r="I280" s="870">
        <v>628.51</v>
      </c>
      <c r="J280" s="871">
        <v>19483.810000000001</v>
      </c>
      <c r="K280" s="361">
        <v>19483.810000000001</v>
      </c>
      <c r="L280" s="361">
        <v>20521.097697292895</v>
      </c>
      <c r="M280" s="362">
        <v>0</v>
      </c>
      <c r="N280" s="362">
        <v>0</v>
      </c>
      <c r="O280" s="363">
        <v>0</v>
      </c>
      <c r="P280" s="363">
        <v>0</v>
      </c>
      <c r="Q280" s="362">
        <v>0</v>
      </c>
      <c r="R280" s="362">
        <v>0</v>
      </c>
      <c r="S280" s="363">
        <v>0</v>
      </c>
      <c r="T280" s="363">
        <v>0</v>
      </c>
      <c r="U280" s="891">
        <v>20141.278267339789</v>
      </c>
      <c r="V280" s="891">
        <v>20286.295470864636</v>
      </c>
      <c r="W280" s="891">
        <v>-146.69940308573521</v>
      </c>
      <c r="X280" s="891">
        <v>20139.596067778901</v>
      </c>
      <c r="Y280" s="891">
        <v>0</v>
      </c>
      <c r="Z280" s="362">
        <v>0</v>
      </c>
      <c r="AA280" s="362">
        <v>0</v>
      </c>
      <c r="AB280" s="362">
        <v>0</v>
      </c>
      <c r="AC280" s="362">
        <v>0</v>
      </c>
      <c r="AD280" s="364" t="s">
        <v>2764</v>
      </c>
      <c r="AE280" s="360"/>
      <c r="AF280" s="363">
        <v>0</v>
      </c>
      <c r="AG280" s="363">
        <v>0</v>
      </c>
      <c r="AH280" s="360"/>
      <c r="AI280" s="859">
        <v>0</v>
      </c>
      <c r="AJ280" s="860">
        <v>0</v>
      </c>
      <c r="AK280" s="859">
        <v>0</v>
      </c>
      <c r="AL280" s="860">
        <v>0</v>
      </c>
      <c r="AM280" s="360"/>
      <c r="AN280" s="861">
        <v>0</v>
      </c>
      <c r="AO280" s="862">
        <v>0</v>
      </c>
      <c r="AP280" s="862">
        <v>0</v>
      </c>
      <c r="AQ280" s="862">
        <v>0</v>
      </c>
      <c r="AR280" s="863">
        <v>0</v>
      </c>
      <c r="AS280" s="586">
        <v>31</v>
      </c>
      <c r="AT280" s="864">
        <v>0</v>
      </c>
      <c r="AU280" s="864">
        <v>0</v>
      </c>
      <c r="AV280" s="864">
        <v>0</v>
      </c>
      <c r="AW280" s="864">
        <v>0.19350000000000001</v>
      </c>
      <c r="AX280" s="839"/>
      <c r="AY280" s="865">
        <v>3770.1172350000002</v>
      </c>
      <c r="AZ280" s="866">
        <v>5.7095100120666785E-3</v>
      </c>
      <c r="BA280" s="867">
        <v>31</v>
      </c>
      <c r="BB280" s="234" t="s">
        <v>864</v>
      </c>
      <c r="BC280" s="360"/>
      <c r="BD280" s="360"/>
      <c r="BE280" s="360"/>
      <c r="BF280" s="360"/>
      <c r="BG280" s="360"/>
      <c r="BH280" s="360"/>
      <c r="BI280" s="360"/>
      <c r="BJ280" s="360"/>
      <c r="BK280" s="360"/>
      <c r="BL280" s="360"/>
      <c r="BM280" s="360"/>
      <c r="BN280" s="876">
        <v>0</v>
      </c>
      <c r="BO280" s="877">
        <v>0</v>
      </c>
      <c r="BP280" s="878">
        <v>0</v>
      </c>
      <c r="BQ280" s="879">
        <v>0</v>
      </c>
      <c r="BR280" s="879">
        <v>0</v>
      </c>
      <c r="BS280" s="880">
        <v>0</v>
      </c>
      <c r="BT280" s="881">
        <v>0</v>
      </c>
      <c r="BU280" s="879">
        <v>0</v>
      </c>
      <c r="BV280" s="879">
        <v>0</v>
      </c>
      <c r="BW280" s="882">
        <v>0</v>
      </c>
      <c r="CG280" s="480">
        <v>267</v>
      </c>
    </row>
    <row r="281" spans="1:85" s="177" customFormat="1" ht="21.95" customHeight="1" x14ac:dyDescent="0.2">
      <c r="A281" s="234">
        <v>0</v>
      </c>
      <c r="B281" s="234">
        <v>0</v>
      </c>
      <c r="C281" s="388">
        <v>0</v>
      </c>
      <c r="D281" s="388" t="s">
        <v>148</v>
      </c>
      <c r="E281" s="868" t="s">
        <v>865</v>
      </c>
      <c r="F281" s="868" t="s">
        <v>1875</v>
      </c>
      <c r="G281" s="868" t="s">
        <v>8</v>
      </c>
      <c r="H281" s="869">
        <v>2</v>
      </c>
      <c r="I281" s="870">
        <v>632.36</v>
      </c>
      <c r="J281" s="871">
        <v>1264.72</v>
      </c>
      <c r="K281" s="361">
        <v>1264.72</v>
      </c>
      <c r="L281" s="361">
        <v>1332.0517229289483</v>
      </c>
      <c r="M281" s="362">
        <v>0</v>
      </c>
      <c r="N281" s="362">
        <v>0</v>
      </c>
      <c r="O281" s="363">
        <v>0</v>
      </c>
      <c r="P281" s="363">
        <v>0</v>
      </c>
      <c r="Q281" s="362">
        <v>0</v>
      </c>
      <c r="R281" s="362">
        <v>0</v>
      </c>
      <c r="S281" s="363">
        <v>0</v>
      </c>
      <c r="T281" s="363">
        <v>0</v>
      </c>
      <c r="U281" s="891">
        <v>1307.3971389717915</v>
      </c>
      <c r="V281" s="891">
        <v>1316.8103983723886</v>
      </c>
      <c r="W281" s="891">
        <v>-9.5224532096440253</v>
      </c>
      <c r="X281" s="891">
        <v>1307.2879451627446</v>
      </c>
      <c r="Y281" s="891">
        <v>0</v>
      </c>
      <c r="Z281" s="362">
        <v>0</v>
      </c>
      <c r="AA281" s="362">
        <v>0</v>
      </c>
      <c r="AB281" s="362">
        <v>0</v>
      </c>
      <c r="AC281" s="362">
        <v>0</v>
      </c>
      <c r="AD281" s="364" t="s">
        <v>2764</v>
      </c>
      <c r="AE281" s="360"/>
      <c r="AF281" s="363">
        <v>0</v>
      </c>
      <c r="AG281" s="363">
        <v>0</v>
      </c>
      <c r="AH281" s="360"/>
      <c r="AI281" s="859">
        <v>0</v>
      </c>
      <c r="AJ281" s="860">
        <v>0</v>
      </c>
      <c r="AK281" s="859">
        <v>0</v>
      </c>
      <c r="AL281" s="860">
        <v>0</v>
      </c>
      <c r="AM281" s="360"/>
      <c r="AN281" s="861">
        <v>0</v>
      </c>
      <c r="AO281" s="862">
        <v>0</v>
      </c>
      <c r="AP281" s="862">
        <v>0</v>
      </c>
      <c r="AQ281" s="862">
        <v>0</v>
      </c>
      <c r="AR281" s="863">
        <v>0</v>
      </c>
      <c r="AS281" s="586">
        <v>0</v>
      </c>
      <c r="AT281" s="864">
        <v>0</v>
      </c>
      <c r="AU281" s="864">
        <v>0</v>
      </c>
      <c r="AV281" s="864">
        <v>0</v>
      </c>
      <c r="AW281" s="864">
        <v>0</v>
      </c>
      <c r="AX281" s="839"/>
      <c r="AY281" s="865">
        <v>0</v>
      </c>
      <c r="AZ281" s="866">
        <v>0</v>
      </c>
      <c r="BA281" s="867">
        <v>0</v>
      </c>
      <c r="BB281" s="234" t="s">
        <v>865</v>
      </c>
      <c r="BC281" s="360"/>
      <c r="BD281" s="360"/>
      <c r="BE281" s="360"/>
      <c r="BF281" s="360"/>
      <c r="BG281" s="360"/>
      <c r="BH281" s="360"/>
      <c r="BI281" s="360"/>
      <c r="BJ281" s="360"/>
      <c r="BK281" s="360"/>
      <c r="BL281" s="360"/>
      <c r="BM281" s="360"/>
      <c r="BN281" s="876">
        <v>0</v>
      </c>
      <c r="BO281" s="877">
        <v>0</v>
      </c>
      <c r="BP281" s="878">
        <v>0</v>
      </c>
      <c r="BQ281" s="879">
        <v>0</v>
      </c>
      <c r="BR281" s="879">
        <v>0</v>
      </c>
      <c r="BS281" s="880">
        <v>0</v>
      </c>
      <c r="BT281" s="881">
        <v>0</v>
      </c>
      <c r="BU281" s="879">
        <v>0</v>
      </c>
      <c r="BV281" s="879">
        <v>0</v>
      </c>
      <c r="BW281" s="882">
        <v>0</v>
      </c>
      <c r="CG281" s="480">
        <v>268</v>
      </c>
    </row>
    <row r="282" spans="1:85" s="177" customFormat="1" ht="21.95" customHeight="1" x14ac:dyDescent="0.2">
      <c r="A282" s="234">
        <v>0</v>
      </c>
      <c r="B282" s="234">
        <v>0</v>
      </c>
      <c r="C282" s="388">
        <v>0</v>
      </c>
      <c r="D282" s="388" t="s">
        <v>148</v>
      </c>
      <c r="E282" s="868" t="s">
        <v>866</v>
      </c>
      <c r="F282" s="868" t="s">
        <v>1876</v>
      </c>
      <c r="G282" s="868" t="s">
        <v>8</v>
      </c>
      <c r="H282" s="869">
        <v>9</v>
      </c>
      <c r="I282" s="870">
        <v>632.36</v>
      </c>
      <c r="J282" s="871">
        <v>5691.24</v>
      </c>
      <c r="K282" s="361">
        <v>5691.24</v>
      </c>
      <c r="L282" s="361">
        <v>5994.2327531802666</v>
      </c>
      <c r="M282" s="362">
        <v>0</v>
      </c>
      <c r="N282" s="362">
        <v>0</v>
      </c>
      <c r="O282" s="363">
        <v>0</v>
      </c>
      <c r="P282" s="363">
        <v>0</v>
      </c>
      <c r="Q282" s="362">
        <v>0</v>
      </c>
      <c r="R282" s="362">
        <v>0</v>
      </c>
      <c r="S282" s="363">
        <v>0</v>
      </c>
      <c r="T282" s="363">
        <v>0</v>
      </c>
      <c r="U282" s="891">
        <v>5883.28712537306</v>
      </c>
      <c r="V282" s="891">
        <v>5925.6467926757468</v>
      </c>
      <c r="W282" s="891">
        <v>-42.851039443398001</v>
      </c>
      <c r="X282" s="891">
        <v>5882.7957532323489</v>
      </c>
      <c r="Y282" s="891">
        <v>0</v>
      </c>
      <c r="Z282" s="362">
        <v>0</v>
      </c>
      <c r="AA282" s="362">
        <v>0</v>
      </c>
      <c r="AB282" s="362">
        <v>0</v>
      </c>
      <c r="AC282" s="362">
        <v>0</v>
      </c>
      <c r="AD282" s="364" t="s">
        <v>2764</v>
      </c>
      <c r="AE282" s="360"/>
      <c r="AF282" s="363">
        <v>0</v>
      </c>
      <c r="AG282" s="363">
        <v>0</v>
      </c>
      <c r="AH282" s="360"/>
      <c r="AI282" s="859">
        <v>0</v>
      </c>
      <c r="AJ282" s="860">
        <v>0</v>
      </c>
      <c r="AK282" s="859">
        <v>0</v>
      </c>
      <c r="AL282" s="860">
        <v>0</v>
      </c>
      <c r="AM282" s="360"/>
      <c r="AN282" s="861">
        <v>0</v>
      </c>
      <c r="AO282" s="862">
        <v>0</v>
      </c>
      <c r="AP282" s="862">
        <v>0</v>
      </c>
      <c r="AQ282" s="862">
        <v>0</v>
      </c>
      <c r="AR282" s="863">
        <v>0</v>
      </c>
      <c r="AS282" s="586">
        <v>44</v>
      </c>
      <c r="AT282" s="864">
        <v>0</v>
      </c>
      <c r="AU282" s="864">
        <v>0</v>
      </c>
      <c r="AV282" s="864">
        <v>0</v>
      </c>
      <c r="AW282" s="864">
        <v>0.22219999999999998</v>
      </c>
      <c r="AX282" s="839"/>
      <c r="AY282" s="865">
        <v>1264.5935279999999</v>
      </c>
      <c r="AZ282" s="866">
        <v>1.9151153556397889E-3</v>
      </c>
      <c r="BA282" s="867">
        <v>44</v>
      </c>
      <c r="BB282" s="234" t="s">
        <v>866</v>
      </c>
      <c r="BC282" s="360"/>
      <c r="BD282" s="360"/>
      <c r="BE282" s="360"/>
      <c r="BF282" s="360"/>
      <c r="BG282" s="360"/>
      <c r="BH282" s="360"/>
      <c r="BI282" s="360"/>
      <c r="BJ282" s="360"/>
      <c r="BK282" s="360"/>
      <c r="BL282" s="360"/>
      <c r="BM282" s="360"/>
      <c r="BN282" s="876">
        <v>0</v>
      </c>
      <c r="BO282" s="877">
        <v>0</v>
      </c>
      <c r="BP282" s="878">
        <v>0</v>
      </c>
      <c r="BQ282" s="879">
        <v>0</v>
      </c>
      <c r="BR282" s="879">
        <v>0</v>
      </c>
      <c r="BS282" s="880">
        <v>0</v>
      </c>
      <c r="BT282" s="881">
        <v>0</v>
      </c>
      <c r="BU282" s="879">
        <v>0</v>
      </c>
      <c r="BV282" s="879">
        <v>0</v>
      </c>
      <c r="BW282" s="882">
        <v>0</v>
      </c>
      <c r="CG282" s="480">
        <v>269</v>
      </c>
    </row>
    <row r="283" spans="1:85" s="177" customFormat="1" ht="21.95" customHeight="1" x14ac:dyDescent="0.2">
      <c r="A283" s="234">
        <v>0</v>
      </c>
      <c r="B283" s="234">
        <v>0</v>
      </c>
      <c r="C283" s="388">
        <v>0</v>
      </c>
      <c r="D283" s="388" t="s">
        <v>148</v>
      </c>
      <c r="E283" s="872" t="s">
        <v>253</v>
      </c>
      <c r="F283" s="872" t="s">
        <v>246</v>
      </c>
      <c r="G283" s="872"/>
      <c r="H283" s="873"/>
      <c r="I283" s="874"/>
      <c r="J283" s="875">
        <v>10905.25</v>
      </c>
      <c r="K283" s="842">
        <v>10905.25</v>
      </c>
      <c r="L283" s="842">
        <v>11485.828524472541</v>
      </c>
      <c r="M283" s="362">
        <v>0</v>
      </c>
      <c r="N283" s="362">
        <v>0</v>
      </c>
      <c r="O283" s="363">
        <v>0</v>
      </c>
      <c r="P283" s="363">
        <v>0</v>
      </c>
      <c r="Q283" s="362">
        <v>0</v>
      </c>
      <c r="R283" s="362">
        <v>0</v>
      </c>
      <c r="S283" s="363">
        <v>0</v>
      </c>
      <c r="T283" s="363">
        <v>0</v>
      </c>
      <c r="U283" s="363"/>
      <c r="V283" s="363"/>
      <c r="W283" s="363"/>
      <c r="X283" s="363"/>
      <c r="Y283" s="363">
        <v>0</v>
      </c>
      <c r="Z283" s="362">
        <v>0</v>
      </c>
      <c r="AA283" s="362">
        <v>0</v>
      </c>
      <c r="AB283" s="362">
        <v>0</v>
      </c>
      <c r="AC283" s="362">
        <v>0</v>
      </c>
      <c r="AD283" s="364" t="s">
        <v>2764</v>
      </c>
      <c r="AE283" s="360"/>
      <c r="AF283" s="363">
        <v>0</v>
      </c>
      <c r="AG283" s="363">
        <v>0</v>
      </c>
      <c r="AH283" s="360"/>
      <c r="AI283" s="859"/>
      <c r="AJ283" s="860"/>
      <c r="AK283" s="859"/>
      <c r="AL283" s="860"/>
      <c r="AM283" s="360"/>
      <c r="AN283" s="861"/>
      <c r="AO283" s="862"/>
      <c r="AP283" s="862"/>
      <c r="AQ283" s="862"/>
      <c r="AR283" s="863"/>
      <c r="AS283" s="586"/>
      <c r="AT283" s="864"/>
      <c r="AU283" s="864"/>
      <c r="AV283" s="864"/>
      <c r="AW283" s="864"/>
      <c r="AX283" s="839"/>
      <c r="AY283" s="865"/>
      <c r="AZ283" s="866"/>
      <c r="BA283" s="867"/>
      <c r="BB283" s="234" t="s">
        <v>253</v>
      </c>
      <c r="BC283" s="360"/>
      <c r="BD283" s="360"/>
      <c r="BE283" s="360"/>
      <c r="BF283" s="360"/>
      <c r="BG283" s="360"/>
      <c r="BH283" s="360"/>
      <c r="BI283" s="360"/>
      <c r="BJ283" s="360"/>
      <c r="BK283" s="360"/>
      <c r="BL283" s="360"/>
      <c r="BM283" s="360"/>
      <c r="BN283" s="876">
        <v>0</v>
      </c>
      <c r="BO283" s="877">
        <v>0</v>
      </c>
      <c r="BP283" s="878">
        <v>0</v>
      </c>
      <c r="BQ283" s="879">
        <v>0</v>
      </c>
      <c r="BR283" s="879">
        <v>0</v>
      </c>
      <c r="BS283" s="880">
        <v>0</v>
      </c>
      <c r="BT283" s="881">
        <v>0</v>
      </c>
      <c r="BU283" s="879">
        <v>0</v>
      </c>
      <c r="BV283" s="879">
        <v>0</v>
      </c>
      <c r="BW283" s="882">
        <v>0</v>
      </c>
      <c r="CG283" s="480">
        <v>270</v>
      </c>
    </row>
    <row r="284" spans="1:85" s="177" customFormat="1" ht="21.95" customHeight="1" x14ac:dyDescent="0.2">
      <c r="A284" s="234">
        <v>0</v>
      </c>
      <c r="B284" s="234">
        <v>0</v>
      </c>
      <c r="C284" s="388">
        <v>0</v>
      </c>
      <c r="D284" s="388" t="s">
        <v>148</v>
      </c>
      <c r="E284" s="868" t="s">
        <v>254</v>
      </c>
      <c r="F284" s="868" t="s">
        <v>665</v>
      </c>
      <c r="G284" s="868" t="s">
        <v>8</v>
      </c>
      <c r="H284" s="869">
        <v>26</v>
      </c>
      <c r="I284" s="870">
        <v>67.241600000000005</v>
      </c>
      <c r="J284" s="871">
        <v>1748.28</v>
      </c>
      <c r="K284" s="361">
        <v>1748.28</v>
      </c>
      <c r="L284" s="361">
        <v>1841.3557041576171</v>
      </c>
      <c r="M284" s="362">
        <v>0</v>
      </c>
      <c r="N284" s="362">
        <v>0</v>
      </c>
      <c r="O284" s="363">
        <v>0</v>
      </c>
      <c r="P284" s="363">
        <v>0</v>
      </c>
      <c r="Q284" s="362">
        <v>0</v>
      </c>
      <c r="R284" s="362">
        <v>0</v>
      </c>
      <c r="S284" s="363">
        <v>0</v>
      </c>
      <c r="T284" s="363">
        <v>0</v>
      </c>
      <c r="U284" s="891">
        <v>1807.2745509848844</v>
      </c>
      <c r="V284" s="891">
        <v>1820.2869277519758</v>
      </c>
      <c r="W284" s="891">
        <v>-13.163320337589642</v>
      </c>
      <c r="X284" s="891">
        <v>1807.1236074143862</v>
      </c>
      <c r="Y284" s="891">
        <v>0</v>
      </c>
      <c r="Z284" s="362">
        <v>0</v>
      </c>
      <c r="AA284" s="362">
        <v>0</v>
      </c>
      <c r="AB284" s="362">
        <v>0</v>
      </c>
      <c r="AC284" s="362">
        <v>0</v>
      </c>
      <c r="AD284" s="364" t="s">
        <v>2764</v>
      </c>
      <c r="AE284" s="360"/>
      <c r="AF284" s="363">
        <v>0</v>
      </c>
      <c r="AG284" s="363">
        <v>0</v>
      </c>
      <c r="AH284" s="360"/>
      <c r="AI284" s="859">
        <v>0</v>
      </c>
      <c r="AJ284" s="860">
        <v>0</v>
      </c>
      <c r="AK284" s="859">
        <v>0</v>
      </c>
      <c r="AL284" s="860">
        <v>0</v>
      </c>
      <c r="AM284" s="360"/>
      <c r="AN284" s="861">
        <v>0</v>
      </c>
      <c r="AO284" s="862">
        <v>0</v>
      </c>
      <c r="AP284" s="862">
        <v>0</v>
      </c>
      <c r="AQ284" s="862">
        <v>0</v>
      </c>
      <c r="AR284" s="863">
        <v>0</v>
      </c>
      <c r="AS284" s="586">
        <v>58</v>
      </c>
      <c r="AT284" s="864">
        <v>0</v>
      </c>
      <c r="AU284" s="864">
        <v>0</v>
      </c>
      <c r="AV284" s="864">
        <v>0</v>
      </c>
      <c r="AW284" s="864">
        <v>0.23079999999999998</v>
      </c>
      <c r="AX284" s="839"/>
      <c r="AY284" s="865">
        <v>403.50302399999998</v>
      </c>
      <c r="AZ284" s="866">
        <v>6.1106973916878239E-4</v>
      </c>
      <c r="BA284" s="867">
        <v>58</v>
      </c>
      <c r="BB284" s="234" t="s">
        <v>254</v>
      </c>
      <c r="BC284" s="360"/>
      <c r="BD284" s="360"/>
      <c r="BE284" s="360"/>
      <c r="BF284" s="360"/>
      <c r="BG284" s="360"/>
      <c r="BH284" s="360"/>
      <c r="BI284" s="360"/>
      <c r="BJ284" s="360"/>
      <c r="BK284" s="360"/>
      <c r="BL284" s="360"/>
      <c r="BM284" s="360"/>
      <c r="BN284" s="876">
        <v>0</v>
      </c>
      <c r="BO284" s="877">
        <v>0</v>
      </c>
      <c r="BP284" s="878">
        <v>0</v>
      </c>
      <c r="BQ284" s="879">
        <v>0</v>
      </c>
      <c r="BR284" s="879">
        <v>0</v>
      </c>
      <c r="BS284" s="880">
        <v>0</v>
      </c>
      <c r="BT284" s="881">
        <v>0</v>
      </c>
      <c r="BU284" s="879">
        <v>0</v>
      </c>
      <c r="BV284" s="879">
        <v>0</v>
      </c>
      <c r="BW284" s="882">
        <v>0</v>
      </c>
      <c r="CG284" s="480">
        <v>271</v>
      </c>
    </row>
    <row r="285" spans="1:85" s="177" customFormat="1" ht="21.95" customHeight="1" x14ac:dyDescent="0.2">
      <c r="A285" s="234">
        <v>0</v>
      </c>
      <c r="B285" s="234">
        <v>0</v>
      </c>
      <c r="C285" s="388">
        <v>0</v>
      </c>
      <c r="D285" s="388" t="s">
        <v>148</v>
      </c>
      <c r="E285" s="868" t="s">
        <v>255</v>
      </c>
      <c r="F285" s="868" t="s">
        <v>664</v>
      </c>
      <c r="G285" s="868" t="s">
        <v>8</v>
      </c>
      <c r="H285" s="869">
        <v>84</v>
      </c>
      <c r="I285" s="870">
        <v>38.854900000000001</v>
      </c>
      <c r="J285" s="871">
        <v>3263.81</v>
      </c>
      <c r="K285" s="361">
        <v>3263.81</v>
      </c>
      <c r="L285" s="361">
        <v>3437.5701608361774</v>
      </c>
      <c r="M285" s="362">
        <v>0</v>
      </c>
      <c r="N285" s="362">
        <v>0</v>
      </c>
      <c r="O285" s="363">
        <v>0</v>
      </c>
      <c r="P285" s="363">
        <v>0</v>
      </c>
      <c r="Q285" s="362">
        <v>0</v>
      </c>
      <c r="R285" s="362">
        <v>0</v>
      </c>
      <c r="S285" s="363">
        <v>0</v>
      </c>
      <c r="T285" s="363">
        <v>0</v>
      </c>
      <c r="U285" s="891">
        <v>3373.945107334052</v>
      </c>
      <c r="V285" s="891">
        <v>3398.2375121068576</v>
      </c>
      <c r="W285" s="891">
        <v>-24.574196668170185</v>
      </c>
      <c r="X285" s="891">
        <v>3373.6633154386873</v>
      </c>
      <c r="Y285" s="891">
        <v>0</v>
      </c>
      <c r="Z285" s="362">
        <v>0</v>
      </c>
      <c r="AA285" s="362">
        <v>0</v>
      </c>
      <c r="AB285" s="362">
        <v>0</v>
      </c>
      <c r="AC285" s="362">
        <v>0</v>
      </c>
      <c r="AD285" s="364" t="s">
        <v>2764</v>
      </c>
      <c r="AE285" s="360"/>
      <c r="AF285" s="363">
        <v>0</v>
      </c>
      <c r="AG285" s="363">
        <v>0</v>
      </c>
      <c r="AH285" s="360"/>
      <c r="AI285" s="859">
        <v>0</v>
      </c>
      <c r="AJ285" s="860">
        <v>0</v>
      </c>
      <c r="AK285" s="859">
        <v>0</v>
      </c>
      <c r="AL285" s="860">
        <v>0</v>
      </c>
      <c r="AM285" s="360"/>
      <c r="AN285" s="861">
        <v>0</v>
      </c>
      <c r="AO285" s="862">
        <v>0</v>
      </c>
      <c r="AP285" s="862">
        <v>0</v>
      </c>
      <c r="AQ285" s="862">
        <v>0</v>
      </c>
      <c r="AR285" s="863">
        <v>0</v>
      </c>
      <c r="AS285" s="586">
        <v>47</v>
      </c>
      <c r="AT285" s="864">
        <v>0</v>
      </c>
      <c r="AU285" s="864">
        <v>0</v>
      </c>
      <c r="AV285" s="864">
        <v>0</v>
      </c>
      <c r="AW285" s="864">
        <v>0.28570000000000001</v>
      </c>
      <c r="AX285" s="839"/>
      <c r="AY285" s="865">
        <v>932.47051699999997</v>
      </c>
      <c r="AZ285" s="866">
        <v>1.4121443501394174E-3</v>
      </c>
      <c r="BA285" s="867">
        <v>47</v>
      </c>
      <c r="BB285" s="234" t="s">
        <v>255</v>
      </c>
      <c r="BC285" s="360"/>
      <c r="BD285" s="360"/>
      <c r="BE285" s="360"/>
      <c r="BF285" s="360"/>
      <c r="BG285" s="360"/>
      <c r="BH285" s="360"/>
      <c r="BI285" s="360"/>
      <c r="BJ285" s="360"/>
      <c r="BK285" s="360"/>
      <c r="BL285" s="360"/>
      <c r="BM285" s="360"/>
      <c r="BN285" s="876">
        <v>0</v>
      </c>
      <c r="BO285" s="877">
        <v>0</v>
      </c>
      <c r="BP285" s="878">
        <v>0</v>
      </c>
      <c r="BQ285" s="879">
        <v>0</v>
      </c>
      <c r="BR285" s="879">
        <v>0</v>
      </c>
      <c r="BS285" s="880">
        <v>0</v>
      </c>
      <c r="BT285" s="881">
        <v>0</v>
      </c>
      <c r="BU285" s="879">
        <v>0</v>
      </c>
      <c r="BV285" s="879">
        <v>0</v>
      </c>
      <c r="BW285" s="882">
        <v>0</v>
      </c>
      <c r="CG285" s="480">
        <v>272</v>
      </c>
    </row>
    <row r="286" spans="1:85" s="177" customFormat="1" ht="21.95" customHeight="1" x14ac:dyDescent="0.2">
      <c r="A286" s="234">
        <v>0</v>
      </c>
      <c r="B286" s="234">
        <v>0</v>
      </c>
      <c r="C286" s="388">
        <v>0</v>
      </c>
      <c r="D286" s="388" t="s">
        <v>148</v>
      </c>
      <c r="E286" s="868" t="s">
        <v>867</v>
      </c>
      <c r="F286" s="868" t="s">
        <v>666</v>
      </c>
      <c r="G286" s="868" t="s">
        <v>8</v>
      </c>
      <c r="H286" s="869">
        <v>46</v>
      </c>
      <c r="I286" s="870">
        <v>41.451999999999998</v>
      </c>
      <c r="J286" s="871">
        <v>1906.79</v>
      </c>
      <c r="K286" s="361">
        <v>1906.79</v>
      </c>
      <c r="L286" s="361">
        <v>2008.3045296695625</v>
      </c>
      <c r="M286" s="362">
        <v>0</v>
      </c>
      <c r="N286" s="362">
        <v>0</v>
      </c>
      <c r="O286" s="363">
        <v>0</v>
      </c>
      <c r="P286" s="363">
        <v>0</v>
      </c>
      <c r="Q286" s="362">
        <v>0</v>
      </c>
      <c r="R286" s="362">
        <v>0</v>
      </c>
      <c r="S286" s="363">
        <v>0</v>
      </c>
      <c r="T286" s="363">
        <v>0</v>
      </c>
      <c r="U286" s="891">
        <v>1971.1333659782576</v>
      </c>
      <c r="V286" s="891">
        <v>1985.3255262133014</v>
      </c>
      <c r="W286" s="891">
        <v>-14.356789293770237</v>
      </c>
      <c r="X286" s="891">
        <v>1970.9687369195312</v>
      </c>
      <c r="Y286" s="891">
        <v>0</v>
      </c>
      <c r="Z286" s="362">
        <v>0</v>
      </c>
      <c r="AA286" s="362">
        <v>0</v>
      </c>
      <c r="AB286" s="362">
        <v>0</v>
      </c>
      <c r="AC286" s="362">
        <v>0</v>
      </c>
      <c r="AD286" s="364" t="s">
        <v>2764</v>
      </c>
      <c r="AE286" s="360"/>
      <c r="AF286" s="363">
        <v>0</v>
      </c>
      <c r="AG286" s="363">
        <v>0</v>
      </c>
      <c r="AH286" s="360"/>
      <c r="AI286" s="859">
        <v>0</v>
      </c>
      <c r="AJ286" s="860">
        <v>0</v>
      </c>
      <c r="AK286" s="859">
        <v>0</v>
      </c>
      <c r="AL286" s="860">
        <v>0</v>
      </c>
      <c r="AM286" s="360"/>
      <c r="AN286" s="861">
        <v>0</v>
      </c>
      <c r="AO286" s="862">
        <v>0</v>
      </c>
      <c r="AP286" s="862">
        <v>0</v>
      </c>
      <c r="AQ286" s="862">
        <v>0</v>
      </c>
      <c r="AR286" s="863">
        <v>0</v>
      </c>
      <c r="AS286" s="586">
        <v>57</v>
      </c>
      <c r="AT286" s="864">
        <v>0</v>
      </c>
      <c r="AU286" s="864">
        <v>0</v>
      </c>
      <c r="AV286" s="864">
        <v>0</v>
      </c>
      <c r="AW286" s="864">
        <v>0.26090000000000002</v>
      </c>
      <c r="AX286" s="839"/>
      <c r="AY286" s="865">
        <v>497.48151100000001</v>
      </c>
      <c r="AZ286" s="866">
        <v>7.5339186842887651E-4</v>
      </c>
      <c r="BA286" s="867">
        <v>57</v>
      </c>
      <c r="BB286" s="234" t="s">
        <v>867</v>
      </c>
      <c r="BC286" s="360"/>
      <c r="BD286" s="360"/>
      <c r="BE286" s="360"/>
      <c r="BF286" s="360"/>
      <c r="BG286" s="360"/>
      <c r="BH286" s="360"/>
      <c r="BI286" s="360"/>
      <c r="BJ286" s="360"/>
      <c r="BK286" s="360"/>
      <c r="BL286" s="360"/>
      <c r="BM286" s="360"/>
      <c r="BN286" s="876">
        <v>0</v>
      </c>
      <c r="BO286" s="877">
        <v>0</v>
      </c>
      <c r="BP286" s="878">
        <v>0</v>
      </c>
      <c r="BQ286" s="879">
        <v>0</v>
      </c>
      <c r="BR286" s="879">
        <v>0</v>
      </c>
      <c r="BS286" s="880">
        <v>0</v>
      </c>
      <c r="BT286" s="881">
        <v>0</v>
      </c>
      <c r="BU286" s="879">
        <v>0</v>
      </c>
      <c r="BV286" s="879">
        <v>0</v>
      </c>
      <c r="BW286" s="882">
        <v>0</v>
      </c>
      <c r="CG286" s="480">
        <v>273</v>
      </c>
    </row>
    <row r="287" spans="1:85" s="177" customFormat="1" ht="21.95" customHeight="1" x14ac:dyDescent="0.2">
      <c r="A287" s="234">
        <v>0</v>
      </c>
      <c r="B287" s="234">
        <v>0</v>
      </c>
      <c r="C287" s="388">
        <v>0</v>
      </c>
      <c r="D287" s="388" t="s">
        <v>148</v>
      </c>
      <c r="E287" s="868" t="s">
        <v>868</v>
      </c>
      <c r="F287" s="868" t="s">
        <v>1877</v>
      </c>
      <c r="G287" s="868" t="s">
        <v>8</v>
      </c>
      <c r="H287" s="869">
        <v>11</v>
      </c>
      <c r="I287" s="870">
        <v>44.9</v>
      </c>
      <c r="J287" s="871">
        <v>493.9</v>
      </c>
      <c r="K287" s="361">
        <v>493.9</v>
      </c>
      <c r="L287" s="361">
        <v>520.19446672354945</v>
      </c>
      <c r="M287" s="362">
        <v>0</v>
      </c>
      <c r="N287" s="362">
        <v>0</v>
      </c>
      <c r="O287" s="363">
        <v>0</v>
      </c>
      <c r="P287" s="363">
        <v>0</v>
      </c>
      <c r="Q287" s="362">
        <v>0</v>
      </c>
      <c r="R287" s="362">
        <v>0</v>
      </c>
      <c r="S287" s="363">
        <v>0</v>
      </c>
      <c r="T287" s="363">
        <v>0</v>
      </c>
      <c r="U287" s="891">
        <v>510.56632846651257</v>
      </c>
      <c r="V287" s="891">
        <v>514.24240603147155</v>
      </c>
      <c r="W287" s="891">
        <v>-3.7187200647124974</v>
      </c>
      <c r="X287" s="891">
        <v>510.52368596675905</v>
      </c>
      <c r="Y287" s="891">
        <v>0</v>
      </c>
      <c r="Z287" s="362">
        <v>0</v>
      </c>
      <c r="AA287" s="362">
        <v>0</v>
      </c>
      <c r="AB287" s="362">
        <v>0</v>
      </c>
      <c r="AC287" s="362">
        <v>0</v>
      </c>
      <c r="AD287" s="364" t="s">
        <v>2764</v>
      </c>
      <c r="AE287" s="360"/>
      <c r="AF287" s="363">
        <v>0</v>
      </c>
      <c r="AG287" s="363">
        <v>0</v>
      </c>
      <c r="AH287" s="360"/>
      <c r="AI287" s="859">
        <v>0</v>
      </c>
      <c r="AJ287" s="860">
        <v>0</v>
      </c>
      <c r="AK287" s="859">
        <v>0</v>
      </c>
      <c r="AL287" s="860">
        <v>0</v>
      </c>
      <c r="AM287" s="360"/>
      <c r="AN287" s="861">
        <v>0</v>
      </c>
      <c r="AO287" s="862">
        <v>0</v>
      </c>
      <c r="AP287" s="862">
        <v>0</v>
      </c>
      <c r="AQ287" s="862">
        <v>0</v>
      </c>
      <c r="AR287" s="863">
        <v>0</v>
      </c>
      <c r="AS287" s="586">
        <v>67</v>
      </c>
      <c r="AT287" s="864">
        <v>0</v>
      </c>
      <c r="AU287" s="864">
        <v>0</v>
      </c>
      <c r="AV287" s="864">
        <v>0</v>
      </c>
      <c r="AW287" s="864">
        <v>0.18179999999999999</v>
      </c>
      <c r="AX287" s="839"/>
      <c r="AY287" s="865">
        <v>89.791019999999989</v>
      </c>
      <c r="AZ287" s="866">
        <v>1.3598057984095534E-4</v>
      </c>
      <c r="BA287" s="867">
        <v>67</v>
      </c>
      <c r="BB287" s="234" t="s">
        <v>868</v>
      </c>
      <c r="BC287" s="360"/>
      <c r="BD287" s="360"/>
      <c r="BE287" s="360"/>
      <c r="BF287" s="360"/>
      <c r="BG287" s="360"/>
      <c r="BH287" s="360"/>
      <c r="BI287" s="360"/>
      <c r="BJ287" s="360"/>
      <c r="BK287" s="360"/>
      <c r="BL287" s="360"/>
      <c r="BM287" s="360"/>
      <c r="BN287" s="876">
        <v>0</v>
      </c>
      <c r="BO287" s="877">
        <v>0</v>
      </c>
      <c r="BP287" s="878">
        <v>0</v>
      </c>
      <c r="BQ287" s="879">
        <v>0</v>
      </c>
      <c r="BR287" s="879">
        <v>0</v>
      </c>
      <c r="BS287" s="880">
        <v>0</v>
      </c>
      <c r="BT287" s="881">
        <v>0</v>
      </c>
      <c r="BU287" s="879">
        <v>0</v>
      </c>
      <c r="BV287" s="879">
        <v>0</v>
      </c>
      <c r="BW287" s="882">
        <v>0</v>
      </c>
      <c r="CG287" s="480">
        <v>274</v>
      </c>
    </row>
    <row r="288" spans="1:85" s="177" customFormat="1" ht="21.95" customHeight="1" x14ac:dyDescent="0.2">
      <c r="A288" s="234">
        <v>0</v>
      </c>
      <c r="B288" s="234">
        <v>0</v>
      </c>
      <c r="C288" s="388">
        <v>0</v>
      </c>
      <c r="D288" s="388" t="s">
        <v>148</v>
      </c>
      <c r="E288" s="868" t="s">
        <v>869</v>
      </c>
      <c r="F288" s="868" t="s">
        <v>577</v>
      </c>
      <c r="G288" s="868" t="s">
        <v>8</v>
      </c>
      <c r="H288" s="869">
        <v>24</v>
      </c>
      <c r="I288" s="870">
        <v>145.51949999999999</v>
      </c>
      <c r="J288" s="871">
        <v>3492.47</v>
      </c>
      <c r="K288" s="361">
        <v>3492.47</v>
      </c>
      <c r="L288" s="361">
        <v>3678.403663085634</v>
      </c>
      <c r="M288" s="362">
        <v>0</v>
      </c>
      <c r="N288" s="362">
        <v>0</v>
      </c>
      <c r="O288" s="363">
        <v>0</v>
      </c>
      <c r="P288" s="363">
        <v>0</v>
      </c>
      <c r="Q288" s="362">
        <v>0</v>
      </c>
      <c r="R288" s="362">
        <v>0</v>
      </c>
      <c r="S288" s="363">
        <v>0</v>
      </c>
      <c r="T288" s="363">
        <v>0</v>
      </c>
      <c r="U288" s="891">
        <v>3610.3210876279427</v>
      </c>
      <c r="V288" s="891">
        <v>3636.3153994588642</v>
      </c>
      <c r="W288" s="891">
        <v>-26.295845848160251</v>
      </c>
      <c r="X288" s="891">
        <v>3610.019553610704</v>
      </c>
      <c r="Y288" s="891">
        <v>0</v>
      </c>
      <c r="Z288" s="362">
        <v>0</v>
      </c>
      <c r="AA288" s="362">
        <v>0</v>
      </c>
      <c r="AB288" s="362">
        <v>0</v>
      </c>
      <c r="AC288" s="362">
        <v>0</v>
      </c>
      <c r="AD288" s="364" t="s">
        <v>2764</v>
      </c>
      <c r="AE288" s="360"/>
      <c r="AF288" s="363">
        <v>0</v>
      </c>
      <c r="AG288" s="363">
        <v>0</v>
      </c>
      <c r="AH288" s="360"/>
      <c r="AI288" s="859">
        <v>0</v>
      </c>
      <c r="AJ288" s="860">
        <v>0</v>
      </c>
      <c r="AK288" s="859">
        <v>0</v>
      </c>
      <c r="AL288" s="860">
        <v>0</v>
      </c>
      <c r="AM288" s="360"/>
      <c r="AN288" s="861">
        <v>0</v>
      </c>
      <c r="AO288" s="862">
        <v>0</v>
      </c>
      <c r="AP288" s="862">
        <v>0</v>
      </c>
      <c r="AQ288" s="862">
        <v>0</v>
      </c>
      <c r="AR288" s="863">
        <v>0</v>
      </c>
      <c r="AS288" s="586">
        <v>49</v>
      </c>
      <c r="AT288" s="864">
        <v>0</v>
      </c>
      <c r="AU288" s="864">
        <v>0</v>
      </c>
      <c r="AV288" s="864">
        <v>0</v>
      </c>
      <c r="AW288" s="864">
        <v>0.25</v>
      </c>
      <c r="AX288" s="839"/>
      <c r="AY288" s="865">
        <v>873.11749999999995</v>
      </c>
      <c r="AZ288" s="866">
        <v>1.3222594410809158E-3</v>
      </c>
      <c r="BA288" s="867">
        <v>49</v>
      </c>
      <c r="BB288" s="234" t="s">
        <v>869</v>
      </c>
      <c r="BC288" s="360"/>
      <c r="BD288" s="360"/>
      <c r="BE288" s="360"/>
      <c r="BF288" s="360"/>
      <c r="BG288" s="360"/>
      <c r="BH288" s="360"/>
      <c r="BI288" s="360"/>
      <c r="BJ288" s="360"/>
      <c r="BK288" s="360"/>
      <c r="BL288" s="360"/>
      <c r="BM288" s="360"/>
      <c r="BN288" s="876">
        <v>0</v>
      </c>
      <c r="BO288" s="877">
        <v>0</v>
      </c>
      <c r="BP288" s="878">
        <v>0</v>
      </c>
      <c r="BQ288" s="879">
        <v>0</v>
      </c>
      <c r="BR288" s="879">
        <v>0</v>
      </c>
      <c r="BS288" s="880">
        <v>0</v>
      </c>
      <c r="BT288" s="881">
        <v>0</v>
      </c>
      <c r="BU288" s="879">
        <v>0</v>
      </c>
      <c r="BV288" s="879">
        <v>0</v>
      </c>
      <c r="BW288" s="882">
        <v>0</v>
      </c>
      <c r="CG288" s="480">
        <v>275</v>
      </c>
    </row>
    <row r="289" spans="1:85" s="177" customFormat="1" ht="21.95" customHeight="1" x14ac:dyDescent="0.2">
      <c r="A289" s="234">
        <v>0</v>
      </c>
      <c r="B289" s="234">
        <v>0</v>
      </c>
      <c r="C289" s="388" t="s">
        <v>149</v>
      </c>
      <c r="D289" s="388" t="s">
        <v>149</v>
      </c>
      <c r="E289" s="161" t="s">
        <v>149</v>
      </c>
      <c r="F289" s="161" t="s">
        <v>884</v>
      </c>
      <c r="G289" s="162"/>
      <c r="H289" s="162"/>
      <c r="I289" s="162"/>
      <c r="J289" s="163">
        <v>1251657.3400000001</v>
      </c>
      <c r="K289" s="163">
        <v>1251657.3400000001</v>
      </c>
      <c r="L289" s="163">
        <v>1276477.1487344245</v>
      </c>
      <c r="M289" s="164">
        <v>0.23755126272259144</v>
      </c>
      <c r="N289" s="164">
        <v>0.29116779449317975</v>
      </c>
      <c r="O289" s="163"/>
      <c r="P289" s="163">
        <v>364442.30714900006</v>
      </c>
      <c r="Q289" s="164">
        <v>0.32045276701156344</v>
      </c>
      <c r="R289" s="164">
        <v>0.62753313912975572</v>
      </c>
      <c r="S289" s="163">
        <v>0</v>
      </c>
      <c r="T289" s="163">
        <v>785456.45968500001</v>
      </c>
      <c r="U289" s="163">
        <v>1289366.9522743272</v>
      </c>
      <c r="V289" s="163">
        <v>1295574.3870476652</v>
      </c>
      <c r="W289" s="163"/>
      <c r="X289" s="163">
        <v>1289294.9460309565</v>
      </c>
      <c r="Y289" s="163">
        <v>374616.49894231558</v>
      </c>
      <c r="Z289" s="164">
        <v>5.361653177058831E-2</v>
      </c>
      <c r="AA289" s="164">
        <v>0.30708037211819228</v>
      </c>
      <c r="AB289" s="164">
        <v>0.33636534463657597</v>
      </c>
      <c r="AC289" s="164">
        <v>0.25346384034760394</v>
      </c>
      <c r="AD289" s="201" t="s">
        <v>2765</v>
      </c>
      <c r="AE289" s="155" t="s">
        <v>964</v>
      </c>
      <c r="AF289" s="685">
        <v>0</v>
      </c>
      <c r="AG289" s="833">
        <v>0</v>
      </c>
      <c r="AH289" s="155"/>
      <c r="AI289" s="207"/>
      <c r="AJ289" s="208"/>
      <c r="AK289" s="207"/>
      <c r="AL289" s="208"/>
      <c r="AM289" s="155"/>
      <c r="AN289" s="212"/>
      <c r="AO289" s="209"/>
      <c r="AP289" s="209"/>
      <c r="AQ289" s="209"/>
      <c r="AR289" s="213"/>
      <c r="AS289" s="396"/>
      <c r="AT289" s="244"/>
      <c r="AU289" s="244"/>
      <c r="AV289" s="244"/>
      <c r="AW289" s="244"/>
      <c r="AX289" s="155"/>
      <c r="AY289" s="247"/>
      <c r="AZ289" s="245"/>
      <c r="BA289" s="397"/>
      <c r="BB289" s="234" t="s">
        <v>149</v>
      </c>
      <c r="BC289" s="155"/>
      <c r="BD289" s="155"/>
      <c r="BE289" s="155"/>
      <c r="BF289" s="155"/>
      <c r="BG289" s="155"/>
      <c r="BH289" s="155"/>
      <c r="BI289" s="155"/>
      <c r="BJ289" s="155"/>
      <c r="BK289" s="155"/>
      <c r="BL289" s="155"/>
      <c r="BM289" s="155"/>
      <c r="BN289" s="661" t="s">
        <v>149</v>
      </c>
      <c r="BO289" s="662">
        <v>785456.45968500001</v>
      </c>
      <c r="BP289" s="663">
        <v>0</v>
      </c>
      <c r="BQ289" s="664">
        <v>0</v>
      </c>
      <c r="BR289" s="664">
        <v>0</v>
      </c>
      <c r="BS289" s="665">
        <v>0</v>
      </c>
      <c r="BT289" s="666">
        <v>1</v>
      </c>
      <c r="BU289" s="664" t="s">
        <v>149</v>
      </c>
      <c r="BV289" s="664">
        <v>421014.15253599995</v>
      </c>
      <c r="BW289" s="667">
        <v>0.73030456116304954</v>
      </c>
      <c r="CG289" s="480">
        <v>276</v>
      </c>
    </row>
    <row r="290" spans="1:85" s="177" customFormat="1" ht="21.95" customHeight="1" x14ac:dyDescent="0.2">
      <c r="A290" s="234">
        <v>3</v>
      </c>
      <c r="B290" s="234">
        <v>0</v>
      </c>
      <c r="C290" s="388">
        <v>0</v>
      </c>
      <c r="D290" s="388" t="s">
        <v>149</v>
      </c>
      <c r="E290" s="868" t="s">
        <v>870</v>
      </c>
      <c r="F290" s="868" t="s">
        <v>617</v>
      </c>
      <c r="G290" s="868" t="s">
        <v>7</v>
      </c>
      <c r="H290" s="869">
        <v>1</v>
      </c>
      <c r="I290" s="870">
        <v>168281.6243</v>
      </c>
      <c r="J290" s="871">
        <v>168281.62</v>
      </c>
      <c r="K290" s="361">
        <v>168281.62</v>
      </c>
      <c r="L290" s="361">
        <v>171824.02890019544</v>
      </c>
      <c r="M290" s="362">
        <v>0.20929999999999999</v>
      </c>
      <c r="N290" s="362">
        <v>0.28010000000000002</v>
      </c>
      <c r="O290" s="363">
        <v>0.28010000000000002</v>
      </c>
      <c r="P290" s="363">
        <v>47135.681762</v>
      </c>
      <c r="Q290" s="362">
        <v>0.27589999999999998</v>
      </c>
      <c r="R290" s="362">
        <v>0.60460000000000003</v>
      </c>
      <c r="S290" s="363">
        <v>0.60460000000000003</v>
      </c>
      <c r="T290" s="363">
        <v>101743.067452</v>
      </c>
      <c r="U290" s="891">
        <v>173192.43917739819</v>
      </c>
      <c r="V290" s="891">
        <v>174095.38142289835</v>
      </c>
      <c r="W290" s="891">
        <v>-913.41637554796421</v>
      </c>
      <c r="X290" s="891">
        <v>173181.96504735039</v>
      </c>
      <c r="Y290" s="891">
        <v>48508.268409762844</v>
      </c>
      <c r="Z290" s="362">
        <v>7.080000000000003E-2</v>
      </c>
      <c r="AA290" s="362">
        <v>0.32870000000000005</v>
      </c>
      <c r="AB290" s="362">
        <v>0.32450000000000001</v>
      </c>
      <c r="AC290" s="362">
        <v>0.25790000000000002</v>
      </c>
      <c r="AD290" s="364" t="s">
        <v>2765</v>
      </c>
      <c r="AE290" s="360"/>
      <c r="AF290" s="363">
        <v>8.0500000000000002E-2</v>
      </c>
      <c r="AG290" s="363">
        <v>0.52410000000000001</v>
      </c>
      <c r="AH290" s="360"/>
      <c r="AI290" s="859">
        <v>0</v>
      </c>
      <c r="AJ290" s="860">
        <v>0</v>
      </c>
      <c r="AK290" s="859">
        <v>54607.385690000003</v>
      </c>
      <c r="AL290" s="860">
        <v>3</v>
      </c>
      <c r="AM290" s="360"/>
      <c r="AN290" s="861">
        <v>101743.067452</v>
      </c>
      <c r="AO290" s="862">
        <v>0</v>
      </c>
      <c r="AP290" s="862">
        <v>0</v>
      </c>
      <c r="AQ290" s="862">
        <v>54607.385690000003</v>
      </c>
      <c r="AR290" s="863">
        <v>8.2332179860439073E-2</v>
      </c>
      <c r="AS290" s="586">
        <v>0</v>
      </c>
      <c r="AT290" s="864">
        <v>0</v>
      </c>
      <c r="AU290" s="864">
        <v>0</v>
      </c>
      <c r="AV290" s="864">
        <v>0</v>
      </c>
      <c r="AW290" s="864">
        <v>0</v>
      </c>
      <c r="AX290" s="839"/>
      <c r="AY290" s="865">
        <v>0</v>
      </c>
      <c r="AZ290" s="866">
        <v>0</v>
      </c>
      <c r="BA290" s="867">
        <v>0</v>
      </c>
      <c r="BB290" s="234" t="s">
        <v>870</v>
      </c>
      <c r="BC290" s="360"/>
      <c r="BD290" s="360"/>
      <c r="BE290" s="360"/>
      <c r="BF290" s="360"/>
      <c r="BG290" s="360"/>
      <c r="BH290" s="360"/>
      <c r="BI290" s="360"/>
      <c r="BJ290" s="360"/>
      <c r="BK290" s="360"/>
      <c r="BL290" s="360"/>
      <c r="BM290" s="360"/>
      <c r="BN290" s="876">
        <v>0</v>
      </c>
      <c r="BO290" s="877">
        <v>0</v>
      </c>
      <c r="BP290" s="878">
        <v>0</v>
      </c>
      <c r="BQ290" s="879">
        <v>0</v>
      </c>
      <c r="BR290" s="879">
        <v>0</v>
      </c>
      <c r="BS290" s="880">
        <v>0</v>
      </c>
      <c r="BT290" s="881">
        <v>0</v>
      </c>
      <c r="BU290" s="879">
        <v>0</v>
      </c>
      <c r="BV290" s="879">
        <v>0</v>
      </c>
      <c r="BW290" s="882">
        <v>0</v>
      </c>
      <c r="CG290" s="480">
        <v>277</v>
      </c>
    </row>
    <row r="291" spans="1:85" s="177" customFormat="1" ht="21.95" customHeight="1" x14ac:dyDescent="0.2">
      <c r="A291" s="234">
        <v>5</v>
      </c>
      <c r="B291" s="234">
        <v>0</v>
      </c>
      <c r="C291" s="388">
        <v>0</v>
      </c>
      <c r="D291" s="388" t="s">
        <v>149</v>
      </c>
      <c r="E291" s="883" t="s">
        <v>871</v>
      </c>
      <c r="F291" s="883" t="s">
        <v>2675</v>
      </c>
      <c r="G291" s="884" t="s">
        <v>7</v>
      </c>
      <c r="H291" s="884">
        <v>1</v>
      </c>
      <c r="I291" s="884">
        <v>156215.25599999999</v>
      </c>
      <c r="J291" s="857">
        <v>156215.26</v>
      </c>
      <c r="K291" s="857">
        <v>156215.26</v>
      </c>
      <c r="L291" s="857">
        <v>159503.66622862051</v>
      </c>
      <c r="M291" s="885">
        <v>0.20929999999999999</v>
      </c>
      <c r="N291" s="362">
        <v>0.28010000000000002</v>
      </c>
      <c r="O291" s="857">
        <v>0.28010000000000002</v>
      </c>
      <c r="P291" s="857">
        <v>43755.894326000001</v>
      </c>
      <c r="Q291" s="885">
        <v>0.27589999999999998</v>
      </c>
      <c r="R291" s="362">
        <v>0.60460000000000003</v>
      </c>
      <c r="S291" s="857">
        <v>0.60460000000000003</v>
      </c>
      <c r="T291" s="857">
        <v>94447.746196000007</v>
      </c>
      <c r="U291" s="891">
        <v>160773.95687141258</v>
      </c>
      <c r="V291" s="891">
        <v>161612.15511104083</v>
      </c>
      <c r="W291" s="891">
        <v>-847.92133920794242</v>
      </c>
      <c r="X291" s="891">
        <v>160764.23377183289</v>
      </c>
      <c r="Y291" s="891">
        <v>45030.061879490393</v>
      </c>
      <c r="Z291" s="885">
        <v>7.080000000000003E-2</v>
      </c>
      <c r="AA291" s="885">
        <v>0.32870000000000005</v>
      </c>
      <c r="AB291" s="885">
        <v>0.32450000000000001</v>
      </c>
      <c r="AC291" s="885">
        <v>0.25790000000000002</v>
      </c>
      <c r="AD291" s="886" t="s">
        <v>2765</v>
      </c>
      <c r="AE291" s="839"/>
      <c r="AF291" s="857">
        <v>8.0500000000000002E-2</v>
      </c>
      <c r="AG291" s="857">
        <v>0.52410000000000001</v>
      </c>
      <c r="AH291" s="839"/>
      <c r="AI291" s="859">
        <v>0</v>
      </c>
      <c r="AJ291" s="860">
        <v>0</v>
      </c>
      <c r="AK291" s="859">
        <v>50691.851870000006</v>
      </c>
      <c r="AL291" s="860">
        <v>5</v>
      </c>
      <c r="AM291" s="839"/>
      <c r="AN291" s="861">
        <v>94447.746196000007</v>
      </c>
      <c r="AO291" s="862">
        <v>0</v>
      </c>
      <c r="AP291" s="862">
        <v>0</v>
      </c>
      <c r="AQ291" s="862">
        <v>50691.851870000006</v>
      </c>
      <c r="AR291" s="863">
        <v>7.642868474444954E-2</v>
      </c>
      <c r="AS291" s="586">
        <v>0</v>
      </c>
      <c r="AT291" s="864">
        <v>0</v>
      </c>
      <c r="AU291" s="864">
        <v>0</v>
      </c>
      <c r="AV291" s="864">
        <v>0</v>
      </c>
      <c r="AW291" s="864">
        <v>0</v>
      </c>
      <c r="AX291" s="839"/>
      <c r="AY291" s="865">
        <v>0</v>
      </c>
      <c r="AZ291" s="866">
        <v>0</v>
      </c>
      <c r="BA291" s="867">
        <v>0</v>
      </c>
      <c r="BB291" s="234" t="s">
        <v>871</v>
      </c>
      <c r="BC291" s="839"/>
      <c r="BD291" s="839"/>
      <c r="BE291" s="839"/>
      <c r="BF291" s="839"/>
      <c r="BG291" s="839"/>
      <c r="BH291" s="839"/>
      <c r="BI291" s="839"/>
      <c r="BJ291" s="839"/>
      <c r="BK291" s="839"/>
      <c r="BL291" s="839"/>
      <c r="BM291" s="839"/>
      <c r="BN291" s="876">
        <v>0</v>
      </c>
      <c r="BO291" s="877">
        <v>0</v>
      </c>
      <c r="BP291" s="878">
        <v>0</v>
      </c>
      <c r="BQ291" s="879">
        <v>0</v>
      </c>
      <c r="BR291" s="879">
        <v>0</v>
      </c>
      <c r="BS291" s="880">
        <v>0</v>
      </c>
      <c r="BT291" s="881">
        <v>0</v>
      </c>
      <c r="BU291" s="879">
        <v>0</v>
      </c>
      <c r="BV291" s="879">
        <v>0</v>
      </c>
      <c r="BW291" s="882">
        <v>0</v>
      </c>
      <c r="CG291" s="480">
        <v>278</v>
      </c>
    </row>
    <row r="292" spans="1:85" s="177" customFormat="1" ht="21.95" customHeight="1" x14ac:dyDescent="0.2">
      <c r="A292" s="234">
        <v>2</v>
      </c>
      <c r="B292" s="234">
        <v>0</v>
      </c>
      <c r="C292" s="388">
        <v>0</v>
      </c>
      <c r="D292" s="388" t="s">
        <v>149</v>
      </c>
      <c r="E292" s="868" t="s">
        <v>872</v>
      </c>
      <c r="F292" s="868" t="s">
        <v>632</v>
      </c>
      <c r="G292" s="868" t="s">
        <v>7</v>
      </c>
      <c r="H292" s="869">
        <v>1</v>
      </c>
      <c r="I292" s="870">
        <v>200044.57680000001</v>
      </c>
      <c r="J292" s="871">
        <v>200044.58</v>
      </c>
      <c r="K292" s="361">
        <v>200044.58</v>
      </c>
      <c r="L292" s="361">
        <v>202422.73881305876</v>
      </c>
      <c r="M292" s="362">
        <v>0.47009999999999996</v>
      </c>
      <c r="N292" s="362">
        <v>0.48090000000000005</v>
      </c>
      <c r="O292" s="363">
        <v>0.48090000000000005</v>
      </c>
      <c r="P292" s="363">
        <v>96201.438521999997</v>
      </c>
      <c r="Q292" s="362">
        <v>0.55479999999999996</v>
      </c>
      <c r="R292" s="362">
        <v>0.77670000000000006</v>
      </c>
      <c r="S292" s="363">
        <v>0.77670000000000006</v>
      </c>
      <c r="T292" s="363">
        <v>155374.62528599999</v>
      </c>
      <c r="U292" s="891">
        <v>205426.14339151146</v>
      </c>
      <c r="V292" s="891">
        <v>206084.62456858438</v>
      </c>
      <c r="W292" s="891">
        <v>-666.11955872695967</v>
      </c>
      <c r="X292" s="891">
        <v>205418.50500985741</v>
      </c>
      <c r="Y292" s="891">
        <v>98785.759059240445</v>
      </c>
      <c r="Z292" s="362">
        <v>1.0800000000000087E-2</v>
      </c>
      <c r="AA292" s="362">
        <v>0.2219000000000001</v>
      </c>
      <c r="AB292" s="362">
        <v>0.29580000000000001</v>
      </c>
      <c r="AC292" s="362">
        <v>0.21110000000000001</v>
      </c>
      <c r="AD292" s="364" t="s">
        <v>2765</v>
      </c>
      <c r="AE292" s="360"/>
      <c r="AF292" s="363">
        <v>2.7699999999999999E-2</v>
      </c>
      <c r="AG292" s="363">
        <v>0.74900000000000011</v>
      </c>
      <c r="AH292" s="360"/>
      <c r="AI292" s="859">
        <v>0</v>
      </c>
      <c r="AJ292" s="860">
        <v>0</v>
      </c>
      <c r="AK292" s="859">
        <v>59173.186763999998</v>
      </c>
      <c r="AL292" s="860">
        <v>2</v>
      </c>
      <c r="AM292" s="360"/>
      <c r="AN292" s="861">
        <v>155374.62528599999</v>
      </c>
      <c r="AO292" s="862">
        <v>0</v>
      </c>
      <c r="AP292" s="862">
        <v>0</v>
      </c>
      <c r="AQ292" s="862">
        <v>59173.186763999998</v>
      </c>
      <c r="AR292" s="863">
        <v>8.9216090351330657E-2</v>
      </c>
      <c r="AS292" s="586">
        <v>0</v>
      </c>
      <c r="AT292" s="864">
        <v>0</v>
      </c>
      <c r="AU292" s="864">
        <v>0</v>
      </c>
      <c r="AV292" s="864">
        <v>0</v>
      </c>
      <c r="AW292" s="864">
        <v>0</v>
      </c>
      <c r="AX292" s="839"/>
      <c r="AY292" s="865">
        <v>0</v>
      </c>
      <c r="AZ292" s="866">
        <v>0</v>
      </c>
      <c r="BA292" s="867">
        <v>0</v>
      </c>
      <c r="BB292" s="234" t="s">
        <v>872</v>
      </c>
      <c r="BC292" s="360"/>
      <c r="BD292" s="360"/>
      <c r="BE292" s="360"/>
      <c r="BF292" s="360"/>
      <c r="BG292" s="360"/>
      <c r="BH292" s="360"/>
      <c r="BI292" s="360"/>
      <c r="BJ292" s="360"/>
      <c r="BK292" s="360"/>
      <c r="BL292" s="360"/>
      <c r="BM292" s="360"/>
      <c r="BN292" s="876">
        <v>0</v>
      </c>
      <c r="BO292" s="877">
        <v>0</v>
      </c>
      <c r="BP292" s="878">
        <v>0</v>
      </c>
      <c r="BQ292" s="879">
        <v>0</v>
      </c>
      <c r="BR292" s="879">
        <v>0</v>
      </c>
      <c r="BS292" s="880">
        <v>0</v>
      </c>
      <c r="BT292" s="881">
        <v>0</v>
      </c>
      <c r="BU292" s="879">
        <v>0</v>
      </c>
      <c r="BV292" s="879">
        <v>0</v>
      </c>
      <c r="BW292" s="882">
        <v>0</v>
      </c>
      <c r="CG292" s="480">
        <v>279</v>
      </c>
    </row>
    <row r="293" spans="1:85" s="177" customFormat="1" ht="21.95" customHeight="1" x14ac:dyDescent="0.2">
      <c r="A293" s="234">
        <v>6</v>
      </c>
      <c r="B293" s="234">
        <v>0</v>
      </c>
      <c r="C293" s="388">
        <v>0</v>
      </c>
      <c r="D293" s="388" t="s">
        <v>149</v>
      </c>
      <c r="E293" s="868" t="s">
        <v>873</v>
      </c>
      <c r="F293" s="868" t="s">
        <v>2676</v>
      </c>
      <c r="G293" s="868" t="s">
        <v>7</v>
      </c>
      <c r="H293" s="869">
        <v>1</v>
      </c>
      <c r="I293" s="870">
        <v>134163.52600000001</v>
      </c>
      <c r="J293" s="871">
        <v>134163.53</v>
      </c>
      <c r="K293" s="361">
        <v>134163.53</v>
      </c>
      <c r="L293" s="361">
        <v>135758.4853907463</v>
      </c>
      <c r="M293" s="362">
        <v>0.47009999999999996</v>
      </c>
      <c r="N293" s="362">
        <v>0.48090000000000005</v>
      </c>
      <c r="O293" s="363">
        <v>0.48090000000000005</v>
      </c>
      <c r="P293" s="363">
        <v>64519.241577000008</v>
      </c>
      <c r="Q293" s="362">
        <v>0.55479999999999996</v>
      </c>
      <c r="R293" s="362">
        <v>0.77670000000000006</v>
      </c>
      <c r="S293" s="363">
        <v>0.77670000000000006</v>
      </c>
      <c r="T293" s="363">
        <v>104204.81375100001</v>
      </c>
      <c r="U293" s="891">
        <v>137772.77320730887</v>
      </c>
      <c r="V293" s="891">
        <v>138214.39556545852</v>
      </c>
      <c r="W293" s="891">
        <v>-446.74517750418107</v>
      </c>
      <c r="X293" s="891">
        <v>137767.65038795435</v>
      </c>
      <c r="Y293" s="891">
        <v>66252.463071567254</v>
      </c>
      <c r="Z293" s="362">
        <v>1.0800000000000087E-2</v>
      </c>
      <c r="AA293" s="362">
        <v>0.2219000000000001</v>
      </c>
      <c r="AB293" s="362">
        <v>0.29580000000000001</v>
      </c>
      <c r="AC293" s="362">
        <v>0.21110000000000001</v>
      </c>
      <c r="AD293" s="364" t="s">
        <v>2765</v>
      </c>
      <c r="AE293" s="360"/>
      <c r="AF293" s="363">
        <v>2.7699999999999999E-2</v>
      </c>
      <c r="AG293" s="363">
        <v>0.74900000000000011</v>
      </c>
      <c r="AH293" s="360"/>
      <c r="AI293" s="859">
        <v>0</v>
      </c>
      <c r="AJ293" s="860">
        <v>0</v>
      </c>
      <c r="AK293" s="859">
        <v>39685.572174000001</v>
      </c>
      <c r="AL293" s="860">
        <v>6</v>
      </c>
      <c r="AM293" s="360"/>
      <c r="AN293" s="861">
        <v>104204.81375100001</v>
      </c>
      <c r="AO293" s="862">
        <v>0</v>
      </c>
      <c r="AP293" s="862">
        <v>0</v>
      </c>
      <c r="AQ293" s="862">
        <v>39685.572174000001</v>
      </c>
      <c r="AR293" s="863">
        <v>5.9834390985916544E-2</v>
      </c>
      <c r="AS293" s="586">
        <v>0</v>
      </c>
      <c r="AT293" s="864">
        <v>0</v>
      </c>
      <c r="AU293" s="864">
        <v>0</v>
      </c>
      <c r="AV293" s="864">
        <v>0</v>
      </c>
      <c r="AW293" s="864">
        <v>0</v>
      </c>
      <c r="AX293" s="839"/>
      <c r="AY293" s="865">
        <v>0</v>
      </c>
      <c r="AZ293" s="866">
        <v>0</v>
      </c>
      <c r="BA293" s="867">
        <v>0</v>
      </c>
      <c r="BB293" s="234" t="s">
        <v>873</v>
      </c>
      <c r="BC293" s="360"/>
      <c r="BD293" s="360"/>
      <c r="BE293" s="360"/>
      <c r="BF293" s="360"/>
      <c r="BG293" s="360"/>
      <c r="BH293" s="360"/>
      <c r="BI293" s="360"/>
      <c r="BJ293" s="360"/>
      <c r="BK293" s="360"/>
      <c r="BL293" s="360"/>
      <c r="BM293" s="360"/>
      <c r="BN293" s="876">
        <v>0</v>
      </c>
      <c r="BO293" s="877">
        <v>0</v>
      </c>
      <c r="BP293" s="878">
        <v>0</v>
      </c>
      <c r="BQ293" s="879">
        <v>0</v>
      </c>
      <c r="BR293" s="879">
        <v>0</v>
      </c>
      <c r="BS293" s="880">
        <v>0</v>
      </c>
      <c r="BT293" s="881">
        <v>0</v>
      </c>
      <c r="BU293" s="879">
        <v>0</v>
      </c>
      <c r="BV293" s="879">
        <v>0</v>
      </c>
      <c r="BW293" s="882">
        <v>0</v>
      </c>
      <c r="CG293" s="480">
        <v>280</v>
      </c>
    </row>
    <row r="294" spans="1:85" s="177" customFormat="1" ht="21.95" customHeight="1" x14ac:dyDescent="0.2">
      <c r="A294" s="234">
        <v>0</v>
      </c>
      <c r="B294" s="234">
        <v>0</v>
      </c>
      <c r="C294" s="388">
        <v>0</v>
      </c>
      <c r="D294" s="388" t="s">
        <v>149</v>
      </c>
      <c r="E294" s="868" t="s">
        <v>874</v>
      </c>
      <c r="F294" s="868" t="s">
        <v>634</v>
      </c>
      <c r="G294" s="868" t="s">
        <v>7</v>
      </c>
      <c r="H294" s="869">
        <v>1</v>
      </c>
      <c r="I294" s="870">
        <v>15503.674999999999</v>
      </c>
      <c r="J294" s="871">
        <v>15503.68</v>
      </c>
      <c r="K294" s="361">
        <v>15503.68</v>
      </c>
      <c r="L294" s="361">
        <v>15503.68</v>
      </c>
      <c r="M294" s="362">
        <v>1</v>
      </c>
      <c r="N294" s="362">
        <v>1</v>
      </c>
      <c r="O294" s="363">
        <v>1</v>
      </c>
      <c r="P294" s="363">
        <v>15503.68</v>
      </c>
      <c r="Q294" s="362">
        <v>1</v>
      </c>
      <c r="R294" s="362">
        <v>1</v>
      </c>
      <c r="S294" s="363">
        <v>1</v>
      </c>
      <c r="T294" s="363">
        <v>15503.68</v>
      </c>
      <c r="U294" s="891">
        <v>15773.511127085687</v>
      </c>
      <c r="V294" s="891">
        <v>15773.511127085687</v>
      </c>
      <c r="W294" s="891">
        <v>0</v>
      </c>
      <c r="X294" s="891">
        <v>15773.511127085687</v>
      </c>
      <c r="Y294" s="891">
        <v>15773.511127085687</v>
      </c>
      <c r="Z294" s="362">
        <v>0</v>
      </c>
      <c r="AA294" s="362">
        <v>0</v>
      </c>
      <c r="AB294" s="362">
        <v>0</v>
      </c>
      <c r="AC294" s="362">
        <v>0</v>
      </c>
      <c r="AD294" s="364">
        <v>0</v>
      </c>
      <c r="AE294" s="360"/>
      <c r="AF294" s="363">
        <v>0</v>
      </c>
      <c r="AG294" s="363">
        <v>1</v>
      </c>
      <c r="AH294" s="360"/>
      <c r="AI294" s="859">
        <v>0</v>
      </c>
      <c r="AJ294" s="860">
        <v>0</v>
      </c>
      <c r="AK294" s="859">
        <v>0</v>
      </c>
      <c r="AL294" s="860">
        <v>0</v>
      </c>
      <c r="AM294" s="360"/>
      <c r="AN294" s="861">
        <v>15503.68</v>
      </c>
      <c r="AO294" s="862">
        <v>0</v>
      </c>
      <c r="AP294" s="862">
        <v>0</v>
      </c>
      <c r="AQ294" s="862">
        <v>0</v>
      </c>
      <c r="AR294" s="863">
        <v>0</v>
      </c>
      <c r="AS294" s="586">
        <v>0</v>
      </c>
      <c r="AT294" s="864">
        <v>0</v>
      </c>
      <c r="AU294" s="864">
        <v>0</v>
      </c>
      <c r="AV294" s="864">
        <v>0</v>
      </c>
      <c r="AW294" s="864">
        <v>0</v>
      </c>
      <c r="AX294" s="839"/>
      <c r="AY294" s="865">
        <v>0</v>
      </c>
      <c r="AZ294" s="866">
        <v>0</v>
      </c>
      <c r="BA294" s="867">
        <v>0</v>
      </c>
      <c r="BB294" s="234" t="s">
        <v>874</v>
      </c>
      <c r="BC294" s="360"/>
      <c r="BD294" s="360"/>
      <c r="BE294" s="360"/>
      <c r="BF294" s="360"/>
      <c r="BG294" s="360"/>
      <c r="BH294" s="360"/>
      <c r="BI294" s="360"/>
      <c r="BJ294" s="360"/>
      <c r="BK294" s="360"/>
      <c r="BL294" s="360"/>
      <c r="BM294" s="360"/>
      <c r="BN294" s="876">
        <v>0</v>
      </c>
      <c r="BO294" s="877">
        <v>0</v>
      </c>
      <c r="BP294" s="878">
        <v>0</v>
      </c>
      <c r="BQ294" s="879">
        <v>0</v>
      </c>
      <c r="BR294" s="879">
        <v>0</v>
      </c>
      <c r="BS294" s="880">
        <v>0</v>
      </c>
      <c r="BT294" s="881">
        <v>0</v>
      </c>
      <c r="BU294" s="879">
        <v>0</v>
      </c>
      <c r="BV294" s="879">
        <v>0</v>
      </c>
      <c r="BW294" s="882">
        <v>0</v>
      </c>
      <c r="CG294" s="480">
        <v>281</v>
      </c>
    </row>
    <row r="295" spans="1:85" s="177" customFormat="1" ht="21.95" customHeight="1" x14ac:dyDescent="0.2">
      <c r="A295" s="234">
        <v>22</v>
      </c>
      <c r="B295" s="234">
        <v>0</v>
      </c>
      <c r="C295" s="388">
        <v>0</v>
      </c>
      <c r="D295" s="388" t="s">
        <v>149</v>
      </c>
      <c r="E295" s="868" t="s">
        <v>875</v>
      </c>
      <c r="F295" s="868" t="s">
        <v>1011</v>
      </c>
      <c r="G295" s="868" t="s">
        <v>8</v>
      </c>
      <c r="H295" s="869">
        <v>22</v>
      </c>
      <c r="I295" s="870">
        <v>877.5</v>
      </c>
      <c r="J295" s="871">
        <v>19305</v>
      </c>
      <c r="K295" s="361">
        <v>19305</v>
      </c>
      <c r="L295" s="361">
        <v>19491.848246288395</v>
      </c>
      <c r="M295" s="362">
        <v>0.37270000000000003</v>
      </c>
      <c r="N295" s="362">
        <v>0.7</v>
      </c>
      <c r="O295" s="363">
        <v>15.399999999999999</v>
      </c>
      <c r="P295" s="363">
        <v>13513.5</v>
      </c>
      <c r="Q295" s="362">
        <v>0.36359999999999998</v>
      </c>
      <c r="R295" s="362">
        <v>0.81819999999999993</v>
      </c>
      <c r="S295" s="363">
        <v>18.000399999999999</v>
      </c>
      <c r="T295" s="363">
        <v>15795.350999999999</v>
      </c>
      <c r="U295" s="891">
        <v>19872.519183921228</v>
      </c>
      <c r="V295" s="891">
        <v>19963.576656623489</v>
      </c>
      <c r="W295" s="891">
        <v>-92.113739385607531</v>
      </c>
      <c r="X295" s="891">
        <v>19871.462917237881</v>
      </c>
      <c r="Y295" s="891">
        <v>13910.024042066516</v>
      </c>
      <c r="Z295" s="362">
        <v>0.32729999999999992</v>
      </c>
      <c r="AA295" s="362">
        <v>0.45459999999999995</v>
      </c>
      <c r="AB295" s="362">
        <v>0.11819999999999997</v>
      </c>
      <c r="AC295" s="362">
        <v>0.12730000000000002</v>
      </c>
      <c r="AD295" s="364" t="s">
        <v>2765</v>
      </c>
      <c r="AE295" s="360"/>
      <c r="AF295" s="363">
        <v>0</v>
      </c>
      <c r="AG295" s="363">
        <v>18.000399999999999</v>
      </c>
      <c r="AH295" s="360"/>
      <c r="AI295" s="859">
        <v>0</v>
      </c>
      <c r="AJ295" s="860">
        <v>0</v>
      </c>
      <c r="AK295" s="859">
        <v>2281.8509999999987</v>
      </c>
      <c r="AL295" s="860">
        <v>22</v>
      </c>
      <c r="AM295" s="360"/>
      <c r="AN295" s="861">
        <v>15795.350999999999</v>
      </c>
      <c r="AO295" s="862">
        <v>0</v>
      </c>
      <c r="AP295" s="862">
        <v>0</v>
      </c>
      <c r="AQ295" s="862">
        <v>2281.8509999999987</v>
      </c>
      <c r="AR295" s="863">
        <v>3.4403728465090462E-3</v>
      </c>
      <c r="AS295" s="586">
        <v>0</v>
      </c>
      <c r="AT295" s="864">
        <v>0</v>
      </c>
      <c r="AU295" s="864">
        <v>0</v>
      </c>
      <c r="AV295" s="864">
        <v>0</v>
      </c>
      <c r="AW295" s="864">
        <v>0</v>
      </c>
      <c r="AX295" s="839"/>
      <c r="AY295" s="865">
        <v>0</v>
      </c>
      <c r="AZ295" s="866">
        <v>0</v>
      </c>
      <c r="BA295" s="867">
        <v>0</v>
      </c>
      <c r="BB295" s="234" t="s">
        <v>875</v>
      </c>
      <c r="BC295" s="360"/>
      <c r="BD295" s="360"/>
      <c r="BE295" s="360"/>
      <c r="BF295" s="360"/>
      <c r="BG295" s="360"/>
      <c r="BH295" s="360"/>
      <c r="BI295" s="360"/>
      <c r="BJ295" s="360"/>
      <c r="BK295" s="360"/>
      <c r="BL295" s="360"/>
      <c r="BM295" s="360"/>
      <c r="BN295" s="876">
        <v>0</v>
      </c>
      <c r="BO295" s="877">
        <v>0</v>
      </c>
      <c r="BP295" s="878">
        <v>0</v>
      </c>
      <c r="BQ295" s="879">
        <v>0</v>
      </c>
      <c r="BR295" s="879">
        <v>0</v>
      </c>
      <c r="BS295" s="880">
        <v>0</v>
      </c>
      <c r="BT295" s="881">
        <v>0</v>
      </c>
      <c r="BU295" s="879">
        <v>0</v>
      </c>
      <c r="BV295" s="879">
        <v>0</v>
      </c>
      <c r="BW295" s="882">
        <v>0</v>
      </c>
      <c r="CG295" s="480">
        <v>282</v>
      </c>
    </row>
    <row r="296" spans="1:85" s="177" customFormat="1" ht="21.95" customHeight="1" x14ac:dyDescent="0.2">
      <c r="A296" s="234">
        <v>0</v>
      </c>
      <c r="B296" s="234">
        <v>5</v>
      </c>
      <c r="C296" s="388">
        <v>0</v>
      </c>
      <c r="D296" s="388" t="s">
        <v>149</v>
      </c>
      <c r="E296" s="868" t="s">
        <v>876</v>
      </c>
      <c r="F296" s="868" t="s">
        <v>630</v>
      </c>
      <c r="G296" s="868" t="s">
        <v>7</v>
      </c>
      <c r="H296" s="869">
        <v>1</v>
      </c>
      <c r="I296" s="870">
        <v>70590.142399999997</v>
      </c>
      <c r="J296" s="871">
        <v>70590.14</v>
      </c>
      <c r="K296" s="361">
        <v>70590.14</v>
      </c>
      <c r="L296" s="361">
        <v>74348.249105569339</v>
      </c>
      <c r="M296" s="362">
        <v>0</v>
      </c>
      <c r="N296" s="362">
        <v>5.96E-2</v>
      </c>
      <c r="O296" s="363">
        <v>5.96E-2</v>
      </c>
      <c r="P296" s="363">
        <v>4207.1723439999996</v>
      </c>
      <c r="Q296" s="362">
        <v>0</v>
      </c>
      <c r="R296" s="362">
        <v>0</v>
      </c>
      <c r="S296" s="363">
        <v>0</v>
      </c>
      <c r="T296" s="363">
        <v>0</v>
      </c>
      <c r="U296" s="891">
        <v>72972.157533381454</v>
      </c>
      <c r="V296" s="891">
        <v>73497.557067621805</v>
      </c>
      <c r="W296" s="891">
        <v>-531.49416883753861</v>
      </c>
      <c r="X296" s="891">
        <v>72966.062898784265</v>
      </c>
      <c r="Y296" s="891">
        <v>4348.7773487675422</v>
      </c>
      <c r="Z296" s="362">
        <v>5.96E-2</v>
      </c>
      <c r="AA296" s="362">
        <v>0</v>
      </c>
      <c r="AB296" s="362">
        <v>-5.96E-2</v>
      </c>
      <c r="AC296" s="362">
        <v>-5.96E-2</v>
      </c>
      <c r="AD296" s="364" t="s">
        <v>2766</v>
      </c>
      <c r="AE296" s="360"/>
      <c r="AF296" s="363">
        <v>0</v>
      </c>
      <c r="AG296" s="363">
        <v>0</v>
      </c>
      <c r="AH296" s="360"/>
      <c r="AI296" s="859">
        <v>-4207.1723439999996</v>
      </c>
      <c r="AJ296" s="860">
        <v>5</v>
      </c>
      <c r="AK296" s="859">
        <v>0</v>
      </c>
      <c r="AL296" s="860">
        <v>0</v>
      </c>
      <c r="AM296" s="360"/>
      <c r="AN296" s="861">
        <v>0</v>
      </c>
      <c r="AO296" s="862">
        <v>-4207.1723439999996</v>
      </c>
      <c r="AP296" s="862">
        <v>3.720499085219546E-2</v>
      </c>
      <c r="AQ296" s="862">
        <v>0</v>
      </c>
      <c r="AR296" s="863">
        <v>0</v>
      </c>
      <c r="AS296" s="586">
        <v>0</v>
      </c>
      <c r="AT296" s="864">
        <v>0</v>
      </c>
      <c r="AU296" s="864">
        <v>0</v>
      </c>
      <c r="AV296" s="864">
        <v>0</v>
      </c>
      <c r="AW296" s="864">
        <v>0</v>
      </c>
      <c r="AX296" s="839"/>
      <c r="AY296" s="865">
        <v>0</v>
      </c>
      <c r="AZ296" s="866">
        <v>0</v>
      </c>
      <c r="BA296" s="867">
        <v>0</v>
      </c>
      <c r="BB296" s="234" t="s">
        <v>876</v>
      </c>
      <c r="BC296" s="360"/>
      <c r="BD296" s="360"/>
      <c r="BE296" s="360"/>
      <c r="BF296" s="360"/>
      <c r="BG296" s="360"/>
      <c r="BH296" s="360"/>
      <c r="BI296" s="360"/>
      <c r="BJ296" s="360"/>
      <c r="BK296" s="360"/>
      <c r="BL296" s="360"/>
      <c r="BM296" s="360"/>
      <c r="BN296" s="876">
        <v>0</v>
      </c>
      <c r="BO296" s="877">
        <v>0</v>
      </c>
      <c r="BP296" s="878">
        <v>0</v>
      </c>
      <c r="BQ296" s="879">
        <v>0</v>
      </c>
      <c r="BR296" s="879">
        <v>0</v>
      </c>
      <c r="BS296" s="880">
        <v>0</v>
      </c>
      <c r="BT296" s="881">
        <v>0</v>
      </c>
      <c r="BU296" s="879">
        <v>0</v>
      </c>
      <c r="BV296" s="879">
        <v>0</v>
      </c>
      <c r="BW296" s="882">
        <v>0</v>
      </c>
      <c r="CG296" s="480">
        <v>283</v>
      </c>
    </row>
    <row r="297" spans="1:85" s="177" customFormat="1" ht="21.95" customHeight="1" x14ac:dyDescent="0.2">
      <c r="A297" s="234">
        <v>0</v>
      </c>
      <c r="B297" s="234">
        <v>0</v>
      </c>
      <c r="C297" s="388">
        <v>0</v>
      </c>
      <c r="D297" s="388" t="s">
        <v>149</v>
      </c>
      <c r="E297" s="868" t="s">
        <v>877</v>
      </c>
      <c r="F297" s="868" t="s">
        <v>568</v>
      </c>
      <c r="G297" s="868" t="s">
        <v>7</v>
      </c>
      <c r="H297" s="869">
        <v>1</v>
      </c>
      <c r="I297" s="870">
        <v>5385.5</v>
      </c>
      <c r="J297" s="871">
        <v>5385.5</v>
      </c>
      <c r="K297" s="361">
        <v>5385.5</v>
      </c>
      <c r="L297" s="361">
        <v>5672.215631787155</v>
      </c>
      <c r="M297" s="362">
        <v>0</v>
      </c>
      <c r="N297" s="362">
        <v>0</v>
      </c>
      <c r="O297" s="363">
        <v>0</v>
      </c>
      <c r="P297" s="363">
        <v>0</v>
      </c>
      <c r="Q297" s="362">
        <v>0</v>
      </c>
      <c r="R297" s="362">
        <v>0</v>
      </c>
      <c r="S297" s="363">
        <v>0</v>
      </c>
      <c r="T297" s="363">
        <v>0</v>
      </c>
      <c r="U297" s="891">
        <v>5567.230131517319</v>
      </c>
      <c r="V297" s="891">
        <v>5607.3141884642446</v>
      </c>
      <c r="W297" s="891">
        <v>-40.549032007509894</v>
      </c>
      <c r="X297" s="891">
        <v>5566.765156456735</v>
      </c>
      <c r="Y297" s="891">
        <v>0</v>
      </c>
      <c r="Z297" s="362">
        <v>0</v>
      </c>
      <c r="AA297" s="362">
        <v>0</v>
      </c>
      <c r="AB297" s="362">
        <v>0</v>
      </c>
      <c r="AC297" s="362">
        <v>0</v>
      </c>
      <c r="AD297" s="364" t="s">
        <v>2764</v>
      </c>
      <c r="AE297" s="360"/>
      <c r="AF297" s="363">
        <v>0</v>
      </c>
      <c r="AG297" s="363">
        <v>0</v>
      </c>
      <c r="AH297" s="360"/>
      <c r="AI297" s="859">
        <v>0</v>
      </c>
      <c r="AJ297" s="860">
        <v>0</v>
      </c>
      <c r="AK297" s="859">
        <v>0</v>
      </c>
      <c r="AL297" s="860">
        <v>0</v>
      </c>
      <c r="AM297" s="360"/>
      <c r="AN297" s="861">
        <v>0</v>
      </c>
      <c r="AO297" s="862">
        <v>0</v>
      </c>
      <c r="AP297" s="862">
        <v>0</v>
      </c>
      <c r="AQ297" s="862">
        <v>0</v>
      </c>
      <c r="AR297" s="863">
        <v>0</v>
      </c>
      <c r="AS297" s="586">
        <v>0</v>
      </c>
      <c r="AT297" s="864">
        <v>0</v>
      </c>
      <c r="AU297" s="864">
        <v>0</v>
      </c>
      <c r="AV297" s="864">
        <v>0</v>
      </c>
      <c r="AW297" s="864">
        <v>0</v>
      </c>
      <c r="AX297" s="839"/>
      <c r="AY297" s="865">
        <v>0</v>
      </c>
      <c r="AZ297" s="866">
        <v>0</v>
      </c>
      <c r="BA297" s="867">
        <v>0</v>
      </c>
      <c r="BB297" s="234" t="s">
        <v>877</v>
      </c>
      <c r="BC297" s="360"/>
      <c r="BD297" s="360"/>
      <c r="BE297" s="360"/>
      <c r="BF297" s="360"/>
      <c r="BG297" s="360"/>
      <c r="BH297" s="360"/>
      <c r="BI297" s="360"/>
      <c r="BJ297" s="360"/>
      <c r="BK297" s="360"/>
      <c r="BL297" s="360"/>
      <c r="BM297" s="360"/>
      <c r="BN297" s="876">
        <v>0</v>
      </c>
      <c r="BO297" s="877">
        <v>0</v>
      </c>
      <c r="BP297" s="878">
        <v>0</v>
      </c>
      <c r="BQ297" s="879">
        <v>0</v>
      </c>
      <c r="BR297" s="879">
        <v>0</v>
      </c>
      <c r="BS297" s="880">
        <v>0</v>
      </c>
      <c r="BT297" s="881">
        <v>0</v>
      </c>
      <c r="BU297" s="879">
        <v>0</v>
      </c>
      <c r="BV297" s="879">
        <v>0</v>
      </c>
      <c r="BW297" s="882">
        <v>0</v>
      </c>
      <c r="CG297" s="480">
        <v>284</v>
      </c>
    </row>
    <row r="298" spans="1:85" s="177" customFormat="1" ht="21.95" customHeight="1" x14ac:dyDescent="0.2">
      <c r="A298" s="234">
        <v>0</v>
      </c>
      <c r="B298" s="234">
        <v>0</v>
      </c>
      <c r="C298" s="388">
        <v>0</v>
      </c>
      <c r="D298" s="388" t="s">
        <v>149</v>
      </c>
      <c r="E298" s="868" t="s">
        <v>878</v>
      </c>
      <c r="F298" s="868" t="s">
        <v>1012</v>
      </c>
      <c r="G298" s="868" t="s">
        <v>8</v>
      </c>
      <c r="H298" s="869">
        <v>22</v>
      </c>
      <c r="I298" s="870">
        <v>396</v>
      </c>
      <c r="J298" s="871">
        <v>8712</v>
      </c>
      <c r="K298" s="361">
        <v>8712</v>
      </c>
      <c r="L298" s="361">
        <v>9175.8133105802044</v>
      </c>
      <c r="M298" s="362">
        <v>0</v>
      </c>
      <c r="N298" s="362">
        <v>0</v>
      </c>
      <c r="O298" s="363">
        <v>0</v>
      </c>
      <c r="P298" s="363">
        <v>0</v>
      </c>
      <c r="Q298" s="362">
        <v>0</v>
      </c>
      <c r="R298" s="362">
        <v>0</v>
      </c>
      <c r="S298" s="363">
        <v>0</v>
      </c>
      <c r="T298" s="363">
        <v>0</v>
      </c>
      <c r="U298" s="891">
        <v>9005.9806713914932</v>
      </c>
      <c r="V298" s="891">
        <v>9070.8237322255136</v>
      </c>
      <c r="W298" s="891">
        <v>-65.595240339695081</v>
      </c>
      <c r="X298" s="891">
        <v>9005.2284918858186</v>
      </c>
      <c r="Y298" s="891">
        <v>0</v>
      </c>
      <c r="Z298" s="362">
        <v>0</v>
      </c>
      <c r="AA298" s="362">
        <v>0</v>
      </c>
      <c r="AB298" s="362">
        <v>0</v>
      </c>
      <c r="AC298" s="362">
        <v>0</v>
      </c>
      <c r="AD298" s="364" t="s">
        <v>2764</v>
      </c>
      <c r="AE298" s="360"/>
      <c r="AF298" s="363">
        <v>0</v>
      </c>
      <c r="AG298" s="363">
        <v>0</v>
      </c>
      <c r="AH298" s="360"/>
      <c r="AI298" s="859">
        <v>0</v>
      </c>
      <c r="AJ298" s="860">
        <v>0</v>
      </c>
      <c r="AK298" s="859">
        <v>0</v>
      </c>
      <c r="AL298" s="860">
        <v>0</v>
      </c>
      <c r="AM298" s="360"/>
      <c r="AN298" s="861">
        <v>0</v>
      </c>
      <c r="AO298" s="862">
        <v>0</v>
      </c>
      <c r="AP298" s="862">
        <v>0</v>
      </c>
      <c r="AQ298" s="862">
        <v>0</v>
      </c>
      <c r="AR298" s="863">
        <v>0</v>
      </c>
      <c r="AS298" s="586">
        <v>0</v>
      </c>
      <c r="AT298" s="864">
        <v>0</v>
      </c>
      <c r="AU298" s="864">
        <v>0</v>
      </c>
      <c r="AV298" s="864">
        <v>0</v>
      </c>
      <c r="AW298" s="864">
        <v>0</v>
      </c>
      <c r="AX298" s="839"/>
      <c r="AY298" s="865">
        <v>0</v>
      </c>
      <c r="AZ298" s="866">
        <v>0</v>
      </c>
      <c r="BA298" s="867">
        <v>0</v>
      </c>
      <c r="BB298" s="234" t="s">
        <v>878</v>
      </c>
      <c r="BC298" s="360"/>
      <c r="BD298" s="360"/>
      <c r="BE298" s="360"/>
      <c r="BF298" s="360"/>
      <c r="BG298" s="360"/>
      <c r="BH298" s="360"/>
      <c r="BI298" s="360"/>
      <c r="BJ298" s="360"/>
      <c r="BK298" s="360"/>
      <c r="BL298" s="360"/>
      <c r="BM298" s="360"/>
      <c r="BN298" s="876">
        <v>0</v>
      </c>
      <c r="BO298" s="877">
        <v>0</v>
      </c>
      <c r="BP298" s="878">
        <v>0</v>
      </c>
      <c r="BQ298" s="879">
        <v>0</v>
      </c>
      <c r="BR298" s="879">
        <v>0</v>
      </c>
      <c r="BS298" s="880">
        <v>0</v>
      </c>
      <c r="BT298" s="881">
        <v>0</v>
      </c>
      <c r="BU298" s="879">
        <v>0</v>
      </c>
      <c r="BV298" s="879">
        <v>0</v>
      </c>
      <c r="BW298" s="882">
        <v>0</v>
      </c>
      <c r="CG298" s="480">
        <v>285</v>
      </c>
    </row>
    <row r="299" spans="1:85" s="177" customFormat="1" ht="21.95" customHeight="1" x14ac:dyDescent="0.2">
      <c r="A299" s="234">
        <v>1</v>
      </c>
      <c r="B299" s="234">
        <v>0</v>
      </c>
      <c r="C299" s="388">
        <v>0</v>
      </c>
      <c r="D299" s="388" t="s">
        <v>149</v>
      </c>
      <c r="E299" s="868" t="s">
        <v>879</v>
      </c>
      <c r="F299" s="868" t="s">
        <v>1878</v>
      </c>
      <c r="G299" s="868" t="s">
        <v>8</v>
      </c>
      <c r="H299" s="869">
        <v>2</v>
      </c>
      <c r="I299" s="870">
        <v>132695.42550000001</v>
      </c>
      <c r="J299" s="871">
        <v>265390.84999999998</v>
      </c>
      <c r="K299" s="361">
        <v>265390.84999999998</v>
      </c>
      <c r="L299" s="361">
        <v>265390.84999999998</v>
      </c>
      <c r="M299" s="362">
        <v>0</v>
      </c>
      <c r="N299" s="362">
        <v>0</v>
      </c>
      <c r="O299" s="363">
        <v>0</v>
      </c>
      <c r="P299" s="363">
        <v>0</v>
      </c>
      <c r="Q299" s="362">
        <v>0.32</v>
      </c>
      <c r="R299" s="362">
        <v>1</v>
      </c>
      <c r="S299" s="363">
        <v>2</v>
      </c>
      <c r="T299" s="363">
        <v>265390.84999999998</v>
      </c>
      <c r="U299" s="891">
        <v>274346.28850598697</v>
      </c>
      <c r="V299" s="891">
        <v>275689.48793451232</v>
      </c>
      <c r="W299" s="891">
        <v>-1358.78054189624</v>
      </c>
      <c r="X299" s="891">
        <v>274330.70739261608</v>
      </c>
      <c r="Y299" s="891">
        <v>0</v>
      </c>
      <c r="Z299" s="362">
        <v>0</v>
      </c>
      <c r="AA299" s="362">
        <v>0.67999999999999994</v>
      </c>
      <c r="AB299" s="362">
        <v>1</v>
      </c>
      <c r="AC299" s="362">
        <v>0.67999999999999994</v>
      </c>
      <c r="AD299" s="364" t="s">
        <v>2765</v>
      </c>
      <c r="AE299" s="360"/>
      <c r="AF299" s="363">
        <v>0</v>
      </c>
      <c r="AG299" s="363">
        <v>2</v>
      </c>
      <c r="AH299" s="360"/>
      <c r="AI299" s="859">
        <v>0</v>
      </c>
      <c r="AJ299" s="860">
        <v>0</v>
      </c>
      <c r="AK299" s="859">
        <v>265390.84999999998</v>
      </c>
      <c r="AL299" s="860">
        <v>1</v>
      </c>
      <c r="AM299" s="360"/>
      <c r="AN299" s="861">
        <v>265390.84999999998</v>
      </c>
      <c r="AO299" s="862">
        <v>0</v>
      </c>
      <c r="AP299" s="862">
        <v>0</v>
      </c>
      <c r="AQ299" s="862">
        <v>265390.84999999998</v>
      </c>
      <c r="AR299" s="863">
        <v>0.40013281938739897</v>
      </c>
      <c r="AS299" s="586">
        <v>0</v>
      </c>
      <c r="AT299" s="864">
        <v>0</v>
      </c>
      <c r="AU299" s="864">
        <v>0</v>
      </c>
      <c r="AV299" s="864">
        <v>0</v>
      </c>
      <c r="AW299" s="864">
        <v>0</v>
      </c>
      <c r="AX299" s="839"/>
      <c r="AY299" s="865">
        <v>0</v>
      </c>
      <c r="AZ299" s="866">
        <v>0</v>
      </c>
      <c r="BA299" s="867">
        <v>0</v>
      </c>
      <c r="BB299" s="234" t="s">
        <v>879</v>
      </c>
      <c r="BC299" s="360"/>
      <c r="BD299" s="360"/>
      <c r="BE299" s="360"/>
      <c r="BF299" s="360"/>
      <c r="BG299" s="360"/>
      <c r="BH299" s="360"/>
      <c r="BI299" s="360"/>
      <c r="BJ299" s="360"/>
      <c r="BK299" s="360"/>
      <c r="BL299" s="360"/>
      <c r="BM299" s="360"/>
      <c r="BN299" s="876">
        <v>0</v>
      </c>
      <c r="BO299" s="877">
        <v>0</v>
      </c>
      <c r="BP299" s="878">
        <v>0</v>
      </c>
      <c r="BQ299" s="879">
        <v>0</v>
      </c>
      <c r="BR299" s="879">
        <v>0</v>
      </c>
      <c r="BS299" s="880">
        <v>0</v>
      </c>
      <c r="BT299" s="881">
        <v>0</v>
      </c>
      <c r="BU299" s="879">
        <v>0</v>
      </c>
      <c r="BV299" s="879">
        <v>0</v>
      </c>
      <c r="BW299" s="882">
        <v>0</v>
      </c>
      <c r="CG299" s="480">
        <v>286</v>
      </c>
    </row>
    <row r="300" spans="1:85" s="177" customFormat="1" ht="21.95" customHeight="1" x14ac:dyDescent="0.2">
      <c r="A300" s="234">
        <v>0</v>
      </c>
      <c r="B300" s="234">
        <v>25</v>
      </c>
      <c r="C300" s="388">
        <v>0</v>
      </c>
      <c r="D300" s="388" t="s">
        <v>149</v>
      </c>
      <c r="E300" s="868" t="s">
        <v>880</v>
      </c>
      <c r="F300" s="868" t="s">
        <v>595</v>
      </c>
      <c r="G300" s="868" t="s">
        <v>7</v>
      </c>
      <c r="H300" s="869">
        <v>1</v>
      </c>
      <c r="I300" s="870">
        <v>13726.177</v>
      </c>
      <c r="J300" s="871">
        <v>13726.18</v>
      </c>
      <c r="K300" s="361">
        <v>13726.18</v>
      </c>
      <c r="L300" s="361">
        <v>13945.408133175613</v>
      </c>
      <c r="M300" s="362">
        <v>0.70010000000000006</v>
      </c>
      <c r="N300" s="362">
        <v>0.70010000000000006</v>
      </c>
      <c r="O300" s="363">
        <v>0.70010000000000006</v>
      </c>
      <c r="P300" s="363">
        <v>9609.6986180000004</v>
      </c>
      <c r="Q300" s="362">
        <v>0.7</v>
      </c>
      <c r="R300" s="362">
        <v>0.7</v>
      </c>
      <c r="S300" s="363">
        <v>0.7</v>
      </c>
      <c r="T300" s="363">
        <v>9608.3259999999991</v>
      </c>
      <c r="U300" s="891">
        <v>13907.646223787768</v>
      </c>
      <c r="V300" s="891">
        <v>13937.68673963115</v>
      </c>
      <c r="W300" s="891">
        <v>-30.388985827165545</v>
      </c>
      <c r="X300" s="891">
        <v>13907.297753803985</v>
      </c>
      <c r="Y300" s="891">
        <v>9736.4991574381711</v>
      </c>
      <c r="Z300" s="362">
        <v>0</v>
      </c>
      <c r="AA300" s="362">
        <v>0</v>
      </c>
      <c r="AB300" s="362">
        <v>-1.0000000000010001E-4</v>
      </c>
      <c r="AC300" s="362">
        <v>0</v>
      </c>
      <c r="AD300" s="364" t="s">
        <v>2766</v>
      </c>
      <c r="AE300" s="360"/>
      <c r="AF300" s="363">
        <v>0.56359999999999999</v>
      </c>
      <c r="AG300" s="363">
        <v>0.13639999999999997</v>
      </c>
      <c r="AH300" s="360"/>
      <c r="AI300" s="859">
        <v>-1.3726180000012391</v>
      </c>
      <c r="AJ300" s="860">
        <v>25</v>
      </c>
      <c r="AK300" s="859">
        <v>0</v>
      </c>
      <c r="AL300" s="860">
        <v>0</v>
      </c>
      <c r="AM300" s="360"/>
      <c r="AN300" s="861">
        <v>9608.3259999999991</v>
      </c>
      <c r="AO300" s="862">
        <v>-1.3726180000012391</v>
      </c>
      <c r="AP300" s="862">
        <v>1.213837607732785E-5</v>
      </c>
      <c r="AQ300" s="862">
        <v>0</v>
      </c>
      <c r="AR300" s="863">
        <v>0</v>
      </c>
      <c r="AS300" s="586">
        <v>0</v>
      </c>
      <c r="AT300" s="864">
        <v>0</v>
      </c>
      <c r="AU300" s="864">
        <v>0</v>
      </c>
      <c r="AV300" s="864">
        <v>0</v>
      </c>
      <c r="AW300" s="864">
        <v>0</v>
      </c>
      <c r="AX300" s="839"/>
      <c r="AY300" s="865">
        <v>0</v>
      </c>
      <c r="AZ300" s="866">
        <v>0</v>
      </c>
      <c r="BA300" s="867">
        <v>0</v>
      </c>
      <c r="BB300" s="234" t="s">
        <v>880</v>
      </c>
      <c r="BC300" s="360"/>
      <c r="BD300" s="360"/>
      <c r="BE300" s="360"/>
      <c r="BF300" s="360"/>
      <c r="BG300" s="360"/>
      <c r="BH300" s="360"/>
      <c r="BI300" s="360"/>
      <c r="BJ300" s="360"/>
      <c r="BK300" s="360"/>
      <c r="BL300" s="360"/>
      <c r="BM300" s="360"/>
      <c r="BN300" s="876">
        <v>0</v>
      </c>
      <c r="BO300" s="877">
        <v>0</v>
      </c>
      <c r="BP300" s="878">
        <v>0</v>
      </c>
      <c r="BQ300" s="879">
        <v>0</v>
      </c>
      <c r="BR300" s="879">
        <v>0</v>
      </c>
      <c r="BS300" s="880">
        <v>0</v>
      </c>
      <c r="BT300" s="881">
        <v>0</v>
      </c>
      <c r="BU300" s="879">
        <v>0</v>
      </c>
      <c r="BV300" s="879">
        <v>0</v>
      </c>
      <c r="BW300" s="882">
        <v>0</v>
      </c>
      <c r="CG300" s="480">
        <v>287</v>
      </c>
    </row>
    <row r="301" spans="1:85" s="177" customFormat="1" ht="21.95" customHeight="1" x14ac:dyDescent="0.2">
      <c r="A301" s="234">
        <v>0</v>
      </c>
      <c r="B301" s="234">
        <v>0</v>
      </c>
      <c r="C301" s="388">
        <v>0</v>
      </c>
      <c r="D301" s="388" t="s">
        <v>149</v>
      </c>
      <c r="E301" s="868" t="s">
        <v>881</v>
      </c>
      <c r="F301" s="868" t="s">
        <v>572</v>
      </c>
      <c r="G301" s="868" t="s">
        <v>8</v>
      </c>
      <c r="H301" s="869">
        <v>22</v>
      </c>
      <c r="I301" s="870">
        <v>250</v>
      </c>
      <c r="J301" s="871">
        <v>5500</v>
      </c>
      <c r="K301" s="361">
        <v>5500</v>
      </c>
      <c r="L301" s="361">
        <v>5792.8114334470984</v>
      </c>
      <c r="M301" s="362">
        <v>0</v>
      </c>
      <c r="N301" s="362">
        <v>0</v>
      </c>
      <c r="O301" s="363">
        <v>0</v>
      </c>
      <c r="P301" s="363">
        <v>0</v>
      </c>
      <c r="Q301" s="362">
        <v>0</v>
      </c>
      <c r="R301" s="362">
        <v>0</v>
      </c>
      <c r="S301" s="363">
        <v>0</v>
      </c>
      <c r="T301" s="363">
        <v>0</v>
      </c>
      <c r="U301" s="891">
        <v>5685.5938582016988</v>
      </c>
      <c r="V301" s="891">
        <v>5726.530133980752</v>
      </c>
      <c r="W301" s="891">
        <v>-41.411136578090193</v>
      </c>
      <c r="X301" s="891">
        <v>5685.118997402662</v>
      </c>
      <c r="Y301" s="891">
        <v>0</v>
      </c>
      <c r="Z301" s="362">
        <v>0</v>
      </c>
      <c r="AA301" s="362">
        <v>0</v>
      </c>
      <c r="AB301" s="362">
        <v>0</v>
      </c>
      <c r="AC301" s="362">
        <v>0</v>
      </c>
      <c r="AD301" s="364" t="s">
        <v>2764</v>
      </c>
      <c r="AE301" s="360"/>
      <c r="AF301" s="363">
        <v>0</v>
      </c>
      <c r="AG301" s="363">
        <v>0</v>
      </c>
      <c r="AH301" s="360"/>
      <c r="AI301" s="859">
        <v>0</v>
      </c>
      <c r="AJ301" s="860">
        <v>0</v>
      </c>
      <c r="AK301" s="859">
        <v>0</v>
      </c>
      <c r="AL301" s="860">
        <v>0</v>
      </c>
      <c r="AM301" s="360"/>
      <c r="AN301" s="861">
        <v>0</v>
      </c>
      <c r="AO301" s="862">
        <v>0</v>
      </c>
      <c r="AP301" s="862">
        <v>0</v>
      </c>
      <c r="AQ301" s="862">
        <v>0</v>
      </c>
      <c r="AR301" s="863">
        <v>0</v>
      </c>
      <c r="AS301" s="586">
        <v>0</v>
      </c>
      <c r="AT301" s="864">
        <v>0</v>
      </c>
      <c r="AU301" s="864">
        <v>0</v>
      </c>
      <c r="AV301" s="864">
        <v>0</v>
      </c>
      <c r="AW301" s="864">
        <v>0</v>
      </c>
      <c r="AX301" s="839"/>
      <c r="AY301" s="865">
        <v>0</v>
      </c>
      <c r="AZ301" s="866">
        <v>0</v>
      </c>
      <c r="BA301" s="867">
        <v>0</v>
      </c>
      <c r="BB301" s="234" t="s">
        <v>881</v>
      </c>
      <c r="BC301" s="360"/>
      <c r="BD301" s="360"/>
      <c r="BE301" s="360"/>
      <c r="BF301" s="360"/>
      <c r="BG301" s="360"/>
      <c r="BH301" s="360"/>
      <c r="BI301" s="360"/>
      <c r="BJ301" s="360"/>
      <c r="BK301" s="360"/>
      <c r="BL301" s="360"/>
      <c r="BM301" s="360"/>
      <c r="BN301" s="876">
        <v>0</v>
      </c>
      <c r="BO301" s="877">
        <v>0</v>
      </c>
      <c r="BP301" s="878">
        <v>0</v>
      </c>
      <c r="BQ301" s="879">
        <v>0</v>
      </c>
      <c r="BR301" s="879">
        <v>0</v>
      </c>
      <c r="BS301" s="880">
        <v>0</v>
      </c>
      <c r="BT301" s="881">
        <v>0</v>
      </c>
      <c r="BU301" s="879">
        <v>0</v>
      </c>
      <c r="BV301" s="879">
        <v>0</v>
      </c>
      <c r="BW301" s="882">
        <v>0</v>
      </c>
      <c r="CG301" s="480">
        <v>288</v>
      </c>
    </row>
    <row r="302" spans="1:85" s="177" customFormat="1" ht="21.95" customHeight="1" x14ac:dyDescent="0.2">
      <c r="A302" s="234">
        <v>0</v>
      </c>
      <c r="B302" s="234">
        <v>0</v>
      </c>
      <c r="C302" s="388">
        <v>0</v>
      </c>
      <c r="D302" s="388" t="s">
        <v>149</v>
      </c>
      <c r="E302" s="868" t="s">
        <v>882</v>
      </c>
      <c r="F302" s="868" t="s">
        <v>1013</v>
      </c>
      <c r="G302" s="868" t="s">
        <v>7</v>
      </c>
      <c r="H302" s="869">
        <v>1</v>
      </c>
      <c r="I302" s="870">
        <v>30000</v>
      </c>
      <c r="J302" s="871">
        <v>30000</v>
      </c>
      <c r="K302" s="361">
        <v>30000</v>
      </c>
      <c r="L302" s="361">
        <v>31597.153273347813</v>
      </c>
      <c r="M302" s="362">
        <v>0</v>
      </c>
      <c r="N302" s="362">
        <v>0</v>
      </c>
      <c r="O302" s="363">
        <v>0</v>
      </c>
      <c r="P302" s="363">
        <v>0</v>
      </c>
      <c r="Q302" s="362">
        <v>0</v>
      </c>
      <c r="R302" s="362">
        <v>0</v>
      </c>
      <c r="S302" s="363">
        <v>0</v>
      </c>
      <c r="T302" s="363">
        <v>0</v>
      </c>
      <c r="U302" s="891">
        <v>31012.330135645632</v>
      </c>
      <c r="V302" s="891">
        <v>31235.618912622285</v>
      </c>
      <c r="W302" s="891">
        <v>-225.87892678958221</v>
      </c>
      <c r="X302" s="891">
        <v>31009.739985832704</v>
      </c>
      <c r="Y302" s="891">
        <v>0</v>
      </c>
      <c r="Z302" s="362">
        <v>0</v>
      </c>
      <c r="AA302" s="362">
        <v>0</v>
      </c>
      <c r="AB302" s="362">
        <v>0</v>
      </c>
      <c r="AC302" s="362">
        <v>0</v>
      </c>
      <c r="AD302" s="364" t="s">
        <v>2764</v>
      </c>
      <c r="AE302" s="360"/>
      <c r="AF302" s="363">
        <v>0</v>
      </c>
      <c r="AG302" s="363">
        <v>0</v>
      </c>
      <c r="AH302" s="360"/>
      <c r="AI302" s="859">
        <v>0</v>
      </c>
      <c r="AJ302" s="860">
        <v>0</v>
      </c>
      <c r="AK302" s="859">
        <v>0</v>
      </c>
      <c r="AL302" s="860">
        <v>0</v>
      </c>
      <c r="AM302" s="360"/>
      <c r="AN302" s="861">
        <v>0</v>
      </c>
      <c r="AO302" s="862">
        <v>0</v>
      </c>
      <c r="AP302" s="862">
        <v>0</v>
      </c>
      <c r="AQ302" s="862">
        <v>0</v>
      </c>
      <c r="AR302" s="863">
        <v>0</v>
      </c>
      <c r="AS302" s="586">
        <v>0</v>
      </c>
      <c r="AT302" s="864">
        <v>0</v>
      </c>
      <c r="AU302" s="864">
        <v>0</v>
      </c>
      <c r="AV302" s="864">
        <v>0</v>
      </c>
      <c r="AW302" s="864">
        <v>0</v>
      </c>
      <c r="AX302" s="839"/>
      <c r="AY302" s="865">
        <v>0</v>
      </c>
      <c r="AZ302" s="866">
        <v>0</v>
      </c>
      <c r="BA302" s="867">
        <v>0</v>
      </c>
      <c r="BB302" s="234" t="s">
        <v>882</v>
      </c>
      <c r="BC302" s="360"/>
      <c r="BD302" s="360"/>
      <c r="BE302" s="360"/>
      <c r="BF302" s="360"/>
      <c r="BG302" s="360"/>
      <c r="BH302" s="360"/>
      <c r="BI302" s="360"/>
      <c r="BJ302" s="360"/>
      <c r="BK302" s="360"/>
      <c r="BL302" s="360"/>
      <c r="BM302" s="360"/>
      <c r="BN302" s="876">
        <v>0</v>
      </c>
      <c r="BO302" s="877">
        <v>0</v>
      </c>
      <c r="BP302" s="878">
        <v>0</v>
      </c>
      <c r="BQ302" s="879">
        <v>0</v>
      </c>
      <c r="BR302" s="879">
        <v>0</v>
      </c>
      <c r="BS302" s="880">
        <v>0</v>
      </c>
      <c r="BT302" s="881">
        <v>0</v>
      </c>
      <c r="BU302" s="879">
        <v>0</v>
      </c>
      <c r="BV302" s="879">
        <v>0</v>
      </c>
      <c r="BW302" s="882">
        <v>0</v>
      </c>
      <c r="CG302" s="480">
        <v>289</v>
      </c>
    </row>
    <row r="303" spans="1:85" s="177" customFormat="1" ht="21.95" customHeight="1" x14ac:dyDescent="0.2">
      <c r="A303" s="234">
        <v>0</v>
      </c>
      <c r="B303" s="234">
        <v>1</v>
      </c>
      <c r="C303" s="388">
        <v>0</v>
      </c>
      <c r="D303" s="388" t="s">
        <v>149</v>
      </c>
      <c r="E303" s="868" t="s">
        <v>883</v>
      </c>
      <c r="F303" s="868" t="s">
        <v>1879</v>
      </c>
      <c r="G303" s="868" t="s">
        <v>7</v>
      </c>
      <c r="H303" s="869">
        <v>1</v>
      </c>
      <c r="I303" s="870">
        <v>120000</v>
      </c>
      <c r="J303" s="871">
        <v>120000</v>
      </c>
      <c r="K303" s="361">
        <v>120000</v>
      </c>
      <c r="L303" s="361">
        <v>125143.47240148929</v>
      </c>
      <c r="M303" s="362">
        <v>0.33329999999999999</v>
      </c>
      <c r="N303" s="362">
        <v>0.58329999999999993</v>
      </c>
      <c r="O303" s="363">
        <v>0.58329999999999993</v>
      </c>
      <c r="P303" s="363">
        <v>69995.999999999985</v>
      </c>
      <c r="Q303" s="362">
        <v>7.5777777777777847E-2</v>
      </c>
      <c r="R303" s="362">
        <v>0.19489999999999999</v>
      </c>
      <c r="S303" s="363">
        <v>0.19489999999999999</v>
      </c>
      <c r="T303" s="363">
        <v>23388</v>
      </c>
      <c r="U303" s="891">
        <v>123908.7859178322</v>
      </c>
      <c r="V303" s="891">
        <v>124627.05045533783</v>
      </c>
      <c r="W303" s="891">
        <v>-726.59640614069622</v>
      </c>
      <c r="X303" s="891">
        <v>123900.45404919713</v>
      </c>
      <c r="Y303" s="891">
        <v>72271.134846896675</v>
      </c>
      <c r="Z303" s="362">
        <v>0.24999999999999994</v>
      </c>
      <c r="AA303" s="362">
        <v>0.11912222222222214</v>
      </c>
      <c r="AB303" s="362">
        <v>-0.38839999999999997</v>
      </c>
      <c r="AC303" s="362">
        <v>-0.13087777777777782</v>
      </c>
      <c r="AD303" s="364" t="s">
        <v>2766</v>
      </c>
      <c r="AE303" s="360"/>
      <c r="AF303" s="363">
        <v>0</v>
      </c>
      <c r="AG303" s="363">
        <v>0.19489999999999999</v>
      </c>
      <c r="AH303" s="360"/>
      <c r="AI303" s="859">
        <v>-46607.999999999985</v>
      </c>
      <c r="AJ303" s="860">
        <v>1</v>
      </c>
      <c r="AK303" s="859">
        <v>0</v>
      </c>
      <c r="AL303" s="860">
        <v>0</v>
      </c>
      <c r="AM303" s="360"/>
      <c r="AN303" s="861">
        <v>23388</v>
      </c>
      <c r="AO303" s="862">
        <v>-46607.999999999985</v>
      </c>
      <c r="AP303" s="862">
        <v>0.41216524350663153</v>
      </c>
      <c r="AQ303" s="862">
        <v>0</v>
      </c>
      <c r="AR303" s="863">
        <v>0</v>
      </c>
      <c r="AS303" s="586">
        <v>0</v>
      </c>
      <c r="AT303" s="864">
        <v>0</v>
      </c>
      <c r="AU303" s="864">
        <v>0</v>
      </c>
      <c r="AV303" s="864">
        <v>0</v>
      </c>
      <c r="AW303" s="864">
        <v>0</v>
      </c>
      <c r="AX303" s="839"/>
      <c r="AY303" s="865">
        <v>0</v>
      </c>
      <c r="AZ303" s="866">
        <v>0</v>
      </c>
      <c r="BA303" s="867">
        <v>0</v>
      </c>
      <c r="BB303" s="234" t="s">
        <v>883</v>
      </c>
      <c r="BC303" s="360"/>
      <c r="BD303" s="360"/>
      <c r="BE303" s="360"/>
      <c r="BF303" s="360"/>
      <c r="BG303" s="360"/>
      <c r="BH303" s="360"/>
      <c r="BI303" s="360"/>
      <c r="BJ303" s="360"/>
      <c r="BK303" s="360"/>
      <c r="BL303" s="360"/>
      <c r="BM303" s="360"/>
      <c r="BN303" s="876">
        <v>0</v>
      </c>
      <c r="BO303" s="877">
        <v>0</v>
      </c>
      <c r="BP303" s="878">
        <v>0</v>
      </c>
      <c r="BQ303" s="879">
        <v>0</v>
      </c>
      <c r="BR303" s="879">
        <v>0</v>
      </c>
      <c r="BS303" s="880">
        <v>0</v>
      </c>
      <c r="BT303" s="881">
        <v>0</v>
      </c>
      <c r="BU303" s="879">
        <v>0</v>
      </c>
      <c r="BV303" s="879">
        <v>0</v>
      </c>
      <c r="BW303" s="882">
        <v>0</v>
      </c>
      <c r="CG303" s="480">
        <v>290</v>
      </c>
    </row>
    <row r="304" spans="1:85" s="177" customFormat="1" ht="21.95" customHeight="1" x14ac:dyDescent="0.2">
      <c r="A304" s="234">
        <v>0</v>
      </c>
      <c r="B304" s="234">
        <v>0</v>
      </c>
      <c r="C304" s="388">
        <v>0</v>
      </c>
      <c r="D304" s="388" t="s">
        <v>149</v>
      </c>
      <c r="E304" s="868" t="s">
        <v>1655</v>
      </c>
      <c r="F304" s="868" t="s">
        <v>1880</v>
      </c>
      <c r="G304" s="868" t="s">
        <v>8</v>
      </c>
      <c r="H304" s="869">
        <v>12</v>
      </c>
      <c r="I304" s="870">
        <v>360</v>
      </c>
      <c r="J304" s="871">
        <v>4320</v>
      </c>
      <c r="K304" s="361">
        <v>4320</v>
      </c>
      <c r="L304" s="361">
        <v>4549.9900713620846</v>
      </c>
      <c r="M304" s="362">
        <v>0</v>
      </c>
      <c r="N304" s="362">
        <v>0</v>
      </c>
      <c r="O304" s="363">
        <v>0</v>
      </c>
      <c r="P304" s="363">
        <v>0</v>
      </c>
      <c r="Q304" s="362">
        <v>0</v>
      </c>
      <c r="R304" s="362">
        <v>0</v>
      </c>
      <c r="S304" s="363">
        <v>0</v>
      </c>
      <c r="T304" s="363">
        <v>0</v>
      </c>
      <c r="U304" s="891">
        <v>4465.7755395329705</v>
      </c>
      <c r="V304" s="891">
        <v>4497.929123417608</v>
      </c>
      <c r="W304" s="891">
        <v>-32.526565457699355</v>
      </c>
      <c r="X304" s="891">
        <v>4465.4025579599083</v>
      </c>
      <c r="Y304" s="891">
        <v>0</v>
      </c>
      <c r="Z304" s="362">
        <v>0</v>
      </c>
      <c r="AA304" s="362">
        <v>0</v>
      </c>
      <c r="AB304" s="362">
        <v>0</v>
      </c>
      <c r="AC304" s="362">
        <v>0</v>
      </c>
      <c r="AD304" s="364" t="s">
        <v>2764</v>
      </c>
      <c r="AE304" s="360"/>
      <c r="AF304" s="363">
        <v>0</v>
      </c>
      <c r="AG304" s="363">
        <v>0</v>
      </c>
      <c r="AH304" s="360"/>
      <c r="AI304" s="859">
        <v>0</v>
      </c>
      <c r="AJ304" s="860">
        <v>0</v>
      </c>
      <c r="AK304" s="859">
        <v>0</v>
      </c>
      <c r="AL304" s="860">
        <v>0</v>
      </c>
      <c r="AM304" s="360"/>
      <c r="AN304" s="861">
        <v>0</v>
      </c>
      <c r="AO304" s="862">
        <v>0</v>
      </c>
      <c r="AP304" s="862">
        <v>0</v>
      </c>
      <c r="AQ304" s="862">
        <v>0</v>
      </c>
      <c r="AR304" s="863">
        <v>0</v>
      </c>
      <c r="AS304" s="586">
        <v>0</v>
      </c>
      <c r="AT304" s="864">
        <v>0</v>
      </c>
      <c r="AU304" s="864">
        <v>0</v>
      </c>
      <c r="AV304" s="864">
        <v>0</v>
      </c>
      <c r="AW304" s="864">
        <v>0</v>
      </c>
      <c r="AX304" s="839"/>
      <c r="AY304" s="865">
        <v>0</v>
      </c>
      <c r="AZ304" s="866">
        <v>0</v>
      </c>
      <c r="BA304" s="867">
        <v>0</v>
      </c>
      <c r="BB304" s="234" t="s">
        <v>1655</v>
      </c>
      <c r="BC304" s="360"/>
      <c r="BD304" s="360"/>
      <c r="BE304" s="360"/>
      <c r="BF304" s="360"/>
      <c r="BG304" s="360"/>
      <c r="BH304" s="360"/>
      <c r="BI304" s="360"/>
      <c r="BJ304" s="360"/>
      <c r="BK304" s="360"/>
      <c r="BL304" s="360"/>
      <c r="BM304" s="360"/>
      <c r="BN304" s="876">
        <v>0</v>
      </c>
      <c r="BO304" s="877">
        <v>0</v>
      </c>
      <c r="BP304" s="878">
        <v>0</v>
      </c>
      <c r="BQ304" s="879">
        <v>0</v>
      </c>
      <c r="BR304" s="879">
        <v>0</v>
      </c>
      <c r="BS304" s="880">
        <v>0</v>
      </c>
      <c r="BT304" s="881">
        <v>0</v>
      </c>
      <c r="BU304" s="879">
        <v>0</v>
      </c>
      <c r="BV304" s="879">
        <v>0</v>
      </c>
      <c r="BW304" s="882">
        <v>0</v>
      </c>
      <c r="CG304" s="480">
        <v>291</v>
      </c>
    </row>
    <row r="305" spans="1:85" s="177" customFormat="1" ht="21.95" customHeight="1" x14ac:dyDescent="0.2">
      <c r="A305" s="234">
        <v>0</v>
      </c>
      <c r="B305" s="234">
        <v>0</v>
      </c>
      <c r="C305" s="388">
        <v>0</v>
      </c>
      <c r="D305" s="388" t="s">
        <v>149</v>
      </c>
      <c r="E305" s="868" t="s">
        <v>2677</v>
      </c>
      <c r="F305" s="868" t="s">
        <v>1881</v>
      </c>
      <c r="G305" s="868" t="s">
        <v>7</v>
      </c>
      <c r="H305" s="869">
        <v>1</v>
      </c>
      <c r="I305" s="870">
        <v>25000</v>
      </c>
      <c r="J305" s="871">
        <v>25000</v>
      </c>
      <c r="K305" s="361">
        <v>25000</v>
      </c>
      <c r="L305" s="361">
        <v>26330.96106112318</v>
      </c>
      <c r="M305" s="362">
        <v>0</v>
      </c>
      <c r="N305" s="362">
        <v>0</v>
      </c>
      <c r="O305" s="363">
        <v>0</v>
      </c>
      <c r="P305" s="363">
        <v>0</v>
      </c>
      <c r="Q305" s="362">
        <v>0</v>
      </c>
      <c r="R305" s="362">
        <v>0</v>
      </c>
      <c r="S305" s="363">
        <v>0</v>
      </c>
      <c r="T305" s="363">
        <v>0</v>
      </c>
      <c r="U305" s="891">
        <v>25843.60844637136</v>
      </c>
      <c r="V305" s="891">
        <v>26029.682427185235</v>
      </c>
      <c r="W305" s="891">
        <v>-188.23243899131606</v>
      </c>
      <c r="X305" s="891">
        <v>25841.449988193919</v>
      </c>
      <c r="Y305" s="891">
        <v>0</v>
      </c>
      <c r="Z305" s="362">
        <v>0</v>
      </c>
      <c r="AA305" s="362">
        <v>0</v>
      </c>
      <c r="AB305" s="362">
        <v>0</v>
      </c>
      <c r="AC305" s="362">
        <v>0</v>
      </c>
      <c r="AD305" s="364" t="s">
        <v>2764</v>
      </c>
      <c r="AE305" s="360"/>
      <c r="AF305" s="363">
        <v>0</v>
      </c>
      <c r="AG305" s="363">
        <v>0</v>
      </c>
      <c r="AH305" s="360"/>
      <c r="AI305" s="859">
        <v>0</v>
      </c>
      <c r="AJ305" s="860">
        <v>0</v>
      </c>
      <c r="AK305" s="859">
        <v>0</v>
      </c>
      <c r="AL305" s="860">
        <v>0</v>
      </c>
      <c r="AM305" s="360"/>
      <c r="AN305" s="861">
        <v>0</v>
      </c>
      <c r="AO305" s="862">
        <v>0</v>
      </c>
      <c r="AP305" s="862">
        <v>0</v>
      </c>
      <c r="AQ305" s="862">
        <v>0</v>
      </c>
      <c r="AR305" s="863">
        <v>0</v>
      </c>
      <c r="AS305" s="586">
        <v>0</v>
      </c>
      <c r="AT305" s="864">
        <v>0</v>
      </c>
      <c r="AU305" s="864">
        <v>0</v>
      </c>
      <c r="AV305" s="864">
        <v>0</v>
      </c>
      <c r="AW305" s="864">
        <v>0</v>
      </c>
      <c r="AX305" s="839"/>
      <c r="AY305" s="865">
        <v>0</v>
      </c>
      <c r="AZ305" s="866">
        <v>0</v>
      </c>
      <c r="BA305" s="867">
        <v>0</v>
      </c>
      <c r="BB305" s="234" t="s">
        <v>2677</v>
      </c>
      <c r="BC305" s="360"/>
      <c r="BD305" s="360"/>
      <c r="BE305" s="360"/>
      <c r="BF305" s="360"/>
      <c r="BG305" s="360"/>
      <c r="BH305" s="360"/>
      <c r="BI305" s="360"/>
      <c r="BJ305" s="360"/>
      <c r="BK305" s="360"/>
      <c r="BL305" s="360"/>
      <c r="BM305" s="360"/>
      <c r="BN305" s="876">
        <v>0</v>
      </c>
      <c r="BO305" s="877">
        <v>0</v>
      </c>
      <c r="BP305" s="878">
        <v>0</v>
      </c>
      <c r="BQ305" s="879">
        <v>0</v>
      </c>
      <c r="BR305" s="879">
        <v>0</v>
      </c>
      <c r="BS305" s="880">
        <v>0</v>
      </c>
      <c r="BT305" s="881">
        <v>0</v>
      </c>
      <c r="BU305" s="879">
        <v>0</v>
      </c>
      <c r="BV305" s="879">
        <v>0</v>
      </c>
      <c r="BW305" s="882">
        <v>0</v>
      </c>
      <c r="CG305" s="480">
        <v>292</v>
      </c>
    </row>
    <row r="306" spans="1:85" s="177" customFormat="1" ht="21.95" customHeight="1" x14ac:dyDescent="0.2">
      <c r="A306" s="234">
        <v>0</v>
      </c>
      <c r="B306" s="234">
        <v>0</v>
      </c>
      <c r="C306" s="388">
        <v>0</v>
      </c>
      <c r="D306" s="388" t="s">
        <v>149</v>
      </c>
      <c r="E306" s="868" t="s">
        <v>2678</v>
      </c>
      <c r="F306" s="868" t="s">
        <v>1882</v>
      </c>
      <c r="G306" s="868" t="s">
        <v>8</v>
      </c>
      <c r="H306" s="869">
        <v>1</v>
      </c>
      <c r="I306" s="870">
        <v>9519</v>
      </c>
      <c r="J306" s="871">
        <v>9519</v>
      </c>
      <c r="K306" s="361">
        <v>9519</v>
      </c>
      <c r="L306" s="361">
        <v>10025.776733633262</v>
      </c>
      <c r="M306" s="362">
        <v>0</v>
      </c>
      <c r="N306" s="362">
        <v>0</v>
      </c>
      <c r="O306" s="363">
        <v>0</v>
      </c>
      <c r="P306" s="363">
        <v>0</v>
      </c>
      <c r="Q306" s="362">
        <v>0</v>
      </c>
      <c r="R306" s="362">
        <v>0</v>
      </c>
      <c r="S306" s="363">
        <v>0</v>
      </c>
      <c r="T306" s="363">
        <v>0</v>
      </c>
      <c r="U306" s="891">
        <v>9840.2123520403602</v>
      </c>
      <c r="V306" s="891">
        <v>9911.0618809750522</v>
      </c>
      <c r="W306" s="891">
        <v>-71.671383470334419</v>
      </c>
      <c r="X306" s="891">
        <v>9839.3904975047171</v>
      </c>
      <c r="Y306" s="891">
        <v>0</v>
      </c>
      <c r="Z306" s="362">
        <v>0</v>
      </c>
      <c r="AA306" s="362">
        <v>0</v>
      </c>
      <c r="AB306" s="362">
        <v>0</v>
      </c>
      <c r="AC306" s="362">
        <v>0</v>
      </c>
      <c r="AD306" s="364" t="s">
        <v>2764</v>
      </c>
      <c r="AE306" s="360"/>
      <c r="AF306" s="363">
        <v>0</v>
      </c>
      <c r="AG306" s="363">
        <v>0</v>
      </c>
      <c r="AH306" s="360"/>
      <c r="AI306" s="859">
        <v>0</v>
      </c>
      <c r="AJ306" s="860">
        <v>0</v>
      </c>
      <c r="AK306" s="859">
        <v>0</v>
      </c>
      <c r="AL306" s="860">
        <v>0</v>
      </c>
      <c r="AM306" s="360"/>
      <c r="AN306" s="861">
        <v>0</v>
      </c>
      <c r="AO306" s="862">
        <v>0</v>
      </c>
      <c r="AP306" s="862">
        <v>0</v>
      </c>
      <c r="AQ306" s="862">
        <v>0</v>
      </c>
      <c r="AR306" s="863">
        <v>0</v>
      </c>
      <c r="AS306" s="586">
        <v>0</v>
      </c>
      <c r="AT306" s="864">
        <v>0</v>
      </c>
      <c r="AU306" s="864">
        <v>0</v>
      </c>
      <c r="AV306" s="864">
        <v>0</v>
      </c>
      <c r="AW306" s="864">
        <v>0</v>
      </c>
      <c r="AX306" s="839"/>
      <c r="AY306" s="865">
        <v>0</v>
      </c>
      <c r="AZ306" s="866">
        <v>0</v>
      </c>
      <c r="BA306" s="867">
        <v>0</v>
      </c>
      <c r="BB306" s="234" t="s">
        <v>2678</v>
      </c>
      <c r="BC306" s="360"/>
      <c r="BD306" s="360"/>
      <c r="BE306" s="360"/>
      <c r="BF306" s="360"/>
      <c r="BG306" s="360"/>
      <c r="BH306" s="360"/>
      <c r="BI306" s="360"/>
      <c r="BJ306" s="360"/>
      <c r="BK306" s="360"/>
      <c r="BL306" s="360"/>
      <c r="BM306" s="360"/>
      <c r="BN306" s="876">
        <v>0</v>
      </c>
      <c r="BO306" s="877">
        <v>0</v>
      </c>
      <c r="BP306" s="878">
        <v>0</v>
      </c>
      <c r="BQ306" s="879">
        <v>0</v>
      </c>
      <c r="BR306" s="879">
        <v>0</v>
      </c>
      <c r="BS306" s="880">
        <v>0</v>
      </c>
      <c r="BT306" s="881">
        <v>0</v>
      </c>
      <c r="BU306" s="879">
        <v>0</v>
      </c>
      <c r="BV306" s="879">
        <v>0</v>
      </c>
      <c r="BW306" s="882">
        <v>0</v>
      </c>
      <c r="CG306" s="480">
        <v>293</v>
      </c>
    </row>
    <row r="307" spans="1:85" s="177" customFormat="1" ht="21.95" customHeight="1" x14ac:dyDescent="0.2">
      <c r="A307" s="234">
        <v>0</v>
      </c>
      <c r="B307" s="234">
        <v>0</v>
      </c>
      <c r="C307" s="388" t="s">
        <v>150</v>
      </c>
      <c r="D307" s="388" t="s">
        <v>150</v>
      </c>
      <c r="E307" s="161" t="s">
        <v>150</v>
      </c>
      <c r="F307" s="161" t="s">
        <v>886</v>
      </c>
      <c r="G307" s="162"/>
      <c r="H307" s="162"/>
      <c r="I307" s="162"/>
      <c r="J307" s="163">
        <v>98386.02</v>
      </c>
      <c r="K307" s="163">
        <v>98386.02</v>
      </c>
      <c r="L307" s="163">
        <v>103623.93846315544</v>
      </c>
      <c r="M307" s="164">
        <v>0</v>
      </c>
      <c r="N307" s="164">
        <v>0</v>
      </c>
      <c r="O307" s="163"/>
      <c r="P307" s="163">
        <v>0</v>
      </c>
      <c r="Q307" s="164">
        <v>0</v>
      </c>
      <c r="R307" s="164">
        <v>0</v>
      </c>
      <c r="S307" s="163">
        <v>0</v>
      </c>
      <c r="T307" s="163">
        <v>0</v>
      </c>
      <c r="U307" s="163">
        <v>101705.99109907447</v>
      </c>
      <c r="V307" s="163">
        <v>102438.27423498781</v>
      </c>
      <c r="W307" s="163"/>
      <c r="X307" s="163">
        <v>101697.49661469787</v>
      </c>
      <c r="Y307" s="163">
        <v>0</v>
      </c>
      <c r="Z307" s="164">
        <v>0</v>
      </c>
      <c r="AA307" s="164">
        <v>0</v>
      </c>
      <c r="AB307" s="164">
        <v>0</v>
      </c>
      <c r="AC307" s="164">
        <v>0</v>
      </c>
      <c r="AD307" s="201" t="s">
        <v>2764</v>
      </c>
      <c r="AE307" s="155" t="s">
        <v>964</v>
      </c>
      <c r="AF307" s="685">
        <v>0</v>
      </c>
      <c r="AG307" s="833">
        <v>0</v>
      </c>
      <c r="AH307" s="155"/>
      <c r="AI307" s="207"/>
      <c r="AJ307" s="208"/>
      <c r="AK307" s="207"/>
      <c r="AL307" s="208"/>
      <c r="AM307" s="155"/>
      <c r="AN307" s="212"/>
      <c r="AO307" s="209"/>
      <c r="AP307" s="209"/>
      <c r="AQ307" s="209"/>
      <c r="AR307" s="213"/>
      <c r="AS307" s="396"/>
      <c r="AT307" s="244"/>
      <c r="AU307" s="244"/>
      <c r="AV307" s="244"/>
      <c r="AW307" s="244"/>
      <c r="AX307" s="155"/>
      <c r="AY307" s="247"/>
      <c r="AZ307" s="245"/>
      <c r="BA307" s="397"/>
      <c r="BB307" s="234" t="s">
        <v>150</v>
      </c>
      <c r="BC307" s="155"/>
      <c r="BD307" s="155"/>
      <c r="BE307" s="155"/>
      <c r="BF307" s="155"/>
      <c r="BG307" s="155"/>
      <c r="BH307" s="155"/>
      <c r="BI307" s="155"/>
      <c r="BJ307" s="155"/>
      <c r="BK307" s="155"/>
      <c r="BL307" s="155"/>
      <c r="BM307" s="155"/>
      <c r="BN307" s="661" t="s">
        <v>150</v>
      </c>
      <c r="BO307" s="662">
        <v>0</v>
      </c>
      <c r="BP307" s="663">
        <v>0</v>
      </c>
      <c r="BQ307" s="664">
        <v>0</v>
      </c>
      <c r="BR307" s="664">
        <v>0</v>
      </c>
      <c r="BS307" s="665">
        <v>0</v>
      </c>
      <c r="BT307" s="666">
        <v>0</v>
      </c>
      <c r="BU307" s="664">
        <v>0</v>
      </c>
      <c r="BV307" s="664">
        <v>0</v>
      </c>
      <c r="BW307" s="667">
        <v>0</v>
      </c>
      <c r="CG307" s="480">
        <v>294</v>
      </c>
    </row>
    <row r="308" spans="1:85" s="177" customFormat="1" ht="21.95" customHeight="1" x14ac:dyDescent="0.2">
      <c r="A308" s="234">
        <v>0</v>
      </c>
      <c r="B308" s="234">
        <v>0</v>
      </c>
      <c r="C308" s="388">
        <v>0</v>
      </c>
      <c r="D308" s="388" t="s">
        <v>150</v>
      </c>
      <c r="E308" s="868" t="s">
        <v>260</v>
      </c>
      <c r="F308" s="868" t="s">
        <v>657</v>
      </c>
      <c r="G308" s="868" t="s">
        <v>90</v>
      </c>
      <c r="H308" s="869">
        <v>68.099999999999994</v>
      </c>
      <c r="I308" s="870">
        <v>610.88279999999997</v>
      </c>
      <c r="J308" s="871">
        <v>41601.11</v>
      </c>
      <c r="K308" s="361">
        <v>41601.11</v>
      </c>
      <c r="L308" s="361">
        <v>43815.88830038008</v>
      </c>
      <c r="M308" s="362">
        <v>0</v>
      </c>
      <c r="N308" s="362">
        <v>0</v>
      </c>
      <c r="O308" s="363">
        <v>0</v>
      </c>
      <c r="P308" s="363">
        <v>0</v>
      </c>
      <c r="Q308" s="362">
        <v>0</v>
      </c>
      <c r="R308" s="362">
        <v>0</v>
      </c>
      <c r="S308" s="363">
        <v>0</v>
      </c>
      <c r="T308" s="363">
        <v>0</v>
      </c>
      <c r="U308" s="891">
        <v>43004.911910976967</v>
      </c>
      <c r="V308" s="891">
        <v>43314.547276736004</v>
      </c>
      <c r="W308" s="891">
        <v>-313.22713600184193</v>
      </c>
      <c r="X308" s="891">
        <v>43001.320140734162</v>
      </c>
      <c r="Y308" s="891">
        <v>0</v>
      </c>
      <c r="Z308" s="362">
        <v>0</v>
      </c>
      <c r="AA308" s="362">
        <v>0</v>
      </c>
      <c r="AB308" s="362">
        <v>0</v>
      </c>
      <c r="AC308" s="362">
        <v>0</v>
      </c>
      <c r="AD308" s="364" t="s">
        <v>2764</v>
      </c>
      <c r="AE308" s="360"/>
      <c r="AF308" s="363">
        <v>0</v>
      </c>
      <c r="AG308" s="363">
        <v>0</v>
      </c>
      <c r="AH308" s="360"/>
      <c r="AI308" s="859">
        <v>0</v>
      </c>
      <c r="AJ308" s="860">
        <v>0</v>
      </c>
      <c r="AK308" s="859">
        <v>0</v>
      </c>
      <c r="AL308" s="860">
        <v>0</v>
      </c>
      <c r="AM308" s="360"/>
      <c r="AN308" s="861">
        <v>0</v>
      </c>
      <c r="AO308" s="862">
        <v>0</v>
      </c>
      <c r="AP308" s="862">
        <v>0</v>
      </c>
      <c r="AQ308" s="862">
        <v>0</v>
      </c>
      <c r="AR308" s="863">
        <v>0</v>
      </c>
      <c r="AS308" s="586">
        <v>7</v>
      </c>
      <c r="AT308" s="864">
        <v>0</v>
      </c>
      <c r="AU308" s="864">
        <v>5.9500000000000004E-2</v>
      </c>
      <c r="AV308" s="864">
        <v>0.4758</v>
      </c>
      <c r="AW308" s="864">
        <v>0.95050000000000001</v>
      </c>
      <c r="AX308" s="839"/>
      <c r="AY308" s="865">
        <v>39541.855055</v>
      </c>
      <c r="AZ308" s="866">
        <v>5.9882651721362694E-2</v>
      </c>
      <c r="BA308" s="867">
        <v>7</v>
      </c>
      <c r="BB308" s="234" t="s">
        <v>260</v>
      </c>
      <c r="BC308" s="360"/>
      <c r="BD308" s="360"/>
      <c r="BE308" s="360"/>
      <c r="BF308" s="360"/>
      <c r="BG308" s="360"/>
      <c r="BH308" s="360"/>
      <c r="BI308" s="360"/>
      <c r="BJ308" s="360"/>
      <c r="BK308" s="360"/>
      <c r="BL308" s="360"/>
      <c r="BM308" s="360"/>
      <c r="BN308" s="876">
        <v>0</v>
      </c>
      <c r="BO308" s="877">
        <v>0</v>
      </c>
      <c r="BP308" s="878">
        <v>0</v>
      </c>
      <c r="BQ308" s="879">
        <v>0</v>
      </c>
      <c r="BR308" s="879">
        <v>0</v>
      </c>
      <c r="BS308" s="880">
        <v>0</v>
      </c>
      <c r="BT308" s="881">
        <v>0</v>
      </c>
      <c r="BU308" s="879">
        <v>0</v>
      </c>
      <c r="BV308" s="879">
        <v>0</v>
      </c>
      <c r="BW308" s="882">
        <v>0</v>
      </c>
      <c r="CG308" s="480">
        <v>294</v>
      </c>
    </row>
    <row r="309" spans="1:85" s="177" customFormat="1" ht="21.95" customHeight="1" x14ac:dyDescent="0.2">
      <c r="A309" s="234">
        <v>0</v>
      </c>
      <c r="B309" s="234">
        <v>0</v>
      </c>
      <c r="C309" s="388">
        <v>0</v>
      </c>
      <c r="D309" s="388" t="s">
        <v>150</v>
      </c>
      <c r="E309" s="868" t="s">
        <v>261</v>
      </c>
      <c r="F309" s="868" t="s">
        <v>1883</v>
      </c>
      <c r="G309" s="868" t="s">
        <v>90</v>
      </c>
      <c r="H309" s="869">
        <v>34.700000000000003</v>
      </c>
      <c r="I309" s="870">
        <v>757.25829999999996</v>
      </c>
      <c r="J309" s="871">
        <v>26276.86</v>
      </c>
      <c r="K309" s="361">
        <v>26276.86</v>
      </c>
      <c r="L309" s="361">
        <v>27675.799098743406</v>
      </c>
      <c r="M309" s="362">
        <v>0</v>
      </c>
      <c r="N309" s="362">
        <v>0</v>
      </c>
      <c r="O309" s="363">
        <v>0</v>
      </c>
      <c r="P309" s="363">
        <v>0</v>
      </c>
      <c r="Q309" s="362">
        <v>0</v>
      </c>
      <c r="R309" s="362">
        <v>0</v>
      </c>
      <c r="S309" s="363">
        <v>0</v>
      </c>
      <c r="T309" s="363">
        <v>0</v>
      </c>
      <c r="U309" s="891">
        <v>27163.55524160471</v>
      </c>
      <c r="V309" s="891">
        <v>27359.132839344267</v>
      </c>
      <c r="W309" s="891">
        <v>-197.84629787333583</v>
      </c>
      <c r="X309" s="891">
        <v>27161.28654147093</v>
      </c>
      <c r="Y309" s="891">
        <v>0</v>
      </c>
      <c r="Z309" s="362">
        <v>0</v>
      </c>
      <c r="AA309" s="362">
        <v>0</v>
      </c>
      <c r="AB309" s="362">
        <v>0</v>
      </c>
      <c r="AC309" s="362">
        <v>0</v>
      </c>
      <c r="AD309" s="364" t="s">
        <v>2764</v>
      </c>
      <c r="AE309" s="360"/>
      <c r="AF309" s="363">
        <v>0</v>
      </c>
      <c r="AG309" s="363">
        <v>0</v>
      </c>
      <c r="AH309" s="360"/>
      <c r="AI309" s="859">
        <v>0</v>
      </c>
      <c r="AJ309" s="860">
        <v>0</v>
      </c>
      <c r="AK309" s="859">
        <v>0</v>
      </c>
      <c r="AL309" s="860">
        <v>0</v>
      </c>
      <c r="AM309" s="360"/>
      <c r="AN309" s="861">
        <v>0</v>
      </c>
      <c r="AO309" s="862">
        <v>0</v>
      </c>
      <c r="AP309" s="862">
        <v>0</v>
      </c>
      <c r="AQ309" s="862">
        <v>0</v>
      </c>
      <c r="AR309" s="863">
        <v>0</v>
      </c>
      <c r="AS309" s="586">
        <v>10</v>
      </c>
      <c r="AT309" s="864">
        <v>0</v>
      </c>
      <c r="AU309" s="864">
        <v>5.7000000000000002E-2</v>
      </c>
      <c r="AV309" s="864">
        <v>0.45579999999999998</v>
      </c>
      <c r="AW309" s="864">
        <v>0.96189999999999998</v>
      </c>
      <c r="AX309" s="839"/>
      <c r="AY309" s="865">
        <v>25275.711633999999</v>
      </c>
      <c r="AZ309" s="866">
        <v>3.8277835844654634E-2</v>
      </c>
      <c r="BA309" s="867">
        <v>10</v>
      </c>
      <c r="BB309" s="234" t="s">
        <v>261</v>
      </c>
      <c r="BC309" s="360"/>
      <c r="BD309" s="360"/>
      <c r="BE309" s="360"/>
      <c r="BF309" s="360"/>
      <c r="BG309" s="360"/>
      <c r="BH309" s="360"/>
      <c r="BI309" s="360"/>
      <c r="BJ309" s="360"/>
      <c r="BK309" s="360"/>
      <c r="BL309" s="360"/>
      <c r="BM309" s="360"/>
      <c r="BN309" s="876">
        <v>0</v>
      </c>
      <c r="BO309" s="877">
        <v>0</v>
      </c>
      <c r="BP309" s="878">
        <v>0</v>
      </c>
      <c r="BQ309" s="879">
        <v>0</v>
      </c>
      <c r="BR309" s="879">
        <v>0</v>
      </c>
      <c r="BS309" s="880">
        <v>0</v>
      </c>
      <c r="BT309" s="881">
        <v>0</v>
      </c>
      <c r="BU309" s="879">
        <v>0</v>
      </c>
      <c r="BV309" s="879">
        <v>0</v>
      </c>
      <c r="BW309" s="882">
        <v>0</v>
      </c>
      <c r="CG309" s="480">
        <v>295</v>
      </c>
    </row>
    <row r="310" spans="1:85" s="177" customFormat="1" ht="21.95" customHeight="1" x14ac:dyDescent="0.2">
      <c r="A310" s="234">
        <v>0</v>
      </c>
      <c r="B310" s="234">
        <v>0</v>
      </c>
      <c r="C310" s="388">
        <v>0</v>
      </c>
      <c r="D310" s="388" t="s">
        <v>150</v>
      </c>
      <c r="E310" s="868" t="s">
        <v>262</v>
      </c>
      <c r="F310" s="868" t="s">
        <v>658</v>
      </c>
      <c r="G310" s="868" t="s">
        <v>90</v>
      </c>
      <c r="H310" s="869">
        <v>24.14</v>
      </c>
      <c r="I310" s="870">
        <v>610.88279999999997</v>
      </c>
      <c r="J310" s="871">
        <v>14746.71</v>
      </c>
      <c r="K310" s="361">
        <v>14746.71</v>
      </c>
      <c r="L310" s="361">
        <v>15531.801871587031</v>
      </c>
      <c r="M310" s="362">
        <v>0</v>
      </c>
      <c r="N310" s="362">
        <v>0</v>
      </c>
      <c r="O310" s="363">
        <v>0</v>
      </c>
      <c r="P310" s="363">
        <v>0</v>
      </c>
      <c r="Q310" s="362">
        <v>0</v>
      </c>
      <c r="R310" s="362">
        <v>0</v>
      </c>
      <c r="S310" s="363">
        <v>0</v>
      </c>
      <c r="T310" s="363">
        <v>0</v>
      </c>
      <c r="U310" s="891">
        <v>15244.327964487558</v>
      </c>
      <c r="V310" s="891">
        <v>15354.087125831869</v>
      </c>
      <c r="W310" s="891">
        <v>-111.03236761590502</v>
      </c>
      <c r="X310" s="891">
        <v>15243.054758215965</v>
      </c>
      <c r="Y310" s="891">
        <v>0</v>
      </c>
      <c r="Z310" s="362">
        <v>0</v>
      </c>
      <c r="AA310" s="362">
        <v>0</v>
      </c>
      <c r="AB310" s="362">
        <v>0</v>
      </c>
      <c r="AC310" s="362">
        <v>0</v>
      </c>
      <c r="AD310" s="364" t="s">
        <v>2764</v>
      </c>
      <c r="AE310" s="360"/>
      <c r="AF310" s="363">
        <v>0</v>
      </c>
      <c r="AG310" s="363">
        <v>0</v>
      </c>
      <c r="AH310" s="360"/>
      <c r="AI310" s="859">
        <v>0</v>
      </c>
      <c r="AJ310" s="860">
        <v>0</v>
      </c>
      <c r="AK310" s="859">
        <v>0</v>
      </c>
      <c r="AL310" s="860">
        <v>0</v>
      </c>
      <c r="AM310" s="360"/>
      <c r="AN310" s="861">
        <v>0</v>
      </c>
      <c r="AO310" s="862">
        <v>0</v>
      </c>
      <c r="AP310" s="862">
        <v>0</v>
      </c>
      <c r="AQ310" s="862">
        <v>0</v>
      </c>
      <c r="AR310" s="863">
        <v>0</v>
      </c>
      <c r="AS310" s="586">
        <v>14</v>
      </c>
      <c r="AT310" s="864">
        <v>0</v>
      </c>
      <c r="AU310" s="864">
        <v>6.3500000000000001E-2</v>
      </c>
      <c r="AV310" s="864">
        <v>0.50829999999999997</v>
      </c>
      <c r="AW310" s="864">
        <v>0.95369999999999999</v>
      </c>
      <c r="AX310" s="839"/>
      <c r="AY310" s="865">
        <v>14063.937327</v>
      </c>
      <c r="AZ310" s="866">
        <v>2.1298592582780725E-2</v>
      </c>
      <c r="BA310" s="867">
        <v>14</v>
      </c>
      <c r="BB310" s="234" t="s">
        <v>262</v>
      </c>
      <c r="BC310" s="360"/>
      <c r="BD310" s="360"/>
      <c r="BE310" s="360"/>
      <c r="BF310" s="360"/>
      <c r="BG310" s="360"/>
      <c r="BH310" s="360"/>
      <c r="BI310" s="360"/>
      <c r="BJ310" s="360"/>
      <c r="BK310" s="360"/>
      <c r="BL310" s="360"/>
      <c r="BM310" s="360"/>
      <c r="BN310" s="876">
        <v>0</v>
      </c>
      <c r="BO310" s="877">
        <v>0</v>
      </c>
      <c r="BP310" s="878">
        <v>0</v>
      </c>
      <c r="BQ310" s="879">
        <v>0</v>
      </c>
      <c r="BR310" s="879">
        <v>0</v>
      </c>
      <c r="BS310" s="880">
        <v>0</v>
      </c>
      <c r="BT310" s="881">
        <v>0</v>
      </c>
      <c r="BU310" s="879">
        <v>0</v>
      </c>
      <c r="BV310" s="879">
        <v>0</v>
      </c>
      <c r="BW310" s="882">
        <v>0</v>
      </c>
      <c r="CG310" s="480">
        <v>296</v>
      </c>
    </row>
    <row r="311" spans="1:85" s="177" customFormat="1" ht="21.95" customHeight="1" x14ac:dyDescent="0.2">
      <c r="A311" s="234">
        <v>0</v>
      </c>
      <c r="B311" s="234">
        <v>0</v>
      </c>
      <c r="C311" s="388">
        <v>0</v>
      </c>
      <c r="D311" s="388" t="s">
        <v>150</v>
      </c>
      <c r="E311" s="868" t="s">
        <v>885</v>
      </c>
      <c r="F311" s="868" t="s">
        <v>576</v>
      </c>
      <c r="G311" s="868" t="s">
        <v>8</v>
      </c>
      <c r="H311" s="869">
        <v>147</v>
      </c>
      <c r="I311" s="870">
        <v>107.22</v>
      </c>
      <c r="J311" s="871">
        <v>15761.34</v>
      </c>
      <c r="K311" s="361">
        <v>15761.34</v>
      </c>
      <c r="L311" s="361">
        <v>16600.449192444928</v>
      </c>
      <c r="M311" s="362">
        <v>0</v>
      </c>
      <c r="N311" s="362">
        <v>0</v>
      </c>
      <c r="O311" s="363">
        <v>0</v>
      </c>
      <c r="P311" s="363">
        <v>0</v>
      </c>
      <c r="Q311" s="362">
        <v>0</v>
      </c>
      <c r="R311" s="362">
        <v>0</v>
      </c>
      <c r="S311" s="363">
        <v>0</v>
      </c>
      <c r="T311" s="363">
        <v>0</v>
      </c>
      <c r="U311" s="891">
        <v>16293.195982005231</v>
      </c>
      <c r="V311" s="891">
        <v>16410.506993075669</v>
      </c>
      <c r="W311" s="891">
        <v>-118.67181879885541</v>
      </c>
      <c r="X311" s="891">
        <v>16291.835174276814</v>
      </c>
      <c r="Y311" s="891">
        <v>0</v>
      </c>
      <c r="Z311" s="362">
        <v>0</v>
      </c>
      <c r="AA311" s="362">
        <v>0</v>
      </c>
      <c r="AB311" s="362">
        <v>0</v>
      </c>
      <c r="AC311" s="362">
        <v>0</v>
      </c>
      <c r="AD311" s="364" t="s">
        <v>2764</v>
      </c>
      <c r="AE311" s="360"/>
      <c r="AF311" s="363">
        <v>0</v>
      </c>
      <c r="AG311" s="363">
        <v>0</v>
      </c>
      <c r="AH311" s="360"/>
      <c r="AI311" s="859">
        <v>0</v>
      </c>
      <c r="AJ311" s="860">
        <v>0</v>
      </c>
      <c r="AK311" s="859">
        <v>0</v>
      </c>
      <c r="AL311" s="860">
        <v>0</v>
      </c>
      <c r="AM311" s="360"/>
      <c r="AN311" s="861">
        <v>0</v>
      </c>
      <c r="AO311" s="862">
        <v>0</v>
      </c>
      <c r="AP311" s="862">
        <v>0</v>
      </c>
      <c r="AQ311" s="862">
        <v>0</v>
      </c>
      <c r="AR311" s="863">
        <v>0</v>
      </c>
      <c r="AS311" s="586">
        <v>11</v>
      </c>
      <c r="AT311" s="864">
        <v>0</v>
      </c>
      <c r="AU311" s="864">
        <v>6.1200000000000004E-2</v>
      </c>
      <c r="AV311" s="864">
        <v>0.48979999999999996</v>
      </c>
      <c r="AW311" s="864">
        <v>0.96599999999999997</v>
      </c>
      <c r="AX311" s="839"/>
      <c r="AY311" s="865">
        <v>15225.45444</v>
      </c>
      <c r="AZ311" s="866">
        <v>2.3057607799680281E-2</v>
      </c>
      <c r="BA311" s="867">
        <v>11</v>
      </c>
      <c r="BB311" s="234" t="s">
        <v>885</v>
      </c>
      <c r="BC311" s="360"/>
      <c r="BD311" s="360"/>
      <c r="BE311" s="360"/>
      <c r="BF311" s="360"/>
      <c r="BG311" s="360"/>
      <c r="BH311" s="360"/>
      <c r="BI311" s="360"/>
      <c r="BJ311" s="360"/>
      <c r="BK311" s="360"/>
      <c r="BL311" s="360"/>
      <c r="BM311" s="360"/>
      <c r="BN311" s="876">
        <v>0</v>
      </c>
      <c r="BO311" s="877">
        <v>0</v>
      </c>
      <c r="BP311" s="878">
        <v>0</v>
      </c>
      <c r="BQ311" s="879">
        <v>0</v>
      </c>
      <c r="BR311" s="879">
        <v>0</v>
      </c>
      <c r="BS311" s="880">
        <v>0</v>
      </c>
      <c r="BT311" s="881">
        <v>0</v>
      </c>
      <c r="BU311" s="879">
        <v>0</v>
      </c>
      <c r="BV311" s="879">
        <v>0</v>
      </c>
      <c r="BW311" s="882">
        <v>0</v>
      </c>
      <c r="CG311" s="480">
        <v>297</v>
      </c>
    </row>
    <row r="312" spans="1:85" s="177" customFormat="1" ht="21.95" customHeight="1" x14ac:dyDescent="0.2">
      <c r="A312" s="234">
        <v>0</v>
      </c>
      <c r="B312" s="234">
        <v>0</v>
      </c>
      <c r="C312" s="388" t="s">
        <v>151</v>
      </c>
      <c r="D312" s="388" t="s">
        <v>151</v>
      </c>
      <c r="E312" s="161" t="s">
        <v>151</v>
      </c>
      <c r="F312" s="161" t="s">
        <v>887</v>
      </c>
      <c r="G312" s="162"/>
      <c r="H312" s="162"/>
      <c r="I312" s="162"/>
      <c r="J312" s="163">
        <v>95987.23</v>
      </c>
      <c r="K312" s="163">
        <v>95987.23</v>
      </c>
      <c r="L312" s="163">
        <v>101097.44061980298</v>
      </c>
      <c r="M312" s="164">
        <v>0</v>
      </c>
      <c r="N312" s="164">
        <v>0</v>
      </c>
      <c r="O312" s="163"/>
      <c r="P312" s="163">
        <v>0</v>
      </c>
      <c r="Q312" s="164">
        <v>0</v>
      </c>
      <c r="R312" s="164">
        <v>0</v>
      </c>
      <c r="S312" s="163">
        <v>0</v>
      </c>
      <c r="T312" s="163">
        <v>0</v>
      </c>
      <c r="U312" s="163">
        <v>99226.255518871636</v>
      </c>
      <c r="V312" s="163">
        <v>99940.684558607521</v>
      </c>
      <c r="W312" s="163"/>
      <c r="X312" s="163">
        <v>99217.96814201065</v>
      </c>
      <c r="Y312" s="163">
        <v>0</v>
      </c>
      <c r="Z312" s="164">
        <v>0</v>
      </c>
      <c r="AA312" s="164">
        <v>0</v>
      </c>
      <c r="AB312" s="164">
        <v>0</v>
      </c>
      <c r="AC312" s="164">
        <v>0</v>
      </c>
      <c r="AD312" s="201" t="s">
        <v>2764</v>
      </c>
      <c r="AE312" s="155" t="s">
        <v>964</v>
      </c>
      <c r="AF312" s="685">
        <v>0</v>
      </c>
      <c r="AG312" s="833">
        <v>0</v>
      </c>
      <c r="AH312" s="155"/>
      <c r="AI312" s="207"/>
      <c r="AJ312" s="208"/>
      <c r="AK312" s="207"/>
      <c r="AL312" s="208"/>
      <c r="AM312" s="155"/>
      <c r="AN312" s="212"/>
      <c r="AO312" s="209"/>
      <c r="AP312" s="209"/>
      <c r="AQ312" s="209"/>
      <c r="AR312" s="213"/>
      <c r="AS312" s="396"/>
      <c r="AT312" s="244"/>
      <c r="AU312" s="244"/>
      <c r="AV312" s="244"/>
      <c r="AW312" s="244"/>
      <c r="AX312" s="155"/>
      <c r="AY312" s="247"/>
      <c r="AZ312" s="245"/>
      <c r="BA312" s="397"/>
      <c r="BB312" s="234" t="s">
        <v>151</v>
      </c>
      <c r="BC312" s="155"/>
      <c r="BD312" s="155"/>
      <c r="BE312" s="155"/>
      <c r="BF312" s="155"/>
      <c r="BG312" s="155"/>
      <c r="BH312" s="155"/>
      <c r="BI312" s="155"/>
      <c r="BJ312" s="155"/>
      <c r="BK312" s="155"/>
      <c r="BL312" s="155"/>
      <c r="BM312" s="155"/>
      <c r="BN312" s="661" t="s">
        <v>151</v>
      </c>
      <c r="BO312" s="662">
        <v>0</v>
      </c>
      <c r="BP312" s="663">
        <v>0</v>
      </c>
      <c r="BQ312" s="664">
        <v>0</v>
      </c>
      <c r="BR312" s="664">
        <v>0</v>
      </c>
      <c r="BS312" s="665">
        <v>0</v>
      </c>
      <c r="BT312" s="666">
        <v>0</v>
      </c>
      <c r="BU312" s="664">
        <v>0</v>
      </c>
      <c r="BV312" s="664">
        <v>0</v>
      </c>
      <c r="BW312" s="667">
        <v>0</v>
      </c>
      <c r="CG312" s="480">
        <v>298</v>
      </c>
    </row>
    <row r="313" spans="1:85" s="177" customFormat="1" ht="21.95" customHeight="1" x14ac:dyDescent="0.2">
      <c r="A313" s="234">
        <v>0</v>
      </c>
      <c r="B313" s="234">
        <v>0</v>
      </c>
      <c r="C313" s="388">
        <v>0</v>
      </c>
      <c r="D313" s="388" t="s">
        <v>151</v>
      </c>
      <c r="E313" s="872" t="s">
        <v>1014</v>
      </c>
      <c r="F313" s="872" t="s">
        <v>888</v>
      </c>
      <c r="G313" s="872"/>
      <c r="H313" s="873"/>
      <c r="I313" s="874"/>
      <c r="J313" s="875">
        <v>25872.31</v>
      </c>
      <c r="K313" s="842">
        <v>25872.31</v>
      </c>
      <c r="L313" s="842">
        <v>27249.711486852313</v>
      </c>
      <c r="M313" s="362">
        <v>0</v>
      </c>
      <c r="N313" s="362">
        <v>0</v>
      </c>
      <c r="O313" s="363">
        <v>0</v>
      </c>
      <c r="P313" s="363">
        <v>0</v>
      </c>
      <c r="Q313" s="362">
        <v>0</v>
      </c>
      <c r="R313" s="362">
        <v>0</v>
      </c>
      <c r="S313" s="363">
        <v>0</v>
      </c>
      <c r="T313" s="363">
        <v>0</v>
      </c>
      <c r="U313" s="363"/>
      <c r="V313" s="363"/>
      <c r="W313" s="363"/>
      <c r="X313" s="363"/>
      <c r="Y313" s="363">
        <v>0</v>
      </c>
      <c r="Z313" s="362">
        <v>0</v>
      </c>
      <c r="AA313" s="362">
        <v>0</v>
      </c>
      <c r="AB313" s="362">
        <v>0</v>
      </c>
      <c r="AC313" s="362">
        <v>0</v>
      </c>
      <c r="AD313" s="364" t="s">
        <v>2764</v>
      </c>
      <c r="AE313" s="360"/>
      <c r="AF313" s="363">
        <v>0</v>
      </c>
      <c r="AG313" s="363">
        <v>0</v>
      </c>
      <c r="AH313" s="360"/>
      <c r="AI313" s="859"/>
      <c r="AJ313" s="860"/>
      <c r="AK313" s="859"/>
      <c r="AL313" s="860"/>
      <c r="AM313" s="360"/>
      <c r="AN313" s="861"/>
      <c r="AO313" s="862"/>
      <c r="AP313" s="862"/>
      <c r="AQ313" s="862"/>
      <c r="AR313" s="863"/>
      <c r="AS313" s="586"/>
      <c r="AT313" s="864"/>
      <c r="AU313" s="864"/>
      <c r="AV313" s="864"/>
      <c r="AW313" s="864"/>
      <c r="AX313" s="839"/>
      <c r="AY313" s="865"/>
      <c r="AZ313" s="866"/>
      <c r="BA313" s="867"/>
      <c r="BB313" s="234" t="s">
        <v>1014</v>
      </c>
      <c r="BC313" s="360"/>
      <c r="BD313" s="360"/>
      <c r="BE313" s="360"/>
      <c r="BF313" s="360"/>
      <c r="BG313" s="360"/>
      <c r="BH313" s="360"/>
      <c r="BI313" s="360"/>
      <c r="BJ313" s="360"/>
      <c r="BK313" s="360"/>
      <c r="BL313" s="360"/>
      <c r="BM313" s="360"/>
      <c r="BN313" s="876">
        <v>0</v>
      </c>
      <c r="BO313" s="877">
        <v>0</v>
      </c>
      <c r="BP313" s="878">
        <v>0</v>
      </c>
      <c r="BQ313" s="879">
        <v>0</v>
      </c>
      <c r="BR313" s="879">
        <v>0</v>
      </c>
      <c r="BS313" s="880">
        <v>0</v>
      </c>
      <c r="BT313" s="881">
        <v>0</v>
      </c>
      <c r="BU313" s="879">
        <v>0</v>
      </c>
      <c r="BV313" s="879">
        <v>0</v>
      </c>
      <c r="BW313" s="882">
        <v>0</v>
      </c>
      <c r="CG313" s="480">
        <v>299</v>
      </c>
    </row>
    <row r="314" spans="1:85" s="177" customFormat="1" ht="21.95" customHeight="1" x14ac:dyDescent="0.2">
      <c r="A314" s="234">
        <v>0</v>
      </c>
      <c r="B314" s="234">
        <v>0</v>
      </c>
      <c r="C314" s="388">
        <v>0</v>
      </c>
      <c r="D314" s="388" t="s">
        <v>151</v>
      </c>
      <c r="E314" s="868" t="s">
        <v>1015</v>
      </c>
      <c r="F314" s="868" t="s">
        <v>2679</v>
      </c>
      <c r="G314" s="868" t="s">
        <v>8</v>
      </c>
      <c r="H314" s="869">
        <v>74</v>
      </c>
      <c r="I314" s="870">
        <v>323.22140000000002</v>
      </c>
      <c r="J314" s="871">
        <v>23918.38</v>
      </c>
      <c r="K314" s="361">
        <v>23918.38</v>
      </c>
      <c r="L314" s="361">
        <v>25191.757297005894</v>
      </c>
      <c r="M314" s="362">
        <v>0</v>
      </c>
      <c r="N314" s="362">
        <v>0</v>
      </c>
      <c r="O314" s="363">
        <v>0</v>
      </c>
      <c r="P314" s="363">
        <v>0</v>
      </c>
      <c r="Q314" s="362">
        <v>0</v>
      </c>
      <c r="R314" s="362">
        <v>0</v>
      </c>
      <c r="S314" s="363">
        <v>0</v>
      </c>
      <c r="T314" s="363">
        <v>0</v>
      </c>
      <c r="U314" s="891">
        <v>24725.489895660794</v>
      </c>
      <c r="V314" s="891">
        <v>24903.513422909553</v>
      </c>
      <c r="W314" s="891">
        <v>-180.08860016484454</v>
      </c>
      <c r="X314" s="891">
        <v>24723.42482274471</v>
      </c>
      <c r="Y314" s="891">
        <v>0</v>
      </c>
      <c r="Z314" s="362">
        <v>0</v>
      </c>
      <c r="AA314" s="362">
        <v>0</v>
      </c>
      <c r="AB314" s="362">
        <v>0</v>
      </c>
      <c r="AC314" s="362">
        <v>0</v>
      </c>
      <c r="AD314" s="364" t="s">
        <v>2764</v>
      </c>
      <c r="AE314" s="360"/>
      <c r="AF314" s="363">
        <v>0</v>
      </c>
      <c r="AG314" s="363">
        <v>0</v>
      </c>
      <c r="AH314" s="360"/>
      <c r="AI314" s="859">
        <v>0</v>
      </c>
      <c r="AJ314" s="860">
        <v>0</v>
      </c>
      <c r="AK314" s="859">
        <v>0</v>
      </c>
      <c r="AL314" s="860">
        <v>0</v>
      </c>
      <c r="AM314" s="360"/>
      <c r="AN314" s="861">
        <v>0</v>
      </c>
      <c r="AO314" s="862">
        <v>0</v>
      </c>
      <c r="AP314" s="862">
        <v>0</v>
      </c>
      <c r="AQ314" s="862">
        <v>0</v>
      </c>
      <c r="AR314" s="863">
        <v>0</v>
      </c>
      <c r="AS314" s="586">
        <v>54</v>
      </c>
      <c r="AT314" s="864">
        <v>0</v>
      </c>
      <c r="AU314" s="864">
        <v>0</v>
      </c>
      <c r="AV314" s="864">
        <v>0</v>
      </c>
      <c r="AW314" s="864">
        <v>2.4300000000000002E-2</v>
      </c>
      <c r="AX314" s="839"/>
      <c r="AY314" s="865">
        <v>581.21663400000011</v>
      </c>
      <c r="AZ314" s="866">
        <v>8.8020132641914914E-4</v>
      </c>
      <c r="BA314" s="867">
        <v>54</v>
      </c>
      <c r="BB314" s="234" t="s">
        <v>1015</v>
      </c>
      <c r="BC314" s="360"/>
      <c r="BD314" s="360"/>
      <c r="BE314" s="360"/>
      <c r="BF314" s="360"/>
      <c r="BG314" s="360"/>
      <c r="BH314" s="360"/>
      <c r="BI314" s="360"/>
      <c r="BJ314" s="360"/>
      <c r="BK314" s="360"/>
      <c r="BL314" s="360"/>
      <c r="BM314" s="360"/>
      <c r="BN314" s="876">
        <v>0</v>
      </c>
      <c r="BO314" s="877">
        <v>0</v>
      </c>
      <c r="BP314" s="878">
        <v>0</v>
      </c>
      <c r="BQ314" s="879">
        <v>0</v>
      </c>
      <c r="BR314" s="879">
        <v>0</v>
      </c>
      <c r="BS314" s="880">
        <v>0</v>
      </c>
      <c r="BT314" s="881">
        <v>0</v>
      </c>
      <c r="BU314" s="879">
        <v>0</v>
      </c>
      <c r="BV314" s="879">
        <v>0</v>
      </c>
      <c r="BW314" s="882">
        <v>0</v>
      </c>
      <c r="CG314" s="480">
        <v>300</v>
      </c>
    </row>
    <row r="315" spans="1:85" s="177" customFormat="1" ht="21.95" customHeight="1" x14ac:dyDescent="0.2">
      <c r="A315" s="234">
        <v>0</v>
      </c>
      <c r="B315" s="234">
        <v>0</v>
      </c>
      <c r="C315" s="388">
        <v>0</v>
      </c>
      <c r="D315" s="388" t="s">
        <v>151</v>
      </c>
      <c r="E315" s="868" t="s">
        <v>1016</v>
      </c>
      <c r="F315" s="868" t="s">
        <v>2680</v>
      </c>
      <c r="G315" s="868" t="s">
        <v>8</v>
      </c>
      <c r="H315" s="869">
        <v>8</v>
      </c>
      <c r="I315" s="870">
        <v>156.95140000000001</v>
      </c>
      <c r="J315" s="871">
        <v>1255.6099999999999</v>
      </c>
      <c r="K315" s="361">
        <v>1255.6099999999999</v>
      </c>
      <c r="L315" s="361">
        <v>1322.4567207182747</v>
      </c>
      <c r="M315" s="362">
        <v>0</v>
      </c>
      <c r="N315" s="362">
        <v>0</v>
      </c>
      <c r="O315" s="363">
        <v>0</v>
      </c>
      <c r="P315" s="363">
        <v>0</v>
      </c>
      <c r="Q315" s="362">
        <v>0</v>
      </c>
      <c r="R315" s="362">
        <v>0</v>
      </c>
      <c r="S315" s="363">
        <v>0</v>
      </c>
      <c r="T315" s="363">
        <v>0</v>
      </c>
      <c r="U315" s="891">
        <v>1297.9797280539335</v>
      </c>
      <c r="V315" s="891">
        <v>1307.3251820959219</v>
      </c>
      <c r="W315" s="891">
        <v>-9.4538613088754992</v>
      </c>
      <c r="X315" s="891">
        <v>1297.8713207870464</v>
      </c>
      <c r="Y315" s="891">
        <v>0</v>
      </c>
      <c r="Z315" s="362">
        <v>0</v>
      </c>
      <c r="AA315" s="362">
        <v>0</v>
      </c>
      <c r="AB315" s="362">
        <v>0</v>
      </c>
      <c r="AC315" s="362">
        <v>0</v>
      </c>
      <c r="AD315" s="364" t="s">
        <v>2764</v>
      </c>
      <c r="AE315" s="360"/>
      <c r="AF315" s="363">
        <v>0</v>
      </c>
      <c r="AG315" s="363">
        <v>0</v>
      </c>
      <c r="AH315" s="360"/>
      <c r="AI315" s="859">
        <v>0</v>
      </c>
      <c r="AJ315" s="860">
        <v>0</v>
      </c>
      <c r="AK315" s="859">
        <v>0</v>
      </c>
      <c r="AL315" s="860">
        <v>0</v>
      </c>
      <c r="AM315" s="360"/>
      <c r="AN315" s="861">
        <v>0</v>
      </c>
      <c r="AO315" s="862">
        <v>0</v>
      </c>
      <c r="AP315" s="862">
        <v>0</v>
      </c>
      <c r="AQ315" s="862">
        <v>0</v>
      </c>
      <c r="AR315" s="863">
        <v>0</v>
      </c>
      <c r="AS315" s="586">
        <v>69</v>
      </c>
      <c r="AT315" s="864">
        <v>0</v>
      </c>
      <c r="AU315" s="864">
        <v>0</v>
      </c>
      <c r="AV315" s="864">
        <v>0</v>
      </c>
      <c r="AW315" s="864">
        <v>2.5000000000000001E-2</v>
      </c>
      <c r="AX315" s="839"/>
      <c r="AY315" s="865">
        <v>31.390249999999998</v>
      </c>
      <c r="AZ315" s="866">
        <v>4.7537764871727135E-5</v>
      </c>
      <c r="BA315" s="867">
        <v>69</v>
      </c>
      <c r="BB315" s="234" t="s">
        <v>1016</v>
      </c>
      <c r="BC315" s="360"/>
      <c r="BD315" s="360"/>
      <c r="BE315" s="360"/>
      <c r="BF315" s="360"/>
      <c r="BG315" s="360"/>
      <c r="BH315" s="360"/>
      <c r="BI315" s="360"/>
      <c r="BJ315" s="360"/>
      <c r="BK315" s="360"/>
      <c r="BL315" s="360"/>
      <c r="BM315" s="360"/>
      <c r="BN315" s="876">
        <v>0</v>
      </c>
      <c r="BO315" s="877">
        <v>0</v>
      </c>
      <c r="BP315" s="878">
        <v>0</v>
      </c>
      <c r="BQ315" s="879">
        <v>0</v>
      </c>
      <c r="BR315" s="879">
        <v>0</v>
      </c>
      <c r="BS315" s="880">
        <v>0</v>
      </c>
      <c r="BT315" s="881">
        <v>0</v>
      </c>
      <c r="BU315" s="879">
        <v>0</v>
      </c>
      <c r="BV315" s="879">
        <v>0</v>
      </c>
      <c r="BW315" s="882">
        <v>0</v>
      </c>
      <c r="CG315" s="480">
        <v>301</v>
      </c>
    </row>
    <row r="316" spans="1:85" s="177" customFormat="1" ht="21.95" customHeight="1" x14ac:dyDescent="0.2">
      <c r="A316" s="234">
        <v>0</v>
      </c>
      <c r="B316" s="234">
        <v>0</v>
      </c>
      <c r="C316" s="388">
        <v>0</v>
      </c>
      <c r="D316" s="388" t="s">
        <v>151</v>
      </c>
      <c r="E316" s="868" t="s">
        <v>1017</v>
      </c>
      <c r="F316" s="868" t="s">
        <v>1018</v>
      </c>
      <c r="G316" s="868" t="s">
        <v>8</v>
      </c>
      <c r="H316" s="869">
        <v>1</v>
      </c>
      <c r="I316" s="870">
        <v>698.32140000000004</v>
      </c>
      <c r="J316" s="871">
        <v>698.32</v>
      </c>
      <c r="K316" s="361">
        <v>698.32</v>
      </c>
      <c r="L316" s="361">
        <v>735.49746912814146</v>
      </c>
      <c r="M316" s="362">
        <v>0</v>
      </c>
      <c r="N316" s="362">
        <v>0</v>
      </c>
      <c r="O316" s="363">
        <v>0</v>
      </c>
      <c r="P316" s="363">
        <v>0</v>
      </c>
      <c r="Q316" s="362">
        <v>0</v>
      </c>
      <c r="R316" s="362">
        <v>0</v>
      </c>
      <c r="S316" s="363">
        <v>0</v>
      </c>
      <c r="T316" s="363">
        <v>0</v>
      </c>
      <c r="U316" s="891">
        <v>721.88434601080189</v>
      </c>
      <c r="V316" s="891">
        <v>727.08191330207978</v>
      </c>
      <c r="W316" s="891">
        <v>-5.257859071856716</v>
      </c>
      <c r="X316" s="891">
        <v>721.82405423022306</v>
      </c>
      <c r="Y316" s="891">
        <v>0</v>
      </c>
      <c r="Z316" s="362">
        <v>0</v>
      </c>
      <c r="AA316" s="362">
        <v>0</v>
      </c>
      <c r="AB316" s="362">
        <v>0</v>
      </c>
      <c r="AC316" s="362">
        <v>0</v>
      </c>
      <c r="AD316" s="364" t="s">
        <v>2764</v>
      </c>
      <c r="AE316" s="360"/>
      <c r="AF316" s="363">
        <v>0</v>
      </c>
      <c r="AG316" s="363">
        <v>0</v>
      </c>
      <c r="AH316" s="360"/>
      <c r="AI316" s="859">
        <v>0</v>
      </c>
      <c r="AJ316" s="860">
        <v>0</v>
      </c>
      <c r="AK316" s="859">
        <v>0</v>
      </c>
      <c r="AL316" s="860">
        <v>0</v>
      </c>
      <c r="AM316" s="360"/>
      <c r="AN316" s="861">
        <v>0</v>
      </c>
      <c r="AO316" s="862">
        <v>0</v>
      </c>
      <c r="AP316" s="862">
        <v>0</v>
      </c>
      <c r="AQ316" s="862">
        <v>0</v>
      </c>
      <c r="AR316" s="863">
        <v>0</v>
      </c>
      <c r="AS316" s="586">
        <v>0</v>
      </c>
      <c r="AT316" s="864">
        <v>0</v>
      </c>
      <c r="AU316" s="864">
        <v>0</v>
      </c>
      <c r="AV316" s="864">
        <v>0</v>
      </c>
      <c r="AW316" s="864">
        <v>0</v>
      </c>
      <c r="AX316" s="839"/>
      <c r="AY316" s="865">
        <v>0</v>
      </c>
      <c r="AZ316" s="866">
        <v>0</v>
      </c>
      <c r="BA316" s="867">
        <v>0</v>
      </c>
      <c r="BB316" s="234" t="s">
        <v>1017</v>
      </c>
      <c r="BC316" s="360"/>
      <c r="BD316" s="360"/>
      <c r="BE316" s="360"/>
      <c r="BF316" s="360"/>
      <c r="BG316" s="360"/>
      <c r="BH316" s="360"/>
      <c r="BI316" s="360"/>
      <c r="BJ316" s="360"/>
      <c r="BK316" s="360"/>
      <c r="BL316" s="360"/>
      <c r="BM316" s="360"/>
      <c r="BN316" s="876">
        <v>0</v>
      </c>
      <c r="BO316" s="877">
        <v>0</v>
      </c>
      <c r="BP316" s="878">
        <v>0</v>
      </c>
      <c r="BQ316" s="879">
        <v>0</v>
      </c>
      <c r="BR316" s="879">
        <v>0</v>
      </c>
      <c r="BS316" s="880">
        <v>0</v>
      </c>
      <c r="BT316" s="881">
        <v>0</v>
      </c>
      <c r="BU316" s="879">
        <v>0</v>
      </c>
      <c r="BV316" s="879">
        <v>0</v>
      </c>
      <c r="BW316" s="882">
        <v>0</v>
      </c>
      <c r="CG316" s="480">
        <v>302</v>
      </c>
    </row>
    <row r="317" spans="1:85" s="177" customFormat="1" ht="21.95" customHeight="1" x14ac:dyDescent="0.2">
      <c r="A317" s="234">
        <v>0</v>
      </c>
      <c r="B317" s="234">
        <v>0</v>
      </c>
      <c r="C317" s="388">
        <v>0</v>
      </c>
      <c r="D317" s="388" t="s">
        <v>151</v>
      </c>
      <c r="E317" s="872" t="s">
        <v>1019</v>
      </c>
      <c r="F317" s="872" t="s">
        <v>890</v>
      </c>
      <c r="G317" s="872"/>
      <c r="H317" s="873"/>
      <c r="I317" s="874"/>
      <c r="J317" s="875">
        <v>18733.64</v>
      </c>
      <c r="K317" s="842">
        <v>18733.64</v>
      </c>
      <c r="L317" s="842">
        <v>19730.989814923985</v>
      </c>
      <c r="M317" s="362">
        <v>0</v>
      </c>
      <c r="N317" s="362">
        <v>0</v>
      </c>
      <c r="O317" s="363">
        <v>0</v>
      </c>
      <c r="P317" s="363">
        <v>0</v>
      </c>
      <c r="Q317" s="362">
        <v>0</v>
      </c>
      <c r="R317" s="362">
        <v>0</v>
      </c>
      <c r="S317" s="363">
        <v>0</v>
      </c>
      <c r="T317" s="363">
        <v>0</v>
      </c>
      <c r="U317" s="363"/>
      <c r="V317" s="363"/>
      <c r="W317" s="363"/>
      <c r="X317" s="363"/>
      <c r="Y317" s="363">
        <v>0</v>
      </c>
      <c r="Z317" s="362">
        <v>0</v>
      </c>
      <c r="AA317" s="362">
        <v>0</v>
      </c>
      <c r="AB317" s="362">
        <v>0</v>
      </c>
      <c r="AC317" s="362">
        <v>0</v>
      </c>
      <c r="AD317" s="364" t="s">
        <v>2764</v>
      </c>
      <c r="AE317" s="360"/>
      <c r="AF317" s="363">
        <v>0</v>
      </c>
      <c r="AG317" s="363">
        <v>0</v>
      </c>
      <c r="AH317" s="360"/>
      <c r="AI317" s="859"/>
      <c r="AJ317" s="860"/>
      <c r="AK317" s="859"/>
      <c r="AL317" s="860"/>
      <c r="AM317" s="360"/>
      <c r="AN317" s="861"/>
      <c r="AO317" s="862"/>
      <c r="AP317" s="862"/>
      <c r="AQ317" s="862"/>
      <c r="AR317" s="863"/>
      <c r="AS317" s="586"/>
      <c r="AT317" s="864"/>
      <c r="AU317" s="864"/>
      <c r="AV317" s="864"/>
      <c r="AW317" s="864"/>
      <c r="AX317" s="839"/>
      <c r="AY317" s="865"/>
      <c r="AZ317" s="866"/>
      <c r="BA317" s="867"/>
      <c r="BB317" s="234" t="s">
        <v>1019</v>
      </c>
      <c r="BC317" s="360"/>
      <c r="BD317" s="360"/>
      <c r="BE317" s="360"/>
      <c r="BF317" s="360"/>
      <c r="BG317" s="360"/>
      <c r="BH317" s="360"/>
      <c r="BI317" s="360"/>
      <c r="BJ317" s="360"/>
      <c r="BK317" s="360"/>
      <c r="BL317" s="360"/>
      <c r="BM317" s="360"/>
      <c r="BN317" s="876">
        <v>0</v>
      </c>
      <c r="BO317" s="877">
        <v>0</v>
      </c>
      <c r="BP317" s="878">
        <v>0</v>
      </c>
      <c r="BQ317" s="879">
        <v>0</v>
      </c>
      <c r="BR317" s="879">
        <v>0</v>
      </c>
      <c r="BS317" s="880">
        <v>0</v>
      </c>
      <c r="BT317" s="881">
        <v>0</v>
      </c>
      <c r="BU317" s="879">
        <v>0</v>
      </c>
      <c r="BV317" s="879">
        <v>0</v>
      </c>
      <c r="BW317" s="882">
        <v>0</v>
      </c>
      <c r="CG317" s="480">
        <v>303</v>
      </c>
    </row>
    <row r="318" spans="1:85" s="177" customFormat="1" ht="21.95" customHeight="1" x14ac:dyDescent="0.2">
      <c r="A318" s="234">
        <v>0</v>
      </c>
      <c r="B318" s="234">
        <v>0</v>
      </c>
      <c r="C318" s="388">
        <v>0</v>
      </c>
      <c r="D318" s="388" t="s">
        <v>151</v>
      </c>
      <c r="E318" s="868" t="s">
        <v>1020</v>
      </c>
      <c r="F318" s="868" t="s">
        <v>1886</v>
      </c>
      <c r="G318" s="868" t="s">
        <v>8</v>
      </c>
      <c r="H318" s="869">
        <v>72</v>
      </c>
      <c r="I318" s="870">
        <v>166.8218</v>
      </c>
      <c r="J318" s="871">
        <v>12011.17</v>
      </c>
      <c r="K318" s="361">
        <v>12011.17</v>
      </c>
      <c r="L318" s="361">
        <v>12650.625982741234</v>
      </c>
      <c r="M318" s="362">
        <v>0</v>
      </c>
      <c r="N318" s="362">
        <v>0</v>
      </c>
      <c r="O318" s="363">
        <v>0</v>
      </c>
      <c r="P318" s="363">
        <v>0</v>
      </c>
      <c r="Q318" s="362">
        <v>0</v>
      </c>
      <c r="R318" s="362">
        <v>0</v>
      </c>
      <c r="S318" s="363">
        <v>0</v>
      </c>
      <c r="T318" s="363">
        <v>0</v>
      </c>
      <c r="U318" s="891">
        <v>12416.478978512088</v>
      </c>
      <c r="V318" s="891">
        <v>12505.877627157377</v>
      </c>
      <c r="W318" s="891">
        <v>-90.435672969573986</v>
      </c>
      <c r="X318" s="891">
        <v>12415.441954187803</v>
      </c>
      <c r="Y318" s="891">
        <v>0</v>
      </c>
      <c r="Z318" s="362">
        <v>0</v>
      </c>
      <c r="AA318" s="362">
        <v>0</v>
      </c>
      <c r="AB318" s="362">
        <v>0</v>
      </c>
      <c r="AC318" s="362">
        <v>0</v>
      </c>
      <c r="AD318" s="364" t="s">
        <v>2764</v>
      </c>
      <c r="AE318" s="360"/>
      <c r="AF318" s="363">
        <v>0</v>
      </c>
      <c r="AG318" s="363">
        <v>0</v>
      </c>
      <c r="AH318" s="360"/>
      <c r="AI318" s="859">
        <v>0</v>
      </c>
      <c r="AJ318" s="860">
        <v>0</v>
      </c>
      <c r="AK318" s="859">
        <v>0</v>
      </c>
      <c r="AL318" s="860">
        <v>0</v>
      </c>
      <c r="AM318" s="360"/>
      <c r="AN318" s="861">
        <v>0</v>
      </c>
      <c r="AO318" s="862">
        <v>0</v>
      </c>
      <c r="AP318" s="862">
        <v>0</v>
      </c>
      <c r="AQ318" s="862">
        <v>0</v>
      </c>
      <c r="AR318" s="863">
        <v>0</v>
      </c>
      <c r="AS318" s="586">
        <v>62</v>
      </c>
      <c r="AT318" s="864">
        <v>0</v>
      </c>
      <c r="AU318" s="864">
        <v>0</v>
      </c>
      <c r="AV318" s="864">
        <v>0</v>
      </c>
      <c r="AW318" s="864">
        <v>2.5000000000000001E-2</v>
      </c>
      <c r="AX318" s="839"/>
      <c r="AY318" s="865">
        <v>300.27924999999999</v>
      </c>
      <c r="AZ318" s="866">
        <v>4.547464382207396E-4</v>
      </c>
      <c r="BA318" s="867">
        <v>62</v>
      </c>
      <c r="BB318" s="234" t="s">
        <v>1020</v>
      </c>
      <c r="BC318" s="360"/>
      <c r="BD318" s="360"/>
      <c r="BE318" s="360"/>
      <c r="BF318" s="360"/>
      <c r="BG318" s="360"/>
      <c r="BH318" s="360"/>
      <c r="BI318" s="360"/>
      <c r="BJ318" s="360"/>
      <c r="BK318" s="360"/>
      <c r="BL318" s="360"/>
      <c r="BM318" s="360"/>
      <c r="BN318" s="876">
        <v>0</v>
      </c>
      <c r="BO318" s="877">
        <v>0</v>
      </c>
      <c r="BP318" s="878">
        <v>0</v>
      </c>
      <c r="BQ318" s="879">
        <v>0</v>
      </c>
      <c r="BR318" s="879">
        <v>0</v>
      </c>
      <c r="BS318" s="880">
        <v>0</v>
      </c>
      <c r="BT318" s="881">
        <v>0</v>
      </c>
      <c r="BU318" s="879">
        <v>0</v>
      </c>
      <c r="BV318" s="879">
        <v>0</v>
      </c>
      <c r="BW318" s="882">
        <v>0</v>
      </c>
      <c r="CG318" s="480">
        <v>304</v>
      </c>
    </row>
    <row r="319" spans="1:85" s="177" customFormat="1" ht="21.95" customHeight="1" x14ac:dyDescent="0.2">
      <c r="A319" s="234">
        <v>0</v>
      </c>
      <c r="B319" s="234">
        <v>0</v>
      </c>
      <c r="C319" s="388">
        <v>0</v>
      </c>
      <c r="D319" s="388" t="s">
        <v>151</v>
      </c>
      <c r="E319" s="868" t="s">
        <v>1021</v>
      </c>
      <c r="F319" s="868" t="s">
        <v>659</v>
      </c>
      <c r="G319" s="868" t="s">
        <v>8</v>
      </c>
      <c r="H319" s="869">
        <v>29</v>
      </c>
      <c r="I319" s="870">
        <v>189.14</v>
      </c>
      <c r="J319" s="871">
        <v>5485.06</v>
      </c>
      <c r="K319" s="361">
        <v>5485.06</v>
      </c>
      <c r="L319" s="361">
        <v>5777.0760511169719</v>
      </c>
      <c r="M319" s="362">
        <v>0</v>
      </c>
      <c r="N319" s="362">
        <v>0</v>
      </c>
      <c r="O319" s="363">
        <v>0</v>
      </c>
      <c r="P319" s="363">
        <v>0</v>
      </c>
      <c r="Q319" s="362">
        <v>0</v>
      </c>
      <c r="R319" s="362">
        <v>0</v>
      </c>
      <c r="S319" s="363">
        <v>0</v>
      </c>
      <c r="T319" s="363">
        <v>0</v>
      </c>
      <c r="U319" s="891">
        <v>5670.1497177941474</v>
      </c>
      <c r="V319" s="891">
        <v>5710.9747957622658</v>
      </c>
      <c r="W319" s="891">
        <v>-41.298648872548597</v>
      </c>
      <c r="X319" s="891">
        <v>5669.6761468897175</v>
      </c>
      <c r="Y319" s="891">
        <v>0</v>
      </c>
      <c r="Z319" s="362">
        <v>0</v>
      </c>
      <c r="AA319" s="362">
        <v>0</v>
      </c>
      <c r="AB319" s="362">
        <v>0</v>
      </c>
      <c r="AC319" s="362">
        <v>0</v>
      </c>
      <c r="AD319" s="364" t="s">
        <v>2764</v>
      </c>
      <c r="AE319" s="360"/>
      <c r="AF319" s="363">
        <v>0</v>
      </c>
      <c r="AG319" s="363">
        <v>0</v>
      </c>
      <c r="AH319" s="360"/>
      <c r="AI319" s="859">
        <v>0</v>
      </c>
      <c r="AJ319" s="860">
        <v>0</v>
      </c>
      <c r="AK319" s="859">
        <v>0</v>
      </c>
      <c r="AL319" s="860">
        <v>0</v>
      </c>
      <c r="AM319" s="360"/>
      <c r="AN319" s="861">
        <v>0</v>
      </c>
      <c r="AO319" s="862">
        <v>0</v>
      </c>
      <c r="AP319" s="862">
        <v>0</v>
      </c>
      <c r="AQ319" s="862">
        <v>0</v>
      </c>
      <c r="AR319" s="863">
        <v>0</v>
      </c>
      <c r="AS319" s="586">
        <v>26</v>
      </c>
      <c r="AT319" s="864">
        <v>0</v>
      </c>
      <c r="AU319" s="864">
        <v>5.1699999999999996E-2</v>
      </c>
      <c r="AV319" s="864">
        <v>0.43450000000000005</v>
      </c>
      <c r="AW319" s="864">
        <v>0.89659999999999995</v>
      </c>
      <c r="AX319" s="839"/>
      <c r="AY319" s="865">
        <v>4917.9047959999998</v>
      </c>
      <c r="AZ319" s="866">
        <v>7.4477330334669911E-3</v>
      </c>
      <c r="BA319" s="867">
        <v>26</v>
      </c>
      <c r="BB319" s="234" t="s">
        <v>1021</v>
      </c>
      <c r="BC319" s="360"/>
      <c r="BD319" s="360"/>
      <c r="BE319" s="360"/>
      <c r="BF319" s="360"/>
      <c r="BG319" s="360"/>
      <c r="BH319" s="360"/>
      <c r="BI319" s="360"/>
      <c r="BJ319" s="360"/>
      <c r="BK319" s="360"/>
      <c r="BL319" s="360"/>
      <c r="BM319" s="360"/>
      <c r="BN319" s="876">
        <v>0</v>
      </c>
      <c r="BO319" s="877">
        <v>0</v>
      </c>
      <c r="BP319" s="878">
        <v>0</v>
      </c>
      <c r="BQ319" s="879">
        <v>0</v>
      </c>
      <c r="BR319" s="879">
        <v>0</v>
      </c>
      <c r="BS319" s="880">
        <v>0</v>
      </c>
      <c r="BT319" s="881">
        <v>0</v>
      </c>
      <c r="BU319" s="879">
        <v>0</v>
      </c>
      <c r="BV319" s="879">
        <v>0</v>
      </c>
      <c r="BW319" s="882">
        <v>0</v>
      </c>
      <c r="CG319" s="480">
        <v>305</v>
      </c>
    </row>
    <row r="320" spans="1:85" s="177" customFormat="1" ht="21.95" customHeight="1" x14ac:dyDescent="0.2">
      <c r="A320" s="234">
        <v>0</v>
      </c>
      <c r="B320" s="234">
        <v>0</v>
      </c>
      <c r="C320" s="388">
        <v>0</v>
      </c>
      <c r="D320" s="388" t="s">
        <v>151</v>
      </c>
      <c r="E320" s="868" t="s">
        <v>1022</v>
      </c>
      <c r="F320" s="868" t="s">
        <v>1887</v>
      </c>
      <c r="G320" s="868" t="s">
        <v>8</v>
      </c>
      <c r="H320" s="869">
        <v>4</v>
      </c>
      <c r="I320" s="870">
        <v>309.35180000000003</v>
      </c>
      <c r="J320" s="871">
        <v>1237.4100000000001</v>
      </c>
      <c r="K320" s="361">
        <v>1237.4100000000001</v>
      </c>
      <c r="L320" s="361">
        <v>1303.2877810657772</v>
      </c>
      <c r="M320" s="362">
        <v>0</v>
      </c>
      <c r="N320" s="362">
        <v>0</v>
      </c>
      <c r="O320" s="363">
        <v>0</v>
      </c>
      <c r="P320" s="363">
        <v>0</v>
      </c>
      <c r="Q320" s="362">
        <v>0</v>
      </c>
      <c r="R320" s="362">
        <v>0</v>
      </c>
      <c r="S320" s="363">
        <v>0</v>
      </c>
      <c r="T320" s="363">
        <v>0</v>
      </c>
      <c r="U320" s="891">
        <v>1279.1655811049752</v>
      </c>
      <c r="V320" s="891">
        <v>1288.3755732889313</v>
      </c>
      <c r="W320" s="891">
        <v>-9.3168280932899368</v>
      </c>
      <c r="X320" s="891">
        <v>1279.0587451956412</v>
      </c>
      <c r="Y320" s="891">
        <v>0</v>
      </c>
      <c r="Z320" s="362">
        <v>0</v>
      </c>
      <c r="AA320" s="362">
        <v>0</v>
      </c>
      <c r="AB320" s="362">
        <v>0</v>
      </c>
      <c r="AC320" s="362">
        <v>0</v>
      </c>
      <c r="AD320" s="364" t="s">
        <v>2764</v>
      </c>
      <c r="AE320" s="360"/>
      <c r="AF320" s="363">
        <v>0</v>
      </c>
      <c r="AG320" s="363">
        <v>0</v>
      </c>
      <c r="AH320" s="360"/>
      <c r="AI320" s="859">
        <v>0</v>
      </c>
      <c r="AJ320" s="860">
        <v>0</v>
      </c>
      <c r="AK320" s="859">
        <v>0</v>
      </c>
      <c r="AL320" s="860">
        <v>0</v>
      </c>
      <c r="AM320" s="360"/>
      <c r="AN320" s="861">
        <v>0</v>
      </c>
      <c r="AO320" s="862">
        <v>0</v>
      </c>
      <c r="AP320" s="862">
        <v>0</v>
      </c>
      <c r="AQ320" s="862">
        <v>0</v>
      </c>
      <c r="AR320" s="863">
        <v>0</v>
      </c>
      <c r="AS320" s="586">
        <v>0</v>
      </c>
      <c r="AT320" s="864">
        <v>0</v>
      </c>
      <c r="AU320" s="864">
        <v>0</v>
      </c>
      <c r="AV320" s="864">
        <v>0</v>
      </c>
      <c r="AW320" s="864">
        <v>0</v>
      </c>
      <c r="AX320" s="839"/>
      <c r="AY320" s="865">
        <v>0</v>
      </c>
      <c r="AZ320" s="866">
        <v>0</v>
      </c>
      <c r="BA320" s="867">
        <v>0</v>
      </c>
      <c r="BB320" s="234" t="s">
        <v>1022</v>
      </c>
      <c r="BC320" s="360"/>
      <c r="BD320" s="360"/>
      <c r="BE320" s="360"/>
      <c r="BF320" s="360"/>
      <c r="BG320" s="360"/>
      <c r="BH320" s="360"/>
      <c r="BI320" s="360"/>
      <c r="BJ320" s="360"/>
      <c r="BK320" s="360"/>
      <c r="BL320" s="360"/>
      <c r="BM320" s="360"/>
      <c r="BN320" s="876">
        <v>0</v>
      </c>
      <c r="BO320" s="877">
        <v>0</v>
      </c>
      <c r="BP320" s="878">
        <v>0</v>
      </c>
      <c r="BQ320" s="879">
        <v>0</v>
      </c>
      <c r="BR320" s="879">
        <v>0</v>
      </c>
      <c r="BS320" s="880">
        <v>0</v>
      </c>
      <c r="BT320" s="881">
        <v>0</v>
      </c>
      <c r="BU320" s="879">
        <v>0</v>
      </c>
      <c r="BV320" s="879">
        <v>0</v>
      </c>
      <c r="BW320" s="882">
        <v>0</v>
      </c>
      <c r="CG320" s="480">
        <v>306</v>
      </c>
    </row>
    <row r="321" spans="1:85" s="177" customFormat="1" ht="21.95" customHeight="1" x14ac:dyDescent="0.2">
      <c r="A321" s="234">
        <v>0</v>
      </c>
      <c r="B321" s="234">
        <v>0</v>
      </c>
      <c r="C321" s="388">
        <v>0</v>
      </c>
      <c r="D321" s="388" t="s">
        <v>151</v>
      </c>
      <c r="E321" s="872" t="s">
        <v>1023</v>
      </c>
      <c r="F321" s="872" t="s">
        <v>892</v>
      </c>
      <c r="G321" s="872"/>
      <c r="H321" s="873"/>
      <c r="I321" s="874"/>
      <c r="J321" s="875">
        <v>6901.44</v>
      </c>
      <c r="K321" s="842">
        <v>6901.44</v>
      </c>
      <c r="L321" s="842">
        <v>7268.861916227117</v>
      </c>
      <c r="M321" s="362">
        <v>0</v>
      </c>
      <c r="N321" s="362">
        <v>0</v>
      </c>
      <c r="O321" s="363">
        <v>0</v>
      </c>
      <c r="P321" s="363">
        <v>0</v>
      </c>
      <c r="Q321" s="362">
        <v>0</v>
      </c>
      <c r="R321" s="362">
        <v>0</v>
      </c>
      <c r="S321" s="363">
        <v>0</v>
      </c>
      <c r="T321" s="363">
        <v>0</v>
      </c>
      <c r="U321" s="363"/>
      <c r="V321" s="363"/>
      <c r="W321" s="363"/>
      <c r="X321" s="363"/>
      <c r="Y321" s="363">
        <v>0</v>
      </c>
      <c r="Z321" s="362">
        <v>0</v>
      </c>
      <c r="AA321" s="362">
        <v>0</v>
      </c>
      <c r="AB321" s="362">
        <v>0</v>
      </c>
      <c r="AC321" s="362">
        <v>0</v>
      </c>
      <c r="AD321" s="364" t="s">
        <v>2764</v>
      </c>
      <c r="AE321" s="360"/>
      <c r="AF321" s="363">
        <v>0</v>
      </c>
      <c r="AG321" s="363">
        <v>0</v>
      </c>
      <c r="AH321" s="360"/>
      <c r="AI321" s="859"/>
      <c r="AJ321" s="860"/>
      <c r="AK321" s="859"/>
      <c r="AL321" s="860"/>
      <c r="AM321" s="360"/>
      <c r="AN321" s="861"/>
      <c r="AO321" s="862"/>
      <c r="AP321" s="862"/>
      <c r="AQ321" s="862"/>
      <c r="AR321" s="863"/>
      <c r="AS321" s="586"/>
      <c r="AT321" s="864"/>
      <c r="AU321" s="864"/>
      <c r="AV321" s="864"/>
      <c r="AW321" s="864"/>
      <c r="AX321" s="839"/>
      <c r="AY321" s="865"/>
      <c r="AZ321" s="866"/>
      <c r="BA321" s="867"/>
      <c r="BB321" s="234" t="s">
        <v>1023</v>
      </c>
      <c r="BC321" s="360"/>
      <c r="BD321" s="360"/>
      <c r="BE321" s="360"/>
      <c r="BF321" s="360"/>
      <c r="BG321" s="360"/>
      <c r="BH321" s="360"/>
      <c r="BI321" s="360"/>
      <c r="BJ321" s="360"/>
      <c r="BK321" s="360"/>
      <c r="BL321" s="360"/>
      <c r="BM321" s="360"/>
      <c r="BN321" s="876">
        <v>0</v>
      </c>
      <c r="BO321" s="877">
        <v>0</v>
      </c>
      <c r="BP321" s="878">
        <v>0</v>
      </c>
      <c r="BQ321" s="879">
        <v>0</v>
      </c>
      <c r="BR321" s="879">
        <v>0</v>
      </c>
      <c r="BS321" s="880">
        <v>0</v>
      </c>
      <c r="BT321" s="881">
        <v>0</v>
      </c>
      <c r="BU321" s="879">
        <v>0</v>
      </c>
      <c r="BV321" s="879">
        <v>0</v>
      </c>
      <c r="BW321" s="882">
        <v>0</v>
      </c>
      <c r="CG321" s="480">
        <v>307</v>
      </c>
    </row>
    <row r="322" spans="1:85" s="177" customFormat="1" ht="21.95" customHeight="1" x14ac:dyDescent="0.2">
      <c r="A322" s="234">
        <v>0</v>
      </c>
      <c r="B322" s="234">
        <v>0</v>
      </c>
      <c r="C322" s="388">
        <v>0</v>
      </c>
      <c r="D322" s="388" t="s">
        <v>151</v>
      </c>
      <c r="E322" s="868" t="s">
        <v>1024</v>
      </c>
      <c r="F322" s="868" t="s">
        <v>667</v>
      </c>
      <c r="G322" s="868" t="s">
        <v>8</v>
      </c>
      <c r="H322" s="869">
        <v>24</v>
      </c>
      <c r="I322" s="870">
        <v>287.56</v>
      </c>
      <c r="J322" s="871">
        <v>6901.44</v>
      </c>
      <c r="K322" s="361">
        <v>6901.44</v>
      </c>
      <c r="L322" s="361">
        <v>7268.861916227117</v>
      </c>
      <c r="M322" s="362">
        <v>0</v>
      </c>
      <c r="N322" s="362">
        <v>0</v>
      </c>
      <c r="O322" s="363">
        <v>0</v>
      </c>
      <c r="P322" s="363">
        <v>0</v>
      </c>
      <c r="Q322" s="362">
        <v>0</v>
      </c>
      <c r="R322" s="362">
        <v>0</v>
      </c>
      <c r="S322" s="363">
        <v>0</v>
      </c>
      <c r="T322" s="363">
        <v>0</v>
      </c>
      <c r="U322" s="891">
        <v>7134.3245230450057</v>
      </c>
      <c r="V322" s="891">
        <v>7185.6916596109304</v>
      </c>
      <c r="W322" s="891">
        <v>-51.962995350089471</v>
      </c>
      <c r="X322" s="891">
        <v>7133.7286642608406</v>
      </c>
      <c r="Y322" s="891">
        <v>0</v>
      </c>
      <c r="Z322" s="362">
        <v>0</v>
      </c>
      <c r="AA322" s="362">
        <v>0</v>
      </c>
      <c r="AB322" s="362">
        <v>0</v>
      </c>
      <c r="AC322" s="362">
        <v>0</v>
      </c>
      <c r="AD322" s="364" t="s">
        <v>2764</v>
      </c>
      <c r="AE322" s="360"/>
      <c r="AF322" s="363">
        <v>0</v>
      </c>
      <c r="AG322" s="363">
        <v>0</v>
      </c>
      <c r="AH322" s="360"/>
      <c r="AI322" s="859">
        <v>0</v>
      </c>
      <c r="AJ322" s="860">
        <v>0</v>
      </c>
      <c r="AK322" s="859">
        <v>0</v>
      </c>
      <c r="AL322" s="860">
        <v>0</v>
      </c>
      <c r="AM322" s="360"/>
      <c r="AN322" s="861">
        <v>0</v>
      </c>
      <c r="AO322" s="862">
        <v>0</v>
      </c>
      <c r="AP322" s="862">
        <v>0</v>
      </c>
      <c r="AQ322" s="862">
        <v>0</v>
      </c>
      <c r="AR322" s="863">
        <v>0</v>
      </c>
      <c r="AS322" s="586">
        <v>64</v>
      </c>
      <c r="AT322" s="864">
        <v>0</v>
      </c>
      <c r="AU322" s="864">
        <v>0</v>
      </c>
      <c r="AV322" s="864">
        <v>0</v>
      </c>
      <c r="AW322" s="864">
        <v>2.5000000000000001E-2</v>
      </c>
      <c r="AX322" s="839"/>
      <c r="AY322" s="865">
        <v>172.536</v>
      </c>
      <c r="AZ322" s="866">
        <v>2.612905535925427E-4</v>
      </c>
      <c r="BA322" s="867">
        <v>64</v>
      </c>
      <c r="BB322" s="234" t="s">
        <v>1024</v>
      </c>
      <c r="BC322" s="360"/>
      <c r="BD322" s="360"/>
      <c r="BE322" s="360"/>
      <c r="BF322" s="360"/>
      <c r="BG322" s="360"/>
      <c r="BH322" s="360"/>
      <c r="BI322" s="360"/>
      <c r="BJ322" s="360"/>
      <c r="BK322" s="360"/>
      <c r="BL322" s="360"/>
      <c r="BM322" s="360"/>
      <c r="BN322" s="876">
        <v>0</v>
      </c>
      <c r="BO322" s="877">
        <v>0</v>
      </c>
      <c r="BP322" s="878">
        <v>0</v>
      </c>
      <c r="BQ322" s="879">
        <v>0</v>
      </c>
      <c r="BR322" s="879">
        <v>0</v>
      </c>
      <c r="BS322" s="880">
        <v>0</v>
      </c>
      <c r="BT322" s="881">
        <v>0</v>
      </c>
      <c r="BU322" s="879">
        <v>0</v>
      </c>
      <c r="BV322" s="879">
        <v>0</v>
      </c>
      <c r="BW322" s="882">
        <v>0</v>
      </c>
      <c r="CG322" s="480">
        <v>308</v>
      </c>
    </row>
    <row r="323" spans="1:85" s="177" customFormat="1" ht="21.95" customHeight="1" x14ac:dyDescent="0.2">
      <c r="A323" s="234">
        <v>0</v>
      </c>
      <c r="B323" s="234">
        <v>0</v>
      </c>
      <c r="C323" s="388">
        <v>0</v>
      </c>
      <c r="D323" s="388" t="s">
        <v>151</v>
      </c>
      <c r="E323" s="872" t="s">
        <v>1025</v>
      </c>
      <c r="F323" s="872" t="s">
        <v>895</v>
      </c>
      <c r="G323" s="872"/>
      <c r="H323" s="873"/>
      <c r="I323" s="874"/>
      <c r="J323" s="875">
        <v>515.62</v>
      </c>
      <c r="K323" s="842">
        <v>515.62</v>
      </c>
      <c r="L323" s="842">
        <v>543.07080569345339</v>
      </c>
      <c r="M323" s="362">
        <v>0</v>
      </c>
      <c r="N323" s="362">
        <v>0</v>
      </c>
      <c r="O323" s="363">
        <v>0</v>
      </c>
      <c r="P323" s="363">
        <v>0</v>
      </c>
      <c r="Q323" s="362">
        <v>0</v>
      </c>
      <c r="R323" s="362">
        <v>0</v>
      </c>
      <c r="S323" s="363">
        <v>0</v>
      </c>
      <c r="T323" s="363">
        <v>0</v>
      </c>
      <c r="U323" s="363"/>
      <c r="V323" s="363"/>
      <c r="W323" s="363"/>
      <c r="X323" s="363"/>
      <c r="Y323" s="363">
        <v>0</v>
      </c>
      <c r="Z323" s="362">
        <v>0</v>
      </c>
      <c r="AA323" s="362">
        <v>0</v>
      </c>
      <c r="AB323" s="362">
        <v>0</v>
      </c>
      <c r="AC323" s="362">
        <v>0</v>
      </c>
      <c r="AD323" s="364" t="s">
        <v>2764</v>
      </c>
      <c r="AE323" s="360"/>
      <c r="AF323" s="363">
        <v>0</v>
      </c>
      <c r="AG323" s="363">
        <v>0</v>
      </c>
      <c r="AH323" s="360"/>
      <c r="AI323" s="859"/>
      <c r="AJ323" s="860"/>
      <c r="AK323" s="859"/>
      <c r="AL323" s="860"/>
      <c r="AM323" s="360"/>
      <c r="AN323" s="861"/>
      <c r="AO323" s="862"/>
      <c r="AP323" s="862"/>
      <c r="AQ323" s="862"/>
      <c r="AR323" s="863"/>
      <c r="AS323" s="586"/>
      <c r="AT323" s="864"/>
      <c r="AU323" s="864"/>
      <c r="AV323" s="864"/>
      <c r="AW323" s="864"/>
      <c r="AX323" s="839"/>
      <c r="AY323" s="865"/>
      <c r="AZ323" s="866"/>
      <c r="BA323" s="867"/>
      <c r="BB323" s="234" t="s">
        <v>1025</v>
      </c>
      <c r="BC323" s="360"/>
      <c r="BD323" s="360"/>
      <c r="BE323" s="360"/>
      <c r="BF323" s="360"/>
      <c r="BG323" s="360"/>
      <c r="BH323" s="360"/>
      <c r="BI323" s="360"/>
      <c r="BJ323" s="360"/>
      <c r="BK323" s="360"/>
      <c r="BL323" s="360"/>
      <c r="BM323" s="360"/>
      <c r="BN323" s="876">
        <v>0</v>
      </c>
      <c r="BO323" s="877">
        <v>0</v>
      </c>
      <c r="BP323" s="878">
        <v>0</v>
      </c>
      <c r="BQ323" s="879">
        <v>0</v>
      </c>
      <c r="BR323" s="879">
        <v>0</v>
      </c>
      <c r="BS323" s="880">
        <v>0</v>
      </c>
      <c r="BT323" s="881">
        <v>0</v>
      </c>
      <c r="BU323" s="879">
        <v>0</v>
      </c>
      <c r="BV323" s="879">
        <v>0</v>
      </c>
      <c r="BW323" s="882">
        <v>0</v>
      </c>
      <c r="CG323" s="480">
        <v>309</v>
      </c>
    </row>
    <row r="324" spans="1:85" s="177" customFormat="1" ht="21.95" customHeight="1" x14ac:dyDescent="0.2">
      <c r="A324" s="234">
        <v>0</v>
      </c>
      <c r="B324" s="234">
        <v>0</v>
      </c>
      <c r="C324" s="388">
        <v>0</v>
      </c>
      <c r="D324" s="388" t="s">
        <v>151</v>
      </c>
      <c r="E324" s="868" t="s">
        <v>1026</v>
      </c>
      <c r="F324" s="868" t="s">
        <v>1888</v>
      </c>
      <c r="G324" s="868" t="s">
        <v>8</v>
      </c>
      <c r="H324" s="869">
        <v>7</v>
      </c>
      <c r="I324" s="870">
        <v>73.66</v>
      </c>
      <c r="J324" s="871">
        <v>515.62</v>
      </c>
      <c r="K324" s="361">
        <v>515.62</v>
      </c>
      <c r="L324" s="361">
        <v>543.07080569345339</v>
      </c>
      <c r="M324" s="362">
        <v>0</v>
      </c>
      <c r="N324" s="362">
        <v>0</v>
      </c>
      <c r="O324" s="363">
        <v>0</v>
      </c>
      <c r="P324" s="363">
        <v>0</v>
      </c>
      <c r="Q324" s="362">
        <v>0</v>
      </c>
      <c r="R324" s="362">
        <v>0</v>
      </c>
      <c r="S324" s="363">
        <v>0</v>
      </c>
      <c r="T324" s="363">
        <v>0</v>
      </c>
      <c r="U324" s="891">
        <v>533.01925548472013</v>
      </c>
      <c r="V324" s="891">
        <v>536.85699412421013</v>
      </c>
      <c r="W324" s="891">
        <v>-3.8822564077080828</v>
      </c>
      <c r="X324" s="891">
        <v>532.97473771650209</v>
      </c>
      <c r="Y324" s="891">
        <v>0</v>
      </c>
      <c r="Z324" s="362">
        <v>0</v>
      </c>
      <c r="AA324" s="362">
        <v>0</v>
      </c>
      <c r="AB324" s="362">
        <v>0</v>
      </c>
      <c r="AC324" s="362">
        <v>0</v>
      </c>
      <c r="AD324" s="364" t="s">
        <v>2764</v>
      </c>
      <c r="AE324" s="360"/>
      <c r="AF324" s="363">
        <v>0</v>
      </c>
      <c r="AG324" s="363">
        <v>0</v>
      </c>
      <c r="AH324" s="360"/>
      <c r="AI324" s="859">
        <v>0</v>
      </c>
      <c r="AJ324" s="860">
        <v>0</v>
      </c>
      <c r="AK324" s="859">
        <v>0</v>
      </c>
      <c r="AL324" s="860">
        <v>0</v>
      </c>
      <c r="AM324" s="360"/>
      <c r="AN324" s="861">
        <v>0</v>
      </c>
      <c r="AO324" s="862">
        <v>0</v>
      </c>
      <c r="AP324" s="862">
        <v>0</v>
      </c>
      <c r="AQ324" s="862">
        <v>0</v>
      </c>
      <c r="AR324" s="863">
        <v>0</v>
      </c>
      <c r="AS324" s="586">
        <v>70</v>
      </c>
      <c r="AT324" s="864">
        <v>0</v>
      </c>
      <c r="AU324" s="864">
        <v>0</v>
      </c>
      <c r="AV324" s="864">
        <v>0</v>
      </c>
      <c r="AW324" s="864">
        <v>2.86E-2</v>
      </c>
      <c r="AX324" s="839"/>
      <c r="AY324" s="865">
        <v>14.746732</v>
      </c>
      <c r="AZ324" s="866">
        <v>2.233262488965123E-5</v>
      </c>
      <c r="BA324" s="867">
        <v>70</v>
      </c>
      <c r="BB324" s="234" t="s">
        <v>1026</v>
      </c>
      <c r="BC324" s="360"/>
      <c r="BD324" s="360"/>
      <c r="BE324" s="360"/>
      <c r="BF324" s="360"/>
      <c r="BG324" s="360"/>
      <c r="BH324" s="360"/>
      <c r="BI324" s="360"/>
      <c r="BJ324" s="360"/>
      <c r="BK324" s="360"/>
      <c r="BL324" s="360"/>
      <c r="BM324" s="360"/>
      <c r="BN324" s="876">
        <v>0</v>
      </c>
      <c r="BO324" s="877">
        <v>0</v>
      </c>
      <c r="BP324" s="878">
        <v>0</v>
      </c>
      <c r="BQ324" s="879">
        <v>0</v>
      </c>
      <c r="BR324" s="879">
        <v>0</v>
      </c>
      <c r="BS324" s="880">
        <v>0</v>
      </c>
      <c r="BT324" s="881">
        <v>0</v>
      </c>
      <c r="BU324" s="879">
        <v>0</v>
      </c>
      <c r="BV324" s="879">
        <v>0</v>
      </c>
      <c r="BW324" s="882">
        <v>0</v>
      </c>
      <c r="CG324" s="480">
        <v>310</v>
      </c>
    </row>
    <row r="325" spans="1:85" s="177" customFormat="1" ht="21.95" customHeight="1" x14ac:dyDescent="0.2">
      <c r="A325" s="234">
        <v>0</v>
      </c>
      <c r="B325" s="234">
        <v>0</v>
      </c>
      <c r="C325" s="388">
        <v>0</v>
      </c>
      <c r="D325" s="388" t="s">
        <v>151</v>
      </c>
      <c r="E325" s="872" t="s">
        <v>1027</v>
      </c>
      <c r="F325" s="872" t="s">
        <v>899</v>
      </c>
      <c r="G325" s="872"/>
      <c r="H325" s="873"/>
      <c r="I325" s="874"/>
      <c r="J325" s="875">
        <v>29834.41</v>
      </c>
      <c r="K325" s="842">
        <v>29834.41</v>
      </c>
      <c r="L325" s="842">
        <v>31422.747519663357</v>
      </c>
      <c r="M325" s="362">
        <v>0</v>
      </c>
      <c r="N325" s="362">
        <v>0</v>
      </c>
      <c r="O325" s="363">
        <v>0</v>
      </c>
      <c r="P325" s="363">
        <v>0</v>
      </c>
      <c r="Q325" s="362">
        <v>0</v>
      </c>
      <c r="R325" s="362">
        <v>0</v>
      </c>
      <c r="S325" s="363">
        <v>0</v>
      </c>
      <c r="T325" s="363">
        <v>0</v>
      </c>
      <c r="U325" s="363"/>
      <c r="V325" s="363"/>
      <c r="W325" s="363"/>
      <c r="X325" s="363"/>
      <c r="Y325" s="363">
        <v>0</v>
      </c>
      <c r="Z325" s="362">
        <v>0</v>
      </c>
      <c r="AA325" s="362">
        <v>0</v>
      </c>
      <c r="AB325" s="362">
        <v>0</v>
      </c>
      <c r="AC325" s="362">
        <v>0</v>
      </c>
      <c r="AD325" s="364" t="s">
        <v>2764</v>
      </c>
      <c r="AE325" s="360"/>
      <c r="AF325" s="363">
        <v>0</v>
      </c>
      <c r="AG325" s="363">
        <v>0</v>
      </c>
      <c r="AH325" s="360"/>
      <c r="AI325" s="859"/>
      <c r="AJ325" s="860"/>
      <c r="AK325" s="859"/>
      <c r="AL325" s="860"/>
      <c r="AM325" s="360"/>
      <c r="AN325" s="861"/>
      <c r="AO325" s="862"/>
      <c r="AP325" s="862"/>
      <c r="AQ325" s="862"/>
      <c r="AR325" s="863"/>
      <c r="AS325" s="586"/>
      <c r="AT325" s="864"/>
      <c r="AU325" s="864"/>
      <c r="AV325" s="864"/>
      <c r="AW325" s="864"/>
      <c r="AX325" s="839"/>
      <c r="AY325" s="865"/>
      <c r="AZ325" s="866"/>
      <c r="BA325" s="867"/>
      <c r="BB325" s="234" t="s">
        <v>1027</v>
      </c>
      <c r="BC325" s="360"/>
      <c r="BD325" s="360"/>
      <c r="BE325" s="360"/>
      <c r="BF325" s="360"/>
      <c r="BG325" s="360"/>
      <c r="BH325" s="360"/>
      <c r="BI325" s="360"/>
      <c r="BJ325" s="360"/>
      <c r="BK325" s="360"/>
      <c r="BL325" s="360"/>
      <c r="BM325" s="360"/>
      <c r="BN325" s="876">
        <v>0</v>
      </c>
      <c r="BO325" s="877">
        <v>0</v>
      </c>
      <c r="BP325" s="878">
        <v>0</v>
      </c>
      <c r="BQ325" s="879">
        <v>0</v>
      </c>
      <c r="BR325" s="879">
        <v>0</v>
      </c>
      <c r="BS325" s="880">
        <v>0</v>
      </c>
      <c r="BT325" s="881">
        <v>0</v>
      </c>
      <c r="BU325" s="879">
        <v>0</v>
      </c>
      <c r="BV325" s="879">
        <v>0</v>
      </c>
      <c r="BW325" s="882">
        <v>0</v>
      </c>
      <c r="CG325" s="480">
        <v>311</v>
      </c>
    </row>
    <row r="326" spans="1:85" s="177" customFormat="1" ht="21.95" customHeight="1" x14ac:dyDescent="0.2">
      <c r="A326" s="234">
        <v>0</v>
      </c>
      <c r="B326" s="234">
        <v>0</v>
      </c>
      <c r="C326" s="388">
        <v>0</v>
      </c>
      <c r="D326" s="388" t="s">
        <v>151</v>
      </c>
      <c r="E326" s="868" t="s">
        <v>1028</v>
      </c>
      <c r="F326" s="868" t="s">
        <v>1889</v>
      </c>
      <c r="G326" s="868" t="s">
        <v>8</v>
      </c>
      <c r="H326" s="869">
        <v>24</v>
      </c>
      <c r="I326" s="870">
        <v>94.501800000000003</v>
      </c>
      <c r="J326" s="871">
        <v>2268.04</v>
      </c>
      <c r="K326" s="361">
        <v>2268.04</v>
      </c>
      <c r="L326" s="361">
        <v>2388.7869170027925</v>
      </c>
      <c r="M326" s="362">
        <v>0</v>
      </c>
      <c r="N326" s="362">
        <v>0</v>
      </c>
      <c r="O326" s="363">
        <v>0</v>
      </c>
      <c r="P326" s="363">
        <v>0</v>
      </c>
      <c r="Q326" s="362">
        <v>0</v>
      </c>
      <c r="R326" s="362">
        <v>0</v>
      </c>
      <c r="S326" s="363">
        <v>0</v>
      </c>
      <c r="T326" s="363">
        <v>0</v>
      </c>
      <c r="U326" s="891">
        <v>2344.5735080283243</v>
      </c>
      <c r="V326" s="891">
        <v>2361.4544372861287</v>
      </c>
      <c r="W326" s="891">
        <v>-17.076748037194914</v>
      </c>
      <c r="X326" s="891">
        <v>2344.3776892489336</v>
      </c>
      <c r="Y326" s="891">
        <v>0</v>
      </c>
      <c r="Z326" s="362">
        <v>0</v>
      </c>
      <c r="AA326" s="362">
        <v>0</v>
      </c>
      <c r="AB326" s="362">
        <v>0</v>
      </c>
      <c r="AC326" s="362">
        <v>0</v>
      </c>
      <c r="AD326" s="364" t="s">
        <v>2764</v>
      </c>
      <c r="AE326" s="360"/>
      <c r="AF326" s="363">
        <v>0</v>
      </c>
      <c r="AG326" s="363">
        <v>0</v>
      </c>
      <c r="AH326" s="360"/>
      <c r="AI326" s="859">
        <v>0</v>
      </c>
      <c r="AJ326" s="860">
        <v>0</v>
      </c>
      <c r="AK326" s="859">
        <v>0</v>
      </c>
      <c r="AL326" s="860">
        <v>0</v>
      </c>
      <c r="AM326" s="360"/>
      <c r="AN326" s="861">
        <v>0</v>
      </c>
      <c r="AO326" s="862">
        <v>0</v>
      </c>
      <c r="AP326" s="862">
        <v>0</v>
      </c>
      <c r="AQ326" s="862">
        <v>0</v>
      </c>
      <c r="AR326" s="863">
        <v>0</v>
      </c>
      <c r="AS326" s="586">
        <v>0</v>
      </c>
      <c r="AT326" s="864">
        <v>0</v>
      </c>
      <c r="AU326" s="864">
        <v>0</v>
      </c>
      <c r="AV326" s="864">
        <v>0</v>
      </c>
      <c r="AW326" s="864">
        <v>0</v>
      </c>
      <c r="AX326" s="839"/>
      <c r="AY326" s="865">
        <v>0</v>
      </c>
      <c r="AZ326" s="866">
        <v>0</v>
      </c>
      <c r="BA326" s="867">
        <v>0</v>
      </c>
      <c r="BB326" s="234" t="s">
        <v>1028</v>
      </c>
      <c r="BC326" s="360"/>
      <c r="BD326" s="360"/>
      <c r="BE326" s="360"/>
      <c r="BF326" s="360"/>
      <c r="BG326" s="360"/>
      <c r="BH326" s="360"/>
      <c r="BI326" s="360"/>
      <c r="BJ326" s="360"/>
      <c r="BK326" s="360"/>
      <c r="BL326" s="360"/>
      <c r="BM326" s="360"/>
      <c r="BN326" s="876">
        <v>0</v>
      </c>
      <c r="BO326" s="877">
        <v>0</v>
      </c>
      <c r="BP326" s="878">
        <v>0</v>
      </c>
      <c r="BQ326" s="879">
        <v>0</v>
      </c>
      <c r="BR326" s="879">
        <v>0</v>
      </c>
      <c r="BS326" s="880">
        <v>0</v>
      </c>
      <c r="BT326" s="881">
        <v>0</v>
      </c>
      <c r="BU326" s="879">
        <v>0</v>
      </c>
      <c r="BV326" s="879">
        <v>0</v>
      </c>
      <c r="BW326" s="882">
        <v>0</v>
      </c>
      <c r="CG326" s="480">
        <v>312</v>
      </c>
    </row>
    <row r="327" spans="1:85" s="177" customFormat="1" ht="21.95" customHeight="1" x14ac:dyDescent="0.2">
      <c r="A327" s="234">
        <v>0</v>
      </c>
      <c r="B327" s="234">
        <v>0</v>
      </c>
      <c r="C327" s="388">
        <v>0</v>
      </c>
      <c r="D327" s="388" t="s">
        <v>151</v>
      </c>
      <c r="E327" s="868" t="s">
        <v>1029</v>
      </c>
      <c r="F327" s="868" t="s">
        <v>2681</v>
      </c>
      <c r="G327" s="868" t="s">
        <v>8</v>
      </c>
      <c r="H327" s="869">
        <v>29</v>
      </c>
      <c r="I327" s="870">
        <v>226.77180000000001</v>
      </c>
      <c r="J327" s="871">
        <v>6576.38</v>
      </c>
      <c r="K327" s="361">
        <v>6576.38</v>
      </c>
      <c r="L327" s="361">
        <v>6926.4962281259704</v>
      </c>
      <c r="M327" s="362">
        <v>0</v>
      </c>
      <c r="N327" s="362">
        <v>0</v>
      </c>
      <c r="O327" s="363">
        <v>0</v>
      </c>
      <c r="P327" s="363">
        <v>0</v>
      </c>
      <c r="Q327" s="362">
        <v>0</v>
      </c>
      <c r="R327" s="362">
        <v>0</v>
      </c>
      <c r="S327" s="363">
        <v>0</v>
      </c>
      <c r="T327" s="363">
        <v>0</v>
      </c>
      <c r="U327" s="891">
        <v>6798.2955885819083</v>
      </c>
      <c r="V327" s="891">
        <v>6847.2433168196985</v>
      </c>
      <c r="W327" s="891">
        <v>-49.515521885348583</v>
      </c>
      <c r="X327" s="891">
        <v>6797.7277949343497</v>
      </c>
      <c r="Y327" s="891">
        <v>0</v>
      </c>
      <c r="Z327" s="362">
        <v>0</v>
      </c>
      <c r="AA327" s="362">
        <v>0</v>
      </c>
      <c r="AB327" s="362">
        <v>0</v>
      </c>
      <c r="AC327" s="362">
        <v>0</v>
      </c>
      <c r="AD327" s="364" t="s">
        <v>2764</v>
      </c>
      <c r="AE327" s="360"/>
      <c r="AF327" s="363">
        <v>0</v>
      </c>
      <c r="AG327" s="363">
        <v>0</v>
      </c>
      <c r="AH327" s="360"/>
      <c r="AI327" s="859">
        <v>0</v>
      </c>
      <c r="AJ327" s="860">
        <v>0</v>
      </c>
      <c r="AK327" s="859">
        <v>0</v>
      </c>
      <c r="AL327" s="860">
        <v>0</v>
      </c>
      <c r="AM327" s="360"/>
      <c r="AN327" s="861">
        <v>0</v>
      </c>
      <c r="AO327" s="862">
        <v>0</v>
      </c>
      <c r="AP327" s="862">
        <v>0</v>
      </c>
      <c r="AQ327" s="862">
        <v>0</v>
      </c>
      <c r="AR327" s="863">
        <v>0</v>
      </c>
      <c r="AS327" s="586">
        <v>0</v>
      </c>
      <c r="AT327" s="864">
        <v>0</v>
      </c>
      <c r="AU327" s="864">
        <v>0</v>
      </c>
      <c r="AV327" s="864">
        <v>0</v>
      </c>
      <c r="AW327" s="864">
        <v>0</v>
      </c>
      <c r="AX327" s="839"/>
      <c r="AY327" s="865">
        <v>0</v>
      </c>
      <c r="AZ327" s="866">
        <v>0</v>
      </c>
      <c r="BA327" s="867">
        <v>0</v>
      </c>
      <c r="BB327" s="234" t="s">
        <v>1029</v>
      </c>
      <c r="BC327" s="360"/>
      <c r="BD327" s="360"/>
      <c r="BE327" s="360"/>
      <c r="BF327" s="360"/>
      <c r="BG327" s="360"/>
      <c r="BH327" s="360"/>
      <c r="BI327" s="360"/>
      <c r="BJ327" s="360"/>
      <c r="BK327" s="360"/>
      <c r="BL327" s="360"/>
      <c r="BM327" s="360"/>
      <c r="BN327" s="876">
        <v>0</v>
      </c>
      <c r="BO327" s="877">
        <v>0</v>
      </c>
      <c r="BP327" s="878">
        <v>0</v>
      </c>
      <c r="BQ327" s="879">
        <v>0</v>
      </c>
      <c r="BR327" s="879">
        <v>0</v>
      </c>
      <c r="BS327" s="880">
        <v>0</v>
      </c>
      <c r="BT327" s="881">
        <v>0</v>
      </c>
      <c r="BU327" s="879">
        <v>0</v>
      </c>
      <c r="BV327" s="879">
        <v>0</v>
      </c>
      <c r="BW327" s="882">
        <v>0</v>
      </c>
      <c r="CG327" s="480">
        <v>313</v>
      </c>
    </row>
    <row r="328" spans="1:85" s="177" customFormat="1" ht="21.95" customHeight="1" x14ac:dyDescent="0.2">
      <c r="A328" s="234">
        <v>0</v>
      </c>
      <c r="B328" s="234">
        <v>0</v>
      </c>
      <c r="C328" s="388">
        <v>0</v>
      </c>
      <c r="D328" s="388" t="s">
        <v>151</v>
      </c>
      <c r="E328" s="868" t="s">
        <v>1030</v>
      </c>
      <c r="F328" s="868" t="s">
        <v>256</v>
      </c>
      <c r="G328" s="868" t="s">
        <v>8</v>
      </c>
      <c r="H328" s="869">
        <v>4</v>
      </c>
      <c r="I328" s="870">
        <v>45.271799999999999</v>
      </c>
      <c r="J328" s="871">
        <v>181.09</v>
      </c>
      <c r="K328" s="361">
        <v>181.09</v>
      </c>
      <c r="L328" s="361">
        <v>190.73094954235185</v>
      </c>
      <c r="M328" s="362">
        <v>0</v>
      </c>
      <c r="N328" s="362">
        <v>0</v>
      </c>
      <c r="O328" s="363">
        <v>0</v>
      </c>
      <c r="P328" s="363">
        <v>0</v>
      </c>
      <c r="Q328" s="362">
        <v>0</v>
      </c>
      <c r="R328" s="362">
        <v>0</v>
      </c>
      <c r="S328" s="363">
        <v>0</v>
      </c>
      <c r="T328" s="363">
        <v>0</v>
      </c>
      <c r="U328" s="891">
        <v>187.20076214213555</v>
      </c>
      <c r="V328" s="891">
        <v>188.54860762955894</v>
      </c>
      <c r="W328" s="891">
        <v>-1.3634804950775103</v>
      </c>
      <c r="X328" s="891">
        <v>187.18512713448143</v>
      </c>
      <c r="Y328" s="891">
        <v>0</v>
      </c>
      <c r="Z328" s="362">
        <v>0</v>
      </c>
      <c r="AA328" s="362">
        <v>0</v>
      </c>
      <c r="AB328" s="362">
        <v>0</v>
      </c>
      <c r="AC328" s="362">
        <v>0</v>
      </c>
      <c r="AD328" s="364" t="s">
        <v>2764</v>
      </c>
      <c r="AE328" s="360"/>
      <c r="AF328" s="363">
        <v>0</v>
      </c>
      <c r="AG328" s="363">
        <v>0</v>
      </c>
      <c r="AH328" s="360"/>
      <c r="AI328" s="859">
        <v>0</v>
      </c>
      <c r="AJ328" s="860">
        <v>0</v>
      </c>
      <c r="AK328" s="859">
        <v>0</v>
      </c>
      <c r="AL328" s="860">
        <v>0</v>
      </c>
      <c r="AM328" s="360"/>
      <c r="AN328" s="861">
        <v>0</v>
      </c>
      <c r="AO328" s="862">
        <v>0</v>
      </c>
      <c r="AP328" s="862">
        <v>0</v>
      </c>
      <c r="AQ328" s="862">
        <v>0</v>
      </c>
      <c r="AR328" s="863">
        <v>0</v>
      </c>
      <c r="AS328" s="586">
        <v>0</v>
      </c>
      <c r="AT328" s="864">
        <v>0</v>
      </c>
      <c r="AU328" s="864">
        <v>0</v>
      </c>
      <c r="AV328" s="864">
        <v>0</v>
      </c>
      <c r="AW328" s="864">
        <v>0</v>
      </c>
      <c r="AX328" s="839"/>
      <c r="AY328" s="865">
        <v>0</v>
      </c>
      <c r="AZ328" s="866">
        <v>0</v>
      </c>
      <c r="BA328" s="867">
        <v>0</v>
      </c>
      <c r="BB328" s="234" t="s">
        <v>1030</v>
      </c>
      <c r="BC328" s="360"/>
      <c r="BD328" s="360"/>
      <c r="BE328" s="360"/>
      <c r="BF328" s="360"/>
      <c r="BG328" s="360"/>
      <c r="BH328" s="360"/>
      <c r="BI328" s="360"/>
      <c r="BJ328" s="360"/>
      <c r="BK328" s="360"/>
      <c r="BL328" s="360"/>
      <c r="BM328" s="360"/>
      <c r="BN328" s="876">
        <v>0</v>
      </c>
      <c r="BO328" s="877">
        <v>0</v>
      </c>
      <c r="BP328" s="878">
        <v>0</v>
      </c>
      <c r="BQ328" s="879">
        <v>0</v>
      </c>
      <c r="BR328" s="879">
        <v>0</v>
      </c>
      <c r="BS328" s="880">
        <v>0</v>
      </c>
      <c r="BT328" s="881">
        <v>0</v>
      </c>
      <c r="BU328" s="879">
        <v>0</v>
      </c>
      <c r="BV328" s="879">
        <v>0</v>
      </c>
      <c r="BW328" s="882">
        <v>0</v>
      </c>
      <c r="CG328" s="480">
        <v>314</v>
      </c>
    </row>
    <row r="329" spans="1:85" s="177" customFormat="1" ht="21.95" customHeight="1" x14ac:dyDescent="0.2">
      <c r="A329" s="234"/>
      <c r="B329" s="234"/>
      <c r="C329" s="388">
        <v>0</v>
      </c>
      <c r="D329" s="388" t="s">
        <v>151</v>
      </c>
      <c r="E329" s="868" t="s">
        <v>1031</v>
      </c>
      <c r="F329" s="868" t="s">
        <v>2682</v>
      </c>
      <c r="G329" s="868" t="s">
        <v>8</v>
      </c>
      <c r="H329" s="869">
        <v>76</v>
      </c>
      <c r="I329" s="870">
        <v>263.98180000000002</v>
      </c>
      <c r="J329" s="871">
        <v>20062.62</v>
      </c>
      <c r="K329" s="361">
        <v>20062.62</v>
      </c>
      <c r="L329" s="361">
        <v>21130.722640164444</v>
      </c>
      <c r="M329" s="362">
        <v>0</v>
      </c>
      <c r="N329" s="362">
        <v>0</v>
      </c>
      <c r="O329" s="363">
        <v>0</v>
      </c>
      <c r="P329" s="363">
        <v>0</v>
      </c>
      <c r="Q329" s="362">
        <v>0</v>
      </c>
      <c r="R329" s="362">
        <v>0</v>
      </c>
      <c r="S329" s="363">
        <v>0</v>
      </c>
      <c r="T329" s="363">
        <v>0</v>
      </c>
      <c r="U329" s="891">
        <v>20739.619827533563</v>
      </c>
      <c r="V329" s="891">
        <v>20888.945090291807</v>
      </c>
      <c r="W329" s="891">
        <v>-151.05743580623985</v>
      </c>
      <c r="X329" s="891">
        <v>20737.887654485567</v>
      </c>
      <c r="Y329" s="891">
        <v>0</v>
      </c>
      <c r="Z329" s="362">
        <v>0</v>
      </c>
      <c r="AA329" s="362">
        <v>0</v>
      </c>
      <c r="AB329" s="362">
        <v>0</v>
      </c>
      <c r="AC329" s="362">
        <v>0</v>
      </c>
      <c r="AD329" s="364" t="s">
        <v>2764</v>
      </c>
      <c r="AE329" s="360"/>
      <c r="AF329" s="363">
        <v>0</v>
      </c>
      <c r="AG329" s="363">
        <v>0</v>
      </c>
      <c r="AH329" s="360"/>
      <c r="AI329" s="859">
        <v>0</v>
      </c>
      <c r="AJ329" s="860">
        <v>0</v>
      </c>
      <c r="AK329" s="859">
        <v>0</v>
      </c>
      <c r="AL329" s="860">
        <v>0</v>
      </c>
      <c r="AM329" s="360"/>
      <c r="AN329" s="861">
        <v>0</v>
      </c>
      <c r="AO329" s="862">
        <v>0</v>
      </c>
      <c r="AP329" s="862">
        <v>0</v>
      </c>
      <c r="AQ329" s="862">
        <v>0</v>
      </c>
      <c r="AR329" s="863">
        <v>0</v>
      </c>
      <c r="AS329" s="586">
        <v>0</v>
      </c>
      <c r="AT329" s="864">
        <v>0</v>
      </c>
      <c r="AU329" s="864">
        <v>0</v>
      </c>
      <c r="AV329" s="864">
        <v>0</v>
      </c>
      <c r="AW329" s="864">
        <v>0</v>
      </c>
      <c r="AX329" s="839"/>
      <c r="AY329" s="865">
        <v>0</v>
      </c>
      <c r="AZ329" s="866">
        <v>0</v>
      </c>
      <c r="BA329" s="867">
        <v>0</v>
      </c>
      <c r="BB329" s="234" t="s">
        <v>1031</v>
      </c>
      <c r="BC329" s="360"/>
      <c r="BD329" s="360"/>
      <c r="BE329" s="360"/>
      <c r="BF329" s="360"/>
      <c r="BG329" s="360"/>
      <c r="BH329" s="360"/>
      <c r="BI329" s="360"/>
      <c r="BJ329" s="360"/>
      <c r="BK329" s="360"/>
      <c r="BL329" s="360"/>
      <c r="BM329" s="360"/>
      <c r="BN329" s="876">
        <v>0</v>
      </c>
      <c r="BO329" s="877">
        <v>0</v>
      </c>
      <c r="BP329" s="878">
        <v>0</v>
      </c>
      <c r="BQ329" s="879">
        <v>0</v>
      </c>
      <c r="BR329" s="879">
        <v>0</v>
      </c>
      <c r="BS329" s="880">
        <v>0</v>
      </c>
      <c r="BT329" s="881">
        <v>0</v>
      </c>
      <c r="BU329" s="879">
        <v>0</v>
      </c>
      <c r="BV329" s="879">
        <v>0</v>
      </c>
      <c r="BW329" s="882">
        <v>0</v>
      </c>
      <c r="CG329" s="480"/>
    </row>
    <row r="330" spans="1:85" s="177" customFormat="1" ht="21.95" customHeight="1" x14ac:dyDescent="0.2">
      <c r="A330" s="234"/>
      <c r="B330" s="234"/>
      <c r="C330" s="388">
        <v>0</v>
      </c>
      <c r="D330" s="388" t="s">
        <v>151</v>
      </c>
      <c r="E330" s="868" t="s">
        <v>1032</v>
      </c>
      <c r="F330" s="868" t="s">
        <v>1892</v>
      </c>
      <c r="G330" s="868" t="s">
        <v>8</v>
      </c>
      <c r="H330" s="869">
        <v>7</v>
      </c>
      <c r="I330" s="870">
        <v>106.6118</v>
      </c>
      <c r="J330" s="871">
        <v>746.28</v>
      </c>
      <c r="K330" s="361">
        <v>746.28</v>
      </c>
      <c r="L330" s="361">
        <v>786.01078482780019</v>
      </c>
      <c r="M330" s="362">
        <v>0</v>
      </c>
      <c r="N330" s="362">
        <v>0</v>
      </c>
      <c r="O330" s="363">
        <v>0</v>
      </c>
      <c r="P330" s="363">
        <v>0</v>
      </c>
      <c r="Q330" s="362">
        <v>0</v>
      </c>
      <c r="R330" s="362">
        <v>0</v>
      </c>
      <c r="S330" s="363">
        <v>0</v>
      </c>
      <c r="T330" s="363">
        <v>0</v>
      </c>
      <c r="U330" s="891">
        <v>771.46272445432055</v>
      </c>
      <c r="V330" s="891">
        <v>777.01725607039168</v>
      </c>
      <c r="W330" s="891">
        <v>-5.6189641828175567</v>
      </c>
      <c r="X330" s="891">
        <v>771.39829188757415</v>
      </c>
      <c r="Y330" s="891">
        <v>0</v>
      </c>
      <c r="Z330" s="362">
        <v>0</v>
      </c>
      <c r="AA330" s="362">
        <v>0</v>
      </c>
      <c r="AB330" s="362">
        <v>0</v>
      </c>
      <c r="AC330" s="362">
        <v>0</v>
      </c>
      <c r="AD330" s="364" t="s">
        <v>2764</v>
      </c>
      <c r="AE330" s="360"/>
      <c r="AF330" s="363">
        <v>0</v>
      </c>
      <c r="AG330" s="363">
        <v>0</v>
      </c>
      <c r="AH330" s="360"/>
      <c r="AI330" s="859">
        <v>0</v>
      </c>
      <c r="AJ330" s="860">
        <v>0</v>
      </c>
      <c r="AK330" s="859">
        <v>0</v>
      </c>
      <c r="AL330" s="860">
        <v>0</v>
      </c>
      <c r="AM330" s="360"/>
      <c r="AN330" s="861">
        <v>0</v>
      </c>
      <c r="AO330" s="862">
        <v>0</v>
      </c>
      <c r="AP330" s="862">
        <v>0</v>
      </c>
      <c r="AQ330" s="862">
        <v>0</v>
      </c>
      <c r="AR330" s="863">
        <v>0</v>
      </c>
      <c r="AS330" s="586">
        <v>0</v>
      </c>
      <c r="AT330" s="864">
        <v>0</v>
      </c>
      <c r="AU330" s="864">
        <v>0</v>
      </c>
      <c r="AV330" s="864">
        <v>0</v>
      </c>
      <c r="AW330" s="864">
        <v>0</v>
      </c>
      <c r="AX330" s="839"/>
      <c r="AY330" s="865">
        <v>0</v>
      </c>
      <c r="AZ330" s="866">
        <v>0</v>
      </c>
      <c r="BA330" s="867">
        <v>0</v>
      </c>
      <c r="BB330" s="234" t="s">
        <v>1032</v>
      </c>
      <c r="BC330" s="360"/>
      <c r="BD330" s="360"/>
      <c r="BE330" s="360"/>
      <c r="BF330" s="360"/>
      <c r="BG330" s="360"/>
      <c r="BH330" s="360"/>
      <c r="BI330" s="360"/>
      <c r="BJ330" s="360"/>
      <c r="BK330" s="360"/>
      <c r="BL330" s="360"/>
      <c r="BM330" s="360"/>
      <c r="BN330" s="876">
        <v>0</v>
      </c>
      <c r="BO330" s="877">
        <v>0</v>
      </c>
      <c r="BP330" s="878">
        <v>0</v>
      </c>
      <c r="BQ330" s="879">
        <v>0</v>
      </c>
      <c r="BR330" s="879">
        <v>0</v>
      </c>
      <c r="BS330" s="880">
        <v>0</v>
      </c>
      <c r="BT330" s="881">
        <v>0</v>
      </c>
      <c r="BU330" s="879">
        <v>0</v>
      </c>
      <c r="BV330" s="879">
        <v>0</v>
      </c>
      <c r="BW330" s="882">
        <v>0</v>
      </c>
      <c r="CG330" s="480"/>
    </row>
    <row r="331" spans="1:85" s="177" customFormat="1" ht="21.95" customHeight="1" x14ac:dyDescent="0.2">
      <c r="A331" s="234"/>
      <c r="B331" s="234"/>
      <c r="C331" s="388">
        <v>0</v>
      </c>
      <c r="D331" s="388" t="s">
        <v>151</v>
      </c>
      <c r="E331" s="872" t="s">
        <v>1033</v>
      </c>
      <c r="F331" s="872" t="s">
        <v>902</v>
      </c>
      <c r="G331" s="872"/>
      <c r="H331" s="873"/>
      <c r="I331" s="874"/>
      <c r="J331" s="875">
        <v>13687.07</v>
      </c>
      <c r="K331" s="842">
        <v>13687.07</v>
      </c>
      <c r="L331" s="842">
        <v>14415.748288434688</v>
      </c>
      <c r="M331" s="362">
        <v>0</v>
      </c>
      <c r="N331" s="362">
        <v>0</v>
      </c>
      <c r="O331" s="363">
        <v>0</v>
      </c>
      <c r="P331" s="363">
        <v>0</v>
      </c>
      <c r="Q331" s="362">
        <v>0</v>
      </c>
      <c r="R331" s="362">
        <v>0</v>
      </c>
      <c r="S331" s="363">
        <v>0</v>
      </c>
      <c r="T331" s="363">
        <v>0</v>
      </c>
      <c r="U331" s="363"/>
      <c r="V331" s="363"/>
      <c r="W331" s="363"/>
      <c r="X331" s="363"/>
      <c r="Y331" s="363">
        <v>0</v>
      </c>
      <c r="Z331" s="362">
        <v>0</v>
      </c>
      <c r="AA331" s="362">
        <v>0</v>
      </c>
      <c r="AB331" s="362">
        <v>0</v>
      </c>
      <c r="AC331" s="362">
        <v>0</v>
      </c>
      <c r="AD331" s="364" t="s">
        <v>2764</v>
      </c>
      <c r="AE331" s="360"/>
      <c r="AF331" s="363">
        <v>0</v>
      </c>
      <c r="AG331" s="363">
        <v>0</v>
      </c>
      <c r="AH331" s="360"/>
      <c r="AI331" s="859"/>
      <c r="AJ331" s="860"/>
      <c r="AK331" s="859"/>
      <c r="AL331" s="860"/>
      <c r="AM331" s="360"/>
      <c r="AN331" s="861"/>
      <c r="AO331" s="862"/>
      <c r="AP331" s="862"/>
      <c r="AQ331" s="862"/>
      <c r="AR331" s="863"/>
      <c r="AS331" s="586"/>
      <c r="AT331" s="864"/>
      <c r="AU331" s="864"/>
      <c r="AV331" s="864"/>
      <c r="AW331" s="864"/>
      <c r="AX331" s="839"/>
      <c r="AY331" s="865"/>
      <c r="AZ331" s="866"/>
      <c r="BA331" s="867"/>
      <c r="BB331" s="234" t="s">
        <v>1033</v>
      </c>
      <c r="BC331" s="360"/>
      <c r="BD331" s="360"/>
      <c r="BE331" s="360"/>
      <c r="BF331" s="360"/>
      <c r="BG331" s="360"/>
      <c r="BH331" s="360"/>
      <c r="BI331" s="360"/>
      <c r="BJ331" s="360"/>
      <c r="BK331" s="360"/>
      <c r="BL331" s="360"/>
      <c r="BM331" s="360"/>
      <c r="BN331" s="876">
        <v>0</v>
      </c>
      <c r="BO331" s="877">
        <v>0</v>
      </c>
      <c r="BP331" s="878">
        <v>0</v>
      </c>
      <c r="BQ331" s="879">
        <v>0</v>
      </c>
      <c r="BR331" s="879">
        <v>0</v>
      </c>
      <c r="BS331" s="880">
        <v>0</v>
      </c>
      <c r="BT331" s="881">
        <v>0</v>
      </c>
      <c r="BU331" s="879">
        <v>0</v>
      </c>
      <c r="BV331" s="879">
        <v>0</v>
      </c>
      <c r="BW331" s="882">
        <v>0</v>
      </c>
      <c r="CG331" s="480"/>
    </row>
    <row r="332" spans="1:85" s="177" customFormat="1" ht="21.95" customHeight="1" x14ac:dyDescent="0.2">
      <c r="A332" s="234"/>
      <c r="B332" s="234"/>
      <c r="C332" s="388">
        <v>0</v>
      </c>
      <c r="D332" s="388" t="s">
        <v>151</v>
      </c>
      <c r="E332" s="868" t="s">
        <v>1034</v>
      </c>
      <c r="F332" s="868" t="s">
        <v>674</v>
      </c>
      <c r="G332" s="868" t="s">
        <v>8</v>
      </c>
      <c r="H332" s="869">
        <v>47</v>
      </c>
      <c r="I332" s="870">
        <v>197.8</v>
      </c>
      <c r="J332" s="871">
        <v>9296.6</v>
      </c>
      <c r="K332" s="361">
        <v>9296.6</v>
      </c>
      <c r="L332" s="361">
        <v>9791.5365040335091</v>
      </c>
      <c r="M332" s="362">
        <v>0</v>
      </c>
      <c r="N332" s="362">
        <v>0</v>
      </c>
      <c r="O332" s="363">
        <v>0</v>
      </c>
      <c r="P332" s="363">
        <v>0</v>
      </c>
      <c r="Q332" s="362">
        <v>0</v>
      </c>
      <c r="R332" s="362">
        <v>0</v>
      </c>
      <c r="S332" s="363">
        <v>0</v>
      </c>
      <c r="T332" s="363">
        <v>0</v>
      </c>
      <c r="U332" s="891">
        <v>9610.3076113014395</v>
      </c>
      <c r="V332" s="891">
        <v>9679.5018261028108</v>
      </c>
      <c r="W332" s="891">
        <v>-69.996867693067259</v>
      </c>
      <c r="X332" s="891">
        <v>9609.5049584097433</v>
      </c>
      <c r="Y332" s="891">
        <v>0</v>
      </c>
      <c r="Z332" s="362">
        <v>0</v>
      </c>
      <c r="AA332" s="362">
        <v>0</v>
      </c>
      <c r="AB332" s="362">
        <v>0</v>
      </c>
      <c r="AC332" s="362">
        <v>0</v>
      </c>
      <c r="AD332" s="364" t="s">
        <v>2764</v>
      </c>
      <c r="AE332" s="360"/>
      <c r="AF332" s="363">
        <v>0</v>
      </c>
      <c r="AG332" s="363">
        <v>0</v>
      </c>
      <c r="AH332" s="360"/>
      <c r="AI332" s="859">
        <v>0</v>
      </c>
      <c r="AJ332" s="860">
        <v>0</v>
      </c>
      <c r="AK332" s="859">
        <v>0</v>
      </c>
      <c r="AL332" s="860">
        <v>0</v>
      </c>
      <c r="AM332" s="360"/>
      <c r="AN332" s="861">
        <v>0</v>
      </c>
      <c r="AO332" s="862">
        <v>0</v>
      </c>
      <c r="AP332" s="862">
        <v>0</v>
      </c>
      <c r="AQ332" s="862">
        <v>0</v>
      </c>
      <c r="AR332" s="863">
        <v>0</v>
      </c>
      <c r="AS332" s="586">
        <v>0</v>
      </c>
      <c r="AT332" s="864">
        <v>0</v>
      </c>
      <c r="AU332" s="864">
        <v>0</v>
      </c>
      <c r="AV332" s="864">
        <v>0</v>
      </c>
      <c r="AW332" s="864">
        <v>0</v>
      </c>
      <c r="AX332" s="839"/>
      <c r="AY332" s="865">
        <v>0</v>
      </c>
      <c r="AZ332" s="866">
        <v>0</v>
      </c>
      <c r="BA332" s="867">
        <v>0</v>
      </c>
      <c r="BB332" s="234" t="s">
        <v>1034</v>
      </c>
      <c r="BC332" s="360"/>
      <c r="BD332" s="360"/>
      <c r="BE332" s="360"/>
      <c r="BF332" s="360"/>
      <c r="BG332" s="360"/>
      <c r="BH332" s="360"/>
      <c r="BI332" s="360"/>
      <c r="BJ332" s="360"/>
      <c r="BK332" s="360"/>
      <c r="BL332" s="360"/>
      <c r="BM332" s="360"/>
      <c r="BN332" s="876">
        <v>0</v>
      </c>
      <c r="BO332" s="877">
        <v>0</v>
      </c>
      <c r="BP332" s="878">
        <v>0</v>
      </c>
      <c r="BQ332" s="879">
        <v>0</v>
      </c>
      <c r="BR332" s="879">
        <v>0</v>
      </c>
      <c r="BS332" s="880">
        <v>0</v>
      </c>
      <c r="BT332" s="881">
        <v>0</v>
      </c>
      <c r="BU332" s="879">
        <v>0</v>
      </c>
      <c r="BV332" s="879">
        <v>0</v>
      </c>
      <c r="BW332" s="882">
        <v>0</v>
      </c>
      <c r="CG332" s="480"/>
    </row>
    <row r="333" spans="1:85" s="177" customFormat="1" ht="21.95" customHeight="1" x14ac:dyDescent="0.2">
      <c r="A333" s="234"/>
      <c r="B333" s="234"/>
      <c r="C333" s="388">
        <v>0</v>
      </c>
      <c r="D333" s="388" t="s">
        <v>151</v>
      </c>
      <c r="E333" s="868" t="s">
        <v>1035</v>
      </c>
      <c r="F333" s="868" t="s">
        <v>1893</v>
      </c>
      <c r="G333" s="868" t="s">
        <v>8</v>
      </c>
      <c r="H333" s="869">
        <v>113</v>
      </c>
      <c r="I333" s="870">
        <v>27.27</v>
      </c>
      <c r="J333" s="871">
        <v>3081.51</v>
      </c>
      <c r="K333" s="361">
        <v>3081.51</v>
      </c>
      <c r="L333" s="361">
        <v>3245.5647927784671</v>
      </c>
      <c r="M333" s="362">
        <v>0</v>
      </c>
      <c r="N333" s="362">
        <v>0</v>
      </c>
      <c r="O333" s="363">
        <v>0</v>
      </c>
      <c r="P333" s="363">
        <v>0</v>
      </c>
      <c r="Q333" s="362">
        <v>0</v>
      </c>
      <c r="R333" s="362">
        <v>0</v>
      </c>
      <c r="S333" s="363">
        <v>0</v>
      </c>
      <c r="T333" s="363">
        <v>0</v>
      </c>
      <c r="U333" s="891">
        <v>3185.4935145431118</v>
      </c>
      <c r="V333" s="891">
        <v>3208.4290678478224</v>
      </c>
      <c r="W333" s="891">
        <v>-23.20160572304518</v>
      </c>
      <c r="X333" s="891">
        <v>3185.227462124777</v>
      </c>
      <c r="Y333" s="891">
        <v>0</v>
      </c>
      <c r="Z333" s="362">
        <v>0</v>
      </c>
      <c r="AA333" s="362">
        <v>0</v>
      </c>
      <c r="AB333" s="362">
        <v>0</v>
      </c>
      <c r="AC333" s="362">
        <v>0</v>
      </c>
      <c r="AD333" s="364" t="s">
        <v>2764</v>
      </c>
      <c r="AE333" s="360"/>
      <c r="AF333" s="363">
        <v>0</v>
      </c>
      <c r="AG333" s="363">
        <v>0</v>
      </c>
      <c r="AH333" s="360"/>
      <c r="AI333" s="859">
        <v>0</v>
      </c>
      <c r="AJ333" s="860">
        <v>0</v>
      </c>
      <c r="AK333" s="859">
        <v>0</v>
      </c>
      <c r="AL333" s="860">
        <v>0</v>
      </c>
      <c r="AM333" s="360"/>
      <c r="AN333" s="861">
        <v>0</v>
      </c>
      <c r="AO333" s="862">
        <v>0</v>
      </c>
      <c r="AP333" s="862">
        <v>0</v>
      </c>
      <c r="AQ333" s="862">
        <v>0</v>
      </c>
      <c r="AR333" s="863">
        <v>0</v>
      </c>
      <c r="AS333" s="586">
        <v>0</v>
      </c>
      <c r="AT333" s="864">
        <v>0</v>
      </c>
      <c r="AU333" s="864">
        <v>0</v>
      </c>
      <c r="AV333" s="864">
        <v>0</v>
      </c>
      <c r="AW333" s="864">
        <v>0</v>
      </c>
      <c r="AX333" s="839"/>
      <c r="AY333" s="865">
        <v>0</v>
      </c>
      <c r="AZ333" s="866">
        <v>0</v>
      </c>
      <c r="BA333" s="867">
        <v>0</v>
      </c>
      <c r="BB333" s="234" t="s">
        <v>1035</v>
      </c>
      <c r="BC333" s="360"/>
      <c r="BD333" s="360"/>
      <c r="BE333" s="360"/>
      <c r="BF333" s="360"/>
      <c r="BG333" s="360"/>
      <c r="BH333" s="360"/>
      <c r="BI333" s="360"/>
      <c r="BJ333" s="360"/>
      <c r="BK333" s="360"/>
      <c r="BL333" s="360"/>
      <c r="BM333" s="360"/>
      <c r="BN333" s="876">
        <v>0</v>
      </c>
      <c r="BO333" s="877">
        <v>0</v>
      </c>
      <c r="BP333" s="878">
        <v>0</v>
      </c>
      <c r="BQ333" s="879">
        <v>0</v>
      </c>
      <c r="BR333" s="879">
        <v>0</v>
      </c>
      <c r="BS333" s="880">
        <v>0</v>
      </c>
      <c r="BT333" s="881">
        <v>0</v>
      </c>
      <c r="BU333" s="879">
        <v>0</v>
      </c>
      <c r="BV333" s="879">
        <v>0</v>
      </c>
      <c r="BW333" s="882">
        <v>0</v>
      </c>
      <c r="CG333" s="480"/>
    </row>
    <row r="334" spans="1:85" s="177" customFormat="1" ht="21.95" customHeight="1" x14ac:dyDescent="0.2">
      <c r="A334" s="234"/>
      <c r="B334" s="234"/>
      <c r="C334" s="388">
        <v>0</v>
      </c>
      <c r="D334" s="388" t="s">
        <v>151</v>
      </c>
      <c r="E334" s="868" t="s">
        <v>1894</v>
      </c>
      <c r="F334" s="868" t="s">
        <v>1895</v>
      </c>
      <c r="G334" s="868" t="s">
        <v>8</v>
      </c>
      <c r="H334" s="869">
        <v>48</v>
      </c>
      <c r="I334" s="870">
        <v>27.27</v>
      </c>
      <c r="J334" s="871">
        <v>1308.96</v>
      </c>
      <c r="K334" s="361">
        <v>1308.96</v>
      </c>
      <c r="L334" s="361">
        <v>1378.6469916227118</v>
      </c>
      <c r="M334" s="362">
        <v>0</v>
      </c>
      <c r="N334" s="362">
        <v>0</v>
      </c>
      <c r="O334" s="363">
        <v>0</v>
      </c>
      <c r="P334" s="363">
        <v>0</v>
      </c>
      <c r="Q334" s="362">
        <v>0</v>
      </c>
      <c r="R334" s="362">
        <v>0</v>
      </c>
      <c r="S334" s="363">
        <v>0</v>
      </c>
      <c r="T334" s="363">
        <v>0</v>
      </c>
      <c r="U334" s="891">
        <v>1353.1299884784901</v>
      </c>
      <c r="V334" s="891">
        <v>1362.8725243955353</v>
      </c>
      <c r="W334" s="891">
        <v>-9.8555493336829123</v>
      </c>
      <c r="X334" s="891">
        <v>1353.0169750618525</v>
      </c>
      <c r="Y334" s="891">
        <v>0</v>
      </c>
      <c r="Z334" s="362">
        <v>0</v>
      </c>
      <c r="AA334" s="362">
        <v>0</v>
      </c>
      <c r="AB334" s="362">
        <v>0</v>
      </c>
      <c r="AC334" s="362">
        <v>0</v>
      </c>
      <c r="AD334" s="364" t="s">
        <v>2764</v>
      </c>
      <c r="AE334" s="360"/>
      <c r="AF334" s="363">
        <v>0</v>
      </c>
      <c r="AG334" s="363">
        <v>0</v>
      </c>
      <c r="AH334" s="360"/>
      <c r="AI334" s="859">
        <v>0</v>
      </c>
      <c r="AJ334" s="860">
        <v>0</v>
      </c>
      <c r="AK334" s="859">
        <v>0</v>
      </c>
      <c r="AL334" s="860">
        <v>0</v>
      </c>
      <c r="AM334" s="360"/>
      <c r="AN334" s="861">
        <v>0</v>
      </c>
      <c r="AO334" s="862">
        <v>0</v>
      </c>
      <c r="AP334" s="862">
        <v>0</v>
      </c>
      <c r="AQ334" s="862">
        <v>0</v>
      </c>
      <c r="AR334" s="863">
        <v>0</v>
      </c>
      <c r="AS334" s="586">
        <v>0</v>
      </c>
      <c r="AT334" s="864">
        <v>0</v>
      </c>
      <c r="AU334" s="864">
        <v>0</v>
      </c>
      <c r="AV334" s="864">
        <v>0</v>
      </c>
      <c r="AW334" s="864">
        <v>0</v>
      </c>
      <c r="AX334" s="839"/>
      <c r="AY334" s="865">
        <v>0</v>
      </c>
      <c r="AZ334" s="866">
        <v>0</v>
      </c>
      <c r="BA334" s="867">
        <v>0</v>
      </c>
      <c r="BB334" s="234" t="s">
        <v>1894</v>
      </c>
      <c r="BC334" s="360"/>
      <c r="BD334" s="360"/>
      <c r="BE334" s="360"/>
      <c r="BF334" s="360"/>
      <c r="BG334" s="360"/>
      <c r="BH334" s="360"/>
      <c r="BI334" s="360"/>
      <c r="BJ334" s="360"/>
      <c r="BK334" s="360"/>
      <c r="BL334" s="360"/>
      <c r="BM334" s="360"/>
      <c r="BN334" s="876">
        <v>0</v>
      </c>
      <c r="BO334" s="877">
        <v>0</v>
      </c>
      <c r="BP334" s="878">
        <v>0</v>
      </c>
      <c r="BQ334" s="879">
        <v>0</v>
      </c>
      <c r="BR334" s="879">
        <v>0</v>
      </c>
      <c r="BS334" s="880">
        <v>0</v>
      </c>
      <c r="BT334" s="881">
        <v>0</v>
      </c>
      <c r="BU334" s="879">
        <v>0</v>
      </c>
      <c r="BV334" s="879">
        <v>0</v>
      </c>
      <c r="BW334" s="882">
        <v>0</v>
      </c>
      <c r="CG334" s="480"/>
    </row>
    <row r="335" spans="1:85" s="177" customFormat="1" ht="21.95" customHeight="1" x14ac:dyDescent="0.2">
      <c r="A335" s="234"/>
      <c r="B335" s="234"/>
      <c r="C335" s="388">
        <v>0</v>
      </c>
      <c r="D335" s="388" t="s">
        <v>151</v>
      </c>
      <c r="E335" s="872" t="s">
        <v>1036</v>
      </c>
      <c r="F335" s="872" t="s">
        <v>906</v>
      </c>
      <c r="G335" s="872"/>
      <c r="H335" s="873"/>
      <c r="I335" s="874"/>
      <c r="J335" s="875">
        <v>442.74</v>
      </c>
      <c r="K335" s="842">
        <v>442.74</v>
      </c>
      <c r="L335" s="842">
        <v>466.31078800806705</v>
      </c>
      <c r="M335" s="362">
        <v>0</v>
      </c>
      <c r="N335" s="362">
        <v>0</v>
      </c>
      <c r="O335" s="363">
        <v>0</v>
      </c>
      <c r="P335" s="363">
        <v>0</v>
      </c>
      <c r="Q335" s="362">
        <v>0</v>
      </c>
      <c r="R335" s="362">
        <v>0</v>
      </c>
      <c r="S335" s="363">
        <v>0</v>
      </c>
      <c r="T335" s="363">
        <v>0</v>
      </c>
      <c r="U335" s="363"/>
      <c r="V335" s="363"/>
      <c r="W335" s="363"/>
      <c r="X335" s="363"/>
      <c r="Y335" s="363">
        <v>0</v>
      </c>
      <c r="Z335" s="362">
        <v>0</v>
      </c>
      <c r="AA335" s="362">
        <v>0</v>
      </c>
      <c r="AB335" s="362">
        <v>0</v>
      </c>
      <c r="AC335" s="362">
        <v>0</v>
      </c>
      <c r="AD335" s="364" t="s">
        <v>2764</v>
      </c>
      <c r="AE335" s="360"/>
      <c r="AF335" s="363">
        <v>0</v>
      </c>
      <c r="AG335" s="363">
        <v>0</v>
      </c>
      <c r="AH335" s="360"/>
      <c r="AI335" s="859"/>
      <c r="AJ335" s="860"/>
      <c r="AK335" s="859"/>
      <c r="AL335" s="860"/>
      <c r="AM335" s="360"/>
      <c r="AN335" s="861"/>
      <c r="AO335" s="862"/>
      <c r="AP335" s="862"/>
      <c r="AQ335" s="862"/>
      <c r="AR335" s="863"/>
      <c r="AS335" s="586"/>
      <c r="AT335" s="864"/>
      <c r="AU335" s="864"/>
      <c r="AV335" s="864"/>
      <c r="AW335" s="864"/>
      <c r="AX335" s="839"/>
      <c r="AY335" s="865"/>
      <c r="AZ335" s="866"/>
      <c r="BA335" s="867"/>
      <c r="BB335" s="234" t="s">
        <v>1036</v>
      </c>
      <c r="BC335" s="360"/>
      <c r="BD335" s="360"/>
      <c r="BE335" s="360"/>
      <c r="BF335" s="360"/>
      <c r="BG335" s="360"/>
      <c r="BH335" s="360"/>
      <c r="BI335" s="360"/>
      <c r="BJ335" s="360"/>
      <c r="BK335" s="360"/>
      <c r="BL335" s="360"/>
      <c r="BM335" s="360"/>
      <c r="BN335" s="876">
        <v>0</v>
      </c>
      <c r="BO335" s="877">
        <v>0</v>
      </c>
      <c r="BP335" s="878">
        <v>0</v>
      </c>
      <c r="BQ335" s="879">
        <v>0</v>
      </c>
      <c r="BR335" s="879">
        <v>0</v>
      </c>
      <c r="BS335" s="880">
        <v>0</v>
      </c>
      <c r="BT335" s="881">
        <v>0</v>
      </c>
      <c r="BU335" s="879">
        <v>0</v>
      </c>
      <c r="BV335" s="879">
        <v>0</v>
      </c>
      <c r="BW335" s="882">
        <v>0</v>
      </c>
      <c r="CG335" s="480"/>
    </row>
    <row r="336" spans="1:85" s="177" customFormat="1" ht="21.95" customHeight="1" x14ac:dyDescent="0.2">
      <c r="A336" s="234"/>
      <c r="B336" s="234"/>
      <c r="C336" s="388">
        <v>0</v>
      </c>
      <c r="D336" s="388" t="s">
        <v>151</v>
      </c>
      <c r="E336" s="868" t="s">
        <v>1037</v>
      </c>
      <c r="F336" s="868" t="s">
        <v>675</v>
      </c>
      <c r="G336" s="868" t="s">
        <v>8</v>
      </c>
      <c r="H336" s="869">
        <v>1</v>
      </c>
      <c r="I336" s="870">
        <v>442.74</v>
      </c>
      <c r="J336" s="871">
        <v>442.74</v>
      </c>
      <c r="K336" s="361">
        <v>442.74</v>
      </c>
      <c r="L336" s="361">
        <v>466.31078800806705</v>
      </c>
      <c r="M336" s="362">
        <v>0</v>
      </c>
      <c r="N336" s="362">
        <v>0</v>
      </c>
      <c r="O336" s="363">
        <v>0</v>
      </c>
      <c r="P336" s="363">
        <v>0</v>
      </c>
      <c r="Q336" s="362">
        <v>0</v>
      </c>
      <c r="R336" s="362">
        <v>0</v>
      </c>
      <c r="S336" s="363">
        <v>0</v>
      </c>
      <c r="T336" s="363">
        <v>0</v>
      </c>
      <c r="U336" s="891">
        <v>457.67996814185818</v>
      </c>
      <c r="V336" s="891">
        <v>460.97526391247959</v>
      </c>
      <c r="W336" s="891">
        <v>-3.3335212015606164</v>
      </c>
      <c r="X336" s="891">
        <v>457.64174271091895</v>
      </c>
      <c r="Y336" s="891">
        <v>0</v>
      </c>
      <c r="Z336" s="362">
        <v>0</v>
      </c>
      <c r="AA336" s="362">
        <v>0</v>
      </c>
      <c r="AB336" s="362">
        <v>0</v>
      </c>
      <c r="AC336" s="362">
        <v>0</v>
      </c>
      <c r="AD336" s="364" t="s">
        <v>2764</v>
      </c>
      <c r="AE336" s="360"/>
      <c r="AF336" s="363">
        <v>0</v>
      </c>
      <c r="AG336" s="363">
        <v>0</v>
      </c>
      <c r="AH336" s="360"/>
      <c r="AI336" s="859">
        <v>0</v>
      </c>
      <c r="AJ336" s="860">
        <v>0</v>
      </c>
      <c r="AK336" s="859">
        <v>0</v>
      </c>
      <c r="AL336" s="860">
        <v>0</v>
      </c>
      <c r="AM336" s="360"/>
      <c r="AN336" s="861">
        <v>0</v>
      </c>
      <c r="AO336" s="862">
        <v>0</v>
      </c>
      <c r="AP336" s="862">
        <v>0</v>
      </c>
      <c r="AQ336" s="862">
        <v>0</v>
      </c>
      <c r="AR336" s="863">
        <v>0</v>
      </c>
      <c r="AS336" s="586">
        <v>0</v>
      </c>
      <c r="AT336" s="864">
        <v>0</v>
      </c>
      <c r="AU336" s="864">
        <v>0</v>
      </c>
      <c r="AV336" s="864">
        <v>0</v>
      </c>
      <c r="AW336" s="864">
        <v>0</v>
      </c>
      <c r="AX336" s="839"/>
      <c r="AY336" s="865">
        <v>0</v>
      </c>
      <c r="AZ336" s="866">
        <v>0</v>
      </c>
      <c r="BA336" s="867">
        <v>0</v>
      </c>
      <c r="BB336" s="234" t="s">
        <v>1037</v>
      </c>
      <c r="BC336" s="360"/>
      <c r="BD336" s="360"/>
      <c r="BE336" s="360"/>
      <c r="BF336" s="360"/>
      <c r="BG336" s="360"/>
      <c r="BH336" s="360"/>
      <c r="BI336" s="360"/>
      <c r="BJ336" s="360"/>
      <c r="BK336" s="360"/>
      <c r="BL336" s="360"/>
      <c r="BM336" s="360"/>
      <c r="BN336" s="876">
        <v>0</v>
      </c>
      <c r="BO336" s="877">
        <v>0</v>
      </c>
      <c r="BP336" s="878">
        <v>0</v>
      </c>
      <c r="BQ336" s="879">
        <v>0</v>
      </c>
      <c r="BR336" s="879">
        <v>0</v>
      </c>
      <c r="BS336" s="880">
        <v>0</v>
      </c>
      <c r="BT336" s="881">
        <v>0</v>
      </c>
      <c r="BU336" s="879">
        <v>0</v>
      </c>
      <c r="BV336" s="879">
        <v>0</v>
      </c>
      <c r="BW336" s="882">
        <v>0</v>
      </c>
      <c r="CG336" s="480"/>
    </row>
    <row r="337" spans="1:85" s="177" customFormat="1" ht="21.95" customHeight="1" x14ac:dyDescent="0.2">
      <c r="A337" s="234"/>
      <c r="B337" s="234"/>
      <c r="C337" s="388" t="s">
        <v>152</v>
      </c>
      <c r="D337" s="388" t="s">
        <v>152</v>
      </c>
      <c r="E337" s="161" t="s">
        <v>152</v>
      </c>
      <c r="F337" s="161" t="s">
        <v>9</v>
      </c>
      <c r="G337" s="162"/>
      <c r="H337" s="162"/>
      <c r="I337" s="162"/>
      <c r="J337" s="163">
        <v>215202.84</v>
      </c>
      <c r="K337" s="163">
        <v>215202.84</v>
      </c>
      <c r="L337" s="163">
        <v>226571.00965443687</v>
      </c>
      <c r="M337" s="164">
        <v>0</v>
      </c>
      <c r="N337" s="164">
        <v>0</v>
      </c>
      <c r="O337" s="163"/>
      <c r="P337" s="163">
        <v>0</v>
      </c>
      <c r="Q337" s="164">
        <v>7.758912475318634E-3</v>
      </c>
      <c r="R337" s="164">
        <v>7.758912475318634E-3</v>
      </c>
      <c r="S337" s="163">
        <v>0</v>
      </c>
      <c r="T337" s="163">
        <v>1669.74</v>
      </c>
      <c r="U337" s="163">
        <v>222444.75570544472</v>
      </c>
      <c r="V337" s="163">
        <v>224034.07386354584</v>
      </c>
      <c r="W337" s="163"/>
      <c r="X337" s="163">
        <v>222426.31961481075</v>
      </c>
      <c r="Y337" s="163">
        <v>0</v>
      </c>
      <c r="Z337" s="164">
        <v>0</v>
      </c>
      <c r="AA337" s="164">
        <v>0</v>
      </c>
      <c r="AB337" s="164">
        <v>7.758912475318634E-3</v>
      </c>
      <c r="AC337" s="164">
        <v>0</v>
      </c>
      <c r="AD337" s="201" t="s">
        <v>2765</v>
      </c>
      <c r="AE337" s="155" t="s">
        <v>964</v>
      </c>
      <c r="AF337" s="685">
        <v>0</v>
      </c>
      <c r="AG337" s="833">
        <v>0</v>
      </c>
      <c r="AH337" s="155"/>
      <c r="AI337" s="207"/>
      <c r="AJ337" s="208"/>
      <c r="AK337" s="207"/>
      <c r="AL337" s="208"/>
      <c r="AM337" s="155"/>
      <c r="AN337" s="212"/>
      <c r="AO337" s="209"/>
      <c r="AP337" s="209"/>
      <c r="AQ337" s="209"/>
      <c r="AR337" s="213"/>
      <c r="AS337" s="396"/>
      <c r="AT337" s="244"/>
      <c r="AU337" s="244"/>
      <c r="AV337" s="244"/>
      <c r="AW337" s="244"/>
      <c r="AX337" s="155"/>
      <c r="AY337" s="247"/>
      <c r="AZ337" s="245"/>
      <c r="BA337" s="397"/>
      <c r="BB337" s="234" t="s">
        <v>152</v>
      </c>
      <c r="BC337" s="155"/>
      <c r="BD337" s="155"/>
      <c r="BE337" s="155"/>
      <c r="BF337" s="155"/>
      <c r="BG337" s="155"/>
      <c r="BH337" s="155"/>
      <c r="BI337" s="155"/>
      <c r="BJ337" s="155"/>
      <c r="BK337" s="155"/>
      <c r="BL337" s="155"/>
      <c r="BM337" s="155"/>
      <c r="BN337" s="661" t="s">
        <v>152</v>
      </c>
      <c r="BO337" s="662">
        <v>1669.74</v>
      </c>
      <c r="BP337" s="663">
        <v>0</v>
      </c>
      <c r="BQ337" s="664">
        <v>0</v>
      </c>
      <c r="BR337" s="664">
        <v>0</v>
      </c>
      <c r="BS337" s="665">
        <v>0</v>
      </c>
      <c r="BT337" s="666">
        <v>7</v>
      </c>
      <c r="BU337" s="664" t="s">
        <v>152</v>
      </c>
      <c r="BV337" s="664">
        <v>1669.74</v>
      </c>
      <c r="BW337" s="667">
        <v>2.8963841966146747E-3</v>
      </c>
      <c r="CG337" s="480"/>
    </row>
    <row r="338" spans="1:85" s="177" customFormat="1" ht="21.95" customHeight="1" x14ac:dyDescent="0.2">
      <c r="A338" s="234"/>
      <c r="B338" s="234"/>
      <c r="C338" s="388">
        <v>0</v>
      </c>
      <c r="D338" s="388" t="s">
        <v>152</v>
      </c>
      <c r="E338" s="872" t="s">
        <v>263</v>
      </c>
      <c r="F338" s="872" t="s">
        <v>908</v>
      </c>
      <c r="G338" s="872"/>
      <c r="H338" s="873"/>
      <c r="I338" s="874"/>
      <c r="J338" s="875">
        <v>21332.83</v>
      </c>
      <c r="K338" s="842">
        <v>21332.83</v>
      </c>
      <c r="L338" s="842">
        <v>22468.556642142419</v>
      </c>
      <c r="M338" s="362">
        <v>0</v>
      </c>
      <c r="N338" s="362">
        <v>0</v>
      </c>
      <c r="O338" s="363">
        <v>0</v>
      </c>
      <c r="P338" s="363">
        <v>0</v>
      </c>
      <c r="Q338" s="362">
        <v>0</v>
      </c>
      <c r="R338" s="362">
        <v>0</v>
      </c>
      <c r="S338" s="363">
        <v>0</v>
      </c>
      <c r="T338" s="363">
        <v>0</v>
      </c>
      <c r="U338" s="363"/>
      <c r="V338" s="363"/>
      <c r="W338" s="363"/>
      <c r="X338" s="363"/>
      <c r="Y338" s="363">
        <v>0</v>
      </c>
      <c r="Z338" s="362">
        <v>0</v>
      </c>
      <c r="AA338" s="362">
        <v>0</v>
      </c>
      <c r="AB338" s="362">
        <v>0</v>
      </c>
      <c r="AC338" s="362">
        <v>0</v>
      </c>
      <c r="AD338" s="364" t="s">
        <v>2764</v>
      </c>
      <c r="AE338" s="360"/>
      <c r="AF338" s="363">
        <v>0</v>
      </c>
      <c r="AG338" s="363">
        <v>0</v>
      </c>
      <c r="AH338" s="360"/>
      <c r="AI338" s="859"/>
      <c r="AJ338" s="860"/>
      <c r="AK338" s="859"/>
      <c r="AL338" s="860"/>
      <c r="AM338" s="360"/>
      <c r="AN338" s="861"/>
      <c r="AO338" s="862"/>
      <c r="AP338" s="862"/>
      <c r="AQ338" s="862"/>
      <c r="AR338" s="863"/>
      <c r="AS338" s="586"/>
      <c r="AT338" s="864"/>
      <c r="AU338" s="864"/>
      <c r="AV338" s="864"/>
      <c r="AW338" s="864"/>
      <c r="AX338" s="839"/>
      <c r="AY338" s="865"/>
      <c r="AZ338" s="866"/>
      <c r="BA338" s="867"/>
      <c r="BB338" s="234" t="s">
        <v>263</v>
      </c>
      <c r="BC338" s="360"/>
      <c r="BD338" s="360"/>
      <c r="BE338" s="360"/>
      <c r="BF338" s="360"/>
      <c r="BG338" s="360"/>
      <c r="BH338" s="360"/>
      <c r="BI338" s="360"/>
      <c r="BJ338" s="360"/>
      <c r="BK338" s="360"/>
      <c r="BL338" s="360"/>
      <c r="BM338" s="360"/>
      <c r="BN338" s="876">
        <v>0</v>
      </c>
      <c r="BO338" s="877">
        <v>0</v>
      </c>
      <c r="BP338" s="878">
        <v>0</v>
      </c>
      <c r="BQ338" s="879">
        <v>0</v>
      </c>
      <c r="BR338" s="879">
        <v>0</v>
      </c>
      <c r="BS338" s="880">
        <v>0</v>
      </c>
      <c r="BT338" s="881">
        <v>0</v>
      </c>
      <c r="BU338" s="879">
        <v>0</v>
      </c>
      <c r="BV338" s="879">
        <v>0</v>
      </c>
      <c r="BW338" s="882">
        <v>0</v>
      </c>
      <c r="CG338" s="480"/>
    </row>
    <row r="339" spans="1:85" s="177" customFormat="1" ht="21.95" customHeight="1" x14ac:dyDescent="0.2">
      <c r="A339" s="234"/>
      <c r="B339" s="234"/>
      <c r="C339" s="388">
        <v>0</v>
      </c>
      <c r="D339" s="388" t="s">
        <v>152</v>
      </c>
      <c r="E339" s="868" t="s">
        <v>264</v>
      </c>
      <c r="F339" s="868" t="s">
        <v>1896</v>
      </c>
      <c r="G339" s="868" t="s">
        <v>90</v>
      </c>
      <c r="H339" s="869">
        <v>6005.44</v>
      </c>
      <c r="I339" s="870">
        <v>3.4603999999999999</v>
      </c>
      <c r="J339" s="871">
        <v>20781.22</v>
      </c>
      <c r="K339" s="361">
        <v>20781.22</v>
      </c>
      <c r="L339" s="361">
        <v>21887.579784905367</v>
      </c>
      <c r="M339" s="362">
        <v>0</v>
      </c>
      <c r="N339" s="362">
        <v>0</v>
      </c>
      <c r="O339" s="363">
        <v>0</v>
      </c>
      <c r="P339" s="363">
        <v>0</v>
      </c>
      <c r="Q339" s="362">
        <v>0</v>
      </c>
      <c r="R339" s="362">
        <v>0</v>
      </c>
      <c r="S339" s="363">
        <v>0</v>
      </c>
      <c r="T339" s="363">
        <v>0</v>
      </c>
      <c r="U339" s="891">
        <v>21482.468508716058</v>
      </c>
      <c r="V339" s="891">
        <v>21637.142281978817</v>
      </c>
      <c r="W339" s="891">
        <v>-156.46798903260694</v>
      </c>
      <c r="X339" s="891">
        <v>21480.674292946209</v>
      </c>
      <c r="Y339" s="891">
        <v>0</v>
      </c>
      <c r="Z339" s="362">
        <v>0</v>
      </c>
      <c r="AA339" s="362">
        <v>0</v>
      </c>
      <c r="AB339" s="362">
        <v>0</v>
      </c>
      <c r="AC339" s="362">
        <v>0</v>
      </c>
      <c r="AD339" s="364" t="s">
        <v>2764</v>
      </c>
      <c r="AE339" s="360"/>
      <c r="AF339" s="363">
        <v>0</v>
      </c>
      <c r="AG339" s="363">
        <v>0</v>
      </c>
      <c r="AH339" s="360"/>
      <c r="AI339" s="859">
        <v>0</v>
      </c>
      <c r="AJ339" s="860">
        <v>0</v>
      </c>
      <c r="AK339" s="859">
        <v>0</v>
      </c>
      <c r="AL339" s="860">
        <v>0</v>
      </c>
      <c r="AM339" s="360"/>
      <c r="AN339" s="861">
        <v>0</v>
      </c>
      <c r="AO339" s="862">
        <v>0</v>
      </c>
      <c r="AP339" s="862">
        <v>0</v>
      </c>
      <c r="AQ339" s="862">
        <v>0</v>
      </c>
      <c r="AR339" s="863">
        <v>0</v>
      </c>
      <c r="AS339" s="586">
        <v>21</v>
      </c>
      <c r="AT339" s="864">
        <v>0</v>
      </c>
      <c r="AU339" s="864">
        <v>0</v>
      </c>
      <c r="AV339" s="864">
        <v>0.14949999999999999</v>
      </c>
      <c r="AW339" s="864">
        <v>0.35869999999999996</v>
      </c>
      <c r="AX339" s="839"/>
      <c r="AY339" s="865">
        <v>7454.2236139999995</v>
      </c>
      <c r="AZ339" s="866">
        <v>1.1288764169243893E-2</v>
      </c>
      <c r="BA339" s="867">
        <v>21</v>
      </c>
      <c r="BB339" s="234" t="s">
        <v>264</v>
      </c>
      <c r="BC339" s="360"/>
      <c r="BD339" s="360"/>
      <c r="BE339" s="360"/>
      <c r="BF339" s="360"/>
      <c r="BG339" s="360"/>
      <c r="BH339" s="360"/>
      <c r="BI339" s="360"/>
      <c r="BJ339" s="360"/>
      <c r="BK339" s="360"/>
      <c r="BL339" s="360"/>
      <c r="BM339" s="360"/>
      <c r="BN339" s="876">
        <v>0</v>
      </c>
      <c r="BO339" s="877">
        <v>0</v>
      </c>
      <c r="BP339" s="878">
        <v>0</v>
      </c>
      <c r="BQ339" s="879">
        <v>0</v>
      </c>
      <c r="BR339" s="879">
        <v>0</v>
      </c>
      <c r="BS339" s="880">
        <v>0</v>
      </c>
      <c r="BT339" s="881">
        <v>0</v>
      </c>
      <c r="BU339" s="879">
        <v>0</v>
      </c>
      <c r="BV339" s="879">
        <v>0</v>
      </c>
      <c r="BW339" s="882">
        <v>0</v>
      </c>
      <c r="CG339" s="480"/>
    </row>
    <row r="340" spans="1:85" s="177" customFormat="1" ht="21.95" customHeight="1" x14ac:dyDescent="0.2">
      <c r="A340" s="234"/>
      <c r="B340" s="234"/>
      <c r="C340" s="388">
        <v>0</v>
      </c>
      <c r="D340" s="388" t="s">
        <v>152</v>
      </c>
      <c r="E340" s="868" t="s">
        <v>889</v>
      </c>
      <c r="F340" s="868" t="s">
        <v>1897</v>
      </c>
      <c r="G340" s="868" t="s">
        <v>90</v>
      </c>
      <c r="H340" s="869">
        <v>69.63</v>
      </c>
      <c r="I340" s="870">
        <v>7.9219999999999997</v>
      </c>
      <c r="J340" s="871">
        <v>551.61</v>
      </c>
      <c r="K340" s="361">
        <v>551.61</v>
      </c>
      <c r="L340" s="361">
        <v>580.97685723704615</v>
      </c>
      <c r="M340" s="362">
        <v>0</v>
      </c>
      <c r="N340" s="362">
        <v>0</v>
      </c>
      <c r="O340" s="363">
        <v>0</v>
      </c>
      <c r="P340" s="363">
        <v>0</v>
      </c>
      <c r="Q340" s="362">
        <v>0</v>
      </c>
      <c r="R340" s="362">
        <v>0</v>
      </c>
      <c r="S340" s="363">
        <v>0</v>
      </c>
      <c r="T340" s="363">
        <v>0</v>
      </c>
      <c r="U340" s="891">
        <v>570.22371420411616</v>
      </c>
      <c r="V340" s="891">
        <v>574.3293249463859</v>
      </c>
      <c r="W340" s="891">
        <v>-4.1532358268800618</v>
      </c>
      <c r="X340" s="891">
        <v>570.17608911950583</v>
      </c>
      <c r="Y340" s="891">
        <v>0</v>
      </c>
      <c r="Z340" s="362">
        <v>0</v>
      </c>
      <c r="AA340" s="362">
        <v>0</v>
      </c>
      <c r="AB340" s="362">
        <v>0</v>
      </c>
      <c r="AC340" s="362">
        <v>0</v>
      </c>
      <c r="AD340" s="364" t="s">
        <v>2764</v>
      </c>
      <c r="AE340" s="360"/>
      <c r="AF340" s="363">
        <v>0</v>
      </c>
      <c r="AG340" s="363">
        <v>0</v>
      </c>
      <c r="AH340" s="360"/>
      <c r="AI340" s="859">
        <v>0</v>
      </c>
      <c r="AJ340" s="860">
        <v>0</v>
      </c>
      <c r="AK340" s="859">
        <v>0</v>
      </c>
      <c r="AL340" s="860">
        <v>0</v>
      </c>
      <c r="AM340" s="360"/>
      <c r="AN340" s="861">
        <v>0</v>
      </c>
      <c r="AO340" s="862">
        <v>0</v>
      </c>
      <c r="AP340" s="862">
        <v>0</v>
      </c>
      <c r="AQ340" s="862">
        <v>0</v>
      </c>
      <c r="AR340" s="863">
        <v>0</v>
      </c>
      <c r="AS340" s="586">
        <v>0</v>
      </c>
      <c r="AT340" s="864">
        <v>0</v>
      </c>
      <c r="AU340" s="864">
        <v>0</v>
      </c>
      <c r="AV340" s="864">
        <v>0</v>
      </c>
      <c r="AW340" s="864">
        <v>0</v>
      </c>
      <c r="AX340" s="839"/>
      <c r="AY340" s="865">
        <v>0</v>
      </c>
      <c r="AZ340" s="866">
        <v>0</v>
      </c>
      <c r="BA340" s="867">
        <v>0</v>
      </c>
      <c r="BB340" s="234" t="s">
        <v>889</v>
      </c>
      <c r="BC340" s="360"/>
      <c r="BD340" s="360"/>
      <c r="BE340" s="360"/>
      <c r="BF340" s="360"/>
      <c r="BG340" s="360"/>
      <c r="BH340" s="360"/>
      <c r="BI340" s="360"/>
      <c r="BJ340" s="360"/>
      <c r="BK340" s="360"/>
      <c r="BL340" s="360"/>
      <c r="BM340" s="360"/>
      <c r="BN340" s="876">
        <v>0</v>
      </c>
      <c r="BO340" s="877">
        <v>0</v>
      </c>
      <c r="BP340" s="878">
        <v>0</v>
      </c>
      <c r="BQ340" s="879">
        <v>0</v>
      </c>
      <c r="BR340" s="879">
        <v>0</v>
      </c>
      <c r="BS340" s="880">
        <v>0</v>
      </c>
      <c r="BT340" s="881">
        <v>0</v>
      </c>
      <c r="BU340" s="879">
        <v>0</v>
      </c>
      <c r="BV340" s="879">
        <v>0</v>
      </c>
      <c r="BW340" s="882">
        <v>0</v>
      </c>
      <c r="CG340" s="480"/>
    </row>
    <row r="341" spans="1:85" s="177" customFormat="1" ht="21.95" customHeight="1" x14ac:dyDescent="0.2">
      <c r="A341" s="234"/>
      <c r="B341" s="234"/>
      <c r="C341" s="388">
        <v>0</v>
      </c>
      <c r="D341" s="388" t="s">
        <v>152</v>
      </c>
      <c r="E341" s="872" t="s">
        <v>265</v>
      </c>
      <c r="F341" s="872" t="s">
        <v>257</v>
      </c>
      <c r="G341" s="872"/>
      <c r="H341" s="873"/>
      <c r="I341" s="874"/>
      <c r="J341" s="875">
        <v>7698.71</v>
      </c>
      <c r="K341" s="842">
        <v>7698.71</v>
      </c>
      <c r="L341" s="842">
        <v>8108.5773292351851</v>
      </c>
      <c r="M341" s="362">
        <v>0</v>
      </c>
      <c r="N341" s="362">
        <v>0</v>
      </c>
      <c r="O341" s="363">
        <v>0</v>
      </c>
      <c r="P341" s="363">
        <v>0</v>
      </c>
      <c r="Q341" s="362">
        <v>0</v>
      </c>
      <c r="R341" s="362">
        <v>0</v>
      </c>
      <c r="S341" s="363">
        <v>0</v>
      </c>
      <c r="T341" s="363">
        <v>0</v>
      </c>
      <c r="U341" s="363"/>
      <c r="V341" s="363"/>
      <c r="W341" s="363"/>
      <c r="X341" s="363"/>
      <c r="Y341" s="363">
        <v>0</v>
      </c>
      <c r="Z341" s="362">
        <v>0</v>
      </c>
      <c r="AA341" s="362">
        <v>0</v>
      </c>
      <c r="AB341" s="362">
        <v>0</v>
      </c>
      <c r="AC341" s="362">
        <v>0</v>
      </c>
      <c r="AD341" s="364" t="s">
        <v>2764</v>
      </c>
      <c r="AE341" s="360"/>
      <c r="AF341" s="363">
        <v>0</v>
      </c>
      <c r="AG341" s="363">
        <v>0</v>
      </c>
      <c r="AH341" s="360"/>
      <c r="AI341" s="859"/>
      <c r="AJ341" s="860"/>
      <c r="AK341" s="859"/>
      <c r="AL341" s="860"/>
      <c r="AM341" s="360"/>
      <c r="AN341" s="861"/>
      <c r="AO341" s="862"/>
      <c r="AP341" s="862"/>
      <c r="AQ341" s="862"/>
      <c r="AR341" s="863"/>
      <c r="AS341" s="586"/>
      <c r="AT341" s="864"/>
      <c r="AU341" s="864"/>
      <c r="AV341" s="864"/>
      <c r="AW341" s="864"/>
      <c r="AX341" s="839"/>
      <c r="AY341" s="865"/>
      <c r="AZ341" s="866"/>
      <c r="BA341" s="867"/>
      <c r="BB341" s="234" t="s">
        <v>265</v>
      </c>
      <c r="BC341" s="360"/>
      <c r="BD341" s="360"/>
      <c r="BE341" s="360"/>
      <c r="BF341" s="360"/>
      <c r="BG341" s="360"/>
      <c r="BH341" s="360"/>
      <c r="BI341" s="360"/>
      <c r="BJ341" s="360"/>
      <c r="BK341" s="360"/>
      <c r="BL341" s="360"/>
      <c r="BM341" s="360"/>
      <c r="BN341" s="876">
        <v>0</v>
      </c>
      <c r="BO341" s="877">
        <v>0</v>
      </c>
      <c r="BP341" s="878">
        <v>0</v>
      </c>
      <c r="BQ341" s="879">
        <v>0</v>
      </c>
      <c r="BR341" s="879">
        <v>0</v>
      </c>
      <c r="BS341" s="880">
        <v>0</v>
      </c>
      <c r="BT341" s="881">
        <v>0</v>
      </c>
      <c r="BU341" s="879">
        <v>0</v>
      </c>
      <c r="BV341" s="879">
        <v>0</v>
      </c>
      <c r="BW341" s="882">
        <v>0</v>
      </c>
      <c r="CG341" s="480"/>
    </row>
    <row r="342" spans="1:85" s="177" customFormat="1" ht="21.95" customHeight="1" x14ac:dyDescent="0.2">
      <c r="A342" s="234"/>
      <c r="B342" s="234"/>
      <c r="C342" s="388">
        <v>0</v>
      </c>
      <c r="D342" s="388" t="s">
        <v>152</v>
      </c>
      <c r="E342" s="868" t="s">
        <v>266</v>
      </c>
      <c r="F342" s="868" t="s">
        <v>1898</v>
      </c>
      <c r="G342" s="868" t="s">
        <v>90</v>
      </c>
      <c r="H342" s="869">
        <v>6097.02</v>
      </c>
      <c r="I342" s="870">
        <v>1.2626999999999999</v>
      </c>
      <c r="J342" s="871">
        <v>7698.71</v>
      </c>
      <c r="K342" s="361">
        <v>7698.71</v>
      </c>
      <c r="L342" s="361">
        <v>8108.5773292351851</v>
      </c>
      <c r="M342" s="362">
        <v>0</v>
      </c>
      <c r="N342" s="362">
        <v>0</v>
      </c>
      <c r="O342" s="363">
        <v>0</v>
      </c>
      <c r="P342" s="363">
        <v>0</v>
      </c>
      <c r="Q342" s="362">
        <v>0</v>
      </c>
      <c r="R342" s="362">
        <v>0</v>
      </c>
      <c r="S342" s="363">
        <v>0</v>
      </c>
      <c r="T342" s="363">
        <v>0</v>
      </c>
      <c r="U342" s="891">
        <v>7958.4978712865468</v>
      </c>
      <c r="V342" s="891">
        <v>8015.7990559598111</v>
      </c>
      <c r="W342" s="891">
        <v>-57.965878415474158</v>
      </c>
      <c r="X342" s="891">
        <v>7957.8331775443366</v>
      </c>
      <c r="Y342" s="891">
        <v>0</v>
      </c>
      <c r="Z342" s="362">
        <v>0</v>
      </c>
      <c r="AA342" s="362">
        <v>0</v>
      </c>
      <c r="AB342" s="362">
        <v>0</v>
      </c>
      <c r="AC342" s="362">
        <v>0</v>
      </c>
      <c r="AD342" s="364" t="s">
        <v>2764</v>
      </c>
      <c r="AE342" s="360"/>
      <c r="AF342" s="363">
        <v>0</v>
      </c>
      <c r="AG342" s="363">
        <v>0</v>
      </c>
      <c r="AH342" s="360"/>
      <c r="AI342" s="859">
        <v>0</v>
      </c>
      <c r="AJ342" s="860">
        <v>0</v>
      </c>
      <c r="AK342" s="859">
        <v>0</v>
      </c>
      <c r="AL342" s="860">
        <v>0</v>
      </c>
      <c r="AM342" s="360"/>
      <c r="AN342" s="861">
        <v>0</v>
      </c>
      <c r="AO342" s="862">
        <v>0</v>
      </c>
      <c r="AP342" s="862">
        <v>0</v>
      </c>
      <c r="AQ342" s="862">
        <v>0</v>
      </c>
      <c r="AR342" s="863">
        <v>0</v>
      </c>
      <c r="AS342" s="586">
        <v>28</v>
      </c>
      <c r="AT342" s="864">
        <v>0</v>
      </c>
      <c r="AU342" s="864">
        <v>0</v>
      </c>
      <c r="AV342" s="864">
        <v>0.24539999999999998</v>
      </c>
      <c r="AW342" s="864">
        <v>0.58889999999999998</v>
      </c>
      <c r="AX342" s="839"/>
      <c r="AY342" s="865">
        <v>4533.7703190000002</v>
      </c>
      <c r="AZ342" s="866">
        <v>6.8659952503416621E-3</v>
      </c>
      <c r="BA342" s="867">
        <v>28</v>
      </c>
      <c r="BB342" s="234" t="s">
        <v>266</v>
      </c>
      <c r="BC342" s="360"/>
      <c r="BD342" s="360"/>
      <c r="BE342" s="360"/>
      <c r="BF342" s="360"/>
      <c r="BG342" s="360"/>
      <c r="BH342" s="360"/>
      <c r="BI342" s="360"/>
      <c r="BJ342" s="360"/>
      <c r="BK342" s="360"/>
      <c r="BL342" s="360"/>
      <c r="BM342" s="360"/>
      <c r="BN342" s="876">
        <v>0</v>
      </c>
      <c r="BO342" s="877">
        <v>0</v>
      </c>
      <c r="BP342" s="878">
        <v>0</v>
      </c>
      <c r="BQ342" s="879">
        <v>0</v>
      </c>
      <c r="BR342" s="879">
        <v>0</v>
      </c>
      <c r="BS342" s="880">
        <v>0</v>
      </c>
      <c r="BT342" s="881">
        <v>0</v>
      </c>
      <c r="BU342" s="879">
        <v>0</v>
      </c>
      <c r="BV342" s="879">
        <v>0</v>
      </c>
      <c r="BW342" s="882">
        <v>0</v>
      </c>
      <c r="CG342" s="480"/>
    </row>
    <row r="343" spans="1:85" s="177" customFormat="1" ht="21.95" customHeight="1" x14ac:dyDescent="0.2">
      <c r="A343" s="234"/>
      <c r="B343" s="234"/>
      <c r="C343" s="388">
        <v>0</v>
      </c>
      <c r="D343" s="388" t="s">
        <v>152</v>
      </c>
      <c r="E343" s="872" t="s">
        <v>891</v>
      </c>
      <c r="F343" s="872" t="s">
        <v>915</v>
      </c>
      <c r="G343" s="872"/>
      <c r="H343" s="873"/>
      <c r="I343" s="874"/>
      <c r="J343" s="875">
        <v>1596.47</v>
      </c>
      <c r="K343" s="842">
        <v>1596.47</v>
      </c>
      <c r="L343" s="842">
        <v>1681.4635762100527</v>
      </c>
      <c r="M343" s="362">
        <v>0</v>
      </c>
      <c r="N343" s="362">
        <v>0</v>
      </c>
      <c r="O343" s="363">
        <v>0</v>
      </c>
      <c r="P343" s="363">
        <v>0</v>
      </c>
      <c r="Q343" s="362">
        <v>0</v>
      </c>
      <c r="R343" s="362">
        <v>0</v>
      </c>
      <c r="S343" s="363">
        <v>0</v>
      </c>
      <c r="T343" s="363">
        <v>0</v>
      </c>
      <c r="U343" s="363"/>
      <c r="V343" s="363"/>
      <c r="W343" s="363"/>
      <c r="X343" s="363"/>
      <c r="Y343" s="363">
        <v>0</v>
      </c>
      <c r="Z343" s="362">
        <v>0</v>
      </c>
      <c r="AA343" s="362">
        <v>0</v>
      </c>
      <c r="AB343" s="362">
        <v>0</v>
      </c>
      <c r="AC343" s="362">
        <v>0</v>
      </c>
      <c r="AD343" s="364" t="s">
        <v>2764</v>
      </c>
      <c r="AE343" s="360"/>
      <c r="AF343" s="363">
        <v>0</v>
      </c>
      <c r="AG343" s="363">
        <v>0</v>
      </c>
      <c r="AH343" s="360"/>
      <c r="AI343" s="859"/>
      <c r="AJ343" s="860"/>
      <c r="AK343" s="859"/>
      <c r="AL343" s="860"/>
      <c r="AM343" s="360"/>
      <c r="AN343" s="861"/>
      <c r="AO343" s="862"/>
      <c r="AP343" s="862"/>
      <c r="AQ343" s="862"/>
      <c r="AR343" s="863"/>
      <c r="AS343" s="586"/>
      <c r="AT343" s="864"/>
      <c r="AU343" s="864"/>
      <c r="AV343" s="864"/>
      <c r="AW343" s="864"/>
      <c r="AX343" s="839"/>
      <c r="AY343" s="865"/>
      <c r="AZ343" s="866"/>
      <c r="BA343" s="867"/>
      <c r="BB343" s="234" t="s">
        <v>891</v>
      </c>
      <c r="BC343" s="360"/>
      <c r="BD343" s="360"/>
      <c r="BE343" s="360"/>
      <c r="BF343" s="360"/>
      <c r="BG343" s="360"/>
      <c r="BH343" s="360"/>
      <c r="BI343" s="360"/>
      <c r="BJ343" s="360"/>
      <c r="BK343" s="360"/>
      <c r="BL343" s="360"/>
      <c r="BM343" s="360"/>
      <c r="BN343" s="876">
        <v>0</v>
      </c>
      <c r="BO343" s="877">
        <v>0</v>
      </c>
      <c r="BP343" s="878">
        <v>0</v>
      </c>
      <c r="BQ343" s="879">
        <v>0</v>
      </c>
      <c r="BR343" s="879">
        <v>0</v>
      </c>
      <c r="BS343" s="880">
        <v>0</v>
      </c>
      <c r="BT343" s="881">
        <v>0</v>
      </c>
      <c r="BU343" s="879">
        <v>0</v>
      </c>
      <c r="BV343" s="879">
        <v>0</v>
      </c>
      <c r="BW343" s="882">
        <v>0</v>
      </c>
      <c r="CG343" s="480"/>
    </row>
    <row r="344" spans="1:85" s="177" customFormat="1" ht="21.95" customHeight="1" x14ac:dyDescent="0.2">
      <c r="A344" s="234"/>
      <c r="B344" s="234"/>
      <c r="C344" s="388">
        <v>0</v>
      </c>
      <c r="D344" s="388" t="s">
        <v>152</v>
      </c>
      <c r="E344" s="868" t="s">
        <v>893</v>
      </c>
      <c r="F344" s="868" t="s">
        <v>1899</v>
      </c>
      <c r="G344" s="868" t="s">
        <v>90</v>
      </c>
      <c r="H344" s="869">
        <v>201.99</v>
      </c>
      <c r="I344" s="870">
        <v>7.9036999999999997</v>
      </c>
      <c r="J344" s="871">
        <v>1596.47</v>
      </c>
      <c r="K344" s="361">
        <v>1596.47</v>
      </c>
      <c r="L344" s="361">
        <v>1681.4635762100527</v>
      </c>
      <c r="M344" s="362">
        <v>0</v>
      </c>
      <c r="N344" s="362">
        <v>0</v>
      </c>
      <c r="O344" s="363">
        <v>0</v>
      </c>
      <c r="P344" s="363">
        <v>0</v>
      </c>
      <c r="Q344" s="362">
        <v>0</v>
      </c>
      <c r="R344" s="362">
        <v>0</v>
      </c>
      <c r="S344" s="363">
        <v>0</v>
      </c>
      <c r="T344" s="363">
        <v>0</v>
      </c>
      <c r="U344" s="891">
        <v>1650.3418230551392</v>
      </c>
      <c r="V344" s="891">
        <v>1662.2242841811365</v>
      </c>
      <c r="W344" s="891">
        <v>-12.020297675058792</v>
      </c>
      <c r="X344" s="891">
        <v>1650.2039865060776</v>
      </c>
      <c r="Y344" s="891">
        <v>0</v>
      </c>
      <c r="Z344" s="362">
        <v>0</v>
      </c>
      <c r="AA344" s="362">
        <v>0</v>
      </c>
      <c r="AB344" s="362">
        <v>0</v>
      </c>
      <c r="AC344" s="362">
        <v>0</v>
      </c>
      <c r="AD344" s="364" t="s">
        <v>2764</v>
      </c>
      <c r="AE344" s="360"/>
      <c r="AF344" s="363">
        <v>0</v>
      </c>
      <c r="AG344" s="363">
        <v>0</v>
      </c>
      <c r="AH344" s="360"/>
      <c r="AI344" s="859">
        <v>0</v>
      </c>
      <c r="AJ344" s="860">
        <v>0</v>
      </c>
      <c r="AK344" s="859">
        <v>0</v>
      </c>
      <c r="AL344" s="860">
        <v>0</v>
      </c>
      <c r="AM344" s="360"/>
      <c r="AN344" s="861">
        <v>0</v>
      </c>
      <c r="AO344" s="862">
        <v>0</v>
      </c>
      <c r="AP344" s="862">
        <v>0</v>
      </c>
      <c r="AQ344" s="862">
        <v>0</v>
      </c>
      <c r="AR344" s="863">
        <v>0</v>
      </c>
      <c r="AS344" s="586">
        <v>0</v>
      </c>
      <c r="AT344" s="864">
        <v>0</v>
      </c>
      <c r="AU344" s="864">
        <v>0</v>
      </c>
      <c r="AV344" s="864">
        <v>0</v>
      </c>
      <c r="AW344" s="864">
        <v>0</v>
      </c>
      <c r="AX344" s="839"/>
      <c r="AY344" s="865">
        <v>0</v>
      </c>
      <c r="AZ344" s="866">
        <v>0</v>
      </c>
      <c r="BA344" s="867">
        <v>0</v>
      </c>
      <c r="BB344" s="234" t="s">
        <v>893</v>
      </c>
      <c r="BC344" s="360"/>
      <c r="BD344" s="360"/>
      <c r="BE344" s="360"/>
      <c r="BF344" s="360"/>
      <c r="BG344" s="360"/>
      <c r="BH344" s="360"/>
      <c r="BI344" s="360"/>
      <c r="BJ344" s="360"/>
      <c r="BK344" s="360"/>
      <c r="BL344" s="360"/>
      <c r="BM344" s="360"/>
      <c r="BN344" s="876">
        <v>0</v>
      </c>
      <c r="BO344" s="877">
        <v>0</v>
      </c>
      <c r="BP344" s="878">
        <v>0</v>
      </c>
      <c r="BQ344" s="879">
        <v>0</v>
      </c>
      <c r="BR344" s="879">
        <v>0</v>
      </c>
      <c r="BS344" s="880">
        <v>0</v>
      </c>
      <c r="BT344" s="881">
        <v>0</v>
      </c>
      <c r="BU344" s="879">
        <v>0</v>
      </c>
      <c r="BV344" s="879">
        <v>0</v>
      </c>
      <c r="BW344" s="882">
        <v>0</v>
      </c>
      <c r="CG344" s="480"/>
    </row>
    <row r="345" spans="1:85" s="177" customFormat="1" ht="21.95" customHeight="1" x14ac:dyDescent="0.2">
      <c r="A345" s="234"/>
      <c r="B345" s="234"/>
      <c r="C345" s="388">
        <v>0</v>
      </c>
      <c r="D345" s="388" t="s">
        <v>152</v>
      </c>
      <c r="E345" s="872" t="s">
        <v>894</v>
      </c>
      <c r="F345" s="872" t="s">
        <v>258</v>
      </c>
      <c r="G345" s="872"/>
      <c r="H345" s="873"/>
      <c r="I345" s="874"/>
      <c r="J345" s="875">
        <v>1749.63</v>
      </c>
      <c r="K345" s="842">
        <v>1749.63</v>
      </c>
      <c r="L345" s="842">
        <v>1842.7775760549177</v>
      </c>
      <c r="M345" s="362">
        <v>0</v>
      </c>
      <c r="N345" s="362">
        <v>0</v>
      </c>
      <c r="O345" s="363">
        <v>0</v>
      </c>
      <c r="P345" s="363">
        <v>0</v>
      </c>
      <c r="Q345" s="362">
        <v>0</v>
      </c>
      <c r="R345" s="362">
        <v>0</v>
      </c>
      <c r="S345" s="363">
        <v>0</v>
      </c>
      <c r="T345" s="363">
        <v>0</v>
      </c>
      <c r="U345" s="363"/>
      <c r="V345" s="363"/>
      <c r="W345" s="363"/>
      <c r="X345" s="363"/>
      <c r="Y345" s="363">
        <v>0</v>
      </c>
      <c r="Z345" s="362">
        <v>0</v>
      </c>
      <c r="AA345" s="362">
        <v>0</v>
      </c>
      <c r="AB345" s="362">
        <v>0</v>
      </c>
      <c r="AC345" s="362">
        <v>0</v>
      </c>
      <c r="AD345" s="364" t="s">
        <v>2764</v>
      </c>
      <c r="AE345" s="360"/>
      <c r="AF345" s="363">
        <v>0</v>
      </c>
      <c r="AG345" s="363">
        <v>0</v>
      </c>
      <c r="AH345" s="360"/>
      <c r="AI345" s="859"/>
      <c r="AJ345" s="860"/>
      <c r="AK345" s="859"/>
      <c r="AL345" s="860"/>
      <c r="AM345" s="360"/>
      <c r="AN345" s="861"/>
      <c r="AO345" s="862"/>
      <c r="AP345" s="862"/>
      <c r="AQ345" s="862"/>
      <c r="AR345" s="863"/>
      <c r="AS345" s="586"/>
      <c r="AT345" s="864"/>
      <c r="AU345" s="864"/>
      <c r="AV345" s="864"/>
      <c r="AW345" s="864"/>
      <c r="AX345" s="839"/>
      <c r="AY345" s="865"/>
      <c r="AZ345" s="866"/>
      <c r="BA345" s="867"/>
      <c r="BB345" s="234" t="s">
        <v>894</v>
      </c>
      <c r="BC345" s="360"/>
      <c r="BD345" s="360"/>
      <c r="BE345" s="360"/>
      <c r="BF345" s="360"/>
      <c r="BG345" s="360"/>
      <c r="BH345" s="360"/>
      <c r="BI345" s="360"/>
      <c r="BJ345" s="360"/>
      <c r="BK345" s="360"/>
      <c r="BL345" s="360"/>
      <c r="BM345" s="360"/>
      <c r="BN345" s="876">
        <v>0</v>
      </c>
      <c r="BO345" s="877">
        <v>0</v>
      </c>
      <c r="BP345" s="878">
        <v>0</v>
      </c>
      <c r="BQ345" s="879">
        <v>0</v>
      </c>
      <c r="BR345" s="879">
        <v>0</v>
      </c>
      <c r="BS345" s="880">
        <v>0</v>
      </c>
      <c r="BT345" s="881">
        <v>0</v>
      </c>
      <c r="BU345" s="879">
        <v>0</v>
      </c>
      <c r="BV345" s="879">
        <v>0</v>
      </c>
      <c r="BW345" s="882">
        <v>0</v>
      </c>
      <c r="CG345" s="480"/>
    </row>
    <row r="346" spans="1:85" s="177" customFormat="1" ht="21.95" customHeight="1" x14ac:dyDescent="0.2">
      <c r="A346" s="234"/>
      <c r="B346" s="234"/>
      <c r="C346" s="388">
        <v>0</v>
      </c>
      <c r="D346" s="388" t="s">
        <v>152</v>
      </c>
      <c r="E346" s="868" t="s">
        <v>896</v>
      </c>
      <c r="F346" s="868" t="s">
        <v>259</v>
      </c>
      <c r="G346" s="868" t="s">
        <v>15</v>
      </c>
      <c r="H346" s="869">
        <v>473.7</v>
      </c>
      <c r="I346" s="870">
        <v>1.3204</v>
      </c>
      <c r="J346" s="871">
        <v>625.47</v>
      </c>
      <c r="K346" s="361">
        <v>625.47</v>
      </c>
      <c r="L346" s="361">
        <v>658.7690485960286</v>
      </c>
      <c r="M346" s="362">
        <v>0</v>
      </c>
      <c r="N346" s="362">
        <v>0</v>
      </c>
      <c r="O346" s="363">
        <v>0</v>
      </c>
      <c r="P346" s="363">
        <v>0</v>
      </c>
      <c r="Q346" s="362">
        <v>0</v>
      </c>
      <c r="R346" s="362">
        <v>0</v>
      </c>
      <c r="S346" s="363">
        <v>0</v>
      </c>
      <c r="T346" s="363">
        <v>0</v>
      </c>
      <c r="U346" s="891">
        <v>646.57607099807603</v>
      </c>
      <c r="V346" s="891">
        <v>651.23141870926224</v>
      </c>
      <c r="W346" s="891">
        <v>-4.7093497446359693</v>
      </c>
      <c r="X346" s="891">
        <v>646.52206896462633</v>
      </c>
      <c r="Y346" s="891">
        <v>0</v>
      </c>
      <c r="Z346" s="362">
        <v>0</v>
      </c>
      <c r="AA346" s="362">
        <v>0</v>
      </c>
      <c r="AB346" s="362">
        <v>0</v>
      </c>
      <c r="AC346" s="362">
        <v>0</v>
      </c>
      <c r="AD346" s="364" t="s">
        <v>2764</v>
      </c>
      <c r="AE346" s="360"/>
      <c r="AF346" s="363">
        <v>0</v>
      </c>
      <c r="AG346" s="363">
        <v>0</v>
      </c>
      <c r="AH346" s="360"/>
      <c r="AI346" s="859">
        <v>0</v>
      </c>
      <c r="AJ346" s="860">
        <v>0</v>
      </c>
      <c r="AK346" s="859">
        <v>0</v>
      </c>
      <c r="AL346" s="860">
        <v>0</v>
      </c>
      <c r="AM346" s="360"/>
      <c r="AN346" s="861">
        <v>0</v>
      </c>
      <c r="AO346" s="862">
        <v>0</v>
      </c>
      <c r="AP346" s="862">
        <v>0</v>
      </c>
      <c r="AQ346" s="862">
        <v>0</v>
      </c>
      <c r="AR346" s="863">
        <v>0</v>
      </c>
      <c r="AS346" s="586">
        <v>0</v>
      </c>
      <c r="AT346" s="864">
        <v>0</v>
      </c>
      <c r="AU346" s="864">
        <v>0</v>
      </c>
      <c r="AV346" s="864">
        <v>0</v>
      </c>
      <c r="AW346" s="864">
        <v>0</v>
      </c>
      <c r="AX346" s="839"/>
      <c r="AY346" s="865">
        <v>0</v>
      </c>
      <c r="AZ346" s="866">
        <v>0</v>
      </c>
      <c r="BA346" s="867">
        <v>0</v>
      </c>
      <c r="BB346" s="234" t="s">
        <v>896</v>
      </c>
      <c r="BC346" s="360"/>
      <c r="BD346" s="360"/>
      <c r="BE346" s="360"/>
      <c r="BF346" s="360"/>
      <c r="BG346" s="360"/>
      <c r="BH346" s="360"/>
      <c r="BI346" s="360"/>
      <c r="BJ346" s="360"/>
      <c r="BK346" s="360"/>
      <c r="BL346" s="360"/>
      <c r="BM346" s="360"/>
      <c r="BN346" s="876">
        <v>0</v>
      </c>
      <c r="BO346" s="877">
        <v>0</v>
      </c>
      <c r="BP346" s="878">
        <v>0</v>
      </c>
      <c r="BQ346" s="879">
        <v>0</v>
      </c>
      <c r="BR346" s="879">
        <v>0</v>
      </c>
      <c r="BS346" s="880">
        <v>0</v>
      </c>
      <c r="BT346" s="881">
        <v>0</v>
      </c>
      <c r="BU346" s="879">
        <v>0</v>
      </c>
      <c r="BV346" s="879">
        <v>0</v>
      </c>
      <c r="BW346" s="882">
        <v>0</v>
      </c>
      <c r="CG346" s="480"/>
    </row>
    <row r="347" spans="1:85" s="177" customFormat="1" ht="21.95" customHeight="1" x14ac:dyDescent="0.2">
      <c r="A347" s="234"/>
      <c r="B347" s="234"/>
      <c r="C347" s="388">
        <v>0</v>
      </c>
      <c r="D347" s="388" t="s">
        <v>152</v>
      </c>
      <c r="E347" s="868" t="s">
        <v>897</v>
      </c>
      <c r="F347" s="868" t="s">
        <v>681</v>
      </c>
      <c r="G347" s="868" t="s">
        <v>15</v>
      </c>
      <c r="H347" s="869">
        <v>280.14999999999998</v>
      </c>
      <c r="I347" s="870">
        <v>1.2107000000000001</v>
      </c>
      <c r="J347" s="871">
        <v>339.18</v>
      </c>
      <c r="K347" s="361">
        <v>339.18</v>
      </c>
      <c r="L347" s="361">
        <v>357.23741490847038</v>
      </c>
      <c r="M347" s="362">
        <v>0</v>
      </c>
      <c r="N347" s="362">
        <v>0</v>
      </c>
      <c r="O347" s="363">
        <v>0</v>
      </c>
      <c r="P347" s="363">
        <v>0</v>
      </c>
      <c r="Q347" s="362">
        <v>0</v>
      </c>
      <c r="R347" s="362">
        <v>0</v>
      </c>
      <c r="S347" s="363">
        <v>0</v>
      </c>
      <c r="T347" s="363">
        <v>0</v>
      </c>
      <c r="U347" s="891">
        <v>350.62540451360957</v>
      </c>
      <c r="V347" s="891">
        <v>353.14990742610757</v>
      </c>
      <c r="W347" s="891">
        <v>-2.5537871462829851</v>
      </c>
      <c r="X347" s="891">
        <v>350.59612027982462</v>
      </c>
      <c r="Y347" s="891">
        <v>0</v>
      </c>
      <c r="Z347" s="362">
        <v>0</v>
      </c>
      <c r="AA347" s="362">
        <v>0</v>
      </c>
      <c r="AB347" s="362">
        <v>0</v>
      </c>
      <c r="AC347" s="362">
        <v>0</v>
      </c>
      <c r="AD347" s="364" t="s">
        <v>2764</v>
      </c>
      <c r="AE347" s="360"/>
      <c r="AF347" s="363">
        <v>0</v>
      </c>
      <c r="AG347" s="363">
        <v>0</v>
      </c>
      <c r="AH347" s="360"/>
      <c r="AI347" s="859">
        <v>0</v>
      </c>
      <c r="AJ347" s="860">
        <v>0</v>
      </c>
      <c r="AK347" s="859">
        <v>0</v>
      </c>
      <c r="AL347" s="860">
        <v>0</v>
      </c>
      <c r="AM347" s="360"/>
      <c r="AN347" s="861">
        <v>0</v>
      </c>
      <c r="AO347" s="862">
        <v>0</v>
      </c>
      <c r="AP347" s="862">
        <v>0</v>
      </c>
      <c r="AQ347" s="862">
        <v>0</v>
      </c>
      <c r="AR347" s="863">
        <v>0</v>
      </c>
      <c r="AS347" s="586">
        <v>0</v>
      </c>
      <c r="AT347" s="864">
        <v>0</v>
      </c>
      <c r="AU347" s="864">
        <v>0</v>
      </c>
      <c r="AV347" s="864">
        <v>0</v>
      </c>
      <c r="AW347" s="864">
        <v>0</v>
      </c>
      <c r="AX347" s="839"/>
      <c r="AY347" s="865">
        <v>0</v>
      </c>
      <c r="AZ347" s="866">
        <v>0</v>
      </c>
      <c r="BA347" s="867">
        <v>0</v>
      </c>
      <c r="BB347" s="234" t="s">
        <v>897</v>
      </c>
      <c r="BC347" s="360"/>
      <c r="BD347" s="360"/>
      <c r="BE347" s="360"/>
      <c r="BF347" s="360"/>
      <c r="BG347" s="360"/>
      <c r="BH347" s="360"/>
      <c r="BI347" s="360"/>
      <c r="BJ347" s="360"/>
      <c r="BK347" s="360"/>
      <c r="BL347" s="360"/>
      <c r="BM347" s="360"/>
      <c r="BN347" s="876">
        <v>0</v>
      </c>
      <c r="BO347" s="877">
        <v>0</v>
      </c>
      <c r="BP347" s="878">
        <v>0</v>
      </c>
      <c r="BQ347" s="879">
        <v>0</v>
      </c>
      <c r="BR347" s="879">
        <v>0</v>
      </c>
      <c r="BS347" s="880">
        <v>0</v>
      </c>
      <c r="BT347" s="881">
        <v>0</v>
      </c>
      <c r="BU347" s="879">
        <v>0</v>
      </c>
      <c r="BV347" s="879">
        <v>0</v>
      </c>
      <c r="BW347" s="882">
        <v>0</v>
      </c>
      <c r="CG347" s="480"/>
    </row>
    <row r="348" spans="1:85" s="177" customFormat="1" ht="21.95" customHeight="1" x14ac:dyDescent="0.2">
      <c r="A348" s="234"/>
      <c r="B348" s="234"/>
      <c r="C348" s="388">
        <v>0</v>
      </c>
      <c r="D348" s="388" t="s">
        <v>152</v>
      </c>
      <c r="E348" s="868" t="s">
        <v>1038</v>
      </c>
      <c r="F348" s="868" t="s">
        <v>672</v>
      </c>
      <c r="G348" s="868" t="s">
        <v>7</v>
      </c>
      <c r="H348" s="869">
        <v>1</v>
      </c>
      <c r="I348" s="870">
        <v>784.98199999999997</v>
      </c>
      <c r="J348" s="871">
        <v>784.98</v>
      </c>
      <c r="K348" s="361">
        <v>784.98</v>
      </c>
      <c r="L348" s="361">
        <v>826.77111255041882</v>
      </c>
      <c r="M348" s="362">
        <v>0</v>
      </c>
      <c r="N348" s="362">
        <v>0</v>
      </c>
      <c r="O348" s="363">
        <v>0</v>
      </c>
      <c r="P348" s="363">
        <v>0</v>
      </c>
      <c r="Q348" s="362">
        <v>0</v>
      </c>
      <c r="R348" s="362">
        <v>0</v>
      </c>
      <c r="S348" s="363">
        <v>0</v>
      </c>
      <c r="T348" s="363">
        <v>0</v>
      </c>
      <c r="U348" s="891">
        <v>811.46863032930355</v>
      </c>
      <c r="V348" s="891">
        <v>817.31120446767466</v>
      </c>
      <c r="W348" s="891">
        <v>-5.9103479983762108</v>
      </c>
      <c r="X348" s="891">
        <v>811.40085646929845</v>
      </c>
      <c r="Y348" s="891">
        <v>0</v>
      </c>
      <c r="Z348" s="362">
        <v>0</v>
      </c>
      <c r="AA348" s="362">
        <v>0</v>
      </c>
      <c r="AB348" s="362">
        <v>0</v>
      </c>
      <c r="AC348" s="362">
        <v>0</v>
      </c>
      <c r="AD348" s="364" t="s">
        <v>2764</v>
      </c>
      <c r="AE348" s="360"/>
      <c r="AF348" s="363">
        <v>0</v>
      </c>
      <c r="AG348" s="363">
        <v>0</v>
      </c>
      <c r="AH348" s="360"/>
      <c r="AI348" s="859">
        <v>0</v>
      </c>
      <c r="AJ348" s="860">
        <v>0</v>
      </c>
      <c r="AK348" s="859">
        <v>0</v>
      </c>
      <c r="AL348" s="860">
        <v>0</v>
      </c>
      <c r="AM348" s="360"/>
      <c r="AN348" s="861">
        <v>0</v>
      </c>
      <c r="AO348" s="862">
        <v>0</v>
      </c>
      <c r="AP348" s="862">
        <v>0</v>
      </c>
      <c r="AQ348" s="862">
        <v>0</v>
      </c>
      <c r="AR348" s="863">
        <v>0</v>
      </c>
      <c r="AS348" s="586">
        <v>0</v>
      </c>
      <c r="AT348" s="864">
        <v>0</v>
      </c>
      <c r="AU348" s="864">
        <v>0</v>
      </c>
      <c r="AV348" s="864">
        <v>0</v>
      </c>
      <c r="AW348" s="864">
        <v>0</v>
      </c>
      <c r="AX348" s="839"/>
      <c r="AY348" s="865">
        <v>0</v>
      </c>
      <c r="AZ348" s="866">
        <v>0</v>
      </c>
      <c r="BA348" s="867">
        <v>0</v>
      </c>
      <c r="BB348" s="234" t="s">
        <v>1038</v>
      </c>
      <c r="BC348" s="360"/>
      <c r="BD348" s="360"/>
      <c r="BE348" s="360"/>
      <c r="BF348" s="360"/>
      <c r="BG348" s="360"/>
      <c r="BH348" s="360"/>
      <c r="BI348" s="360"/>
      <c r="BJ348" s="360"/>
      <c r="BK348" s="360"/>
      <c r="BL348" s="360"/>
      <c r="BM348" s="360"/>
      <c r="BN348" s="876">
        <v>0</v>
      </c>
      <c r="BO348" s="877">
        <v>0</v>
      </c>
      <c r="BP348" s="878">
        <v>0</v>
      </c>
      <c r="BQ348" s="879">
        <v>0</v>
      </c>
      <c r="BR348" s="879">
        <v>0</v>
      </c>
      <c r="BS348" s="880">
        <v>0</v>
      </c>
      <c r="BT348" s="881">
        <v>0</v>
      </c>
      <c r="BU348" s="879">
        <v>0</v>
      </c>
      <c r="BV348" s="879">
        <v>0</v>
      </c>
      <c r="BW348" s="882">
        <v>0</v>
      </c>
      <c r="CG348" s="480"/>
    </row>
    <row r="349" spans="1:85" s="177" customFormat="1" ht="21.95" customHeight="1" x14ac:dyDescent="0.2">
      <c r="A349" s="234"/>
      <c r="B349" s="234"/>
      <c r="C349" s="388">
        <v>0</v>
      </c>
      <c r="D349" s="388" t="s">
        <v>152</v>
      </c>
      <c r="E349" s="872" t="s">
        <v>898</v>
      </c>
      <c r="F349" s="872" t="s">
        <v>653</v>
      </c>
      <c r="G349" s="872"/>
      <c r="H349" s="873"/>
      <c r="I349" s="874"/>
      <c r="J349" s="875">
        <v>1669.74</v>
      </c>
      <c r="K349" s="842">
        <v>1669.74</v>
      </c>
      <c r="L349" s="842">
        <v>1758.6343568879927</v>
      </c>
      <c r="M349" s="362">
        <v>0</v>
      </c>
      <c r="N349" s="362">
        <v>0</v>
      </c>
      <c r="O349" s="363">
        <v>0</v>
      </c>
      <c r="P349" s="363">
        <v>0</v>
      </c>
      <c r="Q349" s="362">
        <v>0</v>
      </c>
      <c r="R349" s="362">
        <v>0</v>
      </c>
      <c r="S349" s="363">
        <v>0</v>
      </c>
      <c r="T349" s="363">
        <v>0</v>
      </c>
      <c r="U349" s="363"/>
      <c r="V349" s="363"/>
      <c r="W349" s="363"/>
      <c r="X349" s="363"/>
      <c r="Y349" s="363">
        <v>0</v>
      </c>
      <c r="Z349" s="362">
        <v>0</v>
      </c>
      <c r="AA349" s="362">
        <v>0</v>
      </c>
      <c r="AB349" s="362">
        <v>0</v>
      </c>
      <c r="AC349" s="362">
        <v>0</v>
      </c>
      <c r="AD349" s="364" t="s">
        <v>2764</v>
      </c>
      <c r="AE349" s="360"/>
      <c r="AF349" s="363">
        <v>0</v>
      </c>
      <c r="AG349" s="363">
        <v>0</v>
      </c>
      <c r="AH349" s="360"/>
      <c r="AI349" s="859"/>
      <c r="AJ349" s="860"/>
      <c r="AK349" s="859"/>
      <c r="AL349" s="860"/>
      <c r="AM349" s="360"/>
      <c r="AN349" s="861"/>
      <c r="AO349" s="862"/>
      <c r="AP349" s="862"/>
      <c r="AQ349" s="862"/>
      <c r="AR349" s="863"/>
      <c r="AS349" s="586"/>
      <c r="AT349" s="864"/>
      <c r="AU349" s="864"/>
      <c r="AV349" s="864"/>
      <c r="AW349" s="864"/>
      <c r="AX349" s="839"/>
      <c r="AY349" s="865"/>
      <c r="AZ349" s="866"/>
      <c r="BA349" s="867"/>
      <c r="BB349" s="234" t="s">
        <v>898</v>
      </c>
      <c r="BC349" s="360"/>
      <c r="BD349" s="360"/>
      <c r="BE349" s="360"/>
      <c r="BF349" s="360"/>
      <c r="BG349" s="360"/>
      <c r="BH349" s="360"/>
      <c r="BI349" s="360"/>
      <c r="BJ349" s="360"/>
      <c r="BK349" s="360"/>
      <c r="BL349" s="360"/>
      <c r="BM349" s="360"/>
      <c r="BN349" s="876">
        <v>0</v>
      </c>
      <c r="BO349" s="877">
        <v>0</v>
      </c>
      <c r="BP349" s="878">
        <v>0</v>
      </c>
      <c r="BQ349" s="879">
        <v>0</v>
      </c>
      <c r="BR349" s="879">
        <v>0</v>
      </c>
      <c r="BS349" s="880">
        <v>0</v>
      </c>
      <c r="BT349" s="881">
        <v>0</v>
      </c>
      <c r="BU349" s="879">
        <v>0</v>
      </c>
      <c r="BV349" s="879">
        <v>0</v>
      </c>
      <c r="BW349" s="882">
        <v>0</v>
      </c>
      <c r="CG349" s="480"/>
    </row>
    <row r="350" spans="1:85" s="177" customFormat="1" ht="21.95" customHeight="1" x14ac:dyDescent="0.2">
      <c r="A350" s="234"/>
      <c r="B350" s="234"/>
      <c r="C350" s="388">
        <v>0</v>
      </c>
      <c r="D350" s="388" t="s">
        <v>152</v>
      </c>
      <c r="E350" s="868" t="s">
        <v>900</v>
      </c>
      <c r="F350" s="868" t="s">
        <v>653</v>
      </c>
      <c r="G350" s="868" t="s">
        <v>90</v>
      </c>
      <c r="H350" s="869">
        <v>429.77</v>
      </c>
      <c r="I350" s="870">
        <v>3.8852000000000002</v>
      </c>
      <c r="J350" s="871">
        <v>1669.74</v>
      </c>
      <c r="K350" s="361">
        <v>1669.74</v>
      </c>
      <c r="L350" s="361">
        <v>1669.74</v>
      </c>
      <c r="M350" s="362">
        <v>0</v>
      </c>
      <c r="N350" s="362">
        <v>0</v>
      </c>
      <c r="O350" s="363">
        <v>0</v>
      </c>
      <c r="P350" s="363">
        <v>0</v>
      </c>
      <c r="Q350" s="362">
        <v>1</v>
      </c>
      <c r="R350" s="362">
        <v>1</v>
      </c>
      <c r="S350" s="363">
        <v>429.77</v>
      </c>
      <c r="T350" s="363">
        <v>1669.74</v>
      </c>
      <c r="U350" s="891">
        <v>1706.1226358503156</v>
      </c>
      <c r="V350" s="891">
        <v>1706.1226358503156</v>
      </c>
      <c r="W350" s="891">
        <v>0</v>
      </c>
      <c r="X350" s="891">
        <v>1706.1226358503156</v>
      </c>
      <c r="Y350" s="891">
        <v>0</v>
      </c>
      <c r="Z350" s="362">
        <v>0</v>
      </c>
      <c r="AA350" s="362">
        <v>0</v>
      </c>
      <c r="AB350" s="362">
        <v>1</v>
      </c>
      <c r="AC350" s="362">
        <v>0</v>
      </c>
      <c r="AD350" s="364" t="s">
        <v>2765</v>
      </c>
      <c r="AE350" s="360"/>
      <c r="AF350" s="363">
        <v>0</v>
      </c>
      <c r="AG350" s="363">
        <v>429.77</v>
      </c>
      <c r="AH350" s="360"/>
      <c r="AI350" s="859">
        <v>0</v>
      </c>
      <c r="AJ350" s="860">
        <v>0</v>
      </c>
      <c r="AK350" s="859">
        <v>1669.74</v>
      </c>
      <c r="AL350" s="860">
        <v>26</v>
      </c>
      <c r="AM350" s="360"/>
      <c r="AN350" s="861">
        <v>1669.74</v>
      </c>
      <c r="AO350" s="862">
        <v>0</v>
      </c>
      <c r="AP350" s="862">
        <v>0</v>
      </c>
      <c r="AQ350" s="862">
        <v>1669.74</v>
      </c>
      <c r="AR350" s="863">
        <v>2.5174860920936636E-3</v>
      </c>
      <c r="AS350" s="586">
        <v>0</v>
      </c>
      <c r="AT350" s="864">
        <v>0</v>
      </c>
      <c r="AU350" s="864">
        <v>0</v>
      </c>
      <c r="AV350" s="864">
        <v>0</v>
      </c>
      <c r="AW350" s="864">
        <v>0</v>
      </c>
      <c r="AX350" s="839"/>
      <c r="AY350" s="865">
        <v>0</v>
      </c>
      <c r="AZ350" s="866">
        <v>0</v>
      </c>
      <c r="BA350" s="867">
        <v>0</v>
      </c>
      <c r="BB350" s="234" t="s">
        <v>900</v>
      </c>
      <c r="BC350" s="360"/>
      <c r="BD350" s="360"/>
      <c r="BE350" s="360"/>
      <c r="BF350" s="360"/>
      <c r="BG350" s="360"/>
      <c r="BH350" s="360"/>
      <c r="BI350" s="360"/>
      <c r="BJ350" s="360"/>
      <c r="BK350" s="360"/>
      <c r="BL350" s="360"/>
      <c r="BM350" s="360"/>
      <c r="BN350" s="876">
        <v>0</v>
      </c>
      <c r="BO350" s="877">
        <v>0</v>
      </c>
      <c r="BP350" s="878">
        <v>0</v>
      </c>
      <c r="BQ350" s="879">
        <v>0</v>
      </c>
      <c r="BR350" s="879">
        <v>0</v>
      </c>
      <c r="BS350" s="880">
        <v>0</v>
      </c>
      <c r="BT350" s="881">
        <v>0</v>
      </c>
      <c r="BU350" s="879">
        <v>0</v>
      </c>
      <c r="BV350" s="879">
        <v>0</v>
      </c>
      <c r="BW350" s="882">
        <v>0</v>
      </c>
      <c r="CG350" s="480"/>
    </row>
    <row r="351" spans="1:85" s="177" customFormat="1" ht="21.95" customHeight="1" x14ac:dyDescent="0.2">
      <c r="A351" s="234"/>
      <c r="B351" s="234"/>
      <c r="C351" s="388">
        <v>0</v>
      </c>
      <c r="D351" s="388" t="s">
        <v>152</v>
      </c>
      <c r="E351" s="872" t="s">
        <v>901</v>
      </c>
      <c r="F351" s="872" t="s">
        <v>1900</v>
      </c>
      <c r="G351" s="872"/>
      <c r="H351" s="873"/>
      <c r="I351" s="874"/>
      <c r="J351" s="875">
        <v>13455.32</v>
      </c>
      <c r="K351" s="842">
        <v>13455.32</v>
      </c>
      <c r="L351" s="842">
        <v>14171.660279398076</v>
      </c>
      <c r="M351" s="362">
        <v>0</v>
      </c>
      <c r="N351" s="362">
        <v>0</v>
      </c>
      <c r="O351" s="363">
        <v>0</v>
      </c>
      <c r="P351" s="363">
        <v>0</v>
      </c>
      <c r="Q351" s="362">
        <v>0</v>
      </c>
      <c r="R351" s="362">
        <v>0</v>
      </c>
      <c r="S351" s="363">
        <v>0</v>
      </c>
      <c r="T351" s="363">
        <v>0</v>
      </c>
      <c r="U351" s="363"/>
      <c r="V351" s="363"/>
      <c r="W351" s="363"/>
      <c r="X351" s="363"/>
      <c r="Y351" s="363">
        <v>0</v>
      </c>
      <c r="Z351" s="362">
        <v>0</v>
      </c>
      <c r="AA351" s="362">
        <v>0</v>
      </c>
      <c r="AB351" s="362">
        <v>0</v>
      </c>
      <c r="AC351" s="362">
        <v>0</v>
      </c>
      <c r="AD351" s="364" t="s">
        <v>2764</v>
      </c>
      <c r="AE351" s="360"/>
      <c r="AF351" s="363">
        <v>0</v>
      </c>
      <c r="AG351" s="363">
        <v>0</v>
      </c>
      <c r="AH351" s="360"/>
      <c r="AI351" s="859"/>
      <c r="AJ351" s="860"/>
      <c r="AK351" s="859"/>
      <c r="AL351" s="860"/>
      <c r="AM351" s="360"/>
      <c r="AN351" s="861"/>
      <c r="AO351" s="862"/>
      <c r="AP351" s="862"/>
      <c r="AQ351" s="862"/>
      <c r="AR351" s="863"/>
      <c r="AS351" s="586"/>
      <c r="AT351" s="864"/>
      <c r="AU351" s="864"/>
      <c r="AV351" s="864"/>
      <c r="AW351" s="864"/>
      <c r="AX351" s="839"/>
      <c r="AY351" s="865"/>
      <c r="AZ351" s="866"/>
      <c r="BA351" s="867"/>
      <c r="BB351" s="234" t="s">
        <v>901</v>
      </c>
      <c r="BC351" s="360"/>
      <c r="BD351" s="360"/>
      <c r="BE351" s="360"/>
      <c r="BF351" s="360"/>
      <c r="BG351" s="360"/>
      <c r="BH351" s="360"/>
      <c r="BI351" s="360"/>
      <c r="BJ351" s="360"/>
      <c r="BK351" s="360"/>
      <c r="BL351" s="360"/>
      <c r="BM351" s="360"/>
      <c r="BN351" s="876">
        <v>0</v>
      </c>
      <c r="BO351" s="877">
        <v>0</v>
      </c>
      <c r="BP351" s="878">
        <v>0</v>
      </c>
      <c r="BQ351" s="879">
        <v>0</v>
      </c>
      <c r="BR351" s="879">
        <v>0</v>
      </c>
      <c r="BS351" s="880">
        <v>0</v>
      </c>
      <c r="BT351" s="881">
        <v>0</v>
      </c>
      <c r="BU351" s="879">
        <v>0</v>
      </c>
      <c r="BV351" s="879">
        <v>0</v>
      </c>
      <c r="BW351" s="882">
        <v>0</v>
      </c>
      <c r="CG351" s="480"/>
    </row>
    <row r="352" spans="1:85" s="177" customFormat="1" ht="21.95" customHeight="1" x14ac:dyDescent="0.2">
      <c r="A352" s="234"/>
      <c r="B352" s="234"/>
      <c r="C352" s="388">
        <v>0</v>
      </c>
      <c r="D352" s="388" t="s">
        <v>152</v>
      </c>
      <c r="E352" s="868" t="s">
        <v>903</v>
      </c>
      <c r="F352" s="868" t="s">
        <v>1901</v>
      </c>
      <c r="G352" s="868" t="s">
        <v>90</v>
      </c>
      <c r="H352" s="869">
        <v>307.33</v>
      </c>
      <c r="I352" s="870">
        <v>16.329499999999999</v>
      </c>
      <c r="J352" s="871">
        <v>5018.55</v>
      </c>
      <c r="K352" s="361">
        <v>5018.55</v>
      </c>
      <c r="L352" s="361">
        <v>5285.7297853319888</v>
      </c>
      <c r="M352" s="362">
        <v>0</v>
      </c>
      <c r="N352" s="362">
        <v>0</v>
      </c>
      <c r="O352" s="363">
        <v>0</v>
      </c>
      <c r="P352" s="363">
        <v>0</v>
      </c>
      <c r="Q352" s="362">
        <v>0</v>
      </c>
      <c r="R352" s="362">
        <v>0</v>
      </c>
      <c r="S352" s="363">
        <v>0</v>
      </c>
      <c r="T352" s="363">
        <v>0</v>
      </c>
      <c r="U352" s="891">
        <v>5187.8976467414795</v>
      </c>
      <c r="V352" s="891">
        <v>5225.2505097980184</v>
      </c>
      <c r="W352" s="891">
        <v>-37.786156267994663</v>
      </c>
      <c r="X352" s="891">
        <v>5187.4643535300238</v>
      </c>
      <c r="Y352" s="891">
        <v>0</v>
      </c>
      <c r="Z352" s="362">
        <v>0</v>
      </c>
      <c r="AA352" s="362">
        <v>0</v>
      </c>
      <c r="AB352" s="362">
        <v>0</v>
      </c>
      <c r="AC352" s="362">
        <v>0</v>
      </c>
      <c r="AD352" s="364" t="s">
        <v>2764</v>
      </c>
      <c r="AE352" s="360"/>
      <c r="AF352" s="363">
        <v>0</v>
      </c>
      <c r="AG352" s="363">
        <v>0</v>
      </c>
      <c r="AH352" s="360"/>
      <c r="AI352" s="859">
        <v>0</v>
      </c>
      <c r="AJ352" s="860">
        <v>0</v>
      </c>
      <c r="AK352" s="859">
        <v>0</v>
      </c>
      <c r="AL352" s="860">
        <v>0</v>
      </c>
      <c r="AM352" s="360"/>
      <c r="AN352" s="861">
        <v>0</v>
      </c>
      <c r="AO352" s="862">
        <v>0</v>
      </c>
      <c r="AP352" s="862">
        <v>0</v>
      </c>
      <c r="AQ352" s="862">
        <v>0</v>
      </c>
      <c r="AR352" s="863">
        <v>0</v>
      </c>
      <c r="AS352" s="586">
        <v>0</v>
      </c>
      <c r="AT352" s="864">
        <v>0</v>
      </c>
      <c r="AU352" s="864">
        <v>0</v>
      </c>
      <c r="AV352" s="864">
        <v>0</v>
      </c>
      <c r="AW352" s="864">
        <v>0</v>
      </c>
      <c r="AX352" s="839"/>
      <c r="AY352" s="865">
        <v>0</v>
      </c>
      <c r="AZ352" s="866">
        <v>0</v>
      </c>
      <c r="BA352" s="867">
        <v>0</v>
      </c>
      <c r="BB352" s="234" t="s">
        <v>903</v>
      </c>
      <c r="BC352" s="360"/>
      <c r="BD352" s="360"/>
      <c r="BE352" s="360"/>
      <c r="BF352" s="360"/>
      <c r="BG352" s="360"/>
      <c r="BH352" s="360"/>
      <c r="BI352" s="360"/>
      <c r="BJ352" s="360"/>
      <c r="BK352" s="360"/>
      <c r="BL352" s="360"/>
      <c r="BM352" s="360"/>
      <c r="BN352" s="876">
        <v>0</v>
      </c>
      <c r="BO352" s="877">
        <v>0</v>
      </c>
      <c r="BP352" s="878">
        <v>0</v>
      </c>
      <c r="BQ352" s="879">
        <v>0</v>
      </c>
      <c r="BR352" s="879">
        <v>0</v>
      </c>
      <c r="BS352" s="880">
        <v>0</v>
      </c>
      <c r="BT352" s="881">
        <v>0</v>
      </c>
      <c r="BU352" s="879">
        <v>0</v>
      </c>
      <c r="BV352" s="879">
        <v>0</v>
      </c>
      <c r="BW352" s="882">
        <v>0</v>
      </c>
      <c r="CG352" s="480"/>
    </row>
    <row r="353" spans="1:85" s="177" customFormat="1" ht="21.95" customHeight="1" x14ac:dyDescent="0.2">
      <c r="A353" s="234"/>
      <c r="B353" s="234"/>
      <c r="C353" s="388">
        <v>0</v>
      </c>
      <c r="D353" s="388" t="s">
        <v>152</v>
      </c>
      <c r="E353" s="868" t="s">
        <v>904</v>
      </c>
      <c r="F353" s="868" t="s">
        <v>1902</v>
      </c>
      <c r="G353" s="868" t="s">
        <v>90</v>
      </c>
      <c r="H353" s="869">
        <v>523.54999999999995</v>
      </c>
      <c r="I353" s="870">
        <v>2.4782999999999999</v>
      </c>
      <c r="J353" s="871">
        <v>1297.51</v>
      </c>
      <c r="K353" s="361">
        <v>1297.51</v>
      </c>
      <c r="L353" s="361">
        <v>1366.5874114567173</v>
      </c>
      <c r="M353" s="362">
        <v>0</v>
      </c>
      <c r="N353" s="362">
        <v>0</v>
      </c>
      <c r="O353" s="363">
        <v>0</v>
      </c>
      <c r="P353" s="363">
        <v>0</v>
      </c>
      <c r="Q353" s="362">
        <v>0</v>
      </c>
      <c r="R353" s="362">
        <v>0</v>
      </c>
      <c r="S353" s="363">
        <v>0</v>
      </c>
      <c r="T353" s="363">
        <v>0</v>
      </c>
      <c r="U353" s="891">
        <v>1341.2936158100524</v>
      </c>
      <c r="V353" s="891">
        <v>1350.950929843885</v>
      </c>
      <c r="W353" s="891">
        <v>-9.7693388766250209</v>
      </c>
      <c r="X353" s="891">
        <v>1341.18159096726</v>
      </c>
      <c r="Y353" s="891">
        <v>0</v>
      </c>
      <c r="Z353" s="362">
        <v>0</v>
      </c>
      <c r="AA353" s="362">
        <v>0</v>
      </c>
      <c r="AB353" s="362">
        <v>0</v>
      </c>
      <c r="AC353" s="362">
        <v>0</v>
      </c>
      <c r="AD353" s="364" t="s">
        <v>2764</v>
      </c>
      <c r="AE353" s="360"/>
      <c r="AF353" s="363">
        <v>0</v>
      </c>
      <c r="AG353" s="363">
        <v>0</v>
      </c>
      <c r="AH353" s="360"/>
      <c r="AI353" s="859">
        <v>0</v>
      </c>
      <c r="AJ353" s="860">
        <v>0</v>
      </c>
      <c r="AK353" s="859">
        <v>0</v>
      </c>
      <c r="AL353" s="860">
        <v>0</v>
      </c>
      <c r="AM353" s="360"/>
      <c r="AN353" s="861">
        <v>0</v>
      </c>
      <c r="AO353" s="862">
        <v>0</v>
      </c>
      <c r="AP353" s="862">
        <v>0</v>
      </c>
      <c r="AQ353" s="862">
        <v>0</v>
      </c>
      <c r="AR353" s="863">
        <v>0</v>
      </c>
      <c r="AS353" s="586">
        <v>0</v>
      </c>
      <c r="AT353" s="864">
        <v>0</v>
      </c>
      <c r="AU353" s="864">
        <v>0</v>
      </c>
      <c r="AV353" s="864">
        <v>0</v>
      </c>
      <c r="AW353" s="864">
        <v>0</v>
      </c>
      <c r="AX353" s="839"/>
      <c r="AY353" s="865">
        <v>0</v>
      </c>
      <c r="AZ353" s="866">
        <v>0</v>
      </c>
      <c r="BA353" s="867">
        <v>0</v>
      </c>
      <c r="BB353" s="234" t="s">
        <v>904</v>
      </c>
      <c r="BC353" s="360"/>
      <c r="BD353" s="360"/>
      <c r="BE353" s="360"/>
      <c r="BF353" s="360"/>
      <c r="BG353" s="360"/>
      <c r="BH353" s="360"/>
      <c r="BI353" s="360"/>
      <c r="BJ353" s="360"/>
      <c r="BK353" s="360"/>
      <c r="BL353" s="360"/>
      <c r="BM353" s="360"/>
      <c r="BN353" s="876">
        <v>0</v>
      </c>
      <c r="BO353" s="877">
        <v>0</v>
      </c>
      <c r="BP353" s="878">
        <v>0</v>
      </c>
      <c r="BQ353" s="879">
        <v>0</v>
      </c>
      <c r="BR353" s="879">
        <v>0</v>
      </c>
      <c r="BS353" s="880">
        <v>0</v>
      </c>
      <c r="BT353" s="881">
        <v>0</v>
      </c>
      <c r="BU353" s="879">
        <v>0</v>
      </c>
      <c r="BV353" s="879">
        <v>0</v>
      </c>
      <c r="BW353" s="882">
        <v>0</v>
      </c>
      <c r="CG353" s="480"/>
    </row>
    <row r="354" spans="1:85" s="177" customFormat="1" ht="21.95" customHeight="1" x14ac:dyDescent="0.2">
      <c r="A354" s="234"/>
      <c r="B354" s="234"/>
      <c r="C354" s="388">
        <v>0</v>
      </c>
      <c r="D354" s="388" t="s">
        <v>152</v>
      </c>
      <c r="E354" s="868" t="s">
        <v>905</v>
      </c>
      <c r="F354" s="868" t="s">
        <v>1903</v>
      </c>
      <c r="G354" s="868" t="s">
        <v>15</v>
      </c>
      <c r="H354" s="869">
        <v>25.22</v>
      </c>
      <c r="I354" s="870">
        <v>1.2641</v>
      </c>
      <c r="J354" s="871">
        <v>31.88</v>
      </c>
      <c r="K354" s="361">
        <v>31.88</v>
      </c>
      <c r="L354" s="361">
        <v>33.577241545144275</v>
      </c>
      <c r="M354" s="362">
        <v>0</v>
      </c>
      <c r="N354" s="362">
        <v>0</v>
      </c>
      <c r="O354" s="363">
        <v>0</v>
      </c>
      <c r="P354" s="363">
        <v>0</v>
      </c>
      <c r="Q354" s="362">
        <v>0</v>
      </c>
      <c r="R354" s="362">
        <v>0</v>
      </c>
      <c r="S354" s="363">
        <v>0</v>
      </c>
      <c r="T354" s="363">
        <v>0</v>
      </c>
      <c r="U354" s="891">
        <v>32.955769490812749</v>
      </c>
      <c r="V354" s="891">
        <v>33.193051031146602</v>
      </c>
      <c r="W354" s="891">
        <v>-0.24003400620172621</v>
      </c>
      <c r="X354" s="891">
        <v>32.953017024944877</v>
      </c>
      <c r="Y354" s="891">
        <v>0</v>
      </c>
      <c r="Z354" s="362">
        <v>0</v>
      </c>
      <c r="AA354" s="362">
        <v>0</v>
      </c>
      <c r="AB354" s="362">
        <v>0</v>
      </c>
      <c r="AC354" s="362">
        <v>0</v>
      </c>
      <c r="AD354" s="364" t="s">
        <v>2764</v>
      </c>
      <c r="AE354" s="360"/>
      <c r="AF354" s="363">
        <v>0</v>
      </c>
      <c r="AG354" s="363">
        <v>0</v>
      </c>
      <c r="AH354" s="360"/>
      <c r="AI354" s="859">
        <v>0</v>
      </c>
      <c r="AJ354" s="860">
        <v>0</v>
      </c>
      <c r="AK354" s="859">
        <v>0</v>
      </c>
      <c r="AL354" s="860">
        <v>0</v>
      </c>
      <c r="AM354" s="360"/>
      <c r="AN354" s="861">
        <v>0</v>
      </c>
      <c r="AO354" s="862">
        <v>0</v>
      </c>
      <c r="AP354" s="862">
        <v>0</v>
      </c>
      <c r="AQ354" s="862">
        <v>0</v>
      </c>
      <c r="AR354" s="863">
        <v>0</v>
      </c>
      <c r="AS354" s="586">
        <v>0</v>
      </c>
      <c r="AT354" s="864">
        <v>0</v>
      </c>
      <c r="AU354" s="864">
        <v>0</v>
      </c>
      <c r="AV354" s="864">
        <v>0</v>
      </c>
      <c r="AW354" s="864">
        <v>0</v>
      </c>
      <c r="AX354" s="839"/>
      <c r="AY354" s="865">
        <v>0</v>
      </c>
      <c r="AZ354" s="866">
        <v>0</v>
      </c>
      <c r="BA354" s="867">
        <v>0</v>
      </c>
      <c r="BB354" s="234" t="s">
        <v>905</v>
      </c>
      <c r="BC354" s="360"/>
      <c r="BD354" s="360"/>
      <c r="BE354" s="360"/>
      <c r="BF354" s="360"/>
      <c r="BG354" s="360"/>
      <c r="BH354" s="360"/>
      <c r="BI354" s="360"/>
      <c r="BJ354" s="360"/>
      <c r="BK354" s="360"/>
      <c r="BL354" s="360"/>
      <c r="BM354" s="360"/>
      <c r="BN354" s="876">
        <v>0</v>
      </c>
      <c r="BO354" s="877">
        <v>0</v>
      </c>
      <c r="BP354" s="878">
        <v>0</v>
      </c>
      <c r="BQ354" s="879">
        <v>0</v>
      </c>
      <c r="BR354" s="879">
        <v>0</v>
      </c>
      <c r="BS354" s="880">
        <v>0</v>
      </c>
      <c r="BT354" s="881">
        <v>0</v>
      </c>
      <c r="BU354" s="879">
        <v>0</v>
      </c>
      <c r="BV354" s="879">
        <v>0</v>
      </c>
      <c r="BW354" s="882">
        <v>0</v>
      </c>
      <c r="CG354" s="480"/>
    </row>
    <row r="355" spans="1:85" s="177" customFormat="1" ht="21.95" customHeight="1" x14ac:dyDescent="0.2">
      <c r="A355" s="234"/>
      <c r="B355" s="234"/>
      <c r="C355" s="388">
        <v>0</v>
      </c>
      <c r="D355" s="388" t="s">
        <v>152</v>
      </c>
      <c r="E355" s="868" t="s">
        <v>1040</v>
      </c>
      <c r="F355" s="868" t="s">
        <v>1904</v>
      </c>
      <c r="G355" s="868" t="s">
        <v>90</v>
      </c>
      <c r="H355" s="869">
        <v>2687.61</v>
      </c>
      <c r="I355" s="870">
        <v>2.4782999999999999</v>
      </c>
      <c r="J355" s="871">
        <v>6660.7</v>
      </c>
      <c r="K355" s="361">
        <v>6660.7</v>
      </c>
      <c r="L355" s="361">
        <v>7015.3052935929263</v>
      </c>
      <c r="M355" s="362">
        <v>0</v>
      </c>
      <c r="N355" s="362">
        <v>0</v>
      </c>
      <c r="O355" s="363">
        <v>0</v>
      </c>
      <c r="P355" s="363">
        <v>0</v>
      </c>
      <c r="Q355" s="362">
        <v>0</v>
      </c>
      <c r="R355" s="362">
        <v>0</v>
      </c>
      <c r="S355" s="363">
        <v>0</v>
      </c>
      <c r="T355" s="363">
        <v>0</v>
      </c>
      <c r="U355" s="891">
        <v>6885.4609111498276</v>
      </c>
      <c r="V355" s="891">
        <v>6935.0362297101074</v>
      </c>
      <c r="W355" s="891">
        <v>-50.150392255579057</v>
      </c>
      <c r="X355" s="891">
        <v>6884.885837454528</v>
      </c>
      <c r="Y355" s="891">
        <v>0</v>
      </c>
      <c r="Z355" s="362">
        <v>0</v>
      </c>
      <c r="AA355" s="362">
        <v>0</v>
      </c>
      <c r="AB355" s="362">
        <v>0</v>
      </c>
      <c r="AC355" s="362">
        <v>0</v>
      </c>
      <c r="AD355" s="364" t="s">
        <v>2764</v>
      </c>
      <c r="AE355" s="360"/>
      <c r="AF355" s="363">
        <v>0</v>
      </c>
      <c r="AG355" s="363">
        <v>0</v>
      </c>
      <c r="AH355" s="360"/>
      <c r="AI355" s="859">
        <v>0</v>
      </c>
      <c r="AJ355" s="860">
        <v>0</v>
      </c>
      <c r="AK355" s="859">
        <v>0</v>
      </c>
      <c r="AL355" s="860">
        <v>0</v>
      </c>
      <c r="AM355" s="360"/>
      <c r="AN355" s="861">
        <v>0</v>
      </c>
      <c r="AO355" s="862">
        <v>0</v>
      </c>
      <c r="AP355" s="862">
        <v>0</v>
      </c>
      <c r="AQ355" s="862">
        <v>0</v>
      </c>
      <c r="AR355" s="863">
        <v>0</v>
      </c>
      <c r="AS355" s="586">
        <v>48</v>
      </c>
      <c r="AT355" s="864">
        <v>0</v>
      </c>
      <c r="AU355" s="864">
        <v>0</v>
      </c>
      <c r="AV355" s="864">
        <v>0</v>
      </c>
      <c r="AW355" s="864">
        <v>0.13150000000000001</v>
      </c>
      <c r="AX355" s="839"/>
      <c r="AY355" s="865">
        <v>875.88205000000005</v>
      </c>
      <c r="AZ355" s="866">
        <v>1.326446108210873E-3</v>
      </c>
      <c r="BA355" s="867">
        <v>48</v>
      </c>
      <c r="BB355" s="234" t="s">
        <v>1040</v>
      </c>
      <c r="BC355" s="360"/>
      <c r="BD355" s="360"/>
      <c r="BE355" s="360"/>
      <c r="BF355" s="360"/>
      <c r="BG355" s="360"/>
      <c r="BH355" s="360"/>
      <c r="BI355" s="360"/>
      <c r="BJ355" s="360"/>
      <c r="BK355" s="360"/>
      <c r="BL355" s="360"/>
      <c r="BM355" s="360"/>
      <c r="BN355" s="876">
        <v>0</v>
      </c>
      <c r="BO355" s="877">
        <v>0</v>
      </c>
      <c r="BP355" s="878">
        <v>0</v>
      </c>
      <c r="BQ355" s="879">
        <v>0</v>
      </c>
      <c r="BR355" s="879">
        <v>0</v>
      </c>
      <c r="BS355" s="880">
        <v>0</v>
      </c>
      <c r="BT355" s="881">
        <v>0</v>
      </c>
      <c r="BU355" s="879">
        <v>0</v>
      </c>
      <c r="BV355" s="879">
        <v>0</v>
      </c>
      <c r="BW355" s="882">
        <v>0</v>
      </c>
      <c r="CG355" s="480"/>
    </row>
    <row r="356" spans="1:85" s="177" customFormat="1" ht="21.95" customHeight="1" x14ac:dyDescent="0.2">
      <c r="A356" s="234"/>
      <c r="B356" s="234"/>
      <c r="C356" s="388">
        <v>0</v>
      </c>
      <c r="D356" s="388" t="s">
        <v>152</v>
      </c>
      <c r="E356" s="868" t="s">
        <v>1041</v>
      </c>
      <c r="F356" s="868" t="s">
        <v>1905</v>
      </c>
      <c r="G356" s="868" t="s">
        <v>15</v>
      </c>
      <c r="H356" s="869">
        <v>353.36</v>
      </c>
      <c r="I356" s="870">
        <v>1.2641</v>
      </c>
      <c r="J356" s="871">
        <v>446.68</v>
      </c>
      <c r="K356" s="361">
        <v>446.68</v>
      </c>
      <c r="L356" s="361">
        <v>470.46054747130006</v>
      </c>
      <c r="M356" s="362">
        <v>0</v>
      </c>
      <c r="N356" s="362">
        <v>0</v>
      </c>
      <c r="O356" s="363">
        <v>0</v>
      </c>
      <c r="P356" s="363">
        <v>0</v>
      </c>
      <c r="Q356" s="362">
        <v>0</v>
      </c>
      <c r="R356" s="362">
        <v>0</v>
      </c>
      <c r="S356" s="363">
        <v>0</v>
      </c>
      <c r="T356" s="363">
        <v>0</v>
      </c>
      <c r="U356" s="891">
        <v>461.75292083300639</v>
      </c>
      <c r="V356" s="891">
        <v>465.07754186300406</v>
      </c>
      <c r="W356" s="891">
        <v>-3.3631866339456455</v>
      </c>
      <c r="X356" s="891">
        <v>461.71435522905841</v>
      </c>
      <c r="Y356" s="891">
        <v>0</v>
      </c>
      <c r="Z356" s="362">
        <v>0</v>
      </c>
      <c r="AA356" s="362">
        <v>0</v>
      </c>
      <c r="AB356" s="362">
        <v>0</v>
      </c>
      <c r="AC356" s="362">
        <v>0</v>
      </c>
      <c r="AD356" s="364" t="s">
        <v>2764</v>
      </c>
      <c r="AE356" s="360"/>
      <c r="AF356" s="363">
        <v>0</v>
      </c>
      <c r="AG356" s="363">
        <v>0</v>
      </c>
      <c r="AH356" s="360"/>
      <c r="AI356" s="859">
        <v>0</v>
      </c>
      <c r="AJ356" s="860">
        <v>0</v>
      </c>
      <c r="AK356" s="859">
        <v>0</v>
      </c>
      <c r="AL356" s="860">
        <v>0</v>
      </c>
      <c r="AM356" s="360"/>
      <c r="AN356" s="861">
        <v>0</v>
      </c>
      <c r="AO356" s="862">
        <v>0</v>
      </c>
      <c r="AP356" s="862">
        <v>0</v>
      </c>
      <c r="AQ356" s="862">
        <v>0</v>
      </c>
      <c r="AR356" s="863">
        <v>0</v>
      </c>
      <c r="AS356" s="586">
        <v>66</v>
      </c>
      <c r="AT356" s="864">
        <v>0</v>
      </c>
      <c r="AU356" s="864">
        <v>0</v>
      </c>
      <c r="AV356" s="864">
        <v>0</v>
      </c>
      <c r="AW356" s="864">
        <v>0.2046</v>
      </c>
      <c r="AX356" s="839"/>
      <c r="AY356" s="865">
        <v>91.39072800000001</v>
      </c>
      <c r="AZ356" s="866">
        <v>1.3840319650592047E-4</v>
      </c>
      <c r="BA356" s="867">
        <v>66</v>
      </c>
      <c r="BB356" s="234" t="s">
        <v>1041</v>
      </c>
      <c r="BC356" s="360"/>
      <c r="BD356" s="360"/>
      <c r="BE356" s="360"/>
      <c r="BF356" s="360"/>
      <c r="BG356" s="360"/>
      <c r="BH356" s="360"/>
      <c r="BI356" s="360"/>
      <c r="BJ356" s="360"/>
      <c r="BK356" s="360"/>
      <c r="BL356" s="360"/>
      <c r="BM356" s="360"/>
      <c r="BN356" s="876">
        <v>0</v>
      </c>
      <c r="BO356" s="877">
        <v>0</v>
      </c>
      <c r="BP356" s="878">
        <v>0</v>
      </c>
      <c r="BQ356" s="879">
        <v>0</v>
      </c>
      <c r="BR356" s="879">
        <v>0</v>
      </c>
      <c r="BS356" s="880">
        <v>0</v>
      </c>
      <c r="BT356" s="881">
        <v>0</v>
      </c>
      <c r="BU356" s="879">
        <v>0</v>
      </c>
      <c r="BV356" s="879">
        <v>0</v>
      </c>
      <c r="BW356" s="882">
        <v>0</v>
      </c>
      <c r="CG356" s="480"/>
    </row>
    <row r="357" spans="1:85" s="177" customFormat="1" ht="21.95" customHeight="1" x14ac:dyDescent="0.2">
      <c r="A357" s="234"/>
      <c r="B357" s="234"/>
      <c r="C357" s="388">
        <v>0</v>
      </c>
      <c r="D357" s="388" t="s">
        <v>152</v>
      </c>
      <c r="E357" s="872" t="s">
        <v>1906</v>
      </c>
      <c r="F357" s="872" t="s">
        <v>1907</v>
      </c>
      <c r="G357" s="872"/>
      <c r="H357" s="873"/>
      <c r="I357" s="874"/>
      <c r="J357" s="875">
        <v>11338.78</v>
      </c>
      <c r="K357" s="842">
        <v>11338.78</v>
      </c>
      <c r="L357" s="842">
        <v>11942.438986425692</v>
      </c>
      <c r="M357" s="362">
        <v>0</v>
      </c>
      <c r="N357" s="362">
        <v>0</v>
      </c>
      <c r="O357" s="363">
        <v>0</v>
      </c>
      <c r="P357" s="363">
        <v>0</v>
      </c>
      <c r="Q357" s="362">
        <v>0</v>
      </c>
      <c r="R357" s="362">
        <v>0</v>
      </c>
      <c r="S357" s="363">
        <v>0</v>
      </c>
      <c r="T357" s="363">
        <v>0</v>
      </c>
      <c r="U357" s="363"/>
      <c r="V357" s="363"/>
      <c r="W357" s="363"/>
      <c r="X357" s="363"/>
      <c r="Y357" s="363">
        <v>0</v>
      </c>
      <c r="Z357" s="362">
        <v>0</v>
      </c>
      <c r="AA357" s="362">
        <v>0</v>
      </c>
      <c r="AB357" s="362">
        <v>0</v>
      </c>
      <c r="AC357" s="362">
        <v>0</v>
      </c>
      <c r="AD357" s="364" t="s">
        <v>2764</v>
      </c>
      <c r="AE357" s="360"/>
      <c r="AF357" s="363">
        <v>0</v>
      </c>
      <c r="AG357" s="363">
        <v>0</v>
      </c>
      <c r="AH357" s="360"/>
      <c r="AI357" s="859"/>
      <c r="AJ357" s="860"/>
      <c r="AK357" s="859"/>
      <c r="AL357" s="860"/>
      <c r="AM357" s="360"/>
      <c r="AN357" s="861"/>
      <c r="AO357" s="862"/>
      <c r="AP357" s="862"/>
      <c r="AQ357" s="862"/>
      <c r="AR357" s="863"/>
      <c r="AS357" s="586"/>
      <c r="AT357" s="864"/>
      <c r="AU357" s="864"/>
      <c r="AV357" s="864"/>
      <c r="AW357" s="864"/>
      <c r="AX357" s="839"/>
      <c r="AY357" s="865"/>
      <c r="AZ357" s="866"/>
      <c r="BA357" s="867"/>
      <c r="BB357" s="234" t="s">
        <v>1906</v>
      </c>
      <c r="BC357" s="360"/>
      <c r="BD357" s="360"/>
      <c r="BE357" s="360"/>
      <c r="BF357" s="360"/>
      <c r="BG357" s="360"/>
      <c r="BH357" s="360"/>
      <c r="BI357" s="360"/>
      <c r="BJ357" s="360"/>
      <c r="BK357" s="360"/>
      <c r="BL357" s="360"/>
      <c r="BM357" s="360"/>
      <c r="BN357" s="876">
        <v>0</v>
      </c>
      <c r="BO357" s="877">
        <v>0</v>
      </c>
      <c r="BP357" s="878">
        <v>0</v>
      </c>
      <c r="BQ357" s="879">
        <v>0</v>
      </c>
      <c r="BR357" s="879">
        <v>0</v>
      </c>
      <c r="BS357" s="880">
        <v>0</v>
      </c>
      <c r="BT357" s="881">
        <v>0</v>
      </c>
      <c r="BU357" s="879">
        <v>0</v>
      </c>
      <c r="BV357" s="879">
        <v>0</v>
      </c>
      <c r="BW357" s="882">
        <v>0</v>
      </c>
      <c r="CG357" s="480"/>
    </row>
    <row r="358" spans="1:85" s="177" customFormat="1" ht="21.95" customHeight="1" x14ac:dyDescent="0.2">
      <c r="A358" s="234"/>
      <c r="B358" s="234"/>
      <c r="C358" s="388">
        <v>0</v>
      </c>
      <c r="D358" s="388" t="s">
        <v>152</v>
      </c>
      <c r="E358" s="868" t="s">
        <v>1908</v>
      </c>
      <c r="F358" s="868" t="s">
        <v>1909</v>
      </c>
      <c r="G358" s="868" t="s">
        <v>15</v>
      </c>
      <c r="H358" s="869">
        <v>18.36</v>
      </c>
      <c r="I358" s="870">
        <v>14.45</v>
      </c>
      <c r="J358" s="871">
        <v>265.3</v>
      </c>
      <c r="K358" s="361">
        <v>265.3</v>
      </c>
      <c r="L358" s="361">
        <v>279.42415878063917</v>
      </c>
      <c r="M358" s="362">
        <v>0</v>
      </c>
      <c r="N358" s="362">
        <v>0</v>
      </c>
      <c r="O358" s="363">
        <v>0</v>
      </c>
      <c r="P358" s="363">
        <v>0</v>
      </c>
      <c r="Q358" s="362">
        <v>0</v>
      </c>
      <c r="R358" s="362">
        <v>0</v>
      </c>
      <c r="S358" s="363">
        <v>0</v>
      </c>
      <c r="T358" s="363">
        <v>0</v>
      </c>
      <c r="U358" s="891">
        <v>274.25237283289283</v>
      </c>
      <c r="V358" s="891">
        <v>276.2269899172897</v>
      </c>
      <c r="W358" s="891">
        <v>-1.9975226425758723</v>
      </c>
      <c r="X358" s="891">
        <v>274.22946727471384</v>
      </c>
      <c r="Y358" s="891">
        <v>0</v>
      </c>
      <c r="Z358" s="362">
        <v>0</v>
      </c>
      <c r="AA358" s="362">
        <v>0</v>
      </c>
      <c r="AB358" s="362">
        <v>0</v>
      </c>
      <c r="AC358" s="362">
        <v>0</v>
      </c>
      <c r="AD358" s="364" t="s">
        <v>2764</v>
      </c>
      <c r="AE358" s="360"/>
      <c r="AF358" s="363">
        <v>0</v>
      </c>
      <c r="AG358" s="363">
        <v>0</v>
      </c>
      <c r="AH358" s="360"/>
      <c r="AI358" s="859">
        <v>0</v>
      </c>
      <c r="AJ358" s="860">
        <v>0</v>
      </c>
      <c r="AK358" s="859">
        <v>0</v>
      </c>
      <c r="AL358" s="860">
        <v>0</v>
      </c>
      <c r="AM358" s="360"/>
      <c r="AN358" s="861">
        <v>0</v>
      </c>
      <c r="AO358" s="862">
        <v>0</v>
      </c>
      <c r="AP358" s="862">
        <v>0</v>
      </c>
      <c r="AQ358" s="862">
        <v>0</v>
      </c>
      <c r="AR358" s="863">
        <v>0</v>
      </c>
      <c r="AS358" s="586">
        <v>63</v>
      </c>
      <c r="AT358" s="864">
        <v>0</v>
      </c>
      <c r="AU358" s="864">
        <v>0</v>
      </c>
      <c r="AV358" s="864">
        <v>0</v>
      </c>
      <c r="AW358" s="864">
        <v>1</v>
      </c>
      <c r="AX358" s="839"/>
      <c r="AY358" s="865">
        <v>265.3</v>
      </c>
      <c r="AZ358" s="866">
        <v>4.0177344941404452E-4</v>
      </c>
      <c r="BA358" s="867">
        <v>63</v>
      </c>
      <c r="BB358" s="234" t="s">
        <v>1908</v>
      </c>
      <c r="BC358" s="360"/>
      <c r="BD358" s="360"/>
      <c r="BE358" s="360"/>
      <c r="BF358" s="360"/>
      <c r="BG358" s="360"/>
      <c r="BH358" s="360"/>
      <c r="BI358" s="360"/>
      <c r="BJ358" s="360"/>
      <c r="BK358" s="360"/>
      <c r="BL358" s="360"/>
      <c r="BM358" s="360"/>
      <c r="BN358" s="876">
        <v>0</v>
      </c>
      <c r="BO358" s="877">
        <v>0</v>
      </c>
      <c r="BP358" s="878">
        <v>0</v>
      </c>
      <c r="BQ358" s="879">
        <v>0</v>
      </c>
      <c r="BR358" s="879">
        <v>0</v>
      </c>
      <c r="BS358" s="880">
        <v>0</v>
      </c>
      <c r="BT358" s="881">
        <v>0</v>
      </c>
      <c r="BU358" s="879">
        <v>0</v>
      </c>
      <c r="BV358" s="879">
        <v>0</v>
      </c>
      <c r="BW358" s="882">
        <v>0</v>
      </c>
      <c r="CG358" s="480"/>
    </row>
    <row r="359" spans="1:85" s="177" customFormat="1" ht="21.95" customHeight="1" x14ac:dyDescent="0.2">
      <c r="A359" s="234"/>
      <c r="B359" s="234"/>
      <c r="C359" s="388">
        <v>0</v>
      </c>
      <c r="D359" s="388" t="s">
        <v>152</v>
      </c>
      <c r="E359" s="868" t="s">
        <v>1910</v>
      </c>
      <c r="F359" s="868" t="s">
        <v>1911</v>
      </c>
      <c r="G359" s="868" t="s">
        <v>90</v>
      </c>
      <c r="H359" s="869">
        <v>335.56</v>
      </c>
      <c r="I359" s="870">
        <v>33</v>
      </c>
      <c r="J359" s="871">
        <v>11073.48</v>
      </c>
      <c r="K359" s="361">
        <v>11073.48</v>
      </c>
      <c r="L359" s="361">
        <v>11663.014827645051</v>
      </c>
      <c r="M359" s="362">
        <v>0</v>
      </c>
      <c r="N359" s="362">
        <v>0</v>
      </c>
      <c r="O359" s="363">
        <v>0</v>
      </c>
      <c r="P359" s="363">
        <v>0</v>
      </c>
      <c r="Q359" s="362">
        <v>0</v>
      </c>
      <c r="R359" s="362">
        <v>0</v>
      </c>
      <c r="S359" s="363">
        <v>0</v>
      </c>
      <c r="T359" s="363">
        <v>0</v>
      </c>
      <c r="U359" s="891">
        <v>11447.147250348973</v>
      </c>
      <c r="V359" s="891">
        <v>11529.566710551488</v>
      </c>
      <c r="W359" s="891">
        <v>-83.375525940863696</v>
      </c>
      <c r="X359" s="891">
        <v>11446.191184610623</v>
      </c>
      <c r="Y359" s="891">
        <v>0</v>
      </c>
      <c r="Z359" s="362">
        <v>0</v>
      </c>
      <c r="AA359" s="362">
        <v>0</v>
      </c>
      <c r="AB359" s="362">
        <v>0</v>
      </c>
      <c r="AC359" s="362">
        <v>0</v>
      </c>
      <c r="AD359" s="364" t="s">
        <v>2764</v>
      </c>
      <c r="AE359" s="360"/>
      <c r="AF359" s="363">
        <v>0</v>
      </c>
      <c r="AG359" s="363">
        <v>0</v>
      </c>
      <c r="AH359" s="360"/>
      <c r="AI359" s="859">
        <v>0</v>
      </c>
      <c r="AJ359" s="860">
        <v>0</v>
      </c>
      <c r="AK359" s="859">
        <v>0</v>
      </c>
      <c r="AL359" s="860">
        <v>0</v>
      </c>
      <c r="AM359" s="360"/>
      <c r="AN359" s="861">
        <v>0</v>
      </c>
      <c r="AO359" s="862">
        <v>0</v>
      </c>
      <c r="AP359" s="862">
        <v>0</v>
      </c>
      <c r="AQ359" s="862">
        <v>0</v>
      </c>
      <c r="AR359" s="863">
        <v>0</v>
      </c>
      <c r="AS359" s="586">
        <v>16</v>
      </c>
      <c r="AT359" s="864">
        <v>0</v>
      </c>
      <c r="AU359" s="864">
        <v>0</v>
      </c>
      <c r="AV359" s="864">
        <v>0</v>
      </c>
      <c r="AW359" s="864">
        <v>1</v>
      </c>
      <c r="AX359" s="839"/>
      <c r="AY359" s="865">
        <v>11073.48</v>
      </c>
      <c r="AZ359" s="866">
        <v>1.676980873206722E-2</v>
      </c>
      <c r="BA359" s="867">
        <v>16</v>
      </c>
      <c r="BB359" s="234" t="s">
        <v>1910</v>
      </c>
      <c r="BC359" s="360"/>
      <c r="BD359" s="360"/>
      <c r="BE359" s="360"/>
      <c r="BF359" s="360"/>
      <c r="BG359" s="360"/>
      <c r="BH359" s="360"/>
      <c r="BI359" s="360"/>
      <c r="BJ359" s="360"/>
      <c r="BK359" s="360"/>
      <c r="BL359" s="360"/>
      <c r="BM359" s="360"/>
      <c r="BN359" s="876">
        <v>0</v>
      </c>
      <c r="BO359" s="877">
        <v>0</v>
      </c>
      <c r="BP359" s="878">
        <v>0</v>
      </c>
      <c r="BQ359" s="879">
        <v>0</v>
      </c>
      <c r="BR359" s="879">
        <v>0</v>
      </c>
      <c r="BS359" s="880">
        <v>0</v>
      </c>
      <c r="BT359" s="881">
        <v>0</v>
      </c>
      <c r="BU359" s="879">
        <v>0</v>
      </c>
      <c r="BV359" s="879">
        <v>0</v>
      </c>
      <c r="BW359" s="882">
        <v>0</v>
      </c>
      <c r="CG359" s="480"/>
    </row>
    <row r="360" spans="1:85" s="177" customFormat="1" ht="21.95" customHeight="1" x14ac:dyDescent="0.2">
      <c r="A360" s="234"/>
      <c r="B360" s="234"/>
      <c r="C360" s="388">
        <v>0</v>
      </c>
      <c r="D360" s="388" t="s">
        <v>152</v>
      </c>
      <c r="E360" s="872" t="s">
        <v>1912</v>
      </c>
      <c r="F360" s="872" t="s">
        <v>918</v>
      </c>
      <c r="G360" s="872"/>
      <c r="H360" s="873"/>
      <c r="I360" s="874"/>
      <c r="J360" s="875">
        <v>156361.35999999999</v>
      </c>
      <c r="K360" s="842">
        <v>156361.35999999999</v>
      </c>
      <c r="L360" s="842">
        <v>164685.79526497051</v>
      </c>
      <c r="M360" s="362">
        <v>0</v>
      </c>
      <c r="N360" s="362">
        <v>0</v>
      </c>
      <c r="O360" s="363">
        <v>0</v>
      </c>
      <c r="P360" s="363">
        <v>0</v>
      </c>
      <c r="Q360" s="362">
        <v>0</v>
      </c>
      <c r="R360" s="362">
        <v>0</v>
      </c>
      <c r="S360" s="363">
        <v>0</v>
      </c>
      <c r="T360" s="363">
        <v>0</v>
      </c>
      <c r="U360" s="363"/>
      <c r="V360" s="363"/>
      <c r="W360" s="363"/>
      <c r="X360" s="363"/>
      <c r="Y360" s="363">
        <v>0</v>
      </c>
      <c r="Z360" s="362">
        <v>0</v>
      </c>
      <c r="AA360" s="362">
        <v>0</v>
      </c>
      <c r="AB360" s="362">
        <v>0</v>
      </c>
      <c r="AC360" s="362">
        <v>0</v>
      </c>
      <c r="AD360" s="364" t="s">
        <v>2764</v>
      </c>
      <c r="AE360" s="360"/>
      <c r="AF360" s="363">
        <v>0</v>
      </c>
      <c r="AG360" s="363">
        <v>0</v>
      </c>
      <c r="AH360" s="360"/>
      <c r="AI360" s="859"/>
      <c r="AJ360" s="860"/>
      <c r="AK360" s="859"/>
      <c r="AL360" s="860"/>
      <c r="AM360" s="360"/>
      <c r="AN360" s="861"/>
      <c r="AO360" s="862"/>
      <c r="AP360" s="862"/>
      <c r="AQ360" s="862"/>
      <c r="AR360" s="863"/>
      <c r="AS360" s="586"/>
      <c r="AT360" s="864"/>
      <c r="AU360" s="864"/>
      <c r="AV360" s="864"/>
      <c r="AW360" s="864"/>
      <c r="AX360" s="839"/>
      <c r="AY360" s="865"/>
      <c r="AZ360" s="866"/>
      <c r="BA360" s="867"/>
      <c r="BB360" s="234" t="s">
        <v>1912</v>
      </c>
      <c r="BC360" s="360"/>
      <c r="BD360" s="360"/>
      <c r="BE360" s="360"/>
      <c r="BF360" s="360"/>
      <c r="BG360" s="360"/>
      <c r="BH360" s="360"/>
      <c r="BI360" s="360"/>
      <c r="BJ360" s="360"/>
      <c r="BK360" s="360"/>
      <c r="BL360" s="360"/>
      <c r="BM360" s="360"/>
      <c r="BN360" s="876">
        <v>0</v>
      </c>
      <c r="BO360" s="877">
        <v>0</v>
      </c>
      <c r="BP360" s="878">
        <v>0</v>
      </c>
      <c r="BQ360" s="879">
        <v>0</v>
      </c>
      <c r="BR360" s="879">
        <v>0</v>
      </c>
      <c r="BS360" s="880">
        <v>0</v>
      </c>
      <c r="BT360" s="881">
        <v>0</v>
      </c>
      <c r="BU360" s="879">
        <v>0</v>
      </c>
      <c r="BV360" s="879">
        <v>0</v>
      </c>
      <c r="BW360" s="882">
        <v>0</v>
      </c>
      <c r="CG360" s="480"/>
    </row>
    <row r="361" spans="1:85" s="177" customFormat="1" ht="21.95" customHeight="1" x14ac:dyDescent="0.2">
      <c r="A361" s="234"/>
      <c r="B361" s="234"/>
      <c r="C361" s="388">
        <v>0</v>
      </c>
      <c r="D361" s="388" t="s">
        <v>152</v>
      </c>
      <c r="E361" s="868" t="s">
        <v>1913</v>
      </c>
      <c r="F361" s="868" t="s">
        <v>673</v>
      </c>
      <c r="G361" s="868" t="s">
        <v>15</v>
      </c>
      <c r="H361" s="869">
        <v>218.7</v>
      </c>
      <c r="I361" s="870">
        <v>1.1241000000000001</v>
      </c>
      <c r="J361" s="871">
        <v>245.84</v>
      </c>
      <c r="K361" s="361">
        <v>245.84</v>
      </c>
      <c r="L361" s="361">
        <v>258.92813869066089</v>
      </c>
      <c r="M361" s="362">
        <v>0</v>
      </c>
      <c r="N361" s="362">
        <v>0</v>
      </c>
      <c r="O361" s="363">
        <v>0</v>
      </c>
      <c r="P361" s="363">
        <v>0</v>
      </c>
      <c r="Q361" s="362">
        <v>0</v>
      </c>
      <c r="R361" s="362">
        <v>0</v>
      </c>
      <c r="S361" s="363">
        <v>0</v>
      </c>
      <c r="T361" s="363">
        <v>0</v>
      </c>
      <c r="U361" s="891">
        <v>254.13570801823738</v>
      </c>
      <c r="V361" s="891">
        <v>255.9654851159687</v>
      </c>
      <c r="W361" s="891">
        <v>-1.8510025120650069</v>
      </c>
      <c r="X361" s="891">
        <v>254.1144826039037</v>
      </c>
      <c r="Y361" s="891">
        <v>0</v>
      </c>
      <c r="Z361" s="362">
        <v>0</v>
      </c>
      <c r="AA361" s="362">
        <v>0</v>
      </c>
      <c r="AB361" s="362">
        <v>0</v>
      </c>
      <c r="AC361" s="362">
        <v>0</v>
      </c>
      <c r="AD361" s="364" t="s">
        <v>2764</v>
      </c>
      <c r="AE361" s="360"/>
      <c r="AF361" s="363">
        <v>0</v>
      </c>
      <c r="AG361" s="363">
        <v>0</v>
      </c>
      <c r="AH361" s="360"/>
      <c r="AI361" s="859">
        <v>0</v>
      </c>
      <c r="AJ361" s="860">
        <v>0</v>
      </c>
      <c r="AK361" s="859">
        <v>0</v>
      </c>
      <c r="AL361" s="860">
        <v>0</v>
      </c>
      <c r="AM361" s="360"/>
      <c r="AN361" s="861">
        <v>0</v>
      </c>
      <c r="AO361" s="862">
        <v>0</v>
      </c>
      <c r="AP361" s="862">
        <v>0</v>
      </c>
      <c r="AQ361" s="862">
        <v>0</v>
      </c>
      <c r="AR361" s="863">
        <v>0</v>
      </c>
      <c r="AS361" s="586">
        <v>0</v>
      </c>
      <c r="AT361" s="864">
        <v>0</v>
      </c>
      <c r="AU361" s="864">
        <v>0</v>
      </c>
      <c r="AV361" s="864">
        <v>0</v>
      </c>
      <c r="AW361" s="864">
        <v>0</v>
      </c>
      <c r="AX361" s="839"/>
      <c r="AY361" s="865">
        <v>0</v>
      </c>
      <c r="AZ361" s="866">
        <v>0</v>
      </c>
      <c r="BA361" s="867">
        <v>0</v>
      </c>
      <c r="BB361" s="234" t="s">
        <v>1913</v>
      </c>
      <c r="BC361" s="360"/>
      <c r="BD361" s="360"/>
      <c r="BE361" s="360"/>
      <c r="BF361" s="360"/>
      <c r="BG361" s="360"/>
      <c r="BH361" s="360"/>
      <c r="BI361" s="360"/>
      <c r="BJ361" s="360"/>
      <c r="BK361" s="360"/>
      <c r="BL361" s="360"/>
      <c r="BM361" s="360"/>
      <c r="BN361" s="876">
        <v>0</v>
      </c>
      <c r="BO361" s="877">
        <v>0</v>
      </c>
      <c r="BP361" s="878">
        <v>0</v>
      </c>
      <c r="BQ361" s="879">
        <v>0</v>
      </c>
      <c r="BR361" s="879">
        <v>0</v>
      </c>
      <c r="BS361" s="880">
        <v>0</v>
      </c>
      <c r="BT361" s="881">
        <v>0</v>
      </c>
      <c r="BU361" s="879">
        <v>0</v>
      </c>
      <c r="BV361" s="879">
        <v>0</v>
      </c>
      <c r="BW361" s="882">
        <v>0</v>
      </c>
      <c r="CG361" s="480"/>
    </row>
    <row r="362" spans="1:85" s="177" customFormat="1" ht="21.95" customHeight="1" x14ac:dyDescent="0.2">
      <c r="A362" s="234"/>
      <c r="B362" s="234"/>
      <c r="C362" s="388">
        <v>0</v>
      </c>
      <c r="D362" s="388" t="s">
        <v>152</v>
      </c>
      <c r="E362" s="868" t="s">
        <v>1914</v>
      </c>
      <c r="F362" s="868" t="s">
        <v>1039</v>
      </c>
      <c r="G362" s="868" t="s">
        <v>90</v>
      </c>
      <c r="H362" s="869">
        <v>143.57</v>
      </c>
      <c r="I362" s="870">
        <v>1.4240999999999999</v>
      </c>
      <c r="J362" s="871">
        <v>204.46</v>
      </c>
      <c r="K362" s="361">
        <v>204.46</v>
      </c>
      <c r="L362" s="361">
        <v>215.34513194228981</v>
      </c>
      <c r="M362" s="362">
        <v>0</v>
      </c>
      <c r="N362" s="362">
        <v>0</v>
      </c>
      <c r="O362" s="363">
        <v>0</v>
      </c>
      <c r="P362" s="363">
        <v>0</v>
      </c>
      <c r="Q362" s="362">
        <v>0</v>
      </c>
      <c r="R362" s="362">
        <v>0</v>
      </c>
      <c r="S362" s="363">
        <v>0</v>
      </c>
      <c r="T362" s="363">
        <v>0</v>
      </c>
      <c r="U362" s="891">
        <v>211.35936731780356</v>
      </c>
      <c r="V362" s="891">
        <v>212.88115476249178</v>
      </c>
      <c r="W362" s="891">
        <v>-1.5394401790465984</v>
      </c>
      <c r="X362" s="891">
        <v>211.34171458344517</v>
      </c>
      <c r="Y362" s="891">
        <v>0</v>
      </c>
      <c r="Z362" s="362">
        <v>0</v>
      </c>
      <c r="AA362" s="362">
        <v>0</v>
      </c>
      <c r="AB362" s="362">
        <v>0</v>
      </c>
      <c r="AC362" s="362">
        <v>0</v>
      </c>
      <c r="AD362" s="364" t="s">
        <v>2764</v>
      </c>
      <c r="AE362" s="360"/>
      <c r="AF362" s="363">
        <v>0</v>
      </c>
      <c r="AG362" s="363">
        <v>0</v>
      </c>
      <c r="AH362" s="360"/>
      <c r="AI362" s="859">
        <v>0</v>
      </c>
      <c r="AJ362" s="860">
        <v>0</v>
      </c>
      <c r="AK362" s="859">
        <v>0</v>
      </c>
      <c r="AL362" s="860">
        <v>0</v>
      </c>
      <c r="AM362" s="360"/>
      <c r="AN362" s="861">
        <v>0</v>
      </c>
      <c r="AO362" s="862">
        <v>0</v>
      </c>
      <c r="AP362" s="862">
        <v>0</v>
      </c>
      <c r="AQ362" s="862">
        <v>0</v>
      </c>
      <c r="AR362" s="863">
        <v>0</v>
      </c>
      <c r="AS362" s="586">
        <v>0</v>
      </c>
      <c r="AT362" s="864">
        <v>0</v>
      </c>
      <c r="AU362" s="864">
        <v>0</v>
      </c>
      <c r="AV362" s="864">
        <v>0</v>
      </c>
      <c r="AW362" s="864">
        <v>0</v>
      </c>
      <c r="AX362" s="839"/>
      <c r="AY362" s="865">
        <v>0</v>
      </c>
      <c r="AZ362" s="866">
        <v>0</v>
      </c>
      <c r="BA362" s="867">
        <v>0</v>
      </c>
      <c r="BB362" s="234" t="s">
        <v>1914</v>
      </c>
      <c r="BC362" s="360"/>
      <c r="BD362" s="360"/>
      <c r="BE362" s="360"/>
      <c r="BF362" s="360"/>
      <c r="BG362" s="360"/>
      <c r="BH362" s="360"/>
      <c r="BI362" s="360"/>
      <c r="BJ362" s="360"/>
      <c r="BK362" s="360"/>
      <c r="BL362" s="360"/>
      <c r="BM362" s="360"/>
      <c r="BN362" s="876">
        <v>0</v>
      </c>
      <c r="BO362" s="877">
        <v>0</v>
      </c>
      <c r="BP362" s="878">
        <v>0</v>
      </c>
      <c r="BQ362" s="879">
        <v>0</v>
      </c>
      <c r="BR362" s="879">
        <v>0</v>
      </c>
      <c r="BS362" s="880">
        <v>0</v>
      </c>
      <c r="BT362" s="881">
        <v>0</v>
      </c>
      <c r="BU362" s="879">
        <v>0</v>
      </c>
      <c r="BV362" s="879">
        <v>0</v>
      </c>
      <c r="BW362" s="882">
        <v>0</v>
      </c>
      <c r="CG362" s="480"/>
    </row>
    <row r="363" spans="1:85" s="177" customFormat="1" ht="21.95" customHeight="1" x14ac:dyDescent="0.2">
      <c r="A363" s="234"/>
      <c r="B363" s="234"/>
      <c r="C363" s="388">
        <v>0</v>
      </c>
      <c r="D363" s="388" t="s">
        <v>152</v>
      </c>
      <c r="E363" s="868" t="s">
        <v>1915</v>
      </c>
      <c r="F363" s="868" t="s">
        <v>1916</v>
      </c>
      <c r="G363" s="868" t="s">
        <v>90</v>
      </c>
      <c r="H363" s="869">
        <v>118.8</v>
      </c>
      <c r="I363" s="870">
        <v>2.8591000000000002</v>
      </c>
      <c r="J363" s="871">
        <v>339.66</v>
      </c>
      <c r="K363" s="361">
        <v>339.66</v>
      </c>
      <c r="L363" s="361">
        <v>357.74296936084397</v>
      </c>
      <c r="M363" s="362">
        <v>0</v>
      </c>
      <c r="N363" s="362">
        <v>0</v>
      </c>
      <c r="O363" s="363">
        <v>0</v>
      </c>
      <c r="P363" s="363">
        <v>0</v>
      </c>
      <c r="Q363" s="362">
        <v>0</v>
      </c>
      <c r="R363" s="362">
        <v>0</v>
      </c>
      <c r="S363" s="363">
        <v>0</v>
      </c>
      <c r="T363" s="363">
        <v>0</v>
      </c>
      <c r="U363" s="891">
        <v>351.12160179577972</v>
      </c>
      <c r="V363" s="891">
        <v>353.64967732870934</v>
      </c>
      <c r="W363" s="891">
        <v>-2.5574012091116036</v>
      </c>
      <c r="X363" s="891">
        <v>351.09227611959773</v>
      </c>
      <c r="Y363" s="891">
        <v>0</v>
      </c>
      <c r="Z363" s="362">
        <v>0</v>
      </c>
      <c r="AA363" s="362">
        <v>0</v>
      </c>
      <c r="AB363" s="362">
        <v>0</v>
      </c>
      <c r="AC363" s="362">
        <v>0</v>
      </c>
      <c r="AD363" s="364" t="s">
        <v>2764</v>
      </c>
      <c r="AE363" s="360"/>
      <c r="AF363" s="363">
        <v>0</v>
      </c>
      <c r="AG363" s="363">
        <v>0</v>
      </c>
      <c r="AH363" s="360"/>
      <c r="AI363" s="859">
        <v>0</v>
      </c>
      <c r="AJ363" s="860">
        <v>0</v>
      </c>
      <c r="AK363" s="859">
        <v>0</v>
      </c>
      <c r="AL363" s="860">
        <v>0</v>
      </c>
      <c r="AM363" s="360"/>
      <c r="AN363" s="861">
        <v>0</v>
      </c>
      <c r="AO363" s="862">
        <v>0</v>
      </c>
      <c r="AP363" s="862">
        <v>0</v>
      </c>
      <c r="AQ363" s="862">
        <v>0</v>
      </c>
      <c r="AR363" s="863">
        <v>0</v>
      </c>
      <c r="AS363" s="586">
        <v>0</v>
      </c>
      <c r="AT363" s="864">
        <v>0</v>
      </c>
      <c r="AU363" s="864">
        <v>0</v>
      </c>
      <c r="AV363" s="864">
        <v>0</v>
      </c>
      <c r="AW363" s="864">
        <v>0</v>
      </c>
      <c r="AX363" s="839"/>
      <c r="AY363" s="865">
        <v>0</v>
      </c>
      <c r="AZ363" s="866">
        <v>0</v>
      </c>
      <c r="BA363" s="867">
        <v>0</v>
      </c>
      <c r="BB363" s="234" t="s">
        <v>1915</v>
      </c>
      <c r="BC363" s="360"/>
      <c r="BD363" s="360"/>
      <c r="BE363" s="360"/>
      <c r="BF363" s="360"/>
      <c r="BG363" s="360"/>
      <c r="BH363" s="360"/>
      <c r="BI363" s="360"/>
      <c r="BJ363" s="360"/>
      <c r="BK363" s="360"/>
      <c r="BL363" s="360"/>
      <c r="BM363" s="360"/>
      <c r="BN363" s="876">
        <v>0</v>
      </c>
      <c r="BO363" s="877">
        <v>0</v>
      </c>
      <c r="BP363" s="878">
        <v>0</v>
      </c>
      <c r="BQ363" s="879">
        <v>0</v>
      </c>
      <c r="BR363" s="879">
        <v>0</v>
      </c>
      <c r="BS363" s="880">
        <v>0</v>
      </c>
      <c r="BT363" s="881">
        <v>0</v>
      </c>
      <c r="BU363" s="879">
        <v>0</v>
      </c>
      <c r="BV363" s="879">
        <v>0</v>
      </c>
      <c r="BW363" s="882">
        <v>0</v>
      </c>
      <c r="CG363" s="480"/>
    </row>
    <row r="364" spans="1:85" s="177" customFormat="1" ht="21.95" customHeight="1" x14ac:dyDescent="0.2">
      <c r="A364" s="234"/>
      <c r="B364" s="234"/>
      <c r="C364" s="388">
        <v>0</v>
      </c>
      <c r="D364" s="388" t="s">
        <v>152</v>
      </c>
      <c r="E364" s="868" t="s">
        <v>1917</v>
      </c>
      <c r="F364" s="868" t="s">
        <v>1918</v>
      </c>
      <c r="G364" s="868" t="s">
        <v>90</v>
      </c>
      <c r="H364" s="869">
        <v>1249.74</v>
      </c>
      <c r="I364" s="870">
        <v>4.9089999999999998</v>
      </c>
      <c r="J364" s="871">
        <v>6134.97</v>
      </c>
      <c r="K364" s="361">
        <v>6134.97</v>
      </c>
      <c r="L364" s="361">
        <v>6461.586247246355</v>
      </c>
      <c r="M364" s="362">
        <v>0</v>
      </c>
      <c r="N364" s="362">
        <v>0</v>
      </c>
      <c r="O364" s="363">
        <v>0</v>
      </c>
      <c r="P364" s="363">
        <v>0</v>
      </c>
      <c r="Q364" s="362">
        <v>0</v>
      </c>
      <c r="R364" s="362">
        <v>0</v>
      </c>
      <c r="S364" s="363">
        <v>0</v>
      </c>
      <c r="T364" s="363">
        <v>0</v>
      </c>
      <c r="U364" s="891">
        <v>6341.9905004093962</v>
      </c>
      <c r="V364" s="891">
        <v>6387.6528320123443</v>
      </c>
      <c r="W364" s="891">
        <v>-46.192014649542344</v>
      </c>
      <c r="X364" s="891">
        <v>6341.4608173628021</v>
      </c>
      <c r="Y364" s="891">
        <v>0</v>
      </c>
      <c r="Z364" s="362">
        <v>0</v>
      </c>
      <c r="AA364" s="362">
        <v>0</v>
      </c>
      <c r="AB364" s="362">
        <v>0</v>
      </c>
      <c r="AC364" s="362">
        <v>0</v>
      </c>
      <c r="AD364" s="364" t="s">
        <v>2764</v>
      </c>
      <c r="AE364" s="360"/>
      <c r="AF364" s="363">
        <v>0</v>
      </c>
      <c r="AG364" s="363">
        <v>0</v>
      </c>
      <c r="AH364" s="360"/>
      <c r="AI364" s="859">
        <v>0</v>
      </c>
      <c r="AJ364" s="860">
        <v>0</v>
      </c>
      <c r="AK364" s="859">
        <v>0</v>
      </c>
      <c r="AL364" s="860">
        <v>0</v>
      </c>
      <c r="AM364" s="360"/>
      <c r="AN364" s="861">
        <v>0</v>
      </c>
      <c r="AO364" s="862">
        <v>0</v>
      </c>
      <c r="AP364" s="862">
        <v>0</v>
      </c>
      <c r="AQ364" s="862">
        <v>0</v>
      </c>
      <c r="AR364" s="863">
        <v>0</v>
      </c>
      <c r="AS364" s="586">
        <v>46</v>
      </c>
      <c r="AT364" s="864">
        <v>0</v>
      </c>
      <c r="AU364" s="864">
        <v>0</v>
      </c>
      <c r="AV364" s="864">
        <v>0</v>
      </c>
      <c r="AW364" s="864">
        <v>0.16670000000000001</v>
      </c>
      <c r="AX364" s="839"/>
      <c r="AY364" s="865">
        <v>1022.6994990000002</v>
      </c>
      <c r="AZ364" s="866">
        <v>1.5487881847992659E-3</v>
      </c>
      <c r="BA364" s="867">
        <v>46</v>
      </c>
      <c r="BB364" s="234" t="s">
        <v>1917</v>
      </c>
      <c r="BC364" s="360"/>
      <c r="BD364" s="360"/>
      <c r="BE364" s="360"/>
      <c r="BF364" s="360"/>
      <c r="BG364" s="360"/>
      <c r="BH364" s="360"/>
      <c r="BI364" s="360"/>
      <c r="BJ364" s="360"/>
      <c r="BK364" s="360"/>
      <c r="BL364" s="360"/>
      <c r="BM364" s="360"/>
      <c r="BN364" s="876">
        <v>0</v>
      </c>
      <c r="BO364" s="877">
        <v>0</v>
      </c>
      <c r="BP364" s="878">
        <v>0</v>
      </c>
      <c r="BQ364" s="879">
        <v>0</v>
      </c>
      <c r="BR364" s="879">
        <v>0</v>
      </c>
      <c r="BS364" s="880">
        <v>0</v>
      </c>
      <c r="BT364" s="881">
        <v>0</v>
      </c>
      <c r="BU364" s="879">
        <v>0</v>
      </c>
      <c r="BV364" s="879">
        <v>0</v>
      </c>
      <c r="BW364" s="882">
        <v>0</v>
      </c>
      <c r="CG364" s="480"/>
    </row>
    <row r="365" spans="1:85" s="177" customFormat="1" ht="21.95" customHeight="1" x14ac:dyDescent="0.2">
      <c r="A365" s="234"/>
      <c r="B365" s="234"/>
      <c r="C365" s="388">
        <v>0</v>
      </c>
      <c r="D365" s="388" t="s">
        <v>152</v>
      </c>
      <c r="E365" s="868" t="s">
        <v>1919</v>
      </c>
      <c r="F365" s="868" t="s">
        <v>661</v>
      </c>
      <c r="G365" s="868" t="s">
        <v>7</v>
      </c>
      <c r="H365" s="869">
        <v>1</v>
      </c>
      <c r="I365" s="870">
        <v>149436.43</v>
      </c>
      <c r="J365" s="871">
        <v>149436.43</v>
      </c>
      <c r="K365" s="361">
        <v>149436.43</v>
      </c>
      <c r="L365" s="361">
        <v>157392.19277773035</v>
      </c>
      <c r="M365" s="362">
        <v>0</v>
      </c>
      <c r="N365" s="362">
        <v>0</v>
      </c>
      <c r="O365" s="363">
        <v>0</v>
      </c>
      <c r="P365" s="363">
        <v>0</v>
      </c>
      <c r="Q365" s="362">
        <v>0</v>
      </c>
      <c r="R365" s="362">
        <v>0</v>
      </c>
      <c r="S365" s="363">
        <v>0</v>
      </c>
      <c r="T365" s="363">
        <v>0</v>
      </c>
      <c r="U365" s="891">
        <v>154479.0633817433</v>
      </c>
      <c r="V365" s="891">
        <v>155591.31263809185</v>
      </c>
      <c r="W365" s="891">
        <v>-1125.1513477222009</v>
      </c>
      <c r="X365" s="891">
        <v>154466.16129036967</v>
      </c>
      <c r="Y365" s="891">
        <v>0</v>
      </c>
      <c r="Z365" s="362">
        <v>0</v>
      </c>
      <c r="AA365" s="362">
        <v>0</v>
      </c>
      <c r="AB365" s="362">
        <v>0</v>
      </c>
      <c r="AC365" s="362">
        <v>0</v>
      </c>
      <c r="AD365" s="364" t="s">
        <v>2764</v>
      </c>
      <c r="AE365" s="360"/>
      <c r="AF365" s="363">
        <v>0</v>
      </c>
      <c r="AG365" s="363">
        <v>0</v>
      </c>
      <c r="AH365" s="360"/>
      <c r="AI365" s="859">
        <v>0</v>
      </c>
      <c r="AJ365" s="860">
        <v>0</v>
      </c>
      <c r="AK365" s="859">
        <v>0</v>
      </c>
      <c r="AL365" s="860">
        <v>0</v>
      </c>
      <c r="AM365" s="360"/>
      <c r="AN365" s="861">
        <v>0</v>
      </c>
      <c r="AO365" s="862">
        <v>0</v>
      </c>
      <c r="AP365" s="862">
        <v>0</v>
      </c>
      <c r="AQ365" s="862">
        <v>0</v>
      </c>
      <c r="AR365" s="863">
        <v>0</v>
      </c>
      <c r="AS365" s="586">
        <v>2</v>
      </c>
      <c r="AT365" s="864">
        <v>0</v>
      </c>
      <c r="AU365" s="864">
        <v>0</v>
      </c>
      <c r="AV365" s="864">
        <v>0.18179999999999999</v>
      </c>
      <c r="AW365" s="864">
        <v>0.39390000000000003</v>
      </c>
      <c r="AX365" s="839"/>
      <c r="AY365" s="865">
        <v>58863.009776999999</v>
      </c>
      <c r="AZ365" s="866">
        <v>8.9142836339984613E-2</v>
      </c>
      <c r="BA365" s="867">
        <v>2</v>
      </c>
      <c r="BB365" s="234" t="s">
        <v>1919</v>
      </c>
      <c r="BC365" s="360"/>
      <c r="BD365" s="360"/>
      <c r="BE365" s="360"/>
      <c r="BF365" s="360"/>
      <c r="BG365" s="360"/>
      <c r="BH365" s="360"/>
      <c r="BI365" s="360"/>
      <c r="BJ365" s="360"/>
      <c r="BK365" s="360"/>
      <c r="BL365" s="360"/>
      <c r="BM365" s="360"/>
      <c r="BN365" s="876">
        <v>0</v>
      </c>
      <c r="BO365" s="877">
        <v>0</v>
      </c>
      <c r="BP365" s="878">
        <v>0</v>
      </c>
      <c r="BQ365" s="879">
        <v>0</v>
      </c>
      <c r="BR365" s="879">
        <v>0</v>
      </c>
      <c r="BS365" s="880">
        <v>0</v>
      </c>
      <c r="BT365" s="881">
        <v>0</v>
      </c>
      <c r="BU365" s="879">
        <v>0</v>
      </c>
      <c r="BV365" s="879">
        <v>0</v>
      </c>
      <c r="BW365" s="882">
        <v>0</v>
      </c>
      <c r="CG365" s="480"/>
    </row>
    <row r="366" spans="1:85" s="177" customFormat="1" ht="21.95" customHeight="1" x14ac:dyDescent="0.2">
      <c r="A366" s="234"/>
      <c r="B366" s="234"/>
      <c r="C366" s="388" t="s">
        <v>153</v>
      </c>
      <c r="D366" s="388" t="s">
        <v>153</v>
      </c>
      <c r="E366" s="161" t="s">
        <v>153</v>
      </c>
      <c r="F366" s="161" t="s">
        <v>919</v>
      </c>
      <c r="G366" s="162"/>
      <c r="H366" s="162"/>
      <c r="I366" s="162"/>
      <c r="J366" s="163">
        <v>181327.01</v>
      </c>
      <c r="K366" s="163">
        <v>181327.01</v>
      </c>
      <c r="L366" s="163">
        <v>190727.52868082706</v>
      </c>
      <c r="M366" s="164">
        <v>0</v>
      </c>
      <c r="N366" s="164">
        <v>0</v>
      </c>
      <c r="O366" s="163"/>
      <c r="P366" s="163">
        <v>0</v>
      </c>
      <c r="Q366" s="164">
        <v>2.2468280177984124E-2</v>
      </c>
      <c r="R366" s="164">
        <v>2.6212993540981482E-2</v>
      </c>
      <c r="S366" s="163">
        <v>0</v>
      </c>
      <c r="T366" s="163">
        <v>4753.1237419354848</v>
      </c>
      <c r="U366" s="163">
        <v>187369.5842414964</v>
      </c>
      <c r="V366" s="163">
        <v>188688.44924474906</v>
      </c>
      <c r="W366" s="163"/>
      <c r="X366" s="163">
        <v>187354.28540745864</v>
      </c>
      <c r="Y366" s="163">
        <v>0</v>
      </c>
      <c r="Z366" s="164">
        <v>0</v>
      </c>
      <c r="AA366" s="164">
        <v>3.7447133629973581E-3</v>
      </c>
      <c r="AB366" s="164">
        <v>2.6212993540981482E-2</v>
      </c>
      <c r="AC366" s="164">
        <v>3.7447133629973581E-3</v>
      </c>
      <c r="AD366" s="201" t="s">
        <v>2765</v>
      </c>
      <c r="AE366" s="155" t="s">
        <v>964</v>
      </c>
      <c r="AF366" s="685">
        <v>0</v>
      </c>
      <c r="AG366" s="833">
        <v>0</v>
      </c>
      <c r="AH366" s="155"/>
      <c r="AI366" s="207"/>
      <c r="AJ366" s="208"/>
      <c r="AK366" s="207"/>
      <c r="AL366" s="208"/>
      <c r="AM366" s="155"/>
      <c r="AN366" s="212"/>
      <c r="AO366" s="209"/>
      <c r="AP366" s="209"/>
      <c r="AQ366" s="209"/>
      <c r="AR366" s="213"/>
      <c r="AS366" s="396"/>
      <c r="AT366" s="244"/>
      <c r="AU366" s="244"/>
      <c r="AV366" s="244"/>
      <c r="AW366" s="244"/>
      <c r="AX366" s="155"/>
      <c r="AY366" s="247"/>
      <c r="AZ366" s="245"/>
      <c r="BA366" s="397"/>
      <c r="BB366" s="234" t="s">
        <v>153</v>
      </c>
      <c r="BC366" s="155"/>
      <c r="BD366" s="155"/>
      <c r="BE366" s="155"/>
      <c r="BF366" s="155"/>
      <c r="BG366" s="155"/>
      <c r="BH366" s="155"/>
      <c r="BI366" s="155"/>
      <c r="BJ366" s="155"/>
      <c r="BK366" s="155"/>
      <c r="BL366" s="155"/>
      <c r="BM366" s="155"/>
      <c r="BN366" s="661" t="s">
        <v>153</v>
      </c>
      <c r="BO366" s="662">
        <v>4753.1237419354848</v>
      </c>
      <c r="BP366" s="663">
        <v>0</v>
      </c>
      <c r="BQ366" s="664">
        <v>0</v>
      </c>
      <c r="BR366" s="664">
        <v>0</v>
      </c>
      <c r="BS366" s="665">
        <v>0</v>
      </c>
      <c r="BT366" s="666">
        <v>4</v>
      </c>
      <c r="BU366" s="664" t="s">
        <v>153</v>
      </c>
      <c r="BV366" s="664">
        <v>4753.1237419354848</v>
      </c>
      <c r="BW366" s="667">
        <v>8.244919862191686E-3</v>
      </c>
      <c r="CG366" s="480"/>
    </row>
    <row r="367" spans="1:85" s="177" customFormat="1" ht="21.95" customHeight="1" x14ac:dyDescent="0.2">
      <c r="A367" s="234"/>
      <c r="B367" s="234"/>
      <c r="C367" s="388">
        <v>0</v>
      </c>
      <c r="D367" s="388" t="s">
        <v>153</v>
      </c>
      <c r="E367" s="872" t="s">
        <v>907</v>
      </c>
      <c r="F367" s="872" t="s">
        <v>195</v>
      </c>
      <c r="G367" s="872"/>
      <c r="H367" s="873"/>
      <c r="I367" s="874"/>
      <c r="J367" s="875">
        <v>17533.810000000001</v>
      </c>
      <c r="K367" s="842">
        <v>17533.810000000001</v>
      </c>
      <c r="L367" s="842">
        <v>18467.282734525288</v>
      </c>
      <c r="M367" s="362">
        <v>0</v>
      </c>
      <c r="N367" s="362">
        <v>0</v>
      </c>
      <c r="O367" s="363">
        <v>0</v>
      </c>
      <c r="P367" s="363">
        <v>0</v>
      </c>
      <c r="Q367" s="362">
        <v>0</v>
      </c>
      <c r="R367" s="362">
        <v>0</v>
      </c>
      <c r="S367" s="363">
        <v>0</v>
      </c>
      <c r="T367" s="363">
        <v>0</v>
      </c>
      <c r="U367" s="363"/>
      <c r="V367" s="363"/>
      <c r="W367" s="363"/>
      <c r="X367" s="363"/>
      <c r="Y367" s="363">
        <v>0</v>
      </c>
      <c r="Z367" s="362">
        <v>0</v>
      </c>
      <c r="AA367" s="362">
        <v>0</v>
      </c>
      <c r="AB367" s="362">
        <v>0</v>
      </c>
      <c r="AC367" s="362">
        <v>0</v>
      </c>
      <c r="AD367" s="364" t="s">
        <v>2764</v>
      </c>
      <c r="AE367" s="360"/>
      <c r="AF367" s="363">
        <v>0</v>
      </c>
      <c r="AG367" s="363">
        <v>0</v>
      </c>
      <c r="AH367" s="360"/>
      <c r="AI367" s="859"/>
      <c r="AJ367" s="860"/>
      <c r="AK367" s="859"/>
      <c r="AL367" s="860"/>
      <c r="AM367" s="360"/>
      <c r="AN367" s="861"/>
      <c r="AO367" s="862"/>
      <c r="AP367" s="862"/>
      <c r="AQ367" s="862"/>
      <c r="AR367" s="863"/>
      <c r="AS367" s="586"/>
      <c r="AT367" s="864"/>
      <c r="AU367" s="864"/>
      <c r="AV367" s="864"/>
      <c r="AW367" s="864"/>
      <c r="AX367" s="839"/>
      <c r="AY367" s="865"/>
      <c r="AZ367" s="866"/>
      <c r="BA367" s="867"/>
      <c r="BB367" s="234" t="s">
        <v>907</v>
      </c>
      <c r="BC367" s="360"/>
      <c r="BD367" s="360"/>
      <c r="BE367" s="360"/>
      <c r="BF367" s="360"/>
      <c r="BG367" s="360"/>
      <c r="BH367" s="360"/>
      <c r="BI367" s="360"/>
      <c r="BJ367" s="360"/>
      <c r="BK367" s="360"/>
      <c r="BL367" s="360"/>
      <c r="BM367" s="360"/>
      <c r="BN367" s="876">
        <v>0</v>
      </c>
      <c r="BO367" s="877">
        <v>0</v>
      </c>
      <c r="BP367" s="878">
        <v>0</v>
      </c>
      <c r="BQ367" s="879">
        <v>0</v>
      </c>
      <c r="BR367" s="879">
        <v>0</v>
      </c>
      <c r="BS367" s="880">
        <v>0</v>
      </c>
      <c r="BT367" s="881">
        <v>0</v>
      </c>
      <c r="BU367" s="879">
        <v>0</v>
      </c>
      <c r="BV367" s="879">
        <v>0</v>
      </c>
      <c r="BW367" s="882">
        <v>0</v>
      </c>
      <c r="CG367" s="480"/>
    </row>
    <row r="368" spans="1:85" s="177" customFormat="1" ht="21.95" customHeight="1" x14ac:dyDescent="0.2">
      <c r="A368" s="234"/>
      <c r="B368" s="234"/>
      <c r="C368" s="388">
        <v>0</v>
      </c>
      <c r="D368" s="388" t="s">
        <v>153</v>
      </c>
      <c r="E368" s="868" t="s">
        <v>909</v>
      </c>
      <c r="F368" s="868" t="s">
        <v>677</v>
      </c>
      <c r="G368" s="868" t="s">
        <v>90</v>
      </c>
      <c r="H368" s="869">
        <v>126.24</v>
      </c>
      <c r="I368" s="870">
        <v>20.071400000000001</v>
      </c>
      <c r="J368" s="871">
        <v>2533.81</v>
      </c>
      <c r="K368" s="361">
        <v>2533.81</v>
      </c>
      <c r="L368" s="361">
        <v>2668.7060978513809</v>
      </c>
      <c r="M368" s="362">
        <v>0</v>
      </c>
      <c r="N368" s="362">
        <v>0</v>
      </c>
      <c r="O368" s="363">
        <v>0</v>
      </c>
      <c r="P368" s="363">
        <v>0</v>
      </c>
      <c r="Q368" s="362">
        <v>0</v>
      </c>
      <c r="R368" s="362">
        <v>0</v>
      </c>
      <c r="S368" s="363">
        <v>0</v>
      </c>
      <c r="T368" s="363">
        <v>0</v>
      </c>
      <c r="U368" s="891">
        <v>2619.3117407000082</v>
      </c>
      <c r="V368" s="891">
        <v>2638.1707852330483</v>
      </c>
      <c r="W368" s="891">
        <v>-19.07780944962337</v>
      </c>
      <c r="X368" s="891">
        <v>2619.0929757834251</v>
      </c>
      <c r="Y368" s="891">
        <v>0</v>
      </c>
      <c r="Z368" s="362">
        <v>0</v>
      </c>
      <c r="AA368" s="362">
        <v>0</v>
      </c>
      <c r="AB368" s="362">
        <v>0</v>
      </c>
      <c r="AC368" s="362">
        <v>0</v>
      </c>
      <c r="AD368" s="364" t="s">
        <v>2764</v>
      </c>
      <c r="AE368" s="360"/>
      <c r="AF368" s="363">
        <v>0</v>
      </c>
      <c r="AG368" s="363">
        <v>0</v>
      </c>
      <c r="AH368" s="360"/>
      <c r="AI368" s="859">
        <v>0</v>
      </c>
      <c r="AJ368" s="860">
        <v>0</v>
      </c>
      <c r="AK368" s="859">
        <v>0</v>
      </c>
      <c r="AL368" s="860">
        <v>0</v>
      </c>
      <c r="AM368" s="360"/>
      <c r="AN368" s="861">
        <v>0</v>
      </c>
      <c r="AO368" s="862">
        <v>0</v>
      </c>
      <c r="AP368" s="862">
        <v>0</v>
      </c>
      <c r="AQ368" s="862">
        <v>0</v>
      </c>
      <c r="AR368" s="863">
        <v>0</v>
      </c>
      <c r="AS368" s="586">
        <v>0</v>
      </c>
      <c r="AT368" s="864">
        <v>0</v>
      </c>
      <c r="AU368" s="864">
        <v>0</v>
      </c>
      <c r="AV368" s="864">
        <v>0</v>
      </c>
      <c r="AW368" s="864">
        <v>0</v>
      </c>
      <c r="AX368" s="839"/>
      <c r="AY368" s="865">
        <v>0</v>
      </c>
      <c r="AZ368" s="866">
        <v>0</v>
      </c>
      <c r="BA368" s="867">
        <v>0</v>
      </c>
      <c r="BB368" s="234" t="s">
        <v>909</v>
      </c>
      <c r="BC368" s="360"/>
      <c r="BD368" s="360"/>
      <c r="BE368" s="360"/>
      <c r="BF368" s="360"/>
      <c r="BG368" s="360"/>
      <c r="BH368" s="360"/>
      <c r="BI368" s="360"/>
      <c r="BJ368" s="360"/>
      <c r="BK368" s="360"/>
      <c r="BL368" s="360"/>
      <c r="BM368" s="360"/>
      <c r="BN368" s="876">
        <v>0</v>
      </c>
      <c r="BO368" s="877">
        <v>0</v>
      </c>
      <c r="BP368" s="878">
        <v>0</v>
      </c>
      <c r="BQ368" s="879">
        <v>0</v>
      </c>
      <c r="BR368" s="879">
        <v>0</v>
      </c>
      <c r="BS368" s="880">
        <v>0</v>
      </c>
      <c r="BT368" s="881">
        <v>0</v>
      </c>
      <c r="BU368" s="879">
        <v>0</v>
      </c>
      <c r="BV368" s="879">
        <v>0</v>
      </c>
      <c r="BW368" s="882">
        <v>0</v>
      </c>
      <c r="CG368" s="480"/>
    </row>
    <row r="369" spans="1:85" s="177" customFormat="1" ht="21.95" customHeight="1" x14ac:dyDescent="0.2">
      <c r="A369" s="234"/>
      <c r="B369" s="234"/>
      <c r="C369" s="388">
        <v>0</v>
      </c>
      <c r="D369" s="388" t="s">
        <v>153</v>
      </c>
      <c r="E369" s="868" t="s">
        <v>910</v>
      </c>
      <c r="F369" s="868" t="s">
        <v>579</v>
      </c>
      <c r="G369" s="868" t="s">
        <v>7</v>
      </c>
      <c r="H369" s="869">
        <v>1</v>
      </c>
      <c r="I369" s="870">
        <v>15000</v>
      </c>
      <c r="J369" s="871">
        <v>15000</v>
      </c>
      <c r="K369" s="361">
        <v>15000</v>
      </c>
      <c r="L369" s="361">
        <v>15798.576636673906</v>
      </c>
      <c r="M369" s="362">
        <v>0</v>
      </c>
      <c r="N369" s="362">
        <v>0</v>
      </c>
      <c r="O369" s="363">
        <v>0</v>
      </c>
      <c r="P369" s="363">
        <v>0</v>
      </c>
      <c r="Q369" s="362">
        <v>0</v>
      </c>
      <c r="R369" s="362">
        <v>0</v>
      </c>
      <c r="S369" s="363">
        <v>0</v>
      </c>
      <c r="T369" s="363">
        <v>0</v>
      </c>
      <c r="U369" s="891">
        <v>15506.165067822816</v>
      </c>
      <c r="V369" s="891">
        <v>15617.809456311143</v>
      </c>
      <c r="W369" s="891">
        <v>-112.9394633947911</v>
      </c>
      <c r="X369" s="891">
        <v>15504.869992916352</v>
      </c>
      <c r="Y369" s="891">
        <v>0</v>
      </c>
      <c r="Z369" s="362">
        <v>0</v>
      </c>
      <c r="AA369" s="362">
        <v>0</v>
      </c>
      <c r="AB369" s="362">
        <v>0</v>
      </c>
      <c r="AC369" s="362">
        <v>0</v>
      </c>
      <c r="AD369" s="364" t="s">
        <v>2764</v>
      </c>
      <c r="AE369" s="360"/>
      <c r="AF369" s="363">
        <v>0</v>
      </c>
      <c r="AG369" s="363">
        <v>0</v>
      </c>
      <c r="AH369" s="360"/>
      <c r="AI369" s="859">
        <v>0</v>
      </c>
      <c r="AJ369" s="860">
        <v>0</v>
      </c>
      <c r="AK369" s="859">
        <v>0</v>
      </c>
      <c r="AL369" s="860">
        <v>0</v>
      </c>
      <c r="AM369" s="360"/>
      <c r="AN369" s="861">
        <v>0</v>
      </c>
      <c r="AO369" s="862">
        <v>0</v>
      </c>
      <c r="AP369" s="862">
        <v>0</v>
      </c>
      <c r="AQ369" s="862">
        <v>0</v>
      </c>
      <c r="AR369" s="863">
        <v>0</v>
      </c>
      <c r="AS369" s="586">
        <v>0</v>
      </c>
      <c r="AT369" s="864">
        <v>0</v>
      </c>
      <c r="AU369" s="864">
        <v>0</v>
      </c>
      <c r="AV369" s="864">
        <v>0</v>
      </c>
      <c r="AW369" s="864">
        <v>0</v>
      </c>
      <c r="AX369" s="839"/>
      <c r="AY369" s="865">
        <v>0</v>
      </c>
      <c r="AZ369" s="866">
        <v>0</v>
      </c>
      <c r="BA369" s="867">
        <v>0</v>
      </c>
      <c r="BB369" s="234" t="s">
        <v>910</v>
      </c>
      <c r="BC369" s="360"/>
      <c r="BD369" s="360"/>
      <c r="BE369" s="360"/>
      <c r="BF369" s="360"/>
      <c r="BG369" s="360"/>
      <c r="BH369" s="360"/>
      <c r="BI369" s="360"/>
      <c r="BJ369" s="360"/>
      <c r="BK369" s="360"/>
      <c r="BL369" s="360"/>
      <c r="BM369" s="360"/>
      <c r="BN369" s="876">
        <v>0</v>
      </c>
      <c r="BO369" s="877">
        <v>0</v>
      </c>
      <c r="BP369" s="878">
        <v>0</v>
      </c>
      <c r="BQ369" s="879">
        <v>0</v>
      </c>
      <c r="BR369" s="879">
        <v>0</v>
      </c>
      <c r="BS369" s="880">
        <v>0</v>
      </c>
      <c r="BT369" s="881">
        <v>0</v>
      </c>
      <c r="BU369" s="879">
        <v>0</v>
      </c>
      <c r="BV369" s="879">
        <v>0</v>
      </c>
      <c r="BW369" s="882">
        <v>0</v>
      </c>
      <c r="CG369" s="480"/>
    </row>
    <row r="370" spans="1:85" s="177" customFormat="1" ht="21.95" customHeight="1" x14ac:dyDescent="0.2">
      <c r="A370" s="234"/>
      <c r="B370" s="234"/>
      <c r="C370" s="388">
        <v>0</v>
      </c>
      <c r="D370" s="388" t="s">
        <v>153</v>
      </c>
      <c r="E370" s="872" t="s">
        <v>911</v>
      </c>
      <c r="F370" s="872" t="s">
        <v>920</v>
      </c>
      <c r="G370" s="872"/>
      <c r="H370" s="873"/>
      <c r="I370" s="874"/>
      <c r="J370" s="875">
        <v>20681.41</v>
      </c>
      <c r="K370" s="842">
        <v>20681.41</v>
      </c>
      <c r="L370" s="842">
        <v>21782.45605596494</v>
      </c>
      <c r="M370" s="362">
        <v>0</v>
      </c>
      <c r="N370" s="362">
        <v>0</v>
      </c>
      <c r="O370" s="363">
        <v>0</v>
      </c>
      <c r="P370" s="363">
        <v>0</v>
      </c>
      <c r="Q370" s="362">
        <v>0</v>
      </c>
      <c r="R370" s="362">
        <v>0</v>
      </c>
      <c r="S370" s="363">
        <v>0</v>
      </c>
      <c r="T370" s="363">
        <v>0</v>
      </c>
      <c r="U370" s="363"/>
      <c r="V370" s="363"/>
      <c r="W370" s="363"/>
      <c r="X370" s="363"/>
      <c r="Y370" s="363">
        <v>0</v>
      </c>
      <c r="Z370" s="362">
        <v>0</v>
      </c>
      <c r="AA370" s="362">
        <v>0</v>
      </c>
      <c r="AB370" s="362">
        <v>0</v>
      </c>
      <c r="AC370" s="362">
        <v>0</v>
      </c>
      <c r="AD370" s="364" t="s">
        <v>2764</v>
      </c>
      <c r="AE370" s="360"/>
      <c r="AF370" s="363">
        <v>0</v>
      </c>
      <c r="AG370" s="363">
        <v>0</v>
      </c>
      <c r="AH370" s="360"/>
      <c r="AI370" s="859"/>
      <c r="AJ370" s="860"/>
      <c r="AK370" s="859"/>
      <c r="AL370" s="860"/>
      <c r="AM370" s="360"/>
      <c r="AN370" s="861"/>
      <c r="AO370" s="862"/>
      <c r="AP370" s="862"/>
      <c r="AQ370" s="862"/>
      <c r="AR370" s="863"/>
      <c r="AS370" s="586"/>
      <c r="AT370" s="864"/>
      <c r="AU370" s="864"/>
      <c r="AV370" s="864"/>
      <c r="AW370" s="864"/>
      <c r="AX370" s="839"/>
      <c r="AY370" s="865"/>
      <c r="AZ370" s="866"/>
      <c r="BA370" s="867"/>
      <c r="BB370" s="234" t="s">
        <v>911</v>
      </c>
      <c r="BC370" s="360"/>
      <c r="BD370" s="360"/>
      <c r="BE370" s="360"/>
      <c r="BF370" s="360"/>
      <c r="BG370" s="360"/>
      <c r="BH370" s="360"/>
      <c r="BI370" s="360"/>
      <c r="BJ370" s="360"/>
      <c r="BK370" s="360"/>
      <c r="BL370" s="360"/>
      <c r="BM370" s="360"/>
      <c r="BN370" s="876">
        <v>0</v>
      </c>
      <c r="BO370" s="877">
        <v>0</v>
      </c>
      <c r="BP370" s="878">
        <v>0</v>
      </c>
      <c r="BQ370" s="879">
        <v>0</v>
      </c>
      <c r="BR370" s="879">
        <v>0</v>
      </c>
      <c r="BS370" s="880">
        <v>0</v>
      </c>
      <c r="BT370" s="881">
        <v>0</v>
      </c>
      <c r="BU370" s="879">
        <v>0</v>
      </c>
      <c r="BV370" s="879">
        <v>0</v>
      </c>
      <c r="BW370" s="882">
        <v>0</v>
      </c>
      <c r="CG370" s="480"/>
    </row>
    <row r="371" spans="1:85" s="177" customFormat="1" ht="21.95" customHeight="1" x14ac:dyDescent="0.2">
      <c r="A371" s="234"/>
      <c r="B371" s="234"/>
      <c r="C371" s="388">
        <v>0</v>
      </c>
      <c r="D371" s="388" t="s">
        <v>153</v>
      </c>
      <c r="E371" s="868" t="s">
        <v>912</v>
      </c>
      <c r="F371" s="868" t="s">
        <v>679</v>
      </c>
      <c r="G371" s="868" t="s">
        <v>90</v>
      </c>
      <c r="H371" s="869">
        <v>1756.68</v>
      </c>
      <c r="I371" s="870">
        <v>7.5</v>
      </c>
      <c r="J371" s="871">
        <v>13175.1</v>
      </c>
      <c r="K371" s="361">
        <v>13175.1</v>
      </c>
      <c r="L371" s="361">
        <v>13876.521803056159</v>
      </c>
      <c r="M371" s="362">
        <v>0</v>
      </c>
      <c r="N371" s="362">
        <v>0</v>
      </c>
      <c r="O371" s="363">
        <v>0</v>
      </c>
      <c r="P371" s="363">
        <v>0</v>
      </c>
      <c r="Q371" s="362">
        <v>0</v>
      </c>
      <c r="R371" s="362">
        <v>0</v>
      </c>
      <c r="S371" s="363">
        <v>0</v>
      </c>
      <c r="T371" s="363">
        <v>0</v>
      </c>
      <c r="U371" s="891">
        <v>13619.685025671495</v>
      </c>
      <c r="V371" s="891">
        <v>13717.746757856332</v>
      </c>
      <c r="W371" s="891">
        <v>-99.199248278180846</v>
      </c>
      <c r="X371" s="891">
        <v>13618.547509578151</v>
      </c>
      <c r="Y371" s="891">
        <v>0</v>
      </c>
      <c r="Z371" s="362">
        <v>0</v>
      </c>
      <c r="AA371" s="362">
        <v>0</v>
      </c>
      <c r="AB371" s="362">
        <v>0</v>
      </c>
      <c r="AC371" s="362">
        <v>0</v>
      </c>
      <c r="AD371" s="364" t="s">
        <v>2764</v>
      </c>
      <c r="AE371" s="360"/>
      <c r="AF371" s="363">
        <v>0</v>
      </c>
      <c r="AG371" s="363">
        <v>0</v>
      </c>
      <c r="AH371" s="360"/>
      <c r="AI371" s="859">
        <v>0</v>
      </c>
      <c r="AJ371" s="860">
        <v>0</v>
      </c>
      <c r="AK371" s="859">
        <v>0</v>
      </c>
      <c r="AL371" s="860">
        <v>0</v>
      </c>
      <c r="AM371" s="360"/>
      <c r="AN371" s="861">
        <v>0</v>
      </c>
      <c r="AO371" s="862">
        <v>0</v>
      </c>
      <c r="AP371" s="862">
        <v>0</v>
      </c>
      <c r="AQ371" s="862">
        <v>0</v>
      </c>
      <c r="AR371" s="863">
        <v>0</v>
      </c>
      <c r="AS371" s="586">
        <v>0</v>
      </c>
      <c r="AT371" s="864">
        <v>0</v>
      </c>
      <c r="AU371" s="864">
        <v>0</v>
      </c>
      <c r="AV371" s="864">
        <v>0</v>
      </c>
      <c r="AW371" s="864">
        <v>0</v>
      </c>
      <c r="AX371" s="839"/>
      <c r="AY371" s="865">
        <v>0</v>
      </c>
      <c r="AZ371" s="866">
        <v>0</v>
      </c>
      <c r="BA371" s="867">
        <v>0</v>
      </c>
      <c r="BB371" s="234" t="s">
        <v>912</v>
      </c>
      <c r="BC371" s="360"/>
      <c r="BD371" s="360"/>
      <c r="BE371" s="360"/>
      <c r="BF371" s="360"/>
      <c r="BG371" s="360"/>
      <c r="BH371" s="360"/>
      <c r="BI371" s="360"/>
      <c r="BJ371" s="360"/>
      <c r="BK371" s="360"/>
      <c r="BL371" s="360"/>
      <c r="BM371" s="360"/>
      <c r="BN371" s="876">
        <v>0</v>
      </c>
      <c r="BO371" s="877">
        <v>0</v>
      </c>
      <c r="BP371" s="878">
        <v>0</v>
      </c>
      <c r="BQ371" s="879">
        <v>0</v>
      </c>
      <c r="BR371" s="879">
        <v>0</v>
      </c>
      <c r="BS371" s="880">
        <v>0</v>
      </c>
      <c r="BT371" s="881">
        <v>0</v>
      </c>
      <c r="BU371" s="879">
        <v>0</v>
      </c>
      <c r="BV371" s="879">
        <v>0</v>
      </c>
      <c r="BW371" s="882">
        <v>0</v>
      </c>
      <c r="CG371" s="480"/>
    </row>
    <row r="372" spans="1:85" s="177" customFormat="1" ht="21.95" customHeight="1" x14ac:dyDescent="0.2">
      <c r="A372" s="234"/>
      <c r="B372" s="234"/>
      <c r="C372" s="388">
        <v>0</v>
      </c>
      <c r="D372" s="388" t="s">
        <v>153</v>
      </c>
      <c r="E372" s="868" t="s">
        <v>913</v>
      </c>
      <c r="F372" s="868" t="s">
        <v>154</v>
      </c>
      <c r="G372" s="868" t="s">
        <v>7</v>
      </c>
      <c r="H372" s="869">
        <v>1</v>
      </c>
      <c r="I372" s="870">
        <v>7506.3098</v>
      </c>
      <c r="J372" s="871">
        <v>7506.31</v>
      </c>
      <c r="K372" s="361">
        <v>7506.31</v>
      </c>
      <c r="L372" s="361">
        <v>7905.9342529087808</v>
      </c>
      <c r="M372" s="362">
        <v>0</v>
      </c>
      <c r="N372" s="362">
        <v>0</v>
      </c>
      <c r="O372" s="363">
        <v>0</v>
      </c>
      <c r="P372" s="363">
        <v>0</v>
      </c>
      <c r="Q372" s="362">
        <v>0</v>
      </c>
      <c r="R372" s="362">
        <v>0</v>
      </c>
      <c r="S372" s="363">
        <v>0</v>
      </c>
      <c r="T372" s="363">
        <v>0</v>
      </c>
      <c r="U372" s="891">
        <v>7759.6054606832722</v>
      </c>
      <c r="V372" s="891">
        <v>7815.4746200001928</v>
      </c>
      <c r="W372" s="891">
        <v>-56.517241564996837</v>
      </c>
      <c r="X372" s="891">
        <v>7758.957378435196</v>
      </c>
      <c r="Y372" s="891">
        <v>0</v>
      </c>
      <c r="Z372" s="362">
        <v>0</v>
      </c>
      <c r="AA372" s="362">
        <v>0</v>
      </c>
      <c r="AB372" s="362">
        <v>0</v>
      </c>
      <c r="AC372" s="362">
        <v>0</v>
      </c>
      <c r="AD372" s="364" t="s">
        <v>2764</v>
      </c>
      <c r="AE372" s="360"/>
      <c r="AF372" s="363">
        <v>0</v>
      </c>
      <c r="AG372" s="363">
        <v>0</v>
      </c>
      <c r="AH372" s="360"/>
      <c r="AI372" s="859">
        <v>0</v>
      </c>
      <c r="AJ372" s="860">
        <v>0</v>
      </c>
      <c r="AK372" s="859">
        <v>0</v>
      </c>
      <c r="AL372" s="860">
        <v>0</v>
      </c>
      <c r="AM372" s="360"/>
      <c r="AN372" s="861">
        <v>0</v>
      </c>
      <c r="AO372" s="862">
        <v>0</v>
      </c>
      <c r="AP372" s="862">
        <v>0</v>
      </c>
      <c r="AQ372" s="862">
        <v>0</v>
      </c>
      <c r="AR372" s="863">
        <v>0</v>
      </c>
      <c r="AS372" s="586">
        <v>0</v>
      </c>
      <c r="AT372" s="864">
        <v>0</v>
      </c>
      <c r="AU372" s="864">
        <v>0</v>
      </c>
      <c r="AV372" s="864">
        <v>0</v>
      </c>
      <c r="AW372" s="864">
        <v>0</v>
      </c>
      <c r="AX372" s="839"/>
      <c r="AY372" s="865">
        <v>0</v>
      </c>
      <c r="AZ372" s="866">
        <v>0</v>
      </c>
      <c r="BA372" s="867">
        <v>0</v>
      </c>
      <c r="BB372" s="234" t="s">
        <v>913</v>
      </c>
      <c r="BC372" s="360"/>
      <c r="BD372" s="360"/>
      <c r="BE372" s="360"/>
      <c r="BF372" s="360"/>
      <c r="BG372" s="360"/>
      <c r="BH372" s="360"/>
      <c r="BI372" s="360"/>
      <c r="BJ372" s="360"/>
      <c r="BK372" s="360"/>
      <c r="BL372" s="360"/>
      <c r="BM372" s="360"/>
      <c r="BN372" s="876">
        <v>0</v>
      </c>
      <c r="BO372" s="877">
        <v>0</v>
      </c>
      <c r="BP372" s="878">
        <v>0</v>
      </c>
      <c r="BQ372" s="879">
        <v>0</v>
      </c>
      <c r="BR372" s="879">
        <v>0</v>
      </c>
      <c r="BS372" s="880">
        <v>0</v>
      </c>
      <c r="BT372" s="881">
        <v>0</v>
      </c>
      <c r="BU372" s="879">
        <v>0</v>
      </c>
      <c r="BV372" s="879">
        <v>0</v>
      </c>
      <c r="BW372" s="882">
        <v>0</v>
      </c>
      <c r="CG372" s="480"/>
    </row>
    <row r="373" spans="1:85" s="177" customFormat="1" ht="21.95" customHeight="1" x14ac:dyDescent="0.2">
      <c r="A373" s="234"/>
      <c r="B373" s="234"/>
      <c r="C373" s="388">
        <v>0</v>
      </c>
      <c r="D373" s="388" t="s">
        <v>153</v>
      </c>
      <c r="E373" s="872" t="s">
        <v>914</v>
      </c>
      <c r="F373" s="872" t="s">
        <v>1920</v>
      </c>
      <c r="G373" s="872"/>
      <c r="H373" s="873"/>
      <c r="I373" s="874"/>
      <c r="J373" s="875">
        <v>143111.79</v>
      </c>
      <c r="K373" s="842">
        <v>143111.79</v>
      </c>
      <c r="L373" s="842">
        <v>150730.83879510549</v>
      </c>
      <c r="M373" s="362">
        <v>0</v>
      </c>
      <c r="N373" s="362">
        <v>0</v>
      </c>
      <c r="O373" s="363">
        <v>0</v>
      </c>
      <c r="P373" s="363">
        <v>0</v>
      </c>
      <c r="Q373" s="362">
        <v>0</v>
      </c>
      <c r="R373" s="362">
        <v>0</v>
      </c>
      <c r="S373" s="363">
        <v>0</v>
      </c>
      <c r="T373" s="363">
        <v>0</v>
      </c>
      <c r="U373" s="363"/>
      <c r="V373" s="363"/>
      <c r="W373" s="363"/>
      <c r="X373" s="363"/>
      <c r="Y373" s="363">
        <v>0</v>
      </c>
      <c r="Z373" s="362">
        <v>0</v>
      </c>
      <c r="AA373" s="362">
        <v>0</v>
      </c>
      <c r="AB373" s="362">
        <v>0</v>
      </c>
      <c r="AC373" s="362">
        <v>0</v>
      </c>
      <c r="AD373" s="364" t="s">
        <v>2764</v>
      </c>
      <c r="AE373" s="360"/>
      <c r="AF373" s="363">
        <v>0</v>
      </c>
      <c r="AG373" s="363">
        <v>0</v>
      </c>
      <c r="AH373" s="360"/>
      <c r="AI373" s="859"/>
      <c r="AJ373" s="860"/>
      <c r="AK373" s="859"/>
      <c r="AL373" s="860"/>
      <c r="AM373" s="360"/>
      <c r="AN373" s="861"/>
      <c r="AO373" s="862"/>
      <c r="AP373" s="862"/>
      <c r="AQ373" s="862"/>
      <c r="AR373" s="863"/>
      <c r="AS373" s="586"/>
      <c r="AT373" s="864"/>
      <c r="AU373" s="864"/>
      <c r="AV373" s="864"/>
      <c r="AW373" s="864"/>
      <c r="AX373" s="839"/>
      <c r="AY373" s="865"/>
      <c r="AZ373" s="866"/>
      <c r="BA373" s="867"/>
      <c r="BB373" s="234" t="s">
        <v>914</v>
      </c>
      <c r="BC373" s="360"/>
      <c r="BD373" s="360"/>
      <c r="BE373" s="360"/>
      <c r="BF373" s="360"/>
      <c r="BG373" s="360"/>
      <c r="BH373" s="360"/>
      <c r="BI373" s="360"/>
      <c r="BJ373" s="360"/>
      <c r="BK373" s="360"/>
      <c r="BL373" s="360"/>
      <c r="BM373" s="360"/>
      <c r="BN373" s="876">
        <v>0</v>
      </c>
      <c r="BO373" s="877">
        <v>0</v>
      </c>
      <c r="BP373" s="878">
        <v>0</v>
      </c>
      <c r="BQ373" s="879">
        <v>0</v>
      </c>
      <c r="BR373" s="879">
        <v>0</v>
      </c>
      <c r="BS373" s="880">
        <v>0</v>
      </c>
      <c r="BT373" s="881">
        <v>0</v>
      </c>
      <c r="BU373" s="879">
        <v>0</v>
      </c>
      <c r="BV373" s="879">
        <v>0</v>
      </c>
      <c r="BW373" s="882">
        <v>0</v>
      </c>
      <c r="CG373" s="480"/>
    </row>
    <row r="374" spans="1:85" s="177" customFormat="1" ht="21.95" customHeight="1" x14ac:dyDescent="0.2">
      <c r="A374" s="234"/>
      <c r="B374" s="234"/>
      <c r="C374" s="388">
        <v>0</v>
      </c>
      <c r="D374" s="388" t="s">
        <v>153</v>
      </c>
      <c r="E374" s="868" t="s">
        <v>916</v>
      </c>
      <c r="F374" s="868" t="s">
        <v>682</v>
      </c>
      <c r="G374" s="868" t="s">
        <v>8</v>
      </c>
      <c r="H374" s="869">
        <v>22</v>
      </c>
      <c r="I374" s="870">
        <v>6.61</v>
      </c>
      <c r="J374" s="871">
        <v>145.41999999999999</v>
      </c>
      <c r="K374" s="361">
        <v>145.41999999999999</v>
      </c>
      <c r="L374" s="361">
        <v>153.1619343003413</v>
      </c>
      <c r="M374" s="362">
        <v>0</v>
      </c>
      <c r="N374" s="362">
        <v>0</v>
      </c>
      <c r="O374" s="363">
        <v>0</v>
      </c>
      <c r="P374" s="363">
        <v>0</v>
      </c>
      <c r="Q374" s="362">
        <v>0</v>
      </c>
      <c r="R374" s="362">
        <v>0</v>
      </c>
      <c r="S374" s="363">
        <v>0</v>
      </c>
      <c r="T374" s="363">
        <v>0</v>
      </c>
      <c r="U374" s="891">
        <v>150.32710161085291</v>
      </c>
      <c r="V374" s="891">
        <v>151.40945674245106</v>
      </c>
      <c r="W374" s="891">
        <v>-1.0949104511246877</v>
      </c>
      <c r="X374" s="891">
        <v>150.31454629132637</v>
      </c>
      <c r="Y374" s="891">
        <v>0</v>
      </c>
      <c r="Z374" s="362">
        <v>0</v>
      </c>
      <c r="AA374" s="362">
        <v>0</v>
      </c>
      <c r="AB374" s="362">
        <v>0</v>
      </c>
      <c r="AC374" s="362">
        <v>0</v>
      </c>
      <c r="AD374" s="364" t="s">
        <v>2764</v>
      </c>
      <c r="AE374" s="360"/>
      <c r="AF374" s="363">
        <v>0</v>
      </c>
      <c r="AG374" s="363">
        <v>0</v>
      </c>
      <c r="AH374" s="360"/>
      <c r="AI374" s="859">
        <v>0</v>
      </c>
      <c r="AJ374" s="860">
        <v>0</v>
      </c>
      <c r="AK374" s="859">
        <v>0</v>
      </c>
      <c r="AL374" s="860">
        <v>0</v>
      </c>
      <c r="AM374" s="360"/>
      <c r="AN374" s="861">
        <v>0</v>
      </c>
      <c r="AO374" s="862">
        <v>0</v>
      </c>
      <c r="AP374" s="862">
        <v>0</v>
      </c>
      <c r="AQ374" s="862">
        <v>0</v>
      </c>
      <c r="AR374" s="863">
        <v>0</v>
      </c>
      <c r="AS374" s="586">
        <v>0</v>
      </c>
      <c r="AT374" s="864">
        <v>0</v>
      </c>
      <c r="AU374" s="864">
        <v>0</v>
      </c>
      <c r="AV374" s="864">
        <v>0</v>
      </c>
      <c r="AW374" s="864">
        <v>0</v>
      </c>
      <c r="AX374" s="839"/>
      <c r="AY374" s="865">
        <v>0</v>
      </c>
      <c r="AZ374" s="866">
        <v>0</v>
      </c>
      <c r="BA374" s="867">
        <v>0</v>
      </c>
      <c r="BB374" s="234" t="s">
        <v>916</v>
      </c>
      <c r="BC374" s="360"/>
      <c r="BD374" s="360"/>
      <c r="BE374" s="360"/>
      <c r="BF374" s="360"/>
      <c r="BG374" s="360"/>
      <c r="BH374" s="360"/>
      <c r="BI374" s="360"/>
      <c r="BJ374" s="360"/>
      <c r="BK374" s="360"/>
      <c r="BL374" s="360"/>
      <c r="BM374" s="360"/>
      <c r="BN374" s="876">
        <v>0</v>
      </c>
      <c r="BO374" s="877">
        <v>0</v>
      </c>
      <c r="BP374" s="878">
        <v>0</v>
      </c>
      <c r="BQ374" s="879">
        <v>0</v>
      </c>
      <c r="BR374" s="879">
        <v>0</v>
      </c>
      <c r="BS374" s="880">
        <v>0</v>
      </c>
      <c r="BT374" s="881">
        <v>0</v>
      </c>
      <c r="BU374" s="879">
        <v>0</v>
      </c>
      <c r="BV374" s="879">
        <v>0</v>
      </c>
      <c r="BW374" s="882">
        <v>0</v>
      </c>
      <c r="CG374" s="480"/>
    </row>
    <row r="375" spans="1:85" s="177" customFormat="1" ht="21.95" customHeight="1" x14ac:dyDescent="0.2">
      <c r="A375" s="234"/>
      <c r="B375" s="234"/>
      <c r="C375" s="388">
        <v>0</v>
      </c>
      <c r="D375" s="388" t="s">
        <v>153</v>
      </c>
      <c r="E375" s="868" t="s">
        <v>917</v>
      </c>
      <c r="F375" s="868" t="s">
        <v>680</v>
      </c>
      <c r="G375" s="868" t="s">
        <v>8</v>
      </c>
      <c r="H375" s="869">
        <v>1</v>
      </c>
      <c r="I375" s="870">
        <v>6000</v>
      </c>
      <c r="J375" s="871">
        <v>6000</v>
      </c>
      <c r="K375" s="361">
        <v>6000</v>
      </c>
      <c r="L375" s="361">
        <v>6319.4306546695625</v>
      </c>
      <c r="M375" s="362">
        <v>0</v>
      </c>
      <c r="N375" s="362">
        <v>0</v>
      </c>
      <c r="O375" s="363">
        <v>0</v>
      </c>
      <c r="P375" s="363">
        <v>0</v>
      </c>
      <c r="Q375" s="362">
        <v>0</v>
      </c>
      <c r="R375" s="362">
        <v>0</v>
      </c>
      <c r="S375" s="363">
        <v>0</v>
      </c>
      <c r="T375" s="363">
        <v>0</v>
      </c>
      <c r="U375" s="891">
        <v>6202.4660271291259</v>
      </c>
      <c r="V375" s="891">
        <v>6247.1237825244561</v>
      </c>
      <c r="W375" s="891">
        <v>-45.175785357916077</v>
      </c>
      <c r="X375" s="891">
        <v>6201.9479971665405</v>
      </c>
      <c r="Y375" s="891">
        <v>0</v>
      </c>
      <c r="Z375" s="362">
        <v>0</v>
      </c>
      <c r="AA375" s="362">
        <v>0</v>
      </c>
      <c r="AB375" s="362">
        <v>0</v>
      </c>
      <c r="AC375" s="362">
        <v>0</v>
      </c>
      <c r="AD375" s="364" t="s">
        <v>2764</v>
      </c>
      <c r="AE375" s="360"/>
      <c r="AF375" s="363">
        <v>0</v>
      </c>
      <c r="AG375" s="363">
        <v>0</v>
      </c>
      <c r="AH375" s="360"/>
      <c r="AI375" s="859">
        <v>0</v>
      </c>
      <c r="AJ375" s="860">
        <v>0</v>
      </c>
      <c r="AK375" s="859">
        <v>0</v>
      </c>
      <c r="AL375" s="860">
        <v>0</v>
      </c>
      <c r="AM375" s="360"/>
      <c r="AN375" s="861">
        <v>0</v>
      </c>
      <c r="AO375" s="862">
        <v>0</v>
      </c>
      <c r="AP375" s="862">
        <v>0</v>
      </c>
      <c r="AQ375" s="862">
        <v>0</v>
      </c>
      <c r="AR375" s="863">
        <v>0</v>
      </c>
      <c r="AS375" s="586">
        <v>0</v>
      </c>
      <c r="AT375" s="864">
        <v>0</v>
      </c>
      <c r="AU375" s="864">
        <v>0</v>
      </c>
      <c r="AV375" s="864">
        <v>0</v>
      </c>
      <c r="AW375" s="864">
        <v>0</v>
      </c>
      <c r="AX375" s="839"/>
      <c r="AY375" s="865">
        <v>0</v>
      </c>
      <c r="AZ375" s="866">
        <v>0</v>
      </c>
      <c r="BA375" s="867">
        <v>0</v>
      </c>
      <c r="BB375" s="234" t="s">
        <v>917</v>
      </c>
      <c r="BC375" s="360"/>
      <c r="BD375" s="360"/>
      <c r="BE375" s="360"/>
      <c r="BF375" s="360"/>
      <c r="BG375" s="360"/>
      <c r="BH375" s="360"/>
      <c r="BI375" s="360"/>
      <c r="BJ375" s="360"/>
      <c r="BK375" s="360"/>
      <c r="BL375" s="360"/>
      <c r="BM375" s="360"/>
      <c r="BN375" s="876">
        <v>0</v>
      </c>
      <c r="BO375" s="877">
        <v>0</v>
      </c>
      <c r="BP375" s="878">
        <v>0</v>
      </c>
      <c r="BQ375" s="879">
        <v>0</v>
      </c>
      <c r="BR375" s="879">
        <v>0</v>
      </c>
      <c r="BS375" s="880">
        <v>0</v>
      </c>
      <c r="BT375" s="881">
        <v>0</v>
      </c>
      <c r="BU375" s="879">
        <v>0</v>
      </c>
      <c r="BV375" s="879">
        <v>0</v>
      </c>
      <c r="BW375" s="882">
        <v>0</v>
      </c>
      <c r="CG375" s="480"/>
    </row>
    <row r="376" spans="1:85" s="177" customFormat="1" ht="21.95" customHeight="1" x14ac:dyDescent="0.2">
      <c r="A376" s="234"/>
      <c r="B376" s="234"/>
      <c r="C376" s="388">
        <v>0</v>
      </c>
      <c r="D376" s="388" t="s">
        <v>153</v>
      </c>
      <c r="E376" s="868" t="s">
        <v>1042</v>
      </c>
      <c r="F376" s="868" t="s">
        <v>1921</v>
      </c>
      <c r="G376" s="868" t="s">
        <v>7</v>
      </c>
      <c r="H376" s="869">
        <v>1</v>
      </c>
      <c r="I376" s="870">
        <v>50000</v>
      </c>
      <c r="J376" s="871">
        <v>50000</v>
      </c>
      <c r="K376" s="361">
        <v>50000</v>
      </c>
      <c r="L376" s="361">
        <v>52661.92212224636</v>
      </c>
      <c r="M376" s="362">
        <v>0</v>
      </c>
      <c r="N376" s="362">
        <v>0</v>
      </c>
      <c r="O376" s="363">
        <v>0</v>
      </c>
      <c r="P376" s="363">
        <v>0</v>
      </c>
      <c r="Q376" s="362">
        <v>0</v>
      </c>
      <c r="R376" s="362">
        <v>0</v>
      </c>
      <c r="S376" s="363">
        <v>0</v>
      </c>
      <c r="T376" s="363">
        <v>0</v>
      </c>
      <c r="U376" s="891">
        <v>51687.216892742719</v>
      </c>
      <c r="V376" s="891">
        <v>52059.364854370469</v>
      </c>
      <c r="W376" s="891">
        <v>-376.46487798263212</v>
      </c>
      <c r="X376" s="891">
        <v>51682.899976387838</v>
      </c>
      <c r="Y376" s="891">
        <v>0</v>
      </c>
      <c r="Z376" s="362">
        <v>0</v>
      </c>
      <c r="AA376" s="362">
        <v>0</v>
      </c>
      <c r="AB376" s="362">
        <v>0</v>
      </c>
      <c r="AC376" s="362">
        <v>0</v>
      </c>
      <c r="AD376" s="364" t="s">
        <v>2764</v>
      </c>
      <c r="AE376" s="360"/>
      <c r="AF376" s="363">
        <v>0</v>
      </c>
      <c r="AG376" s="363">
        <v>0</v>
      </c>
      <c r="AH376" s="360"/>
      <c r="AI376" s="859">
        <v>0</v>
      </c>
      <c r="AJ376" s="860">
        <v>0</v>
      </c>
      <c r="AK376" s="859">
        <v>0</v>
      </c>
      <c r="AL376" s="860">
        <v>0</v>
      </c>
      <c r="AM376" s="360"/>
      <c r="AN376" s="861">
        <v>0</v>
      </c>
      <c r="AO376" s="862">
        <v>0</v>
      </c>
      <c r="AP376" s="862">
        <v>0</v>
      </c>
      <c r="AQ376" s="862">
        <v>0</v>
      </c>
      <c r="AR376" s="863">
        <v>0</v>
      </c>
      <c r="AS376" s="586">
        <v>0</v>
      </c>
      <c r="AT376" s="864">
        <v>0</v>
      </c>
      <c r="AU376" s="864">
        <v>0</v>
      </c>
      <c r="AV376" s="864">
        <v>0</v>
      </c>
      <c r="AW376" s="864">
        <v>0</v>
      </c>
      <c r="AX376" s="839"/>
      <c r="AY376" s="865">
        <v>0</v>
      </c>
      <c r="AZ376" s="866">
        <v>0</v>
      </c>
      <c r="BA376" s="867">
        <v>0</v>
      </c>
      <c r="BB376" s="234" t="s">
        <v>1042</v>
      </c>
      <c r="BC376" s="360"/>
      <c r="BD376" s="360"/>
      <c r="BE376" s="360"/>
      <c r="BF376" s="360"/>
      <c r="BG376" s="360"/>
      <c r="BH376" s="360"/>
      <c r="BI376" s="360"/>
      <c r="BJ376" s="360"/>
      <c r="BK376" s="360"/>
      <c r="BL376" s="360"/>
      <c r="BM376" s="360"/>
      <c r="BN376" s="876">
        <v>0</v>
      </c>
      <c r="BO376" s="877">
        <v>0</v>
      </c>
      <c r="BP376" s="878">
        <v>0</v>
      </c>
      <c r="BQ376" s="879">
        <v>0</v>
      </c>
      <c r="BR376" s="879">
        <v>0</v>
      </c>
      <c r="BS376" s="880">
        <v>0</v>
      </c>
      <c r="BT376" s="881">
        <v>0</v>
      </c>
      <c r="BU376" s="879">
        <v>0</v>
      </c>
      <c r="BV376" s="879">
        <v>0</v>
      </c>
      <c r="BW376" s="882">
        <v>0</v>
      </c>
      <c r="CG376" s="480"/>
    </row>
    <row r="377" spans="1:85" s="177" customFormat="1" ht="21.95" customHeight="1" x14ac:dyDescent="0.2">
      <c r="A377" s="234"/>
      <c r="B377" s="234"/>
      <c r="C377" s="388">
        <v>0</v>
      </c>
      <c r="D377" s="388" t="s">
        <v>153</v>
      </c>
      <c r="E377" s="868" t="s">
        <v>1043</v>
      </c>
      <c r="F377" s="868" t="s">
        <v>678</v>
      </c>
      <c r="G377" s="868" t="s">
        <v>8</v>
      </c>
      <c r="H377" s="869">
        <v>1</v>
      </c>
      <c r="I377" s="870">
        <v>430</v>
      </c>
      <c r="J377" s="871">
        <v>430</v>
      </c>
      <c r="K377" s="361">
        <v>430</v>
      </c>
      <c r="L377" s="361">
        <v>452.89253025131865</v>
      </c>
      <c r="M377" s="362">
        <v>0</v>
      </c>
      <c r="N377" s="362">
        <v>0</v>
      </c>
      <c r="O377" s="363">
        <v>0</v>
      </c>
      <c r="P377" s="363">
        <v>0</v>
      </c>
      <c r="Q377" s="362">
        <v>0</v>
      </c>
      <c r="R377" s="362">
        <v>0</v>
      </c>
      <c r="S377" s="363">
        <v>0</v>
      </c>
      <c r="T377" s="363">
        <v>0</v>
      </c>
      <c r="U377" s="891">
        <v>444.51006527758739</v>
      </c>
      <c r="V377" s="891">
        <v>447.71053774758605</v>
      </c>
      <c r="W377" s="891">
        <v>-3.2375979506506427</v>
      </c>
      <c r="X377" s="891">
        <v>444.47293979693541</v>
      </c>
      <c r="Y377" s="891">
        <v>0</v>
      </c>
      <c r="Z377" s="362">
        <v>0</v>
      </c>
      <c r="AA377" s="362">
        <v>0</v>
      </c>
      <c r="AB377" s="362">
        <v>0</v>
      </c>
      <c r="AC377" s="362">
        <v>0</v>
      </c>
      <c r="AD377" s="364" t="s">
        <v>2764</v>
      </c>
      <c r="AE377" s="360"/>
      <c r="AF377" s="363">
        <v>0</v>
      </c>
      <c r="AG377" s="363">
        <v>0</v>
      </c>
      <c r="AH377" s="360"/>
      <c r="AI377" s="859">
        <v>0</v>
      </c>
      <c r="AJ377" s="860">
        <v>0</v>
      </c>
      <c r="AK377" s="859">
        <v>0</v>
      </c>
      <c r="AL377" s="860">
        <v>0</v>
      </c>
      <c r="AM377" s="360"/>
      <c r="AN377" s="861">
        <v>0</v>
      </c>
      <c r="AO377" s="862">
        <v>0</v>
      </c>
      <c r="AP377" s="862">
        <v>0</v>
      </c>
      <c r="AQ377" s="862">
        <v>0</v>
      </c>
      <c r="AR377" s="863">
        <v>0</v>
      </c>
      <c r="AS377" s="586">
        <v>0</v>
      </c>
      <c r="AT377" s="864">
        <v>0</v>
      </c>
      <c r="AU377" s="864">
        <v>0</v>
      </c>
      <c r="AV377" s="864">
        <v>0</v>
      </c>
      <c r="AW377" s="864">
        <v>0</v>
      </c>
      <c r="AX377" s="839"/>
      <c r="AY377" s="865">
        <v>0</v>
      </c>
      <c r="AZ377" s="866">
        <v>0</v>
      </c>
      <c r="BA377" s="867">
        <v>0</v>
      </c>
      <c r="BB377" s="234" t="s">
        <v>1043</v>
      </c>
      <c r="BC377" s="360"/>
      <c r="BD377" s="360"/>
      <c r="BE377" s="360"/>
      <c r="BF377" s="360"/>
      <c r="BG377" s="360"/>
      <c r="BH377" s="360"/>
      <c r="BI377" s="360"/>
      <c r="BJ377" s="360"/>
      <c r="BK377" s="360"/>
      <c r="BL377" s="360"/>
      <c r="BM377" s="360"/>
      <c r="BN377" s="876">
        <v>0</v>
      </c>
      <c r="BO377" s="877">
        <v>0</v>
      </c>
      <c r="BP377" s="878">
        <v>0</v>
      </c>
      <c r="BQ377" s="879">
        <v>0</v>
      </c>
      <c r="BR377" s="879">
        <v>0</v>
      </c>
      <c r="BS377" s="880">
        <v>0</v>
      </c>
      <c r="BT377" s="881">
        <v>0</v>
      </c>
      <c r="BU377" s="879">
        <v>0</v>
      </c>
      <c r="BV377" s="879">
        <v>0</v>
      </c>
      <c r="BW377" s="882">
        <v>0</v>
      </c>
      <c r="CG377" s="480"/>
    </row>
    <row r="378" spans="1:85" s="177" customFormat="1" ht="21.95" customHeight="1" x14ac:dyDescent="0.2">
      <c r="A378" s="234"/>
      <c r="B378" s="234"/>
      <c r="C378" s="388">
        <v>0</v>
      </c>
      <c r="D378" s="388" t="s">
        <v>153</v>
      </c>
      <c r="E378" s="868" t="s">
        <v>1044</v>
      </c>
      <c r="F378" s="868" t="s">
        <v>1047</v>
      </c>
      <c r="G378" s="868" t="s">
        <v>8</v>
      </c>
      <c r="H378" s="869">
        <v>5</v>
      </c>
      <c r="I378" s="870">
        <v>1667.7</v>
      </c>
      <c r="J378" s="871">
        <v>8338.5</v>
      </c>
      <c r="K378" s="361">
        <v>8338.5</v>
      </c>
      <c r="L378" s="361">
        <v>8782.428752327025</v>
      </c>
      <c r="M378" s="362">
        <v>0</v>
      </c>
      <c r="N378" s="362">
        <v>0</v>
      </c>
      <c r="O378" s="363">
        <v>0</v>
      </c>
      <c r="P378" s="363">
        <v>0</v>
      </c>
      <c r="Q378" s="362">
        <v>0</v>
      </c>
      <c r="R378" s="362">
        <v>0</v>
      </c>
      <c r="S378" s="363">
        <v>0</v>
      </c>
      <c r="T378" s="363">
        <v>0</v>
      </c>
      <c r="U378" s="891">
        <v>8619.8771612027031</v>
      </c>
      <c r="V378" s="891">
        <v>8681.9402767633637</v>
      </c>
      <c r="W378" s="891">
        <v>-62.783047701164328</v>
      </c>
      <c r="X378" s="891">
        <v>8619.1572290621989</v>
      </c>
      <c r="Y378" s="891">
        <v>0</v>
      </c>
      <c r="Z378" s="362">
        <v>0</v>
      </c>
      <c r="AA378" s="362">
        <v>0</v>
      </c>
      <c r="AB378" s="362">
        <v>0</v>
      </c>
      <c r="AC378" s="362">
        <v>0</v>
      </c>
      <c r="AD378" s="364" t="s">
        <v>2764</v>
      </c>
      <c r="AE378" s="360"/>
      <c r="AF378" s="363">
        <v>0</v>
      </c>
      <c r="AG378" s="363">
        <v>0</v>
      </c>
      <c r="AH378" s="360"/>
      <c r="AI378" s="859">
        <v>0</v>
      </c>
      <c r="AJ378" s="860">
        <v>0</v>
      </c>
      <c r="AK378" s="859">
        <v>0</v>
      </c>
      <c r="AL378" s="860">
        <v>0</v>
      </c>
      <c r="AM378" s="360"/>
      <c r="AN378" s="861">
        <v>0</v>
      </c>
      <c r="AO378" s="862">
        <v>0</v>
      </c>
      <c r="AP378" s="862">
        <v>0</v>
      </c>
      <c r="AQ378" s="862">
        <v>0</v>
      </c>
      <c r="AR378" s="863">
        <v>0</v>
      </c>
      <c r="AS378" s="586">
        <v>20</v>
      </c>
      <c r="AT378" s="864">
        <v>0</v>
      </c>
      <c r="AU378" s="864">
        <v>0</v>
      </c>
      <c r="AV378" s="864">
        <v>0.5</v>
      </c>
      <c r="AW378" s="864">
        <v>1</v>
      </c>
      <c r="AX378" s="839"/>
      <c r="AY378" s="865">
        <v>8338.5</v>
      </c>
      <c r="AZ378" s="866">
        <v>1.2627922758910705E-2</v>
      </c>
      <c r="BA378" s="867">
        <v>20</v>
      </c>
      <c r="BB378" s="234" t="s">
        <v>1044</v>
      </c>
      <c r="BC378" s="360"/>
      <c r="BD378" s="360"/>
      <c r="BE378" s="360"/>
      <c r="BF378" s="360"/>
      <c r="BG378" s="360"/>
      <c r="BH378" s="360"/>
      <c r="BI378" s="360"/>
      <c r="BJ378" s="360"/>
      <c r="BK378" s="360"/>
      <c r="BL378" s="360"/>
      <c r="BM378" s="360"/>
      <c r="BN378" s="876">
        <v>0</v>
      </c>
      <c r="BO378" s="877">
        <v>0</v>
      </c>
      <c r="BP378" s="878">
        <v>0</v>
      </c>
      <c r="BQ378" s="879">
        <v>0</v>
      </c>
      <c r="BR378" s="879">
        <v>0</v>
      </c>
      <c r="BS378" s="880">
        <v>0</v>
      </c>
      <c r="BT378" s="881">
        <v>0</v>
      </c>
      <c r="BU378" s="879">
        <v>0</v>
      </c>
      <c r="BV378" s="879">
        <v>0</v>
      </c>
      <c r="BW378" s="882">
        <v>0</v>
      </c>
      <c r="CG378" s="480"/>
    </row>
    <row r="379" spans="1:85" s="177" customFormat="1" ht="21.95" customHeight="1" x14ac:dyDescent="0.2">
      <c r="A379" s="234"/>
      <c r="B379" s="234"/>
      <c r="C379" s="388">
        <v>0</v>
      </c>
      <c r="D379" s="388" t="s">
        <v>153</v>
      </c>
      <c r="E379" s="868" t="s">
        <v>1046</v>
      </c>
      <c r="F379" s="868" t="s">
        <v>1922</v>
      </c>
      <c r="G379" s="868" t="s">
        <v>7</v>
      </c>
      <c r="H379" s="869">
        <v>1</v>
      </c>
      <c r="I379" s="870">
        <v>1290</v>
      </c>
      <c r="J379" s="871">
        <v>1290</v>
      </c>
      <c r="K379" s="361">
        <v>1290</v>
      </c>
      <c r="L379" s="361">
        <v>1358.6775907539559</v>
      </c>
      <c r="M379" s="362">
        <v>0</v>
      </c>
      <c r="N379" s="362">
        <v>0</v>
      </c>
      <c r="O379" s="363">
        <v>0</v>
      </c>
      <c r="P379" s="363">
        <v>0</v>
      </c>
      <c r="Q379" s="362">
        <v>0</v>
      </c>
      <c r="R379" s="362">
        <v>0</v>
      </c>
      <c r="S379" s="363">
        <v>0</v>
      </c>
      <c r="T379" s="363">
        <v>0</v>
      </c>
      <c r="U379" s="891">
        <v>1333.530195832762</v>
      </c>
      <c r="V379" s="891">
        <v>1343.131613242758</v>
      </c>
      <c r="W379" s="891">
        <v>-9.712793851951929</v>
      </c>
      <c r="X379" s="891">
        <v>1333.418819390806</v>
      </c>
      <c r="Y379" s="891">
        <v>0</v>
      </c>
      <c r="Z379" s="362">
        <v>0</v>
      </c>
      <c r="AA379" s="362">
        <v>0</v>
      </c>
      <c r="AB379" s="362">
        <v>0</v>
      </c>
      <c r="AC379" s="362">
        <v>0</v>
      </c>
      <c r="AD379" s="364" t="s">
        <v>2764</v>
      </c>
      <c r="AE379" s="360"/>
      <c r="AF379" s="363">
        <v>0</v>
      </c>
      <c r="AG379" s="363">
        <v>0</v>
      </c>
      <c r="AH379" s="360"/>
      <c r="AI379" s="859">
        <v>0</v>
      </c>
      <c r="AJ379" s="860">
        <v>0</v>
      </c>
      <c r="AK379" s="859">
        <v>0</v>
      </c>
      <c r="AL379" s="860">
        <v>0</v>
      </c>
      <c r="AM379" s="360"/>
      <c r="AN379" s="861">
        <v>0</v>
      </c>
      <c r="AO379" s="862">
        <v>0</v>
      </c>
      <c r="AP379" s="862">
        <v>0</v>
      </c>
      <c r="AQ379" s="862">
        <v>0</v>
      </c>
      <c r="AR379" s="863">
        <v>0</v>
      </c>
      <c r="AS379" s="586">
        <v>0</v>
      </c>
      <c r="AT379" s="864">
        <v>0</v>
      </c>
      <c r="AU379" s="864">
        <v>0</v>
      </c>
      <c r="AV379" s="864">
        <v>0</v>
      </c>
      <c r="AW379" s="864">
        <v>0</v>
      </c>
      <c r="AX379" s="839"/>
      <c r="AY379" s="865">
        <v>0</v>
      </c>
      <c r="AZ379" s="866">
        <v>0</v>
      </c>
      <c r="BA379" s="867">
        <v>0</v>
      </c>
      <c r="BB379" s="234" t="s">
        <v>1046</v>
      </c>
      <c r="BC379" s="360"/>
      <c r="BD379" s="360"/>
      <c r="BE379" s="360"/>
      <c r="BF379" s="360"/>
      <c r="BG379" s="360"/>
      <c r="BH379" s="360"/>
      <c r="BI379" s="360"/>
      <c r="BJ379" s="360"/>
      <c r="BK379" s="360"/>
      <c r="BL379" s="360"/>
      <c r="BM379" s="360"/>
      <c r="BN379" s="876">
        <v>0</v>
      </c>
      <c r="BO379" s="877">
        <v>0</v>
      </c>
      <c r="BP379" s="878">
        <v>0</v>
      </c>
      <c r="BQ379" s="879">
        <v>0</v>
      </c>
      <c r="BR379" s="879">
        <v>0</v>
      </c>
      <c r="BS379" s="880">
        <v>0</v>
      </c>
      <c r="BT379" s="881">
        <v>0</v>
      </c>
      <c r="BU379" s="879">
        <v>0</v>
      </c>
      <c r="BV379" s="879">
        <v>0</v>
      </c>
      <c r="BW379" s="882">
        <v>0</v>
      </c>
      <c r="CG379" s="480"/>
    </row>
    <row r="380" spans="1:85" s="177" customFormat="1" ht="21.95" customHeight="1" x14ac:dyDescent="0.2">
      <c r="A380" s="234"/>
      <c r="B380" s="234"/>
      <c r="C380" s="388">
        <v>0</v>
      </c>
      <c r="D380" s="388" t="s">
        <v>153</v>
      </c>
      <c r="E380" s="868" t="s">
        <v>1048</v>
      </c>
      <c r="F380" s="868" t="s">
        <v>1923</v>
      </c>
      <c r="G380" s="868" t="s">
        <v>7</v>
      </c>
      <c r="H380" s="869">
        <v>1</v>
      </c>
      <c r="I380" s="870">
        <v>28700</v>
      </c>
      <c r="J380" s="871">
        <v>28700</v>
      </c>
      <c r="K380" s="361">
        <v>28700</v>
      </c>
      <c r="L380" s="361">
        <v>30227.943298169408</v>
      </c>
      <c r="M380" s="362">
        <v>0</v>
      </c>
      <c r="N380" s="362">
        <v>0</v>
      </c>
      <c r="O380" s="363">
        <v>0</v>
      </c>
      <c r="P380" s="363">
        <v>0</v>
      </c>
      <c r="Q380" s="362">
        <v>0</v>
      </c>
      <c r="R380" s="362">
        <v>0</v>
      </c>
      <c r="S380" s="363">
        <v>0</v>
      </c>
      <c r="T380" s="363">
        <v>0</v>
      </c>
      <c r="U380" s="891">
        <v>29668.462496434317</v>
      </c>
      <c r="V380" s="891">
        <v>29882.075426408646</v>
      </c>
      <c r="W380" s="891">
        <v>-216.09083996203199</v>
      </c>
      <c r="X380" s="891">
        <v>29665.984586446615</v>
      </c>
      <c r="Y380" s="891">
        <v>0</v>
      </c>
      <c r="Z380" s="362">
        <v>0</v>
      </c>
      <c r="AA380" s="362">
        <v>0</v>
      </c>
      <c r="AB380" s="362">
        <v>0</v>
      </c>
      <c r="AC380" s="362">
        <v>0</v>
      </c>
      <c r="AD380" s="364" t="s">
        <v>2764</v>
      </c>
      <c r="AE380" s="360"/>
      <c r="AF380" s="363">
        <v>0</v>
      </c>
      <c r="AG380" s="363">
        <v>0</v>
      </c>
      <c r="AH380" s="360"/>
      <c r="AI380" s="859">
        <v>0</v>
      </c>
      <c r="AJ380" s="860">
        <v>0</v>
      </c>
      <c r="AK380" s="859">
        <v>0</v>
      </c>
      <c r="AL380" s="860">
        <v>0</v>
      </c>
      <c r="AM380" s="360"/>
      <c r="AN380" s="861">
        <v>0</v>
      </c>
      <c r="AO380" s="862">
        <v>0</v>
      </c>
      <c r="AP380" s="862">
        <v>0</v>
      </c>
      <c r="AQ380" s="862">
        <v>0</v>
      </c>
      <c r="AR380" s="863">
        <v>0</v>
      </c>
      <c r="AS380" s="586">
        <v>0</v>
      </c>
      <c r="AT380" s="864">
        <v>0</v>
      </c>
      <c r="AU380" s="864">
        <v>0</v>
      </c>
      <c r="AV380" s="864">
        <v>0</v>
      </c>
      <c r="AW380" s="864">
        <v>0</v>
      </c>
      <c r="AX380" s="839"/>
      <c r="AY380" s="865">
        <v>0</v>
      </c>
      <c r="AZ380" s="866">
        <v>0</v>
      </c>
      <c r="BA380" s="867">
        <v>0</v>
      </c>
      <c r="BB380" s="234" t="s">
        <v>1048</v>
      </c>
      <c r="BC380" s="360"/>
      <c r="BD380" s="360"/>
      <c r="BE380" s="360"/>
      <c r="BF380" s="360"/>
      <c r="BG380" s="360"/>
      <c r="BH380" s="360"/>
      <c r="BI380" s="360"/>
      <c r="BJ380" s="360"/>
      <c r="BK380" s="360"/>
      <c r="BL380" s="360"/>
      <c r="BM380" s="360"/>
      <c r="BN380" s="876">
        <v>0</v>
      </c>
      <c r="BO380" s="877">
        <v>0</v>
      </c>
      <c r="BP380" s="878">
        <v>0</v>
      </c>
      <c r="BQ380" s="879">
        <v>0</v>
      </c>
      <c r="BR380" s="879">
        <v>0</v>
      </c>
      <c r="BS380" s="880">
        <v>0</v>
      </c>
      <c r="BT380" s="881">
        <v>0</v>
      </c>
      <c r="BU380" s="879">
        <v>0</v>
      </c>
      <c r="BV380" s="879">
        <v>0</v>
      </c>
      <c r="BW380" s="882">
        <v>0</v>
      </c>
      <c r="CG380" s="480"/>
    </row>
    <row r="381" spans="1:85" s="177" customFormat="1" ht="21.95" customHeight="1" x14ac:dyDescent="0.2">
      <c r="A381" s="234"/>
      <c r="B381" s="234"/>
      <c r="C381" s="388">
        <v>0</v>
      </c>
      <c r="D381" s="388" t="s">
        <v>153</v>
      </c>
      <c r="E381" s="868" t="s">
        <v>1049</v>
      </c>
      <c r="F381" s="868" t="s">
        <v>1045</v>
      </c>
      <c r="G381" s="868" t="s">
        <v>8</v>
      </c>
      <c r="H381" s="869">
        <v>3</v>
      </c>
      <c r="I381" s="870">
        <v>2022.2186999999999</v>
      </c>
      <c r="J381" s="871">
        <v>6066.66</v>
      </c>
      <c r="K381" s="361">
        <v>6066.66</v>
      </c>
      <c r="L381" s="361">
        <v>6389.6395292429406</v>
      </c>
      <c r="M381" s="362">
        <v>0</v>
      </c>
      <c r="N381" s="362">
        <v>0</v>
      </c>
      <c r="O381" s="363">
        <v>0</v>
      </c>
      <c r="P381" s="363">
        <v>0</v>
      </c>
      <c r="Q381" s="362">
        <v>0</v>
      </c>
      <c r="R381" s="362">
        <v>0</v>
      </c>
      <c r="S381" s="363">
        <v>0</v>
      </c>
      <c r="T381" s="363">
        <v>0</v>
      </c>
      <c r="U381" s="891">
        <v>6271.375424690531</v>
      </c>
      <c r="V381" s="891">
        <v>6316.5293277483033</v>
      </c>
      <c r="W381" s="891">
        <v>-45.677688333242529</v>
      </c>
      <c r="X381" s="891">
        <v>6270.8516394150611</v>
      </c>
      <c r="Y381" s="891">
        <v>0</v>
      </c>
      <c r="Z381" s="362">
        <v>0</v>
      </c>
      <c r="AA381" s="362">
        <v>0</v>
      </c>
      <c r="AB381" s="362">
        <v>0</v>
      </c>
      <c r="AC381" s="362">
        <v>0</v>
      </c>
      <c r="AD381" s="364" t="s">
        <v>2764</v>
      </c>
      <c r="AE381" s="360"/>
      <c r="AF381" s="363">
        <v>0</v>
      </c>
      <c r="AG381" s="363">
        <v>0</v>
      </c>
      <c r="AH381" s="360"/>
      <c r="AI381" s="859">
        <v>0</v>
      </c>
      <c r="AJ381" s="860">
        <v>0</v>
      </c>
      <c r="AK381" s="859">
        <v>0</v>
      </c>
      <c r="AL381" s="860">
        <v>0</v>
      </c>
      <c r="AM381" s="360"/>
      <c r="AN381" s="861">
        <v>0</v>
      </c>
      <c r="AO381" s="862">
        <v>0</v>
      </c>
      <c r="AP381" s="862">
        <v>0</v>
      </c>
      <c r="AQ381" s="862">
        <v>0</v>
      </c>
      <c r="AR381" s="863">
        <v>0</v>
      </c>
      <c r="AS381" s="586">
        <v>0</v>
      </c>
      <c r="AT381" s="864">
        <v>0</v>
      </c>
      <c r="AU381" s="864">
        <v>0</v>
      </c>
      <c r="AV381" s="864">
        <v>0</v>
      </c>
      <c r="AW381" s="864">
        <v>0</v>
      </c>
      <c r="AX381" s="839"/>
      <c r="AY381" s="865">
        <v>0</v>
      </c>
      <c r="AZ381" s="866">
        <v>0</v>
      </c>
      <c r="BA381" s="867">
        <v>0</v>
      </c>
      <c r="BB381" s="234" t="s">
        <v>1049</v>
      </c>
      <c r="BC381" s="360"/>
      <c r="BD381" s="360"/>
      <c r="BE381" s="360"/>
      <c r="BF381" s="360"/>
      <c r="BG381" s="360"/>
      <c r="BH381" s="360"/>
      <c r="BI381" s="360"/>
      <c r="BJ381" s="360"/>
      <c r="BK381" s="360"/>
      <c r="BL381" s="360"/>
      <c r="BM381" s="360"/>
      <c r="BN381" s="876">
        <v>0</v>
      </c>
      <c r="BO381" s="877">
        <v>0</v>
      </c>
      <c r="BP381" s="878">
        <v>0</v>
      </c>
      <c r="BQ381" s="879">
        <v>0</v>
      </c>
      <c r="BR381" s="879">
        <v>0</v>
      </c>
      <c r="BS381" s="880">
        <v>0</v>
      </c>
      <c r="BT381" s="881">
        <v>0</v>
      </c>
      <c r="BU381" s="879">
        <v>0</v>
      </c>
      <c r="BV381" s="879">
        <v>0</v>
      </c>
      <c r="BW381" s="882">
        <v>0</v>
      </c>
      <c r="CG381" s="480"/>
    </row>
    <row r="382" spans="1:85" s="177" customFormat="1" ht="21.95" customHeight="1" x14ac:dyDescent="0.2">
      <c r="A382" s="234"/>
      <c r="B382" s="234"/>
      <c r="C382" s="388">
        <v>0</v>
      </c>
      <c r="D382" s="388" t="s">
        <v>153</v>
      </c>
      <c r="E382" s="868" t="s">
        <v>1924</v>
      </c>
      <c r="F382" s="868" t="s">
        <v>1925</v>
      </c>
      <c r="G382" s="868" t="s">
        <v>90</v>
      </c>
      <c r="H382" s="869">
        <v>11.75</v>
      </c>
      <c r="I382" s="870">
        <v>126.9136</v>
      </c>
      <c r="J382" s="871">
        <v>1491.23</v>
      </c>
      <c r="K382" s="361">
        <v>1491.23</v>
      </c>
      <c r="L382" s="361">
        <v>1570.6207625271486</v>
      </c>
      <c r="M382" s="362">
        <v>0</v>
      </c>
      <c r="N382" s="362">
        <v>0</v>
      </c>
      <c r="O382" s="363">
        <v>0</v>
      </c>
      <c r="P382" s="363">
        <v>0</v>
      </c>
      <c r="Q382" s="362">
        <v>0</v>
      </c>
      <c r="R382" s="362">
        <v>0</v>
      </c>
      <c r="S382" s="363">
        <v>0</v>
      </c>
      <c r="T382" s="363">
        <v>0</v>
      </c>
      <c r="U382" s="891">
        <v>1541.5505689392942</v>
      </c>
      <c r="V382" s="891">
        <v>1552.6497330356572</v>
      </c>
      <c r="W382" s="891">
        <v>-11.227914399880795</v>
      </c>
      <c r="X382" s="891">
        <v>1541.4218186357764</v>
      </c>
      <c r="Y382" s="891">
        <v>0</v>
      </c>
      <c r="Z382" s="362">
        <v>0</v>
      </c>
      <c r="AA382" s="362">
        <v>0</v>
      </c>
      <c r="AB382" s="362">
        <v>0</v>
      </c>
      <c r="AC382" s="362">
        <v>0</v>
      </c>
      <c r="AD382" s="364" t="s">
        <v>2764</v>
      </c>
      <c r="AE382" s="360"/>
      <c r="AF382" s="363">
        <v>0</v>
      </c>
      <c r="AG382" s="363">
        <v>0</v>
      </c>
      <c r="AH382" s="360"/>
      <c r="AI382" s="859">
        <v>0</v>
      </c>
      <c r="AJ382" s="860">
        <v>0</v>
      </c>
      <c r="AK382" s="859">
        <v>0</v>
      </c>
      <c r="AL382" s="860">
        <v>0</v>
      </c>
      <c r="AM382" s="360"/>
      <c r="AN382" s="861">
        <v>0</v>
      </c>
      <c r="AO382" s="862">
        <v>0</v>
      </c>
      <c r="AP382" s="862">
        <v>0</v>
      </c>
      <c r="AQ382" s="862">
        <v>0</v>
      </c>
      <c r="AR382" s="863">
        <v>0</v>
      </c>
      <c r="AS382" s="586">
        <v>0</v>
      </c>
      <c r="AT382" s="864">
        <v>0</v>
      </c>
      <c r="AU382" s="864">
        <v>0</v>
      </c>
      <c r="AV382" s="864">
        <v>0</v>
      </c>
      <c r="AW382" s="864">
        <v>0</v>
      </c>
      <c r="AX382" s="839"/>
      <c r="AY382" s="865">
        <v>0</v>
      </c>
      <c r="AZ382" s="866">
        <v>0</v>
      </c>
      <c r="BA382" s="867">
        <v>0</v>
      </c>
      <c r="BB382" s="234" t="s">
        <v>1924</v>
      </c>
      <c r="BC382" s="360"/>
      <c r="BD382" s="360"/>
      <c r="BE382" s="360"/>
      <c r="BF382" s="360"/>
      <c r="BG382" s="360"/>
      <c r="BH382" s="360"/>
      <c r="BI382" s="360"/>
      <c r="BJ382" s="360"/>
      <c r="BK382" s="360"/>
      <c r="BL382" s="360"/>
      <c r="BM382" s="360"/>
      <c r="BN382" s="876">
        <v>0</v>
      </c>
      <c r="BO382" s="877">
        <v>0</v>
      </c>
      <c r="BP382" s="878">
        <v>0</v>
      </c>
      <c r="BQ382" s="879">
        <v>0</v>
      </c>
      <c r="BR382" s="879">
        <v>0</v>
      </c>
      <c r="BS382" s="880">
        <v>0</v>
      </c>
      <c r="BT382" s="881">
        <v>0</v>
      </c>
      <c r="BU382" s="879">
        <v>0</v>
      </c>
      <c r="BV382" s="879">
        <v>0</v>
      </c>
      <c r="BW382" s="882">
        <v>0</v>
      </c>
      <c r="CG382" s="480"/>
    </row>
    <row r="383" spans="1:85" s="177" customFormat="1" ht="21.95" customHeight="1" x14ac:dyDescent="0.2">
      <c r="A383" s="234">
        <v>0</v>
      </c>
      <c r="B383" s="234">
        <v>0</v>
      </c>
      <c r="C383" s="388">
        <v>0</v>
      </c>
      <c r="D383" s="388" t="s">
        <v>153</v>
      </c>
      <c r="E383" s="868" t="s">
        <v>1926</v>
      </c>
      <c r="F383" s="868" t="s">
        <v>1927</v>
      </c>
      <c r="G383" s="868" t="s">
        <v>15</v>
      </c>
      <c r="H383" s="869">
        <v>7</v>
      </c>
      <c r="I383" s="870">
        <v>37.9</v>
      </c>
      <c r="J383" s="871">
        <v>265.3</v>
      </c>
      <c r="K383" s="361">
        <v>265.3</v>
      </c>
      <c r="L383" s="361">
        <v>279.42415878063917</v>
      </c>
      <c r="M383" s="362">
        <v>0</v>
      </c>
      <c r="N383" s="362">
        <v>0</v>
      </c>
      <c r="O383" s="363">
        <v>0</v>
      </c>
      <c r="P383" s="363">
        <v>0</v>
      </c>
      <c r="Q383" s="362">
        <v>0</v>
      </c>
      <c r="R383" s="362">
        <v>0</v>
      </c>
      <c r="S383" s="363">
        <v>0</v>
      </c>
      <c r="T383" s="363">
        <v>0</v>
      </c>
      <c r="U383" s="891">
        <v>274.25237283289283</v>
      </c>
      <c r="V383" s="891">
        <v>276.2269899172897</v>
      </c>
      <c r="W383" s="891">
        <v>-1.9975226425758723</v>
      </c>
      <c r="X383" s="891">
        <v>274.22946727471384</v>
      </c>
      <c r="Y383" s="891">
        <v>0</v>
      </c>
      <c r="Z383" s="362">
        <v>0</v>
      </c>
      <c r="AA383" s="362">
        <v>0</v>
      </c>
      <c r="AB383" s="362">
        <v>0</v>
      </c>
      <c r="AC383" s="362">
        <v>0</v>
      </c>
      <c r="AD383" s="364" t="s">
        <v>2764</v>
      </c>
      <c r="AE383" s="360"/>
      <c r="AF383" s="363">
        <v>0</v>
      </c>
      <c r="AG383" s="363">
        <v>0</v>
      </c>
      <c r="AH383" s="360"/>
      <c r="AI383" s="859">
        <v>0</v>
      </c>
      <c r="AJ383" s="860">
        <v>0</v>
      </c>
      <c r="AK383" s="859">
        <v>0</v>
      </c>
      <c r="AL383" s="860">
        <v>0</v>
      </c>
      <c r="AM383" s="360"/>
      <c r="AN383" s="861">
        <v>0</v>
      </c>
      <c r="AO383" s="862">
        <v>0</v>
      </c>
      <c r="AP383" s="862">
        <v>0</v>
      </c>
      <c r="AQ383" s="862">
        <v>0</v>
      </c>
      <c r="AR383" s="863">
        <v>0</v>
      </c>
      <c r="AS383" s="586">
        <v>0</v>
      </c>
      <c r="AT383" s="864">
        <v>0</v>
      </c>
      <c r="AU383" s="864">
        <v>0</v>
      </c>
      <c r="AV383" s="864">
        <v>0</v>
      </c>
      <c r="AW383" s="864">
        <v>0</v>
      </c>
      <c r="AX383" s="839"/>
      <c r="AY383" s="865">
        <v>0</v>
      </c>
      <c r="AZ383" s="866">
        <v>0</v>
      </c>
      <c r="BA383" s="867">
        <v>0</v>
      </c>
      <c r="BB383" s="234" t="s">
        <v>1926</v>
      </c>
      <c r="BC383" s="360"/>
      <c r="BD383" s="360"/>
      <c r="BE383" s="360"/>
      <c r="BF383" s="360"/>
      <c r="BG383" s="360"/>
      <c r="BH383" s="360"/>
      <c r="BI383" s="360"/>
      <c r="BJ383" s="360"/>
      <c r="BK383" s="360"/>
      <c r="BL383" s="360"/>
      <c r="BM383" s="360"/>
      <c r="BN383" s="876">
        <v>0</v>
      </c>
      <c r="BO383" s="877">
        <v>0</v>
      </c>
      <c r="BP383" s="878">
        <v>0</v>
      </c>
      <c r="BQ383" s="879">
        <v>0</v>
      </c>
      <c r="BR383" s="879">
        <v>0</v>
      </c>
      <c r="BS383" s="880">
        <v>0</v>
      </c>
      <c r="BT383" s="881">
        <v>0</v>
      </c>
      <c r="BU383" s="879">
        <v>0</v>
      </c>
      <c r="BV383" s="879">
        <v>0</v>
      </c>
      <c r="BW383" s="882">
        <v>0</v>
      </c>
      <c r="CG383" s="480">
        <v>315</v>
      </c>
    </row>
    <row r="384" spans="1:85" s="177" customFormat="1" ht="21.95" customHeight="1" x14ac:dyDescent="0.2">
      <c r="A384" s="234">
        <v>0</v>
      </c>
      <c r="B384" s="234">
        <v>0</v>
      </c>
      <c r="C384" s="388">
        <v>0</v>
      </c>
      <c r="D384" s="388" t="s">
        <v>153</v>
      </c>
      <c r="E384" s="868" t="s">
        <v>1928</v>
      </c>
      <c r="F384" s="868" t="s">
        <v>1929</v>
      </c>
      <c r="G384" s="868" t="s">
        <v>15</v>
      </c>
      <c r="H384" s="869">
        <v>4.3499999999999996</v>
      </c>
      <c r="I384" s="870">
        <v>27.63</v>
      </c>
      <c r="J384" s="871">
        <v>120.19</v>
      </c>
      <c r="K384" s="361">
        <v>120.19</v>
      </c>
      <c r="L384" s="361">
        <v>126.58872839745578</v>
      </c>
      <c r="M384" s="362">
        <v>0</v>
      </c>
      <c r="N384" s="362">
        <v>0</v>
      </c>
      <c r="O384" s="363">
        <v>0</v>
      </c>
      <c r="P384" s="363">
        <v>0</v>
      </c>
      <c r="Q384" s="362">
        <v>0</v>
      </c>
      <c r="R384" s="362">
        <v>0</v>
      </c>
      <c r="S384" s="363">
        <v>0</v>
      </c>
      <c r="T384" s="363">
        <v>0</v>
      </c>
      <c r="U384" s="891">
        <v>124.24573196677494</v>
      </c>
      <c r="V384" s="891">
        <v>125.14030123693573</v>
      </c>
      <c r="W384" s="891">
        <v>-0.90494627369465197</v>
      </c>
      <c r="X384" s="891">
        <v>124.23535496324108</v>
      </c>
      <c r="Y384" s="891">
        <v>0</v>
      </c>
      <c r="Z384" s="362">
        <v>0</v>
      </c>
      <c r="AA384" s="362">
        <v>0</v>
      </c>
      <c r="AB384" s="362">
        <v>0</v>
      </c>
      <c r="AC384" s="362">
        <v>0</v>
      </c>
      <c r="AD384" s="364" t="s">
        <v>2764</v>
      </c>
      <c r="AE384" s="360"/>
      <c r="AF384" s="363">
        <v>0</v>
      </c>
      <c r="AG384" s="363">
        <v>0</v>
      </c>
      <c r="AH384" s="360"/>
      <c r="AI384" s="859">
        <v>0</v>
      </c>
      <c r="AJ384" s="860">
        <v>0</v>
      </c>
      <c r="AK384" s="859">
        <v>0</v>
      </c>
      <c r="AL384" s="860">
        <v>0</v>
      </c>
      <c r="AM384" s="360"/>
      <c r="AN384" s="861">
        <v>0</v>
      </c>
      <c r="AO384" s="862">
        <v>0</v>
      </c>
      <c r="AP384" s="862">
        <v>0</v>
      </c>
      <c r="AQ384" s="862">
        <v>0</v>
      </c>
      <c r="AR384" s="863">
        <v>0</v>
      </c>
      <c r="AS384" s="586">
        <v>0</v>
      </c>
      <c r="AT384" s="864">
        <v>0</v>
      </c>
      <c r="AU384" s="864">
        <v>0</v>
      </c>
      <c r="AV384" s="864">
        <v>0</v>
      </c>
      <c r="AW384" s="864">
        <v>0</v>
      </c>
      <c r="AX384" s="839"/>
      <c r="AY384" s="865">
        <v>0</v>
      </c>
      <c r="AZ384" s="866">
        <v>0</v>
      </c>
      <c r="BA384" s="867">
        <v>0</v>
      </c>
      <c r="BB384" s="234" t="s">
        <v>1928</v>
      </c>
      <c r="BC384" s="360"/>
      <c r="BD384" s="360"/>
      <c r="BE384" s="360"/>
      <c r="BF384" s="360"/>
      <c r="BG384" s="360"/>
      <c r="BH384" s="360"/>
      <c r="BI384" s="360"/>
      <c r="BJ384" s="360"/>
      <c r="BK384" s="360"/>
      <c r="BL384" s="360"/>
      <c r="BM384" s="360"/>
      <c r="BN384" s="876">
        <v>0</v>
      </c>
      <c r="BO384" s="877">
        <v>0</v>
      </c>
      <c r="BP384" s="878">
        <v>0</v>
      </c>
      <c r="BQ384" s="879">
        <v>0</v>
      </c>
      <c r="BR384" s="879">
        <v>0</v>
      </c>
      <c r="BS384" s="880">
        <v>0</v>
      </c>
      <c r="BT384" s="881">
        <v>0</v>
      </c>
      <c r="BU384" s="879">
        <v>0</v>
      </c>
      <c r="BV384" s="879">
        <v>0</v>
      </c>
      <c r="BW384" s="882">
        <v>0</v>
      </c>
      <c r="CG384" s="480">
        <v>316</v>
      </c>
    </row>
    <row r="385" spans="1:85" s="177" customFormat="1" ht="21.95" customHeight="1" x14ac:dyDescent="0.2">
      <c r="A385" s="234">
        <v>0</v>
      </c>
      <c r="B385" s="234">
        <v>0</v>
      </c>
      <c r="C385" s="388">
        <v>0</v>
      </c>
      <c r="D385" s="388" t="s">
        <v>153</v>
      </c>
      <c r="E385" s="868" t="s">
        <v>1930</v>
      </c>
      <c r="F385" s="868" t="s">
        <v>1931</v>
      </c>
      <c r="G385" s="868" t="s">
        <v>90</v>
      </c>
      <c r="H385" s="869">
        <v>841.6</v>
      </c>
      <c r="I385" s="870">
        <v>27</v>
      </c>
      <c r="J385" s="871">
        <v>22723.200000000001</v>
      </c>
      <c r="K385" s="361">
        <v>22723.200000000001</v>
      </c>
      <c r="L385" s="361">
        <v>23932.947775364566</v>
      </c>
      <c r="M385" s="362">
        <v>0</v>
      </c>
      <c r="N385" s="362">
        <v>0</v>
      </c>
      <c r="O385" s="363">
        <v>0</v>
      </c>
      <c r="P385" s="363">
        <v>0</v>
      </c>
      <c r="Q385" s="362">
        <v>0</v>
      </c>
      <c r="R385" s="362">
        <v>0</v>
      </c>
      <c r="S385" s="363">
        <v>0</v>
      </c>
      <c r="T385" s="363">
        <v>0</v>
      </c>
      <c r="U385" s="891">
        <v>23489.97933794343</v>
      </c>
      <c r="V385" s="891">
        <v>23659.107189176626</v>
      </c>
      <c r="W385" s="891">
        <v>-171.08973430750061</v>
      </c>
      <c r="X385" s="891">
        <v>23488.017454869125</v>
      </c>
      <c r="Y385" s="891">
        <v>0</v>
      </c>
      <c r="Z385" s="362">
        <v>0</v>
      </c>
      <c r="AA385" s="362">
        <v>0</v>
      </c>
      <c r="AB385" s="362">
        <v>0</v>
      </c>
      <c r="AC385" s="362">
        <v>0</v>
      </c>
      <c r="AD385" s="364" t="s">
        <v>2764</v>
      </c>
      <c r="AE385" s="360"/>
      <c r="AF385" s="363">
        <v>0</v>
      </c>
      <c r="AG385" s="363">
        <v>0</v>
      </c>
      <c r="AH385" s="360"/>
      <c r="AI385" s="859">
        <v>0</v>
      </c>
      <c r="AJ385" s="860">
        <v>0</v>
      </c>
      <c r="AK385" s="859">
        <v>0</v>
      </c>
      <c r="AL385" s="860">
        <v>0</v>
      </c>
      <c r="AM385" s="360"/>
      <c r="AN385" s="861">
        <v>0</v>
      </c>
      <c r="AO385" s="862">
        <v>0</v>
      </c>
      <c r="AP385" s="862">
        <v>0</v>
      </c>
      <c r="AQ385" s="862">
        <v>0</v>
      </c>
      <c r="AR385" s="863">
        <v>0</v>
      </c>
      <c r="AS385" s="586">
        <v>0</v>
      </c>
      <c r="AT385" s="864">
        <v>0</v>
      </c>
      <c r="AU385" s="864">
        <v>0</v>
      </c>
      <c r="AV385" s="864">
        <v>0</v>
      </c>
      <c r="AW385" s="864">
        <v>0</v>
      </c>
      <c r="AX385" s="839"/>
      <c r="AY385" s="865">
        <v>0</v>
      </c>
      <c r="AZ385" s="866">
        <v>0</v>
      </c>
      <c r="BA385" s="867">
        <v>0</v>
      </c>
      <c r="BB385" s="234" t="s">
        <v>1930</v>
      </c>
      <c r="BC385" s="360"/>
      <c r="BD385" s="360"/>
      <c r="BE385" s="360"/>
      <c r="BF385" s="360"/>
      <c r="BG385" s="360"/>
      <c r="BH385" s="360"/>
      <c r="BI385" s="360"/>
      <c r="BJ385" s="360"/>
      <c r="BK385" s="360"/>
      <c r="BL385" s="360"/>
      <c r="BM385" s="360"/>
      <c r="BN385" s="876">
        <v>0</v>
      </c>
      <c r="BO385" s="877">
        <v>0</v>
      </c>
      <c r="BP385" s="878">
        <v>0</v>
      </c>
      <c r="BQ385" s="879">
        <v>0</v>
      </c>
      <c r="BR385" s="879">
        <v>0</v>
      </c>
      <c r="BS385" s="880">
        <v>0</v>
      </c>
      <c r="BT385" s="881">
        <v>0</v>
      </c>
      <c r="BU385" s="879">
        <v>0</v>
      </c>
      <c r="BV385" s="879">
        <v>0</v>
      </c>
      <c r="BW385" s="882">
        <v>0</v>
      </c>
      <c r="CG385" s="480">
        <v>317</v>
      </c>
    </row>
    <row r="386" spans="1:85" s="177" customFormat="1" ht="21.95" customHeight="1" x14ac:dyDescent="0.2">
      <c r="A386" s="234">
        <v>15</v>
      </c>
      <c r="B386" s="234">
        <v>0</v>
      </c>
      <c r="C386" s="388">
        <v>0</v>
      </c>
      <c r="D386" s="388" t="s">
        <v>153</v>
      </c>
      <c r="E386" s="868" t="s">
        <v>1932</v>
      </c>
      <c r="F386" s="868" t="s">
        <v>581</v>
      </c>
      <c r="G386" s="868" t="s">
        <v>94</v>
      </c>
      <c r="H386" s="869">
        <v>310</v>
      </c>
      <c r="I386" s="870">
        <v>56.584800000000001</v>
      </c>
      <c r="J386" s="871">
        <v>17541.29</v>
      </c>
      <c r="K386" s="361">
        <v>17541.29</v>
      </c>
      <c r="L386" s="361">
        <v>18222.112053306129</v>
      </c>
      <c r="M386" s="362">
        <v>0</v>
      </c>
      <c r="N386" s="362">
        <v>0</v>
      </c>
      <c r="O386" s="363">
        <v>0</v>
      </c>
      <c r="P386" s="363">
        <v>0</v>
      </c>
      <c r="Q386" s="362">
        <v>0.23225806451612904</v>
      </c>
      <c r="R386" s="887">
        <v>0.2709677419354839</v>
      </c>
      <c r="S386" s="363">
        <v>84.000000000000014</v>
      </c>
      <c r="T386" s="363">
        <v>4753.1237419354848</v>
      </c>
      <c r="U386" s="891">
        <v>18057.023570015808</v>
      </c>
      <c r="V386" s="891">
        <v>18156.838136433806</v>
      </c>
      <c r="W386" s="891">
        <v>-100.97241538844619</v>
      </c>
      <c r="X386" s="891">
        <v>18055.86572104536</v>
      </c>
      <c r="Y386" s="891">
        <v>0</v>
      </c>
      <c r="Z386" s="362">
        <v>0</v>
      </c>
      <c r="AA386" s="362">
        <v>3.8709677419354854E-2</v>
      </c>
      <c r="AB386" s="362">
        <v>0.2709677419354839</v>
      </c>
      <c r="AC386" s="362">
        <v>3.8709677419354854E-2</v>
      </c>
      <c r="AD386" s="364" t="s">
        <v>2765</v>
      </c>
      <c r="AE386" s="360"/>
      <c r="AF386" s="363">
        <v>0</v>
      </c>
      <c r="AG386" s="363">
        <v>84.000000000000014</v>
      </c>
      <c r="AH386" s="360"/>
      <c r="AI386" s="859">
        <v>0</v>
      </c>
      <c r="AJ386" s="860">
        <v>0</v>
      </c>
      <c r="AK386" s="859">
        <v>4753.1237419354848</v>
      </c>
      <c r="AL386" s="860">
        <v>15</v>
      </c>
      <c r="AM386" s="360"/>
      <c r="AN386" s="861">
        <v>4753.1237419354848</v>
      </c>
      <c r="AO386" s="862">
        <v>0</v>
      </c>
      <c r="AP386" s="862">
        <v>0</v>
      </c>
      <c r="AQ386" s="862">
        <v>4753.1237419354848</v>
      </c>
      <c r="AR386" s="863">
        <v>7.1663390194418135E-3</v>
      </c>
      <c r="AS386" s="586">
        <v>0</v>
      </c>
      <c r="AT386" s="864">
        <v>0</v>
      </c>
      <c r="AU386" s="864">
        <v>0</v>
      </c>
      <c r="AV386" s="864">
        <v>0</v>
      </c>
      <c r="AW386" s="864">
        <v>0</v>
      </c>
      <c r="AX386" s="839"/>
      <c r="AY386" s="865">
        <v>0</v>
      </c>
      <c r="AZ386" s="866">
        <v>0</v>
      </c>
      <c r="BA386" s="867">
        <v>0</v>
      </c>
      <c r="BB386" s="234" t="s">
        <v>1932</v>
      </c>
      <c r="BC386" s="360"/>
      <c r="BD386" s="360"/>
      <c r="BE386" s="360"/>
      <c r="BF386" s="360"/>
      <c r="BG386" s="360"/>
      <c r="BH386" s="360"/>
      <c r="BI386" s="360"/>
      <c r="BJ386" s="360"/>
      <c r="BK386" s="360"/>
      <c r="BL386" s="360"/>
      <c r="BM386" s="360"/>
      <c r="BN386" s="876">
        <v>0</v>
      </c>
      <c r="BO386" s="877">
        <v>0</v>
      </c>
      <c r="BP386" s="878">
        <v>0</v>
      </c>
      <c r="BQ386" s="879">
        <v>0</v>
      </c>
      <c r="BR386" s="879">
        <v>0</v>
      </c>
      <c r="BS386" s="880">
        <v>0</v>
      </c>
      <c r="BT386" s="881">
        <v>0</v>
      </c>
      <c r="BU386" s="879">
        <v>0</v>
      </c>
      <c r="BV386" s="879">
        <v>0</v>
      </c>
      <c r="BW386" s="882">
        <v>0</v>
      </c>
      <c r="CG386" s="480">
        <v>318</v>
      </c>
    </row>
    <row r="387" spans="1:85" s="130" customFormat="1" ht="21.95" customHeight="1" thickBot="1" x14ac:dyDescent="0.25">
      <c r="A387" s="234"/>
      <c r="B387" s="234"/>
      <c r="C387" s="388"/>
      <c r="D387" s="388"/>
      <c r="E387" s="161" t="s">
        <v>62</v>
      </c>
      <c r="F387" s="161"/>
      <c r="G387" s="162"/>
      <c r="H387" s="162"/>
      <c r="I387" s="162"/>
      <c r="J387" s="163">
        <v>6525736.0599999996</v>
      </c>
      <c r="K387" s="163">
        <v>6525736.0599999996</v>
      </c>
      <c r="L387" s="163">
        <v>6675636.6331881452</v>
      </c>
      <c r="M387" s="164">
        <v>0.4448578118413819</v>
      </c>
      <c r="N387" s="198">
        <v>0.48421226556518138</v>
      </c>
      <c r="O387" s="199">
        <v>0</v>
      </c>
      <c r="P387" s="199">
        <v>3159841.4420930003</v>
      </c>
      <c r="Q387" s="200">
        <v>0.48587357959154887</v>
      </c>
      <c r="R387" s="200">
        <v>0.56853214268674179</v>
      </c>
      <c r="S387" s="159"/>
      <c r="T387" s="159">
        <v>3710090.7047999362</v>
      </c>
      <c r="U387" s="159">
        <v>6670401.055168652</v>
      </c>
      <c r="V387" s="159">
        <v>6695244.9904584838</v>
      </c>
      <c r="W387" s="159">
        <v>-25132.12493919428</v>
      </c>
      <c r="X387" s="159">
        <v>6670112.8655192899</v>
      </c>
      <c r="Y387" s="159">
        <v>3194033.5263601732</v>
      </c>
      <c r="Z387" s="160">
        <v>3.9354453723799476E-2</v>
      </c>
      <c r="AA387" s="200">
        <v>8.2658563095192927E-2</v>
      </c>
      <c r="AB387" s="160">
        <v>8.4319877121560416E-2</v>
      </c>
      <c r="AC387" s="160">
        <v>4.3304109371393451E-2</v>
      </c>
      <c r="AD387" s="202" t="s">
        <v>2765</v>
      </c>
      <c r="AF387" s="838"/>
      <c r="AG387" s="834">
        <v>0</v>
      </c>
      <c r="AI387" s="207"/>
      <c r="AJ387" s="208">
        <v>25</v>
      </c>
      <c r="AK387" s="207"/>
      <c r="AL387" s="208">
        <v>47</v>
      </c>
      <c r="AN387" s="214">
        <v>3710090.7047999366</v>
      </c>
      <c r="AO387" s="215">
        <v>-113080.85951999998</v>
      </c>
      <c r="AP387" s="215">
        <v>1</v>
      </c>
      <c r="AQ387" s="215">
        <v>663256.89156493545</v>
      </c>
      <c r="AR387" s="216">
        <v>1</v>
      </c>
      <c r="AS387" s="396"/>
      <c r="AT387" s="244"/>
      <c r="AU387" s="244"/>
      <c r="AV387" s="244"/>
      <c r="AW387" s="244"/>
      <c r="AX387" s="177"/>
      <c r="AY387" s="388">
        <v>660322.379159</v>
      </c>
      <c r="AZ387" s="388">
        <v>1</v>
      </c>
      <c r="BA387" s="388">
        <v>70</v>
      </c>
      <c r="BB387" s="234"/>
      <c r="BN387" s="668"/>
      <c r="BO387" s="669">
        <v>3710090.7047999362</v>
      </c>
      <c r="BP387" s="670">
        <v>1065768.43</v>
      </c>
      <c r="BQ387" s="671"/>
      <c r="BR387" s="671">
        <v>-26241.936889999997</v>
      </c>
      <c r="BS387" s="672">
        <v>1</v>
      </c>
      <c r="BT387" s="670">
        <v>0.71828218884951356</v>
      </c>
      <c r="BU387" s="671"/>
      <c r="BV387" s="671">
        <v>576491.19959693542</v>
      </c>
      <c r="BW387" s="673">
        <v>1</v>
      </c>
      <c r="CG387" s="480">
        <v>336</v>
      </c>
    </row>
    <row r="388" spans="1:85" s="165" customFormat="1" ht="21.95" customHeight="1" x14ac:dyDescent="0.2">
      <c r="A388" s="234">
        <v>0</v>
      </c>
      <c r="B388" s="234">
        <v>0</v>
      </c>
      <c r="C388" s="388"/>
      <c r="D388" s="388"/>
      <c r="E388" s="651"/>
      <c r="F388" s="651"/>
      <c r="G388" s="651"/>
      <c r="H388" s="652"/>
      <c r="I388" s="655"/>
      <c r="J388" s="656"/>
      <c r="K388" s="361"/>
      <c r="L388" s="361"/>
      <c r="M388" s="365"/>
      <c r="N388" s="365"/>
      <c r="O388" s="366"/>
      <c r="P388" s="366"/>
      <c r="Q388" s="365"/>
      <c r="R388" s="365"/>
      <c r="S388" s="366"/>
      <c r="T388" s="366"/>
      <c r="U388" s="366"/>
      <c r="V388" s="366"/>
      <c r="W388" s="366"/>
      <c r="X388" s="366"/>
      <c r="Y388" s="366"/>
      <c r="Z388" s="365"/>
      <c r="AA388" s="365"/>
      <c r="AB388" s="365">
        <v>0</v>
      </c>
      <c r="AC388" s="365"/>
      <c r="AD388" s="367"/>
      <c r="AF388" s="75"/>
      <c r="AG388" s="835"/>
      <c r="AT388" s="244"/>
      <c r="AU388" s="244"/>
      <c r="AV388" s="244"/>
      <c r="AW388" s="244"/>
      <c r="AY388" s="248"/>
      <c r="AZ388" s="246"/>
      <c r="BA388" s="253"/>
      <c r="BB388" s="235"/>
      <c r="CG388" s="479">
        <v>371</v>
      </c>
    </row>
    <row r="389" spans="1:85" s="155" customFormat="1" ht="21.95" customHeight="1" x14ac:dyDescent="0.2">
      <c r="A389" s="234">
        <v>0</v>
      </c>
      <c r="B389" s="234">
        <v>0</v>
      </c>
      <c r="C389" s="388" t="s">
        <v>75</v>
      </c>
      <c r="D389" s="388" t="s">
        <v>75</v>
      </c>
      <c r="E389" s="161" t="s">
        <v>75</v>
      </c>
      <c r="F389" s="161" t="s">
        <v>155</v>
      </c>
      <c r="G389" s="162"/>
      <c r="H389" s="162"/>
      <c r="I389" s="162"/>
      <c r="J389" s="163">
        <v>150598.9</v>
      </c>
      <c r="K389" s="163">
        <v>150598.9</v>
      </c>
      <c r="L389" s="163">
        <v>154335.10726568324</v>
      </c>
      <c r="M389" s="164">
        <v>0.50779439082224376</v>
      </c>
      <c r="N389" s="164">
        <v>0.54410034437170529</v>
      </c>
      <c r="O389" s="163">
        <v>0</v>
      </c>
      <c r="P389" s="163">
        <v>81940.913352000003</v>
      </c>
      <c r="Q389" s="164">
        <v>0.49643403465193209</v>
      </c>
      <c r="R389" s="164">
        <v>0.53400224999809498</v>
      </c>
      <c r="S389" s="163">
        <v>0</v>
      </c>
      <c r="T389" s="163">
        <v>80420.15144723811</v>
      </c>
      <c r="U389" s="163">
        <v>153779.16207395238</v>
      </c>
      <c r="V389" s="163">
        <v>154338.47455700929</v>
      </c>
      <c r="W389" s="163"/>
      <c r="X389" s="163">
        <v>153772.67404914892</v>
      </c>
      <c r="Y389" s="163">
        <v>83403.546236032184</v>
      </c>
      <c r="Z389" s="164">
        <v>3.6305953549461534E-2</v>
      </c>
      <c r="AA389" s="164">
        <v>3.7568215346162892E-2</v>
      </c>
      <c r="AB389" s="164">
        <v>-1.0098094373610311E-2</v>
      </c>
      <c r="AC389" s="164">
        <v>1.2622617967013583E-3</v>
      </c>
      <c r="AD389" s="201"/>
      <c r="AF389" s="839"/>
      <c r="AG389" s="836"/>
      <c r="AS389" s="396"/>
      <c r="AY389" s="247"/>
      <c r="AZ389" s="245"/>
      <c r="BA389" s="251"/>
      <c r="BB389" s="234"/>
      <c r="CG389" s="480">
        <v>372</v>
      </c>
    </row>
    <row r="390" spans="1:85" s="130" customFormat="1" ht="21.95" customHeight="1" x14ac:dyDescent="0.2">
      <c r="A390" s="234">
        <v>0</v>
      </c>
      <c r="B390" s="234">
        <v>0</v>
      </c>
      <c r="C390" s="388">
        <v>0</v>
      </c>
      <c r="D390" s="388" t="s">
        <v>75</v>
      </c>
      <c r="E390" s="868" t="s">
        <v>76</v>
      </c>
      <c r="F390" s="868" t="s">
        <v>608</v>
      </c>
      <c r="G390" s="868" t="s">
        <v>7</v>
      </c>
      <c r="H390" s="869">
        <v>1</v>
      </c>
      <c r="I390" s="870">
        <v>900</v>
      </c>
      <c r="J390" s="871">
        <v>900</v>
      </c>
      <c r="K390" s="361">
        <v>900</v>
      </c>
      <c r="L390" s="361">
        <v>915.98430995966487</v>
      </c>
      <c r="M390" s="362">
        <v>0.61880000000000002</v>
      </c>
      <c r="N390" s="362">
        <v>0.66639999999999999</v>
      </c>
      <c r="O390" s="363">
        <v>0.66639999999999999</v>
      </c>
      <c r="P390" s="363">
        <v>599.76</v>
      </c>
      <c r="Q390" s="362">
        <v>0.61880000000000002</v>
      </c>
      <c r="R390" s="362">
        <v>0.66639999999999999</v>
      </c>
      <c r="S390" s="363">
        <v>0.66639999999999999</v>
      </c>
      <c r="T390" s="363">
        <v>599.76</v>
      </c>
      <c r="U390" s="891">
        <v>916.80989771781742</v>
      </c>
      <c r="V390" s="891">
        <v>919.32621083548975</v>
      </c>
      <c r="W390" s="891">
        <v>-2.5455023498373244</v>
      </c>
      <c r="X390" s="891">
        <v>916.78070848565244</v>
      </c>
      <c r="Y390" s="891">
        <v>610.94266413483876</v>
      </c>
      <c r="Z390" s="362">
        <v>4.7599999999999976E-2</v>
      </c>
      <c r="AA390" s="362">
        <v>4.7599999999999976E-2</v>
      </c>
      <c r="AB390" s="362">
        <v>0</v>
      </c>
      <c r="AC390" s="362">
        <v>0</v>
      </c>
      <c r="AD390" s="368"/>
      <c r="AF390" s="360"/>
      <c r="AG390" s="837"/>
      <c r="AT390" s="244"/>
      <c r="AU390" s="244"/>
      <c r="AV390" s="244"/>
      <c r="AW390" s="244"/>
      <c r="AY390" s="249"/>
      <c r="AZ390" s="206"/>
      <c r="BA390" s="252"/>
      <c r="BB390" s="233"/>
      <c r="CG390" s="479">
        <v>373</v>
      </c>
    </row>
    <row r="391" spans="1:85" s="130" customFormat="1" ht="21.95" customHeight="1" x14ac:dyDescent="0.2">
      <c r="A391" s="234">
        <v>0</v>
      </c>
      <c r="B391" s="234">
        <v>0</v>
      </c>
      <c r="C391" s="388">
        <v>0</v>
      </c>
      <c r="D391" s="388" t="s">
        <v>75</v>
      </c>
      <c r="E391" s="868" t="s">
        <v>77</v>
      </c>
      <c r="F391" s="868" t="s">
        <v>1050</v>
      </c>
      <c r="G391" s="868" t="s">
        <v>7</v>
      </c>
      <c r="H391" s="869">
        <v>1</v>
      </c>
      <c r="I391" s="870">
        <v>25348.973600000001</v>
      </c>
      <c r="J391" s="871">
        <v>25348.97</v>
      </c>
      <c r="K391" s="361">
        <v>25348.97</v>
      </c>
      <c r="L391" s="361">
        <v>26698.509680383184</v>
      </c>
      <c r="M391" s="362">
        <v>0</v>
      </c>
      <c r="N391" s="362">
        <v>0</v>
      </c>
      <c r="O391" s="363">
        <v>0</v>
      </c>
      <c r="P391" s="363">
        <v>0</v>
      </c>
      <c r="Q391" s="362">
        <v>0</v>
      </c>
      <c r="R391" s="362">
        <v>0</v>
      </c>
      <c r="S391" s="363">
        <v>0</v>
      </c>
      <c r="T391" s="363">
        <v>0</v>
      </c>
      <c r="U391" s="891">
        <v>26204.354207952561</v>
      </c>
      <c r="V391" s="891">
        <v>26393.025558249821</v>
      </c>
      <c r="W391" s="891">
        <v>-190.85993796070801</v>
      </c>
      <c r="X391" s="891">
        <v>26202.165620289114</v>
      </c>
      <c r="Y391" s="891">
        <v>0</v>
      </c>
      <c r="Z391" s="362">
        <v>0</v>
      </c>
      <c r="AA391" s="362">
        <v>0</v>
      </c>
      <c r="AB391" s="362">
        <v>0</v>
      </c>
      <c r="AC391" s="362">
        <v>0</v>
      </c>
      <c r="AD391" s="368"/>
      <c r="AF391" s="360"/>
      <c r="AG391" s="837"/>
      <c r="AT391" s="244"/>
      <c r="AU391" s="244"/>
      <c r="AV391" s="244"/>
      <c r="AW391" s="244"/>
      <c r="AY391" s="249"/>
      <c r="AZ391" s="206"/>
      <c r="BA391" s="252"/>
      <c r="BB391" s="233"/>
      <c r="CG391" s="479">
        <v>374</v>
      </c>
    </row>
    <row r="392" spans="1:85" s="130" customFormat="1" ht="21.95" customHeight="1" x14ac:dyDescent="0.2">
      <c r="A392" s="234">
        <v>0</v>
      </c>
      <c r="B392" s="234">
        <v>0</v>
      </c>
      <c r="C392" s="388">
        <v>0</v>
      </c>
      <c r="D392" s="388" t="s">
        <v>75</v>
      </c>
      <c r="E392" s="868" t="s">
        <v>78</v>
      </c>
      <c r="F392" s="868" t="s">
        <v>1051</v>
      </c>
      <c r="G392" s="868" t="s">
        <v>7</v>
      </c>
      <c r="H392" s="869">
        <v>0</v>
      </c>
      <c r="I392" s="870">
        <v>120000</v>
      </c>
      <c r="J392" s="871">
        <v>0</v>
      </c>
      <c r="K392" s="361">
        <v>0</v>
      </c>
      <c r="L392" s="361">
        <v>0</v>
      </c>
      <c r="M392" s="362">
        <v>0</v>
      </c>
      <c r="N392" s="362">
        <v>0</v>
      </c>
      <c r="O392" s="363">
        <v>0</v>
      </c>
      <c r="P392" s="363">
        <v>0</v>
      </c>
      <c r="Q392" s="362">
        <v>0</v>
      </c>
      <c r="R392" s="362">
        <v>0</v>
      </c>
      <c r="S392" s="363">
        <v>0</v>
      </c>
      <c r="T392" s="363">
        <v>0</v>
      </c>
      <c r="U392" s="891">
        <v>0</v>
      </c>
      <c r="V392" s="891">
        <v>0</v>
      </c>
      <c r="W392" s="891">
        <v>0</v>
      </c>
      <c r="X392" s="891">
        <v>0</v>
      </c>
      <c r="Y392" s="891">
        <v>0</v>
      </c>
      <c r="Z392" s="362">
        <v>0</v>
      </c>
      <c r="AA392" s="362">
        <v>0</v>
      </c>
      <c r="AB392" s="362">
        <v>0</v>
      </c>
      <c r="AC392" s="362">
        <v>0</v>
      </c>
      <c r="AD392" s="368"/>
      <c r="AF392" s="360"/>
      <c r="AG392" s="837"/>
      <c r="AT392" s="244"/>
      <c r="AU392" s="244"/>
      <c r="AV392" s="244"/>
      <c r="AW392" s="244"/>
      <c r="AY392" s="249"/>
      <c r="AZ392" s="206"/>
      <c r="BA392" s="252"/>
      <c r="BB392" s="233"/>
      <c r="CG392" s="479">
        <v>375</v>
      </c>
    </row>
    <row r="393" spans="1:85" s="130" customFormat="1" ht="21.95" customHeight="1" x14ac:dyDescent="0.2">
      <c r="A393" s="234">
        <v>0</v>
      </c>
      <c r="B393" s="234">
        <v>0</v>
      </c>
      <c r="C393" s="388">
        <v>0</v>
      </c>
      <c r="D393" s="388" t="s">
        <v>75</v>
      </c>
      <c r="E393" s="868" t="s">
        <v>79</v>
      </c>
      <c r="F393" s="868" t="s">
        <v>684</v>
      </c>
      <c r="G393" s="868" t="s">
        <v>10</v>
      </c>
      <c r="H393" s="869">
        <v>25</v>
      </c>
      <c r="I393" s="870">
        <v>998</v>
      </c>
      <c r="J393" s="871">
        <v>24950</v>
      </c>
      <c r="K393" s="361">
        <v>24950</v>
      </c>
      <c r="L393" s="361">
        <v>25456.018719619402</v>
      </c>
      <c r="M393" s="362">
        <v>0.64</v>
      </c>
      <c r="N393" s="362">
        <v>0.68</v>
      </c>
      <c r="O393" s="363">
        <v>17</v>
      </c>
      <c r="P393" s="363">
        <v>16966</v>
      </c>
      <c r="Q393" s="362">
        <v>0.5714285714285714</v>
      </c>
      <c r="R393" s="887">
        <v>0.61904761904761907</v>
      </c>
      <c r="S393" s="363">
        <v>15.476190476190476</v>
      </c>
      <c r="T393" s="363">
        <v>15445.238095238095</v>
      </c>
      <c r="U393" s="891">
        <v>25386.069160124607</v>
      </c>
      <c r="V393" s="891">
        <v>25464.403316390133</v>
      </c>
      <c r="W393" s="891">
        <v>-79.242832478206068</v>
      </c>
      <c r="X393" s="891">
        <v>25385.160483911928</v>
      </c>
      <c r="Y393" s="891">
        <v>17261.909129060114</v>
      </c>
      <c r="Z393" s="362">
        <v>4.0000000000000036E-2</v>
      </c>
      <c r="AA393" s="362">
        <v>4.7619047619047672E-2</v>
      </c>
      <c r="AB393" s="362">
        <v>-6.095238095238098E-2</v>
      </c>
      <c r="AC393" s="362">
        <v>7.6190476190476364E-3</v>
      </c>
      <c r="AD393" s="368"/>
      <c r="AF393" s="360"/>
      <c r="AG393" s="837"/>
      <c r="AT393" s="244"/>
      <c r="AU393" s="244"/>
      <c r="AV393" s="244"/>
      <c r="AW393" s="244"/>
      <c r="AY393" s="249"/>
      <c r="AZ393" s="206"/>
      <c r="BA393" s="252"/>
      <c r="BB393" s="233"/>
      <c r="CG393" s="479">
        <v>376</v>
      </c>
    </row>
    <row r="394" spans="1:85" s="130" customFormat="1" ht="21.95" customHeight="1" x14ac:dyDescent="0.2">
      <c r="A394" s="234">
        <v>0</v>
      </c>
      <c r="B394" s="234">
        <v>0</v>
      </c>
      <c r="C394" s="388">
        <v>0</v>
      </c>
      <c r="D394" s="388" t="s">
        <v>75</v>
      </c>
      <c r="E394" s="868" t="s">
        <v>80</v>
      </c>
      <c r="F394" s="868" t="s">
        <v>2683</v>
      </c>
      <c r="G394" s="868" t="s">
        <v>7</v>
      </c>
      <c r="H394" s="869">
        <v>1</v>
      </c>
      <c r="I394" s="870">
        <v>50000</v>
      </c>
      <c r="J394" s="871">
        <v>50000</v>
      </c>
      <c r="K394" s="361">
        <v>50000</v>
      </c>
      <c r="L394" s="361">
        <v>50888.017219981382</v>
      </c>
      <c r="M394" s="362">
        <v>0.61880000000000002</v>
      </c>
      <c r="N394" s="362">
        <v>0.66639999999999999</v>
      </c>
      <c r="O394" s="363">
        <v>0.66639999999999999</v>
      </c>
      <c r="P394" s="363">
        <v>33320</v>
      </c>
      <c r="Q394" s="362">
        <v>0.61880000000000002</v>
      </c>
      <c r="R394" s="362">
        <v>0.66639999999999999</v>
      </c>
      <c r="S394" s="363">
        <v>0.66639999999999999</v>
      </c>
      <c r="T394" s="363">
        <v>33320</v>
      </c>
      <c r="U394" s="891">
        <v>50933.883206545397</v>
      </c>
      <c r="V394" s="891">
        <v>51073.678379749414</v>
      </c>
      <c r="W394" s="891">
        <v>-141.41679721318306</v>
      </c>
      <c r="X394" s="891">
        <v>50932.26158253623</v>
      </c>
      <c r="Y394" s="891">
        <v>33941.259118602145</v>
      </c>
      <c r="Z394" s="362">
        <v>4.7599999999999976E-2</v>
      </c>
      <c r="AA394" s="362">
        <v>4.7599999999999976E-2</v>
      </c>
      <c r="AB394" s="362">
        <v>0</v>
      </c>
      <c r="AC394" s="362">
        <v>0</v>
      </c>
      <c r="AD394" s="368"/>
      <c r="AF394" s="360"/>
      <c r="AG394" s="837"/>
      <c r="AT394" s="244"/>
      <c r="AU394" s="244"/>
      <c r="AV394" s="244"/>
      <c r="AW394" s="244"/>
      <c r="AY394" s="249"/>
      <c r="AZ394" s="206"/>
      <c r="BA394" s="252"/>
      <c r="BB394" s="233"/>
      <c r="CG394" s="479">
        <v>377</v>
      </c>
    </row>
    <row r="395" spans="1:85" s="130" customFormat="1" ht="21.95" customHeight="1" x14ac:dyDescent="0.2">
      <c r="A395" s="234">
        <v>0</v>
      </c>
      <c r="B395" s="234">
        <v>0</v>
      </c>
      <c r="C395" s="388">
        <v>0</v>
      </c>
      <c r="D395" s="388" t="s">
        <v>75</v>
      </c>
      <c r="E395" s="868" t="s">
        <v>81</v>
      </c>
      <c r="F395" s="868" t="s">
        <v>685</v>
      </c>
      <c r="G395" s="868" t="s">
        <v>7</v>
      </c>
      <c r="H395" s="869">
        <v>1</v>
      </c>
      <c r="I395" s="870">
        <v>4500</v>
      </c>
      <c r="J395" s="871">
        <v>4500</v>
      </c>
      <c r="K395" s="361">
        <v>4500</v>
      </c>
      <c r="L395" s="361">
        <v>4579.9215497983241</v>
      </c>
      <c r="M395" s="362">
        <v>0.61880000000000002</v>
      </c>
      <c r="N395" s="362">
        <v>0.66639999999999999</v>
      </c>
      <c r="O395" s="363">
        <v>0.66639999999999999</v>
      </c>
      <c r="P395" s="363">
        <v>2998.8</v>
      </c>
      <c r="Q395" s="362">
        <v>0.61880000000000002</v>
      </c>
      <c r="R395" s="362">
        <v>0.66639999999999999</v>
      </c>
      <c r="S395" s="363">
        <v>0.66639999999999999</v>
      </c>
      <c r="T395" s="363">
        <v>2998.8</v>
      </c>
      <c r="U395" s="891">
        <v>4584.0494885890876</v>
      </c>
      <c r="V395" s="891">
        <v>4596.6310541774492</v>
      </c>
      <c r="W395" s="891">
        <v>-12.727511749186624</v>
      </c>
      <c r="X395" s="891">
        <v>4583.9035424282629</v>
      </c>
      <c r="Y395" s="891">
        <v>3054.7133206741942</v>
      </c>
      <c r="Z395" s="362">
        <v>4.7599999999999976E-2</v>
      </c>
      <c r="AA395" s="362">
        <v>4.7599999999999976E-2</v>
      </c>
      <c r="AB395" s="362">
        <v>0</v>
      </c>
      <c r="AC395" s="362">
        <v>0</v>
      </c>
      <c r="AD395" s="368"/>
      <c r="AF395" s="360"/>
      <c r="AG395" s="837"/>
      <c r="AT395" s="244"/>
      <c r="AU395" s="244"/>
      <c r="AV395" s="244"/>
      <c r="AW395" s="244"/>
      <c r="AY395" s="249"/>
      <c r="AZ395" s="206"/>
      <c r="BA395" s="252"/>
      <c r="BB395" s="233"/>
      <c r="CG395" s="479">
        <v>378</v>
      </c>
    </row>
    <row r="396" spans="1:85" s="130" customFormat="1" ht="21.95" customHeight="1" x14ac:dyDescent="0.2">
      <c r="A396" s="234">
        <v>0</v>
      </c>
      <c r="B396" s="234">
        <v>0</v>
      </c>
      <c r="C396" s="388">
        <v>0</v>
      </c>
      <c r="D396" s="388" t="s">
        <v>75</v>
      </c>
      <c r="E396" s="868" t="s">
        <v>156</v>
      </c>
      <c r="F396" s="868" t="s">
        <v>157</v>
      </c>
      <c r="G396" s="868" t="s">
        <v>8</v>
      </c>
      <c r="H396" s="869">
        <v>1</v>
      </c>
      <c r="I396" s="870">
        <v>2400</v>
      </c>
      <c r="J396" s="871">
        <v>2400</v>
      </c>
      <c r="K396" s="361">
        <v>2400</v>
      </c>
      <c r="L396" s="361">
        <v>2400</v>
      </c>
      <c r="M396" s="362">
        <v>1</v>
      </c>
      <c r="N396" s="362">
        <v>1</v>
      </c>
      <c r="O396" s="363">
        <v>1</v>
      </c>
      <c r="P396" s="363">
        <v>2400</v>
      </c>
      <c r="Q396" s="362">
        <v>1</v>
      </c>
      <c r="R396" s="362">
        <v>1</v>
      </c>
      <c r="S396" s="363">
        <v>1</v>
      </c>
      <c r="T396" s="363">
        <v>2400</v>
      </c>
      <c r="U396" s="891">
        <v>2400</v>
      </c>
      <c r="V396" s="891">
        <v>2400</v>
      </c>
      <c r="W396" s="891">
        <v>0</v>
      </c>
      <c r="X396" s="891">
        <v>2400</v>
      </c>
      <c r="Y396" s="891">
        <v>2400</v>
      </c>
      <c r="Z396" s="362">
        <v>0</v>
      </c>
      <c r="AA396" s="362">
        <v>0</v>
      </c>
      <c r="AB396" s="362">
        <v>0</v>
      </c>
      <c r="AC396" s="362">
        <v>0</v>
      </c>
      <c r="AD396" s="368"/>
      <c r="AF396" s="360"/>
      <c r="AG396" s="837"/>
      <c r="AT396" s="244"/>
      <c r="AU396" s="244"/>
      <c r="AV396" s="244"/>
      <c r="AW396" s="244"/>
      <c r="AY396" s="249"/>
      <c r="AZ396" s="206"/>
      <c r="BA396" s="252"/>
      <c r="BB396" s="233"/>
      <c r="CG396" s="479">
        <v>379</v>
      </c>
    </row>
    <row r="397" spans="1:85" s="130" customFormat="1" ht="21.95" customHeight="1" x14ac:dyDescent="0.2">
      <c r="A397" s="234">
        <v>0</v>
      </c>
      <c r="B397" s="234">
        <v>0</v>
      </c>
      <c r="C397" s="388">
        <v>0</v>
      </c>
      <c r="D397" s="388" t="s">
        <v>75</v>
      </c>
      <c r="E397" s="868" t="s">
        <v>267</v>
      </c>
      <c r="F397" s="868" t="s">
        <v>676</v>
      </c>
      <c r="G397" s="868" t="s">
        <v>7</v>
      </c>
      <c r="H397" s="869">
        <v>1</v>
      </c>
      <c r="I397" s="870">
        <v>4000</v>
      </c>
      <c r="J397" s="871">
        <v>4000</v>
      </c>
      <c r="K397" s="361">
        <v>4000</v>
      </c>
      <c r="L397" s="361">
        <v>4212.9537697797086</v>
      </c>
      <c r="M397" s="362">
        <v>0</v>
      </c>
      <c r="N397" s="362">
        <v>0</v>
      </c>
      <c r="O397" s="363">
        <v>0</v>
      </c>
      <c r="P397" s="363">
        <v>0</v>
      </c>
      <c r="Q397" s="362">
        <v>0</v>
      </c>
      <c r="R397" s="362">
        <v>0</v>
      </c>
      <c r="S397" s="363">
        <v>0</v>
      </c>
      <c r="T397" s="363">
        <v>0</v>
      </c>
      <c r="U397" s="891">
        <v>4134.9773514194176</v>
      </c>
      <c r="V397" s="891">
        <v>4164.7491883496377</v>
      </c>
      <c r="W397" s="891">
        <v>-30.117190238610718</v>
      </c>
      <c r="X397" s="891">
        <v>4134.6319981110273</v>
      </c>
      <c r="Y397" s="891">
        <v>0</v>
      </c>
      <c r="Z397" s="362">
        <v>0</v>
      </c>
      <c r="AA397" s="362">
        <v>0</v>
      </c>
      <c r="AB397" s="362">
        <v>0</v>
      </c>
      <c r="AC397" s="362">
        <v>0</v>
      </c>
      <c r="AD397" s="368"/>
      <c r="AF397" s="360"/>
      <c r="AG397" s="837"/>
      <c r="AT397" s="244"/>
      <c r="AU397" s="244"/>
      <c r="AV397" s="244"/>
      <c r="AW397" s="244"/>
      <c r="AY397" s="249"/>
      <c r="AZ397" s="206"/>
      <c r="BA397" s="252"/>
      <c r="BB397" s="233"/>
      <c r="CG397" s="479">
        <v>380</v>
      </c>
    </row>
    <row r="398" spans="1:85" s="130" customFormat="1" ht="21.95" customHeight="1" x14ac:dyDescent="0.2">
      <c r="A398" s="234">
        <v>0</v>
      </c>
      <c r="B398" s="234">
        <v>0</v>
      </c>
      <c r="C398" s="388">
        <v>0</v>
      </c>
      <c r="D398" s="388" t="s">
        <v>75</v>
      </c>
      <c r="E398" s="883" t="s">
        <v>268</v>
      </c>
      <c r="F398" s="883" t="s">
        <v>17</v>
      </c>
      <c r="G398" s="884" t="s">
        <v>10</v>
      </c>
      <c r="H398" s="884">
        <v>21</v>
      </c>
      <c r="I398" s="884">
        <v>1833.33</v>
      </c>
      <c r="J398" s="857">
        <v>38499.93</v>
      </c>
      <c r="K398" s="857">
        <v>38499.93</v>
      </c>
      <c r="L398" s="857">
        <v>39183.702016161558</v>
      </c>
      <c r="M398" s="885">
        <v>0.61880000000000002</v>
      </c>
      <c r="N398" s="885">
        <v>0.66639999999999999</v>
      </c>
      <c r="O398" s="857">
        <v>13.994400000000001</v>
      </c>
      <c r="P398" s="857">
        <v>25656.353351999998</v>
      </c>
      <c r="Q398" s="885">
        <v>0.61880000000000002</v>
      </c>
      <c r="R398" s="885">
        <v>0.66639999999999999</v>
      </c>
      <c r="S398" s="857">
        <v>13.994400000000001</v>
      </c>
      <c r="T398" s="857">
        <v>25656.353351999998</v>
      </c>
      <c r="U398" s="891">
        <v>39219.018761603482</v>
      </c>
      <c r="V398" s="891">
        <v>39326.660849257329</v>
      </c>
      <c r="W398" s="891">
        <v>-108.89073587063146</v>
      </c>
      <c r="X398" s="891">
        <v>39217.770113386694</v>
      </c>
      <c r="Y398" s="891">
        <v>26134.722003560892</v>
      </c>
      <c r="Z398" s="885">
        <v>4.7599999999999976E-2</v>
      </c>
      <c r="AA398" s="885">
        <v>4.7599999999999976E-2</v>
      </c>
      <c r="AB398" s="885">
        <v>0</v>
      </c>
      <c r="AC398" s="885">
        <v>0</v>
      </c>
      <c r="AD398" s="886"/>
      <c r="AF398" s="360"/>
      <c r="AG398" s="837"/>
      <c r="AT398" s="244"/>
      <c r="AU398" s="244"/>
      <c r="AV398" s="244"/>
      <c r="AW398" s="244"/>
      <c r="AY398" s="249"/>
      <c r="AZ398" s="206"/>
      <c r="BA398" s="252"/>
      <c r="BB398" s="233"/>
      <c r="CG398" s="479"/>
    </row>
    <row r="399" spans="1:85" s="130" customFormat="1" ht="21.95" customHeight="1" x14ac:dyDescent="0.2">
      <c r="A399" s="234">
        <v>0</v>
      </c>
      <c r="B399" s="234">
        <v>0</v>
      </c>
      <c r="C399" s="388" t="s">
        <v>82</v>
      </c>
      <c r="D399" s="388" t="s">
        <v>82</v>
      </c>
      <c r="E399" s="161" t="s">
        <v>82</v>
      </c>
      <c r="F399" s="161" t="s">
        <v>158</v>
      </c>
      <c r="G399" s="162"/>
      <c r="H399" s="162"/>
      <c r="I399" s="162"/>
      <c r="J399" s="163">
        <v>76423.570000000007</v>
      </c>
      <c r="K399" s="163">
        <v>76423.570000000007</v>
      </c>
      <c r="L399" s="163">
        <v>76778.988965670535</v>
      </c>
      <c r="M399" s="164">
        <v>0.6770991143177425</v>
      </c>
      <c r="N399" s="164">
        <v>0.74091219046689383</v>
      </c>
      <c r="O399" s="163">
        <v>0</v>
      </c>
      <c r="P399" s="163">
        <v>56623.154651999997</v>
      </c>
      <c r="Q399" s="164">
        <v>0.90159209851096966</v>
      </c>
      <c r="R399" s="164">
        <v>0.91264496615376645</v>
      </c>
      <c r="S399" s="163">
        <v>0</v>
      </c>
      <c r="T399" s="163">
        <v>69747.586456000005</v>
      </c>
      <c r="U399" s="163">
        <v>77425.304346897159</v>
      </c>
      <c r="V399" s="163">
        <v>77480.485147906933</v>
      </c>
      <c r="W399" s="163"/>
      <c r="X399" s="163">
        <v>77424.664249605456</v>
      </c>
      <c r="Y399" s="163">
        <v>57267.070894246091</v>
      </c>
      <c r="Z399" s="164">
        <v>6.3813076149151327E-2</v>
      </c>
      <c r="AA399" s="164">
        <v>1.1052867642796782E-2</v>
      </c>
      <c r="AB399" s="164">
        <v>0.17173277568687262</v>
      </c>
      <c r="AC399" s="164">
        <v>-5.2760208506354545E-2</v>
      </c>
      <c r="AD399" s="201"/>
      <c r="AE399" s="155"/>
      <c r="AF399" s="685"/>
      <c r="AG399" s="833"/>
      <c r="AH399" s="155"/>
      <c r="AI399" s="207"/>
      <c r="AJ399" s="208"/>
      <c r="AK399" s="207"/>
      <c r="AL399" s="208"/>
      <c r="AM399" s="155"/>
      <c r="AN399" s="212"/>
      <c r="AO399" s="209"/>
      <c r="AP399" s="209"/>
      <c r="AQ399" s="209"/>
      <c r="AR399" s="213"/>
      <c r="AS399" s="396"/>
      <c r="AT399" s="244"/>
      <c r="AU399" s="244"/>
      <c r="AV399" s="244"/>
      <c r="AW399" s="244"/>
      <c r="AX399" s="155"/>
      <c r="AY399" s="247"/>
      <c r="AZ399" s="245"/>
      <c r="BA399" s="397"/>
      <c r="BB399" s="234"/>
      <c r="BC399" s="155"/>
      <c r="BD399" s="155"/>
      <c r="BE399" s="155"/>
      <c r="BF399" s="155"/>
      <c r="BG399" s="155"/>
      <c r="BH399" s="155"/>
      <c r="BI399" s="155"/>
      <c r="BJ399" s="155"/>
      <c r="BK399" s="155"/>
      <c r="BL399" s="155"/>
      <c r="BM399" s="155"/>
      <c r="BN399" s="661"/>
      <c r="BO399" s="662"/>
      <c r="BP399" s="663"/>
      <c r="BQ399" s="664"/>
      <c r="BR399" s="664"/>
      <c r="BS399" s="665"/>
      <c r="BT399" s="666"/>
      <c r="BU399" s="664"/>
      <c r="BV399" s="664"/>
      <c r="BW399" s="667"/>
      <c r="CG399" s="479">
        <v>381</v>
      </c>
    </row>
    <row r="400" spans="1:85" s="130" customFormat="1" ht="21.95" customHeight="1" x14ac:dyDescent="0.2">
      <c r="A400" s="234">
        <v>0</v>
      </c>
      <c r="B400" s="234">
        <v>0</v>
      </c>
      <c r="C400" s="388">
        <v>0</v>
      </c>
      <c r="D400" s="388" t="s">
        <v>82</v>
      </c>
      <c r="E400" s="868" t="s">
        <v>83</v>
      </c>
      <c r="F400" s="868" t="s">
        <v>686</v>
      </c>
      <c r="G400" s="868" t="s">
        <v>7</v>
      </c>
      <c r="H400" s="869">
        <v>1</v>
      </c>
      <c r="I400" s="870">
        <v>3077.4830000000002</v>
      </c>
      <c r="J400" s="871">
        <v>3077.48</v>
      </c>
      <c r="K400" s="361">
        <v>3077.48</v>
      </c>
      <c r="L400" s="361">
        <v>3077.48</v>
      </c>
      <c r="M400" s="362">
        <v>0.61880000000000002</v>
      </c>
      <c r="N400" s="362">
        <v>0.66639999999999999</v>
      </c>
      <c r="O400" s="363">
        <v>0.66639999999999999</v>
      </c>
      <c r="P400" s="363">
        <v>2050.832672</v>
      </c>
      <c r="Q400" s="362">
        <v>1</v>
      </c>
      <c r="R400" s="887">
        <v>1</v>
      </c>
      <c r="S400" s="363">
        <v>1</v>
      </c>
      <c r="T400" s="363">
        <v>3077.48</v>
      </c>
      <c r="U400" s="891">
        <v>3116.3840179820013</v>
      </c>
      <c r="V400" s="891">
        <v>3116.3840179820013</v>
      </c>
      <c r="W400" s="891">
        <v>0</v>
      </c>
      <c r="X400" s="891">
        <v>3116.3840179820013</v>
      </c>
      <c r="Y400" s="891">
        <v>2076.7583095832056</v>
      </c>
      <c r="Z400" s="362">
        <v>4.7599999999999976E-2</v>
      </c>
      <c r="AA400" s="362">
        <v>0</v>
      </c>
      <c r="AB400" s="362">
        <v>0.33360000000000001</v>
      </c>
      <c r="AC400" s="362">
        <v>-4.7599999999999976E-2</v>
      </c>
      <c r="AD400" s="368"/>
      <c r="AF400" s="360"/>
      <c r="AG400" s="837"/>
      <c r="AT400" s="244"/>
      <c r="AU400" s="244"/>
      <c r="AV400" s="244"/>
      <c r="AW400" s="244"/>
      <c r="AY400" s="249"/>
      <c r="AZ400" s="206"/>
      <c r="BA400" s="252"/>
      <c r="BB400" s="233"/>
      <c r="CG400" s="479">
        <v>382</v>
      </c>
    </row>
    <row r="401" spans="1:85" s="130" customFormat="1" ht="21.95" customHeight="1" x14ac:dyDescent="0.2">
      <c r="A401" s="234">
        <v>0</v>
      </c>
      <c r="B401" s="234">
        <v>0</v>
      </c>
      <c r="C401" s="388">
        <v>0</v>
      </c>
      <c r="D401" s="388" t="s">
        <v>82</v>
      </c>
      <c r="E401" s="868" t="s">
        <v>84</v>
      </c>
      <c r="F401" s="868" t="s">
        <v>159</v>
      </c>
      <c r="G401" s="868" t="s">
        <v>8</v>
      </c>
      <c r="H401" s="869">
        <v>126</v>
      </c>
      <c r="I401" s="870">
        <v>39.202399999999997</v>
      </c>
      <c r="J401" s="871">
        <v>4939.5</v>
      </c>
      <c r="K401" s="361">
        <v>4939.5</v>
      </c>
      <c r="L401" s="361">
        <v>5027.2272211619611</v>
      </c>
      <c r="M401" s="362">
        <v>0.61880000000000002</v>
      </c>
      <c r="N401" s="362">
        <v>0.66639999999999999</v>
      </c>
      <c r="O401" s="363">
        <v>83.966399999999993</v>
      </c>
      <c r="P401" s="363">
        <v>3291.6828</v>
      </c>
      <c r="Q401" s="362">
        <v>0.61880000000000002</v>
      </c>
      <c r="R401" s="362">
        <v>0.66639999999999999</v>
      </c>
      <c r="S401" s="363">
        <v>83.966399999999993</v>
      </c>
      <c r="T401" s="363">
        <v>3291.6828</v>
      </c>
      <c r="U401" s="891">
        <v>5031.758321974622</v>
      </c>
      <c r="V401" s="891">
        <v>5045.5686871354465</v>
      </c>
      <c r="W401" s="891">
        <v>-13.970565396689967</v>
      </c>
      <c r="X401" s="891">
        <v>5031.5981217387562</v>
      </c>
      <c r="Y401" s="891">
        <v>3353.0569883267071</v>
      </c>
      <c r="Z401" s="362">
        <v>4.7599999999999976E-2</v>
      </c>
      <c r="AA401" s="362">
        <v>4.7599999999999976E-2</v>
      </c>
      <c r="AB401" s="362">
        <v>0</v>
      </c>
      <c r="AC401" s="362">
        <v>0</v>
      </c>
      <c r="AD401" s="368"/>
      <c r="AF401" s="360"/>
      <c r="AG401" s="837"/>
      <c r="AT401" s="244"/>
      <c r="AU401" s="244"/>
      <c r="AV401" s="244"/>
      <c r="AW401" s="244"/>
      <c r="AY401" s="249"/>
      <c r="AZ401" s="206"/>
      <c r="BA401" s="252"/>
      <c r="BB401" s="233"/>
      <c r="CG401" s="479">
        <v>383</v>
      </c>
    </row>
    <row r="402" spans="1:85" s="130" customFormat="1" ht="21.95" customHeight="1" x14ac:dyDescent="0.2">
      <c r="A402" s="234">
        <v>0</v>
      </c>
      <c r="B402" s="234">
        <v>0</v>
      </c>
      <c r="C402" s="388">
        <v>0</v>
      </c>
      <c r="D402" s="388" t="s">
        <v>82</v>
      </c>
      <c r="E402" s="868" t="s">
        <v>85</v>
      </c>
      <c r="F402" s="868" t="s">
        <v>628</v>
      </c>
      <c r="G402" s="868" t="s">
        <v>15</v>
      </c>
      <c r="H402" s="869">
        <v>86.84</v>
      </c>
      <c r="I402" s="870">
        <v>198.5044</v>
      </c>
      <c r="J402" s="871">
        <v>17238.12</v>
      </c>
      <c r="K402" s="361">
        <v>17238.12</v>
      </c>
      <c r="L402" s="361">
        <v>17238.12</v>
      </c>
      <c r="M402" s="362">
        <v>1</v>
      </c>
      <c r="N402" s="362">
        <v>1</v>
      </c>
      <c r="O402" s="363">
        <v>86.84</v>
      </c>
      <c r="P402" s="363">
        <v>17238.12</v>
      </c>
      <c r="Q402" s="362">
        <v>1</v>
      </c>
      <c r="R402" s="362">
        <v>1</v>
      </c>
      <c r="S402" s="363">
        <v>86.84</v>
      </c>
      <c r="T402" s="363">
        <v>17238.12</v>
      </c>
      <c r="U402" s="891">
        <v>17238.12</v>
      </c>
      <c r="V402" s="891">
        <v>17238.12</v>
      </c>
      <c r="W402" s="891">
        <v>0</v>
      </c>
      <c r="X402" s="891">
        <v>17238.12</v>
      </c>
      <c r="Y402" s="891">
        <v>17238.12</v>
      </c>
      <c r="Z402" s="362">
        <v>0</v>
      </c>
      <c r="AA402" s="362">
        <v>0</v>
      </c>
      <c r="AB402" s="362">
        <v>0</v>
      </c>
      <c r="AC402" s="362">
        <v>0</v>
      </c>
      <c r="AD402" s="368"/>
      <c r="AF402" s="360"/>
      <c r="AG402" s="837"/>
      <c r="AT402" s="244"/>
      <c r="AU402" s="244"/>
      <c r="AV402" s="244"/>
      <c r="AW402" s="244"/>
      <c r="AY402" s="249"/>
      <c r="AZ402" s="206"/>
      <c r="BA402" s="252"/>
      <c r="BB402" s="233"/>
      <c r="CG402" s="479">
        <v>384</v>
      </c>
    </row>
    <row r="403" spans="1:85" s="130" customFormat="1" ht="21.95" customHeight="1" x14ac:dyDescent="0.2">
      <c r="A403" s="234">
        <v>0</v>
      </c>
      <c r="B403" s="234">
        <v>0</v>
      </c>
      <c r="C403" s="388">
        <v>0</v>
      </c>
      <c r="D403" s="388" t="s">
        <v>82</v>
      </c>
      <c r="E403" s="868" t="s">
        <v>161</v>
      </c>
      <c r="F403" s="868" t="s">
        <v>629</v>
      </c>
      <c r="G403" s="868" t="s">
        <v>15</v>
      </c>
      <c r="H403" s="869">
        <v>168.39</v>
      </c>
      <c r="I403" s="870">
        <v>130.88669999999999</v>
      </c>
      <c r="J403" s="871">
        <v>22040.02</v>
      </c>
      <c r="K403" s="361">
        <v>22040.02</v>
      </c>
      <c r="L403" s="361">
        <v>22040.02</v>
      </c>
      <c r="M403" s="362">
        <v>0.44439999999999996</v>
      </c>
      <c r="N403" s="362">
        <v>0.55549999999999999</v>
      </c>
      <c r="O403" s="363">
        <v>93.540644999999998</v>
      </c>
      <c r="P403" s="363">
        <v>12243.231110000001</v>
      </c>
      <c r="Q403" s="362">
        <v>1</v>
      </c>
      <c r="R403" s="887">
        <v>1</v>
      </c>
      <c r="S403" s="363">
        <v>168.39</v>
      </c>
      <c r="T403" s="363">
        <v>22040.02</v>
      </c>
      <c r="U403" s="891">
        <v>22438.972333208963</v>
      </c>
      <c r="V403" s="891">
        <v>22438.972333208963</v>
      </c>
      <c r="W403" s="891">
        <v>0</v>
      </c>
      <c r="X403" s="891">
        <v>22438.972333208963</v>
      </c>
      <c r="Y403" s="891">
        <v>12464.849131097579</v>
      </c>
      <c r="Z403" s="362">
        <v>0.11110000000000003</v>
      </c>
      <c r="AA403" s="362">
        <v>0</v>
      </c>
      <c r="AB403" s="362">
        <v>0.44450000000000001</v>
      </c>
      <c r="AC403" s="362">
        <v>-0.11110000000000003</v>
      </c>
      <c r="AD403" s="368"/>
      <c r="AF403" s="360"/>
      <c r="AG403" s="837"/>
      <c r="AT403" s="244"/>
      <c r="AU403" s="244"/>
      <c r="AV403" s="244"/>
      <c r="AW403" s="244"/>
      <c r="AY403" s="249"/>
      <c r="AZ403" s="206"/>
      <c r="BA403" s="252"/>
      <c r="BB403" s="233"/>
      <c r="CG403" s="479">
        <v>385</v>
      </c>
    </row>
    <row r="404" spans="1:85" s="130" customFormat="1" ht="21.95" customHeight="1" x14ac:dyDescent="0.2">
      <c r="A404" s="234">
        <v>0</v>
      </c>
      <c r="B404" s="234">
        <v>0</v>
      </c>
      <c r="C404" s="388">
        <v>0</v>
      </c>
      <c r="D404" s="388" t="s">
        <v>82</v>
      </c>
      <c r="E404" s="868" t="s">
        <v>162</v>
      </c>
      <c r="F404" s="868" t="s">
        <v>163</v>
      </c>
      <c r="G404" s="868" t="s">
        <v>90</v>
      </c>
      <c r="H404" s="869">
        <v>2042.88</v>
      </c>
      <c r="I404" s="870">
        <v>1.8503000000000001</v>
      </c>
      <c r="J404" s="871">
        <v>3779.94</v>
      </c>
      <c r="K404" s="361">
        <v>3779.94</v>
      </c>
      <c r="L404" s="361">
        <v>3820.1876236270555</v>
      </c>
      <c r="M404" s="362">
        <v>0.375</v>
      </c>
      <c r="N404" s="362">
        <v>0.5</v>
      </c>
      <c r="O404" s="363">
        <v>1021.44</v>
      </c>
      <c r="P404" s="363">
        <v>1889.97</v>
      </c>
      <c r="Q404" s="362">
        <v>0.8</v>
      </c>
      <c r="R404" s="887">
        <v>0.8</v>
      </c>
      <c r="S404" s="363">
        <v>1634.3040000000001</v>
      </c>
      <c r="T404" s="363">
        <v>3023.9520000000002</v>
      </c>
      <c r="U404" s="891">
        <v>3864.7814416111</v>
      </c>
      <c r="V404" s="891">
        <v>3870.3467268870199</v>
      </c>
      <c r="W404" s="891">
        <v>-5.629842585120576</v>
      </c>
      <c r="X404" s="891">
        <v>3864.7168843018994</v>
      </c>
      <c r="Y404" s="891">
        <v>1932.3584421509497</v>
      </c>
      <c r="Z404" s="362">
        <v>0.125</v>
      </c>
      <c r="AA404" s="362">
        <v>0</v>
      </c>
      <c r="AB404" s="362">
        <v>0.30000000000000004</v>
      </c>
      <c r="AC404" s="362">
        <v>-0.125</v>
      </c>
      <c r="AD404" s="368"/>
      <c r="AF404" s="360"/>
      <c r="AG404" s="837"/>
      <c r="AT404" s="244"/>
      <c r="AU404" s="244"/>
      <c r="AV404" s="244"/>
      <c r="AW404" s="244"/>
      <c r="AY404" s="249"/>
      <c r="AZ404" s="206"/>
      <c r="BA404" s="252"/>
      <c r="BB404" s="233"/>
      <c r="CG404" s="479">
        <v>386</v>
      </c>
    </row>
    <row r="405" spans="1:85" s="130" customFormat="1" ht="21.95" customHeight="1" x14ac:dyDescent="0.2">
      <c r="A405" s="234">
        <v>0</v>
      </c>
      <c r="B405" s="234">
        <v>0</v>
      </c>
      <c r="C405" s="388">
        <v>0</v>
      </c>
      <c r="D405" s="388" t="s">
        <v>82</v>
      </c>
      <c r="E405" s="868" t="s">
        <v>687</v>
      </c>
      <c r="F405" s="868" t="s">
        <v>622</v>
      </c>
      <c r="G405" s="868" t="s">
        <v>15</v>
      </c>
      <c r="H405" s="869">
        <v>136.80000000000001</v>
      </c>
      <c r="I405" s="870">
        <v>43.55</v>
      </c>
      <c r="J405" s="871">
        <v>5957.64</v>
      </c>
      <c r="K405" s="361">
        <v>5957.64</v>
      </c>
      <c r="L405" s="361">
        <v>5957.64</v>
      </c>
      <c r="M405" s="362">
        <v>0.84589999999999999</v>
      </c>
      <c r="N405" s="362">
        <v>0.92280000000000006</v>
      </c>
      <c r="O405" s="363">
        <v>126.23904000000002</v>
      </c>
      <c r="P405" s="363">
        <v>5497.7101920000005</v>
      </c>
      <c r="Q405" s="362">
        <v>1</v>
      </c>
      <c r="R405" s="887">
        <v>1</v>
      </c>
      <c r="S405" s="363">
        <v>136.80000000000001</v>
      </c>
      <c r="T405" s="363">
        <v>5957.64</v>
      </c>
      <c r="U405" s="891">
        <v>6022.3745251305072</v>
      </c>
      <c r="V405" s="891">
        <v>6022.3745251305072</v>
      </c>
      <c r="W405" s="891">
        <v>0</v>
      </c>
      <c r="X405" s="891">
        <v>6022.3745251305072</v>
      </c>
      <c r="Y405" s="891">
        <v>5557.4472117904324</v>
      </c>
      <c r="Z405" s="362">
        <v>7.6900000000000079E-2</v>
      </c>
      <c r="AA405" s="362">
        <v>0</v>
      </c>
      <c r="AB405" s="362">
        <v>7.7199999999999935E-2</v>
      </c>
      <c r="AC405" s="362">
        <v>-7.6900000000000079E-2</v>
      </c>
      <c r="AD405" s="368"/>
      <c r="AF405" s="360"/>
      <c r="AG405" s="837"/>
      <c r="AT405" s="244"/>
      <c r="AU405" s="244"/>
      <c r="AV405" s="244"/>
      <c r="AW405" s="244"/>
      <c r="AY405" s="249"/>
      <c r="AZ405" s="206"/>
      <c r="BA405" s="252"/>
      <c r="BB405" s="233"/>
      <c r="CG405" s="479">
        <v>387</v>
      </c>
    </row>
    <row r="406" spans="1:85" s="130" customFormat="1" ht="21.95" customHeight="1" x14ac:dyDescent="0.2">
      <c r="A406" s="234">
        <v>0</v>
      </c>
      <c r="B406" s="234">
        <v>0</v>
      </c>
      <c r="C406" s="388">
        <v>0</v>
      </c>
      <c r="D406" s="388" t="s">
        <v>82</v>
      </c>
      <c r="E406" s="868" t="s">
        <v>688</v>
      </c>
      <c r="F406" s="868" t="s">
        <v>618</v>
      </c>
      <c r="G406" s="868" t="s">
        <v>8</v>
      </c>
      <c r="H406" s="869">
        <v>20</v>
      </c>
      <c r="I406" s="870">
        <v>129.22909999999999</v>
      </c>
      <c r="J406" s="871">
        <v>2584.58</v>
      </c>
      <c r="K406" s="361">
        <v>2584.58</v>
      </c>
      <c r="L406" s="361">
        <v>2584.58</v>
      </c>
      <c r="M406" s="362">
        <v>0.76900000000000002</v>
      </c>
      <c r="N406" s="362">
        <v>0.84589999999999999</v>
      </c>
      <c r="O406" s="363">
        <v>16.917999999999999</v>
      </c>
      <c r="P406" s="363">
        <v>2186.2962219999999</v>
      </c>
      <c r="Q406" s="362">
        <v>1</v>
      </c>
      <c r="R406" s="887">
        <v>1</v>
      </c>
      <c r="S406" s="363">
        <v>20</v>
      </c>
      <c r="T406" s="363">
        <v>2584.58</v>
      </c>
      <c r="U406" s="891">
        <v>2619.7359834401132</v>
      </c>
      <c r="V406" s="891">
        <v>2619.7359834401132</v>
      </c>
      <c r="W406" s="891">
        <v>0</v>
      </c>
      <c r="X406" s="891">
        <v>2619.7359834401132</v>
      </c>
      <c r="Y406" s="891">
        <v>2216.0346683919915</v>
      </c>
      <c r="Z406" s="362">
        <v>7.6899999999999968E-2</v>
      </c>
      <c r="AA406" s="362">
        <v>0</v>
      </c>
      <c r="AB406" s="362">
        <v>0.15410000000000001</v>
      </c>
      <c r="AC406" s="362">
        <v>-7.6899999999999968E-2</v>
      </c>
      <c r="AD406" s="368"/>
      <c r="AF406" s="360"/>
      <c r="AG406" s="837"/>
      <c r="AT406" s="244"/>
      <c r="AU406" s="244"/>
      <c r="AV406" s="244"/>
      <c r="AW406" s="244"/>
      <c r="AY406" s="249"/>
      <c r="AZ406" s="206"/>
      <c r="BA406" s="252"/>
      <c r="BB406" s="233"/>
      <c r="CG406" s="479">
        <v>388</v>
      </c>
    </row>
    <row r="407" spans="1:85" s="130" customFormat="1" ht="21.95" customHeight="1" x14ac:dyDescent="0.2">
      <c r="A407" s="234">
        <v>0</v>
      </c>
      <c r="B407" s="234">
        <v>0</v>
      </c>
      <c r="C407" s="388">
        <v>0</v>
      </c>
      <c r="D407" s="388" t="s">
        <v>82</v>
      </c>
      <c r="E407" s="868" t="s">
        <v>689</v>
      </c>
      <c r="F407" s="868" t="s">
        <v>545</v>
      </c>
      <c r="G407" s="868" t="s">
        <v>7</v>
      </c>
      <c r="H407" s="869">
        <v>1</v>
      </c>
      <c r="I407" s="870">
        <v>5500</v>
      </c>
      <c r="J407" s="871">
        <v>5500</v>
      </c>
      <c r="K407" s="361">
        <v>5500</v>
      </c>
      <c r="L407" s="361">
        <v>5597.6818941979527</v>
      </c>
      <c r="M407" s="362">
        <v>0.61880000000000002</v>
      </c>
      <c r="N407" s="362">
        <v>0.66639999999999999</v>
      </c>
      <c r="O407" s="363">
        <v>0.66639999999999999</v>
      </c>
      <c r="P407" s="363">
        <v>3665.2</v>
      </c>
      <c r="Q407" s="362">
        <v>0.61880000000000002</v>
      </c>
      <c r="R407" s="362">
        <v>0.66639999999999999</v>
      </c>
      <c r="S407" s="363">
        <v>0.66639999999999999</v>
      </c>
      <c r="T407" s="363">
        <v>3665.2</v>
      </c>
      <c r="U407" s="891">
        <v>5602.7271527199955</v>
      </c>
      <c r="V407" s="891">
        <v>5618.104621772437</v>
      </c>
      <c r="W407" s="891">
        <v>-15.555847693449806</v>
      </c>
      <c r="X407" s="891">
        <v>5602.5487740789868</v>
      </c>
      <c r="Y407" s="891">
        <v>3733.5385030462367</v>
      </c>
      <c r="Z407" s="362">
        <v>4.7599999999999976E-2</v>
      </c>
      <c r="AA407" s="362">
        <v>4.7599999999999976E-2</v>
      </c>
      <c r="AB407" s="362">
        <v>0</v>
      </c>
      <c r="AC407" s="362">
        <v>0</v>
      </c>
      <c r="AD407" s="368"/>
      <c r="AF407" s="360"/>
      <c r="AG407" s="837"/>
      <c r="AT407" s="244"/>
      <c r="AU407" s="244"/>
      <c r="AV407" s="244"/>
      <c r="AW407" s="244"/>
      <c r="AY407" s="249"/>
      <c r="AZ407" s="206"/>
      <c r="BA407" s="252"/>
      <c r="BB407" s="233"/>
      <c r="CG407" s="479">
        <v>389</v>
      </c>
    </row>
    <row r="408" spans="1:85" s="130" customFormat="1" ht="21.95" customHeight="1" x14ac:dyDescent="0.2">
      <c r="A408" s="234">
        <v>0</v>
      </c>
      <c r="B408" s="234">
        <v>0</v>
      </c>
      <c r="C408" s="388">
        <v>0</v>
      </c>
      <c r="D408" s="388" t="s">
        <v>82</v>
      </c>
      <c r="E408" s="868" t="s">
        <v>690</v>
      </c>
      <c r="F408" s="868" t="s">
        <v>692</v>
      </c>
      <c r="G408" s="868" t="s">
        <v>8</v>
      </c>
      <c r="H408" s="869">
        <v>126</v>
      </c>
      <c r="I408" s="870">
        <v>57.986400000000003</v>
      </c>
      <c r="J408" s="871">
        <v>7306.29</v>
      </c>
      <c r="K408" s="361">
        <v>7306.29</v>
      </c>
      <c r="L408" s="361">
        <v>7436.052226683556</v>
      </c>
      <c r="M408" s="362">
        <v>0.61880000000000002</v>
      </c>
      <c r="N408" s="362">
        <v>0.66639999999999999</v>
      </c>
      <c r="O408" s="363">
        <v>83.966399999999993</v>
      </c>
      <c r="P408" s="363">
        <v>4868.9116560000002</v>
      </c>
      <c r="Q408" s="362">
        <v>0.61880000000000002</v>
      </c>
      <c r="R408" s="362">
        <v>0.66639999999999999</v>
      </c>
      <c r="S408" s="363">
        <v>83.966399999999993</v>
      </c>
      <c r="T408" s="363">
        <v>4868.9116560000002</v>
      </c>
      <c r="U408" s="891">
        <v>7442.7544306630134</v>
      </c>
      <c r="V408" s="891">
        <v>7463.1821121835892</v>
      </c>
      <c r="W408" s="891">
        <v>-20.664642626214469</v>
      </c>
      <c r="X408" s="891">
        <v>7442.5174695573751</v>
      </c>
      <c r="Y408" s="891">
        <v>4959.6936417130346</v>
      </c>
      <c r="Z408" s="362">
        <v>4.7599999999999976E-2</v>
      </c>
      <c r="AA408" s="362">
        <v>4.7599999999999976E-2</v>
      </c>
      <c r="AB408" s="362">
        <v>0</v>
      </c>
      <c r="AC408" s="362">
        <v>0</v>
      </c>
      <c r="AD408" s="368"/>
      <c r="AF408" s="360"/>
      <c r="AG408" s="837"/>
      <c r="AT408" s="244"/>
      <c r="AU408" s="244"/>
      <c r="AV408" s="244"/>
      <c r="AW408" s="244"/>
      <c r="AY408" s="249"/>
      <c r="AZ408" s="206"/>
      <c r="BA408" s="252"/>
      <c r="BB408" s="233"/>
      <c r="CG408" s="479">
        <v>390</v>
      </c>
    </row>
    <row r="409" spans="1:85" s="130" customFormat="1" ht="21.95" customHeight="1" x14ac:dyDescent="0.2">
      <c r="A409" s="234">
        <v>0</v>
      </c>
      <c r="B409" s="234">
        <v>0</v>
      </c>
      <c r="C409" s="388">
        <v>0</v>
      </c>
      <c r="D409" s="388" t="s">
        <v>82</v>
      </c>
      <c r="E409" s="883" t="s">
        <v>691</v>
      </c>
      <c r="F409" s="883" t="s">
        <v>928</v>
      </c>
      <c r="G409" s="884" t="s">
        <v>7</v>
      </c>
      <c r="H409" s="884">
        <v>1</v>
      </c>
      <c r="I409" s="884">
        <v>4000</v>
      </c>
      <c r="J409" s="857">
        <v>4000</v>
      </c>
      <c r="K409" s="857">
        <v>4000</v>
      </c>
      <c r="L409" s="857">
        <v>4000</v>
      </c>
      <c r="M409" s="885">
        <v>0.84589999999999999</v>
      </c>
      <c r="N409" s="885">
        <v>0.92280000000000006</v>
      </c>
      <c r="O409" s="857">
        <v>0.92280000000000006</v>
      </c>
      <c r="P409" s="857">
        <v>3691.2000000000003</v>
      </c>
      <c r="Q409" s="885">
        <v>1</v>
      </c>
      <c r="R409" s="953">
        <v>1</v>
      </c>
      <c r="S409" s="857">
        <v>1</v>
      </c>
      <c r="T409" s="857">
        <v>4000</v>
      </c>
      <c r="U409" s="891">
        <v>4047.696140166835</v>
      </c>
      <c r="V409" s="891">
        <v>4047.696140166835</v>
      </c>
      <c r="W409" s="891">
        <v>0</v>
      </c>
      <c r="X409" s="891">
        <v>4047.696140166835</v>
      </c>
      <c r="Y409" s="891">
        <v>3735.2139981459554</v>
      </c>
      <c r="Z409" s="885">
        <v>7.6900000000000079E-2</v>
      </c>
      <c r="AA409" s="885">
        <v>0</v>
      </c>
      <c r="AB409" s="885">
        <v>7.7199999999999935E-2</v>
      </c>
      <c r="AC409" s="885">
        <v>-7.6900000000000079E-2</v>
      </c>
      <c r="AD409" s="886"/>
      <c r="AF409" s="360"/>
      <c r="AG409" s="837"/>
      <c r="AT409" s="244"/>
      <c r="AU409" s="244"/>
      <c r="AV409" s="244"/>
      <c r="AW409" s="244"/>
      <c r="AY409" s="249"/>
      <c r="AZ409" s="206"/>
      <c r="BA409" s="252"/>
      <c r="BB409" s="233"/>
      <c r="CG409" s="479">
        <v>391</v>
      </c>
    </row>
    <row r="410" spans="1:85" s="130" customFormat="1" ht="21.95" customHeight="1" x14ac:dyDescent="0.2">
      <c r="A410" s="234">
        <v>0</v>
      </c>
      <c r="B410" s="234">
        <v>0</v>
      </c>
      <c r="C410" s="388" t="s">
        <v>86</v>
      </c>
      <c r="D410" s="388" t="s">
        <v>86</v>
      </c>
      <c r="E410" s="161" t="s">
        <v>86</v>
      </c>
      <c r="F410" s="161" t="s">
        <v>693</v>
      </c>
      <c r="G410" s="162"/>
      <c r="H410" s="162"/>
      <c r="I410" s="162"/>
      <c r="J410" s="163">
        <v>1280320.1299999999</v>
      </c>
      <c r="K410" s="163">
        <v>1280320.1299999999</v>
      </c>
      <c r="L410" s="163">
        <v>1303348.1221616371</v>
      </c>
      <c r="M410" s="164">
        <v>0.59789624843827138</v>
      </c>
      <c r="N410" s="164">
        <v>0.64872201602969404</v>
      </c>
      <c r="O410" s="163">
        <v>0</v>
      </c>
      <c r="P410" s="163">
        <v>830571.85589699983</v>
      </c>
      <c r="Q410" s="164">
        <v>0.61673067201359122</v>
      </c>
      <c r="R410" s="164">
        <v>0.66215915241998691</v>
      </c>
      <c r="S410" s="163">
        <v>0</v>
      </c>
      <c r="T410" s="163">
        <v>847775.69210704742</v>
      </c>
      <c r="U410" s="163">
        <v>1305431.1280494153</v>
      </c>
      <c r="V410" s="163">
        <v>1309035.4822695667</v>
      </c>
      <c r="W410" s="163"/>
      <c r="X410" s="163">
        <v>1305389.3175404617</v>
      </c>
      <c r="Y410" s="163">
        <v>846470.98718305025</v>
      </c>
      <c r="Z410" s="164">
        <v>5.0825767591422655E-2</v>
      </c>
      <c r="AA410" s="164">
        <v>4.5428480406395688E-2</v>
      </c>
      <c r="AB410" s="164">
        <v>1.343713639029287E-2</v>
      </c>
      <c r="AC410" s="164">
        <v>-5.3972871850269666E-3</v>
      </c>
      <c r="AD410" s="201"/>
      <c r="AE410" s="155"/>
      <c r="AF410" s="685"/>
      <c r="AG410" s="833"/>
      <c r="AH410" s="155"/>
      <c r="AI410" s="207"/>
      <c r="AJ410" s="208"/>
      <c r="AK410" s="207"/>
      <c r="AL410" s="208"/>
      <c r="AM410" s="155"/>
      <c r="AN410" s="212"/>
      <c r="AO410" s="209"/>
      <c r="AP410" s="209"/>
      <c r="AQ410" s="209"/>
      <c r="AR410" s="213"/>
      <c r="AS410" s="396"/>
      <c r="AT410" s="244"/>
      <c r="AU410" s="244"/>
      <c r="AV410" s="244"/>
      <c r="AW410" s="244"/>
      <c r="AX410" s="155"/>
      <c r="AY410" s="247"/>
      <c r="AZ410" s="245"/>
      <c r="BA410" s="397"/>
      <c r="BB410" s="234"/>
      <c r="BC410" s="155"/>
      <c r="BD410" s="155"/>
      <c r="BE410" s="155"/>
      <c r="BF410" s="155"/>
      <c r="BG410" s="155"/>
      <c r="BH410" s="155"/>
      <c r="BI410" s="155"/>
      <c r="BJ410" s="155"/>
      <c r="BK410" s="155"/>
      <c r="BL410" s="155"/>
      <c r="BM410" s="155"/>
      <c r="BN410" s="661"/>
      <c r="BO410" s="662"/>
      <c r="BP410" s="663"/>
      <c r="BQ410" s="664"/>
      <c r="BR410" s="664"/>
      <c r="BS410" s="665"/>
      <c r="BT410" s="666"/>
      <c r="BU410" s="664"/>
      <c r="BV410" s="664"/>
      <c r="BW410" s="667"/>
      <c r="CG410" s="479">
        <v>392</v>
      </c>
    </row>
    <row r="411" spans="1:85" s="130" customFormat="1" ht="21.95" customHeight="1" x14ac:dyDescent="0.2">
      <c r="A411" s="234">
        <v>0</v>
      </c>
      <c r="B411" s="234">
        <v>0</v>
      </c>
      <c r="C411" s="388">
        <v>0</v>
      </c>
      <c r="D411" s="388" t="s">
        <v>86</v>
      </c>
      <c r="E411" s="872" t="s">
        <v>694</v>
      </c>
      <c r="F411" s="872" t="s">
        <v>695</v>
      </c>
      <c r="G411" s="872"/>
      <c r="H411" s="873"/>
      <c r="I411" s="874"/>
      <c r="J411" s="875">
        <v>615958.63</v>
      </c>
      <c r="K411" s="842">
        <v>615958.63</v>
      </c>
      <c r="L411" s="842">
        <v>648751.3080717111</v>
      </c>
      <c r="M411" s="362">
        <v>0</v>
      </c>
      <c r="N411" s="362">
        <v>0</v>
      </c>
      <c r="O411" s="363">
        <v>0</v>
      </c>
      <c r="P411" s="363">
        <v>0</v>
      </c>
      <c r="Q411" s="362">
        <v>0</v>
      </c>
      <c r="R411" s="362">
        <v>0</v>
      </c>
      <c r="S411" s="363">
        <v>0</v>
      </c>
      <c r="T411" s="363">
        <v>0</v>
      </c>
      <c r="U411" s="363"/>
      <c r="V411" s="363"/>
      <c r="W411" s="363"/>
      <c r="X411" s="363"/>
      <c r="Y411" s="363">
        <v>0</v>
      </c>
      <c r="Z411" s="362">
        <v>0</v>
      </c>
      <c r="AA411" s="362">
        <v>0</v>
      </c>
      <c r="AB411" s="362">
        <v>0</v>
      </c>
      <c r="AC411" s="362">
        <v>0</v>
      </c>
      <c r="AD411" s="368"/>
      <c r="AF411" s="360"/>
      <c r="AG411" s="837"/>
      <c r="AT411" s="244"/>
      <c r="AU411" s="244"/>
      <c r="AV411" s="244"/>
      <c r="AW411" s="244"/>
      <c r="AY411" s="249"/>
      <c r="AZ411" s="206"/>
      <c r="BA411" s="252"/>
      <c r="BB411" s="233"/>
      <c r="CG411" s="479">
        <v>393</v>
      </c>
    </row>
    <row r="412" spans="1:85" s="130" customFormat="1" ht="21.95" customHeight="1" x14ac:dyDescent="0.2">
      <c r="A412" s="234">
        <v>0</v>
      </c>
      <c r="B412" s="234">
        <v>0</v>
      </c>
      <c r="C412" s="388">
        <v>0</v>
      </c>
      <c r="D412" s="388" t="s">
        <v>86</v>
      </c>
      <c r="E412" s="868" t="s">
        <v>696</v>
      </c>
      <c r="F412" s="868" t="s">
        <v>697</v>
      </c>
      <c r="G412" s="868" t="s">
        <v>10</v>
      </c>
      <c r="H412" s="869">
        <v>21</v>
      </c>
      <c r="I412" s="870">
        <v>6000</v>
      </c>
      <c r="J412" s="871">
        <v>126000</v>
      </c>
      <c r="K412" s="361">
        <v>126000</v>
      </c>
      <c r="L412" s="361">
        <v>128237.80339435309</v>
      </c>
      <c r="M412" s="362">
        <v>0.61880000000000002</v>
      </c>
      <c r="N412" s="362">
        <v>0.66639999999999999</v>
      </c>
      <c r="O412" s="363">
        <v>13.994400000000001</v>
      </c>
      <c r="P412" s="363">
        <v>83966.399999999994</v>
      </c>
      <c r="Q412" s="362">
        <v>0.61880000000000002</v>
      </c>
      <c r="R412" s="362">
        <v>0.66639999999999999</v>
      </c>
      <c r="S412" s="363">
        <v>13.994400000000001</v>
      </c>
      <c r="T412" s="363">
        <v>83966.399999999994</v>
      </c>
      <c r="U412" s="891">
        <v>128353.38568049447</v>
      </c>
      <c r="V412" s="891">
        <v>128705.66951696858</v>
      </c>
      <c r="W412" s="891">
        <v>-356.37032897721809</v>
      </c>
      <c r="X412" s="891">
        <v>128349.29918799136</v>
      </c>
      <c r="Y412" s="891">
        <v>85531.972978877442</v>
      </c>
      <c r="Z412" s="362">
        <v>4.7599999999999976E-2</v>
      </c>
      <c r="AA412" s="362">
        <v>4.7599999999999976E-2</v>
      </c>
      <c r="AB412" s="362">
        <v>0</v>
      </c>
      <c r="AC412" s="362">
        <v>0</v>
      </c>
      <c r="AD412" s="368"/>
      <c r="AF412" s="360"/>
      <c r="AG412" s="837"/>
      <c r="AT412" s="244"/>
      <c r="AU412" s="244"/>
      <c r="AV412" s="244"/>
      <c r="AW412" s="244"/>
      <c r="AY412" s="249"/>
      <c r="AZ412" s="206"/>
      <c r="BA412" s="252"/>
      <c r="BB412" s="233"/>
      <c r="CG412" s="479">
        <v>394</v>
      </c>
    </row>
    <row r="413" spans="1:85" s="130" customFormat="1" ht="21.95" customHeight="1" x14ac:dyDescent="0.2">
      <c r="A413" s="234">
        <v>0</v>
      </c>
      <c r="B413" s="234">
        <v>0</v>
      </c>
      <c r="C413" s="388">
        <v>0</v>
      </c>
      <c r="D413" s="388" t="s">
        <v>86</v>
      </c>
      <c r="E413" s="868" t="s">
        <v>698</v>
      </c>
      <c r="F413" s="868" t="s">
        <v>1052</v>
      </c>
      <c r="G413" s="868" t="s">
        <v>10</v>
      </c>
      <c r="H413" s="869">
        <v>21</v>
      </c>
      <c r="I413" s="870">
        <v>2100</v>
      </c>
      <c r="J413" s="871">
        <v>44100</v>
      </c>
      <c r="K413" s="361">
        <v>44100</v>
      </c>
      <c r="L413" s="361">
        <v>44994.405833074779</v>
      </c>
      <c r="M413" s="362">
        <v>0.5</v>
      </c>
      <c r="N413" s="362">
        <v>0.5625</v>
      </c>
      <c r="O413" s="363">
        <v>11.8125</v>
      </c>
      <c r="P413" s="363">
        <v>24806.25</v>
      </c>
      <c r="Q413" s="362">
        <v>0.5714285714285714</v>
      </c>
      <c r="R413" s="887">
        <v>0.61904761904761907</v>
      </c>
      <c r="S413" s="363">
        <v>13</v>
      </c>
      <c r="T413" s="363">
        <v>27300</v>
      </c>
      <c r="U413" s="891">
        <v>45090.261196198699</v>
      </c>
      <c r="V413" s="891">
        <v>45229.396859318396</v>
      </c>
      <c r="W413" s="891">
        <v>-140.74963681188621</v>
      </c>
      <c r="X413" s="891">
        <v>45088.647222506508</v>
      </c>
      <c r="Y413" s="891">
        <v>25362.364062659912</v>
      </c>
      <c r="Z413" s="362">
        <v>6.25E-2</v>
      </c>
      <c r="AA413" s="362">
        <v>4.7619047619047672E-2</v>
      </c>
      <c r="AB413" s="362">
        <v>5.6547619047619069E-2</v>
      </c>
      <c r="AC413" s="362">
        <v>-1.4880952380952328E-2</v>
      </c>
      <c r="AD413" s="368"/>
      <c r="AF413" s="360"/>
      <c r="AG413" s="837"/>
      <c r="AT413" s="244"/>
      <c r="AU413" s="244"/>
      <c r="AV413" s="244"/>
      <c r="AW413" s="244"/>
      <c r="AY413" s="249"/>
      <c r="AZ413" s="206"/>
      <c r="BA413" s="252"/>
      <c r="BB413" s="233"/>
      <c r="CG413" s="479">
        <v>395</v>
      </c>
    </row>
    <row r="414" spans="1:85" s="130" customFormat="1" ht="21.95" customHeight="1" x14ac:dyDescent="0.2">
      <c r="A414" s="234">
        <v>0</v>
      </c>
      <c r="B414" s="234">
        <v>0</v>
      </c>
      <c r="C414" s="388">
        <v>0</v>
      </c>
      <c r="D414" s="388" t="s">
        <v>86</v>
      </c>
      <c r="E414" s="868" t="s">
        <v>699</v>
      </c>
      <c r="F414" s="868" t="s">
        <v>929</v>
      </c>
      <c r="G414" s="868" t="s">
        <v>10</v>
      </c>
      <c r="H414" s="869">
        <v>21</v>
      </c>
      <c r="I414" s="870">
        <v>2500</v>
      </c>
      <c r="J414" s="871">
        <v>52500</v>
      </c>
      <c r="K414" s="361">
        <v>52500</v>
      </c>
      <c r="L414" s="361">
        <v>53432.418080980453</v>
      </c>
      <c r="M414" s="362">
        <v>0.61880000000000002</v>
      </c>
      <c r="N414" s="362">
        <v>0.66639999999999999</v>
      </c>
      <c r="O414" s="363">
        <v>13.994400000000001</v>
      </c>
      <c r="P414" s="363">
        <v>34986</v>
      </c>
      <c r="Q414" s="362">
        <v>0.61880000000000002</v>
      </c>
      <c r="R414" s="362">
        <v>0.66639999999999999</v>
      </c>
      <c r="S414" s="363">
        <v>13.994400000000001</v>
      </c>
      <c r="T414" s="363">
        <v>34986</v>
      </c>
      <c r="U414" s="891">
        <v>53480.577366872691</v>
      </c>
      <c r="V414" s="891">
        <v>53627.362298736902</v>
      </c>
      <c r="W414" s="891">
        <v>-148.48763707383597</v>
      </c>
      <c r="X414" s="891">
        <v>53478.874661663067</v>
      </c>
      <c r="Y414" s="891">
        <v>35638.322074532269</v>
      </c>
      <c r="Z414" s="362">
        <v>4.7599999999999976E-2</v>
      </c>
      <c r="AA414" s="362">
        <v>4.7599999999999976E-2</v>
      </c>
      <c r="AB414" s="362">
        <v>0</v>
      </c>
      <c r="AC414" s="362">
        <v>0</v>
      </c>
      <c r="AD414" s="368"/>
      <c r="AF414" s="360"/>
      <c r="AG414" s="837"/>
      <c r="AT414" s="244"/>
      <c r="AU414" s="244"/>
      <c r="AV414" s="244"/>
      <c r="AW414" s="244"/>
      <c r="AY414" s="249"/>
      <c r="AZ414" s="206"/>
      <c r="BA414" s="252"/>
      <c r="BB414" s="233"/>
      <c r="CG414" s="479">
        <v>396</v>
      </c>
    </row>
    <row r="415" spans="1:85" s="130" customFormat="1" ht="21.95" customHeight="1" x14ac:dyDescent="0.2">
      <c r="A415" s="234">
        <v>0</v>
      </c>
      <c r="B415" s="234">
        <v>0</v>
      </c>
      <c r="C415" s="388">
        <v>0</v>
      </c>
      <c r="D415" s="388" t="s">
        <v>86</v>
      </c>
      <c r="E415" s="868" t="s">
        <v>700</v>
      </c>
      <c r="F415" s="868" t="s">
        <v>544</v>
      </c>
      <c r="G415" s="868" t="s">
        <v>10</v>
      </c>
      <c r="H415" s="869">
        <v>21</v>
      </c>
      <c r="I415" s="870">
        <v>2000</v>
      </c>
      <c r="J415" s="871">
        <v>42000</v>
      </c>
      <c r="K415" s="361">
        <v>42000</v>
      </c>
      <c r="L415" s="361">
        <v>42745.934464784361</v>
      </c>
      <c r="M415" s="362">
        <v>0.61880000000000002</v>
      </c>
      <c r="N415" s="362">
        <v>0.66639999999999999</v>
      </c>
      <c r="O415" s="363">
        <v>13.994400000000001</v>
      </c>
      <c r="P415" s="363">
        <v>27988.799999999999</v>
      </c>
      <c r="Q415" s="362">
        <v>0.61880000000000002</v>
      </c>
      <c r="R415" s="362">
        <v>0.66639999999999999</v>
      </c>
      <c r="S415" s="363">
        <v>13.994400000000001</v>
      </c>
      <c r="T415" s="363">
        <v>27988.799999999999</v>
      </c>
      <c r="U415" s="891">
        <v>42784.461893498141</v>
      </c>
      <c r="V415" s="891">
        <v>42901.889838989518</v>
      </c>
      <c r="W415" s="891">
        <v>-118.7901096590776</v>
      </c>
      <c r="X415" s="891">
        <v>42783.099729330439</v>
      </c>
      <c r="Y415" s="891">
        <v>28510.657659625806</v>
      </c>
      <c r="Z415" s="362">
        <v>4.7599999999999976E-2</v>
      </c>
      <c r="AA415" s="362">
        <v>4.7599999999999976E-2</v>
      </c>
      <c r="AB415" s="362">
        <v>0</v>
      </c>
      <c r="AC415" s="362">
        <v>0</v>
      </c>
      <c r="AD415" s="368"/>
      <c r="AF415" s="360"/>
      <c r="AG415" s="837"/>
      <c r="AT415" s="244"/>
      <c r="AU415" s="244"/>
      <c r="AV415" s="244"/>
      <c r="AW415" s="244"/>
      <c r="AY415" s="249"/>
      <c r="AZ415" s="206"/>
      <c r="BA415" s="252"/>
      <c r="BB415" s="233"/>
      <c r="CG415" s="479">
        <v>397</v>
      </c>
    </row>
    <row r="416" spans="1:85" s="130" customFormat="1" ht="21.95" customHeight="1" x14ac:dyDescent="0.2">
      <c r="A416" s="234">
        <v>0</v>
      </c>
      <c r="B416" s="234">
        <v>0</v>
      </c>
      <c r="C416" s="388">
        <v>0</v>
      </c>
      <c r="D416" s="388" t="s">
        <v>86</v>
      </c>
      <c r="E416" s="868" t="s">
        <v>701</v>
      </c>
      <c r="F416" s="868" t="s">
        <v>598</v>
      </c>
      <c r="G416" s="868" t="s">
        <v>10</v>
      </c>
      <c r="H416" s="869">
        <v>21</v>
      </c>
      <c r="I416" s="870">
        <v>10076.346</v>
      </c>
      <c r="J416" s="871">
        <v>211603.27</v>
      </c>
      <c r="K416" s="361">
        <v>211603.27</v>
      </c>
      <c r="L416" s="361">
        <v>215361.41695128739</v>
      </c>
      <c r="M416" s="362">
        <v>0.61880000000000002</v>
      </c>
      <c r="N416" s="362">
        <v>0.66639999999999999</v>
      </c>
      <c r="O416" s="363">
        <v>13.994400000000001</v>
      </c>
      <c r="P416" s="363">
        <v>141012.41912799998</v>
      </c>
      <c r="Q416" s="362">
        <v>0.61880000000000002</v>
      </c>
      <c r="R416" s="362">
        <v>0.66639999999999999</v>
      </c>
      <c r="S416" s="363">
        <v>13.994400000000001</v>
      </c>
      <c r="T416" s="363">
        <v>141012.41912799998</v>
      </c>
      <c r="U416" s="891">
        <v>215555.52480606188</v>
      </c>
      <c r="V416" s="891">
        <v>216147.14712166559</v>
      </c>
      <c r="W416" s="891">
        <v>-598.48513446471895</v>
      </c>
      <c r="X416" s="891">
        <v>215548.66198720087</v>
      </c>
      <c r="Y416" s="891">
        <v>143641.62834827066</v>
      </c>
      <c r="Z416" s="362">
        <v>4.7599999999999976E-2</v>
      </c>
      <c r="AA416" s="362">
        <v>4.7599999999999976E-2</v>
      </c>
      <c r="AB416" s="362">
        <v>0</v>
      </c>
      <c r="AC416" s="362">
        <v>0</v>
      </c>
      <c r="AD416" s="368"/>
      <c r="AF416" s="360"/>
      <c r="AG416" s="837"/>
      <c r="AT416" s="244"/>
      <c r="AU416" s="244"/>
      <c r="AV416" s="244"/>
      <c r="AW416" s="244"/>
      <c r="AY416" s="249"/>
      <c r="AZ416" s="206"/>
      <c r="BA416" s="252"/>
      <c r="BB416" s="233"/>
      <c r="CG416" s="479">
        <v>398</v>
      </c>
    </row>
    <row r="417" spans="1:85" s="130" customFormat="1" ht="21.95" customHeight="1" x14ac:dyDescent="0.2">
      <c r="A417" s="234">
        <v>0</v>
      </c>
      <c r="B417" s="234">
        <v>0</v>
      </c>
      <c r="C417" s="388">
        <v>0</v>
      </c>
      <c r="D417" s="388" t="s">
        <v>86</v>
      </c>
      <c r="E417" s="868" t="s">
        <v>703</v>
      </c>
      <c r="F417" s="868" t="s">
        <v>702</v>
      </c>
      <c r="G417" s="868" t="s">
        <v>10</v>
      </c>
      <c r="H417" s="869">
        <v>13</v>
      </c>
      <c r="I417" s="870">
        <v>3085</v>
      </c>
      <c r="J417" s="871">
        <v>40105</v>
      </c>
      <c r="K417" s="361">
        <v>40105</v>
      </c>
      <c r="L417" s="361">
        <v>40918.381994001451</v>
      </c>
      <c r="M417" s="362">
        <v>0.38450000000000001</v>
      </c>
      <c r="N417" s="362">
        <v>0.46140000000000003</v>
      </c>
      <c r="O417" s="363">
        <v>5.9982000000000006</v>
      </c>
      <c r="P417" s="363">
        <v>18504.447</v>
      </c>
      <c r="Q417" s="362">
        <v>0.5714285714285714</v>
      </c>
      <c r="R417" s="887">
        <v>0.61904761904761907</v>
      </c>
      <c r="S417" s="363">
        <v>8.0476190476190474</v>
      </c>
      <c r="T417" s="363">
        <v>24826.904761904763</v>
      </c>
      <c r="U417" s="891">
        <v>41132.571140293381</v>
      </c>
      <c r="V417" s="891">
        <v>41259.494502669142</v>
      </c>
      <c r="W417" s="891">
        <v>-128.39567337931976</v>
      </c>
      <c r="X417" s="891">
        <v>41131.098829289826</v>
      </c>
      <c r="Y417" s="891">
        <v>18977.888999834326</v>
      </c>
      <c r="Z417" s="362">
        <v>7.6900000000000024E-2</v>
      </c>
      <c r="AA417" s="362">
        <v>4.7619047619047672E-2</v>
      </c>
      <c r="AB417" s="362">
        <v>0.15764761904761904</v>
      </c>
      <c r="AC417" s="362">
        <v>-2.9280952380952352E-2</v>
      </c>
      <c r="AD417" s="368"/>
      <c r="AF417" s="360"/>
      <c r="AG417" s="837"/>
      <c r="AT417" s="244"/>
      <c r="AU417" s="244"/>
      <c r="AV417" s="244"/>
      <c r="AW417" s="244"/>
      <c r="AY417" s="249"/>
      <c r="AZ417" s="206"/>
      <c r="BA417" s="252"/>
      <c r="BB417" s="233"/>
      <c r="CG417" s="479">
        <v>399</v>
      </c>
    </row>
    <row r="418" spans="1:85" s="130" customFormat="1" ht="21.95" customHeight="1" x14ac:dyDescent="0.2">
      <c r="A418" s="234">
        <v>0</v>
      </c>
      <c r="B418" s="234">
        <v>0</v>
      </c>
      <c r="C418" s="388">
        <v>0</v>
      </c>
      <c r="D418" s="388" t="s">
        <v>86</v>
      </c>
      <c r="E418" s="868" t="s">
        <v>704</v>
      </c>
      <c r="F418" s="868" t="s">
        <v>164</v>
      </c>
      <c r="G418" s="868" t="s">
        <v>10</v>
      </c>
      <c r="H418" s="869">
        <v>16</v>
      </c>
      <c r="I418" s="870">
        <v>3210.3539999999998</v>
      </c>
      <c r="J418" s="871">
        <v>51365.66</v>
      </c>
      <c r="K418" s="361">
        <v>51365.66</v>
      </c>
      <c r="L418" s="361">
        <v>52407.422946116458</v>
      </c>
      <c r="M418" s="362">
        <v>0.5</v>
      </c>
      <c r="N418" s="362">
        <v>0.5625</v>
      </c>
      <c r="O418" s="363">
        <v>9</v>
      </c>
      <c r="P418" s="363">
        <v>28893.183750000004</v>
      </c>
      <c r="Q418" s="362">
        <v>0.5714285714285714</v>
      </c>
      <c r="R418" s="887">
        <v>0.61904761904761907</v>
      </c>
      <c r="S418" s="363">
        <v>9.9047619047619051</v>
      </c>
      <c r="T418" s="363">
        <v>31797.789523809526</v>
      </c>
      <c r="U418" s="891">
        <v>52545.600079354641</v>
      </c>
      <c r="V418" s="891">
        <v>52707.740788170937</v>
      </c>
      <c r="W418" s="891">
        <v>-164.021541038565</v>
      </c>
      <c r="X418" s="891">
        <v>52543.719247132372</v>
      </c>
      <c r="Y418" s="891">
        <v>29555.842076511959</v>
      </c>
      <c r="Z418" s="362">
        <v>6.25E-2</v>
      </c>
      <c r="AA418" s="362">
        <v>4.7619047619047672E-2</v>
      </c>
      <c r="AB418" s="362">
        <v>5.6547619047619069E-2</v>
      </c>
      <c r="AC418" s="362">
        <v>-1.4880952380952328E-2</v>
      </c>
      <c r="AD418" s="368"/>
      <c r="AF418" s="360"/>
      <c r="AG418" s="837"/>
      <c r="AT418" s="244"/>
      <c r="AU418" s="244"/>
      <c r="AV418" s="244"/>
      <c r="AW418" s="244"/>
      <c r="AY418" s="249"/>
      <c r="AZ418" s="206"/>
      <c r="BA418" s="252"/>
      <c r="BB418" s="233"/>
      <c r="CG418" s="479">
        <v>400</v>
      </c>
    </row>
    <row r="419" spans="1:85" s="130" customFormat="1" ht="21.95" customHeight="1" x14ac:dyDescent="0.2">
      <c r="A419" s="234">
        <v>0</v>
      </c>
      <c r="B419" s="234">
        <v>0</v>
      </c>
      <c r="C419" s="388">
        <v>0</v>
      </c>
      <c r="D419" s="388" t="s">
        <v>86</v>
      </c>
      <c r="E419" s="868" t="s">
        <v>930</v>
      </c>
      <c r="F419" s="868" t="s">
        <v>604</v>
      </c>
      <c r="G419" s="868" t="s">
        <v>10</v>
      </c>
      <c r="H419" s="869">
        <v>21</v>
      </c>
      <c r="I419" s="870">
        <v>2299.2714999999998</v>
      </c>
      <c r="J419" s="871">
        <v>48284.7</v>
      </c>
      <c r="K419" s="361">
        <v>48284.7</v>
      </c>
      <c r="L419" s="361">
        <v>49142.2529012327</v>
      </c>
      <c r="M419" s="362">
        <v>0.61880000000000002</v>
      </c>
      <c r="N419" s="362">
        <v>0.66639999999999999</v>
      </c>
      <c r="O419" s="363">
        <v>13.994400000000001</v>
      </c>
      <c r="P419" s="363">
        <v>32176.924079999997</v>
      </c>
      <c r="Q419" s="362">
        <v>0.61880000000000002</v>
      </c>
      <c r="R419" s="362">
        <v>0.66639999999999999</v>
      </c>
      <c r="S419" s="363">
        <v>13.994400000000001</v>
      </c>
      <c r="T419" s="363">
        <v>32176.924079999997</v>
      </c>
      <c r="U419" s="891">
        <v>49186.545409261671</v>
      </c>
      <c r="V419" s="891">
        <v>49321.544769253749</v>
      </c>
      <c r="W419" s="891">
        <v>-136.56535256798622</v>
      </c>
      <c r="X419" s="891">
        <v>49184.979416685761</v>
      </c>
      <c r="Y419" s="891">
        <v>32776.870283279393</v>
      </c>
      <c r="Z419" s="362">
        <v>4.7599999999999976E-2</v>
      </c>
      <c r="AA419" s="362">
        <v>4.7599999999999976E-2</v>
      </c>
      <c r="AB419" s="362">
        <v>0</v>
      </c>
      <c r="AC419" s="362">
        <v>0</v>
      </c>
      <c r="AD419" s="368"/>
      <c r="AF419" s="360"/>
      <c r="AG419" s="837"/>
      <c r="AT419" s="244"/>
      <c r="AU419" s="244"/>
      <c r="AV419" s="244"/>
      <c r="AW419" s="244"/>
      <c r="AY419" s="249"/>
      <c r="AZ419" s="206"/>
      <c r="BA419" s="252"/>
      <c r="BB419" s="233"/>
      <c r="CG419" s="479">
        <v>401</v>
      </c>
    </row>
    <row r="420" spans="1:85" s="130" customFormat="1" ht="21.95" customHeight="1" x14ac:dyDescent="0.2">
      <c r="A420" s="234">
        <v>0</v>
      </c>
      <c r="B420" s="234">
        <v>0</v>
      </c>
      <c r="C420" s="388">
        <v>0</v>
      </c>
      <c r="D420" s="388" t="s">
        <v>86</v>
      </c>
      <c r="E420" s="872" t="s">
        <v>705</v>
      </c>
      <c r="F420" s="872" t="s">
        <v>706</v>
      </c>
      <c r="G420" s="872"/>
      <c r="H420" s="873"/>
      <c r="I420" s="874"/>
      <c r="J420" s="875">
        <v>486497.5</v>
      </c>
      <c r="K420" s="842">
        <v>486497.5</v>
      </c>
      <c r="L420" s="842">
        <v>512397.86915335094</v>
      </c>
      <c r="M420" s="362">
        <v>0</v>
      </c>
      <c r="N420" s="362">
        <v>0</v>
      </c>
      <c r="O420" s="363">
        <v>0</v>
      </c>
      <c r="P420" s="363">
        <v>0</v>
      </c>
      <c r="Q420" s="362">
        <v>0</v>
      </c>
      <c r="R420" s="362">
        <v>0</v>
      </c>
      <c r="S420" s="363">
        <v>0</v>
      </c>
      <c r="T420" s="363">
        <v>0</v>
      </c>
      <c r="U420" s="363"/>
      <c r="V420" s="363"/>
      <c r="W420" s="363"/>
      <c r="X420" s="363"/>
      <c r="Y420" s="363">
        <v>0</v>
      </c>
      <c r="Z420" s="362">
        <v>0</v>
      </c>
      <c r="AA420" s="362">
        <v>0</v>
      </c>
      <c r="AB420" s="362">
        <v>0</v>
      </c>
      <c r="AC420" s="362">
        <v>0</v>
      </c>
      <c r="AD420" s="368"/>
      <c r="AF420" s="360"/>
      <c r="AG420" s="837"/>
      <c r="AT420" s="244"/>
      <c r="AU420" s="244"/>
      <c r="AV420" s="244"/>
      <c r="AW420" s="244"/>
      <c r="AY420" s="249"/>
      <c r="AZ420" s="206"/>
      <c r="BA420" s="252"/>
      <c r="BB420" s="233"/>
      <c r="CG420" s="479">
        <v>402</v>
      </c>
    </row>
    <row r="421" spans="1:85" s="130" customFormat="1" ht="21.95" customHeight="1" x14ac:dyDescent="0.2">
      <c r="A421" s="234">
        <v>0</v>
      </c>
      <c r="B421" s="234">
        <v>0</v>
      </c>
      <c r="C421" s="388">
        <v>0</v>
      </c>
      <c r="D421" s="388" t="s">
        <v>86</v>
      </c>
      <c r="E421" s="868" t="s">
        <v>707</v>
      </c>
      <c r="F421" s="868" t="s">
        <v>1053</v>
      </c>
      <c r="G421" s="868" t="s">
        <v>10</v>
      </c>
      <c r="H421" s="869">
        <v>35</v>
      </c>
      <c r="I421" s="870">
        <v>3210.3539999999998</v>
      </c>
      <c r="J421" s="871">
        <v>112362.39</v>
      </c>
      <c r="K421" s="361">
        <v>112362.39</v>
      </c>
      <c r="L421" s="361">
        <v>114641.24662209122</v>
      </c>
      <c r="M421" s="362">
        <v>0.54280000000000006</v>
      </c>
      <c r="N421" s="362">
        <v>0.59989999999999999</v>
      </c>
      <c r="O421" s="363">
        <v>20.996500000000001</v>
      </c>
      <c r="P421" s="363">
        <v>67406.197761000003</v>
      </c>
      <c r="Q421" s="362">
        <v>0.5714285714285714</v>
      </c>
      <c r="R421" s="887">
        <v>0.61904761904761907</v>
      </c>
      <c r="S421" s="363">
        <v>21.666666666666668</v>
      </c>
      <c r="T421" s="363">
        <v>69557.67</v>
      </c>
      <c r="U421" s="891">
        <v>114742.61283682818</v>
      </c>
      <c r="V421" s="891">
        <v>115096.67575643897</v>
      </c>
      <c r="W421" s="891">
        <v>-358.17004947827633</v>
      </c>
      <c r="X421" s="891">
        <v>114738.5057069607</v>
      </c>
      <c r="Y421" s="891">
        <v>68831.629573605722</v>
      </c>
      <c r="Z421" s="362">
        <v>5.7099999999999929E-2</v>
      </c>
      <c r="AA421" s="362">
        <v>4.7619047619047672E-2</v>
      </c>
      <c r="AB421" s="362">
        <v>1.914761904761908E-2</v>
      </c>
      <c r="AC421" s="362">
        <v>-9.4809523809522567E-3</v>
      </c>
      <c r="AD421" s="368"/>
      <c r="AF421" s="360"/>
      <c r="AG421" s="837"/>
      <c r="AT421" s="244"/>
      <c r="AU421" s="244"/>
      <c r="AV421" s="244"/>
      <c r="AW421" s="244"/>
      <c r="AY421" s="249"/>
      <c r="AZ421" s="206"/>
      <c r="BA421" s="252"/>
      <c r="BB421" s="233"/>
      <c r="CG421" s="479">
        <v>403</v>
      </c>
    </row>
    <row r="422" spans="1:85" s="130" customFormat="1" ht="21.95" customHeight="1" x14ac:dyDescent="0.2">
      <c r="A422" s="234">
        <v>0</v>
      </c>
      <c r="B422" s="234">
        <v>0</v>
      </c>
      <c r="C422" s="388">
        <v>0</v>
      </c>
      <c r="D422" s="388" t="s">
        <v>86</v>
      </c>
      <c r="E422" s="868" t="s">
        <v>708</v>
      </c>
      <c r="F422" s="868" t="s">
        <v>1054</v>
      </c>
      <c r="G422" s="868" t="s">
        <v>10</v>
      </c>
      <c r="H422" s="869">
        <v>42</v>
      </c>
      <c r="I422" s="870">
        <v>2100.7350000000001</v>
      </c>
      <c r="J422" s="871">
        <v>88230.87</v>
      </c>
      <c r="K422" s="361">
        <v>88230.87</v>
      </c>
      <c r="L422" s="361">
        <v>90020.307750232692</v>
      </c>
      <c r="M422" s="362">
        <v>0.61880000000000002</v>
      </c>
      <c r="N422" s="362">
        <v>0.66639999999999999</v>
      </c>
      <c r="O422" s="363">
        <v>27.988800000000001</v>
      </c>
      <c r="P422" s="363">
        <v>58797.051767999998</v>
      </c>
      <c r="Q422" s="362">
        <v>0.5714285714285714</v>
      </c>
      <c r="R422" s="887">
        <v>0.61904761904761907</v>
      </c>
      <c r="S422" s="363">
        <v>26</v>
      </c>
      <c r="T422" s="363">
        <v>54619.11</v>
      </c>
      <c r="U422" s="891">
        <v>89878.577394067703</v>
      </c>
      <c r="V422" s="891">
        <v>90155.917004312258</v>
      </c>
      <c r="W422" s="891">
        <v>-280.55674972339176</v>
      </c>
      <c r="X422" s="891">
        <v>89875.360254588872</v>
      </c>
      <c r="Y422" s="891">
        <v>59892.940073658021</v>
      </c>
      <c r="Z422" s="362">
        <v>4.7599999999999976E-2</v>
      </c>
      <c r="AA422" s="362">
        <v>4.7619047619047672E-2</v>
      </c>
      <c r="AB422" s="362">
        <v>-4.7352380952380924E-2</v>
      </c>
      <c r="AC422" s="362">
        <v>1.9047619047696251E-5</v>
      </c>
      <c r="AD422" s="368"/>
      <c r="AF422" s="360"/>
      <c r="AG422" s="837"/>
      <c r="AT422" s="244"/>
      <c r="AU422" s="244"/>
      <c r="AV422" s="244"/>
      <c r="AW422" s="244"/>
      <c r="AY422" s="249"/>
      <c r="AZ422" s="206"/>
      <c r="BA422" s="252"/>
      <c r="BB422" s="233"/>
      <c r="CG422" s="479">
        <v>404</v>
      </c>
    </row>
    <row r="423" spans="1:85" s="130" customFormat="1" ht="21.95" customHeight="1" x14ac:dyDescent="0.2">
      <c r="A423" s="234">
        <v>0</v>
      </c>
      <c r="B423" s="234">
        <v>0</v>
      </c>
      <c r="C423" s="388">
        <v>0</v>
      </c>
      <c r="D423" s="388" t="s">
        <v>86</v>
      </c>
      <c r="E423" s="868" t="s">
        <v>709</v>
      </c>
      <c r="F423" s="868" t="s">
        <v>167</v>
      </c>
      <c r="G423" s="868" t="s">
        <v>10</v>
      </c>
      <c r="H423" s="869">
        <v>15</v>
      </c>
      <c r="I423" s="870">
        <v>2100.7350000000001</v>
      </c>
      <c r="J423" s="871">
        <v>31511.03</v>
      </c>
      <c r="K423" s="361">
        <v>31511.03</v>
      </c>
      <c r="L423" s="361">
        <v>32150.115012203947</v>
      </c>
      <c r="M423" s="362">
        <v>0.46689999999999998</v>
      </c>
      <c r="N423" s="362">
        <v>0.53359999999999996</v>
      </c>
      <c r="O423" s="363">
        <v>8.0039999999999996</v>
      </c>
      <c r="P423" s="363">
        <v>16814.285607999998</v>
      </c>
      <c r="Q423" s="362">
        <v>0.5714285714285714</v>
      </c>
      <c r="R423" s="887">
        <v>0.61904761904761907</v>
      </c>
      <c r="S423" s="363">
        <v>9.2857142857142865</v>
      </c>
      <c r="T423" s="363">
        <v>19506.828095238096</v>
      </c>
      <c r="U423" s="891">
        <v>32272.861341942196</v>
      </c>
      <c r="V423" s="891">
        <v>32372.446171225907</v>
      </c>
      <c r="W423" s="891">
        <v>-100.74001330340191</v>
      </c>
      <c r="X423" s="891">
        <v>32271.706157922505</v>
      </c>
      <c r="Y423" s="891">
        <v>17220.182405867447</v>
      </c>
      <c r="Z423" s="362">
        <v>6.6699999999999982E-2</v>
      </c>
      <c r="AA423" s="362">
        <v>4.7619047619047672E-2</v>
      </c>
      <c r="AB423" s="362">
        <v>8.5447619047619106E-2</v>
      </c>
      <c r="AC423" s="362">
        <v>-1.908095238095231E-2</v>
      </c>
      <c r="AD423" s="368"/>
      <c r="AF423" s="360"/>
      <c r="AG423" s="837"/>
      <c r="AT423" s="244"/>
      <c r="AU423" s="244"/>
      <c r="AV423" s="244"/>
      <c r="AW423" s="244"/>
      <c r="AY423" s="249"/>
      <c r="AZ423" s="206"/>
      <c r="BA423" s="252"/>
      <c r="BB423" s="233"/>
      <c r="CG423" s="479">
        <v>405</v>
      </c>
    </row>
    <row r="424" spans="1:85" s="130" customFormat="1" ht="21.95" customHeight="1" x14ac:dyDescent="0.2">
      <c r="A424" s="234">
        <v>0</v>
      </c>
      <c r="B424" s="234">
        <v>0</v>
      </c>
      <c r="C424" s="388">
        <v>0</v>
      </c>
      <c r="D424" s="388" t="s">
        <v>86</v>
      </c>
      <c r="E424" s="868" t="s">
        <v>710</v>
      </c>
      <c r="F424" s="868" t="s">
        <v>269</v>
      </c>
      <c r="G424" s="868" t="s">
        <v>10</v>
      </c>
      <c r="H424" s="869">
        <v>14</v>
      </c>
      <c r="I424" s="870">
        <v>3085.239</v>
      </c>
      <c r="J424" s="871">
        <v>43193.35</v>
      </c>
      <c r="K424" s="361">
        <v>43193.35</v>
      </c>
      <c r="L424" s="361">
        <v>43193.35</v>
      </c>
      <c r="M424" s="362">
        <v>1</v>
      </c>
      <c r="N424" s="362">
        <v>1</v>
      </c>
      <c r="O424" s="363">
        <v>14</v>
      </c>
      <c r="P424" s="363">
        <v>43193.35</v>
      </c>
      <c r="Q424" s="362">
        <v>1</v>
      </c>
      <c r="R424" s="362">
        <v>1</v>
      </c>
      <c r="S424" s="363">
        <v>14</v>
      </c>
      <c r="T424" s="363">
        <v>43193.35</v>
      </c>
      <c r="U424" s="891">
        <v>43623.940062538808</v>
      </c>
      <c r="V424" s="891">
        <v>43623.940062538808</v>
      </c>
      <c r="W424" s="891">
        <v>0</v>
      </c>
      <c r="X424" s="891">
        <v>43623.940062538808</v>
      </c>
      <c r="Y424" s="891">
        <v>43623.940062538808</v>
      </c>
      <c r="Z424" s="362">
        <v>0</v>
      </c>
      <c r="AA424" s="362">
        <v>0</v>
      </c>
      <c r="AB424" s="362">
        <v>0</v>
      </c>
      <c r="AC424" s="362">
        <v>0</v>
      </c>
      <c r="AD424" s="368"/>
      <c r="AF424" s="360"/>
      <c r="AG424" s="837"/>
      <c r="AT424" s="244"/>
      <c r="AU424" s="244"/>
      <c r="AV424" s="244"/>
      <c r="AW424" s="244"/>
      <c r="AY424" s="249"/>
      <c r="AZ424" s="206"/>
      <c r="BA424" s="252"/>
      <c r="BB424" s="233"/>
      <c r="CG424" s="479">
        <v>406</v>
      </c>
    </row>
    <row r="425" spans="1:85" s="130" customFormat="1" ht="21.95" customHeight="1" x14ac:dyDescent="0.2">
      <c r="A425" s="234">
        <v>0</v>
      </c>
      <c r="B425" s="234">
        <v>0</v>
      </c>
      <c r="C425" s="388">
        <v>0</v>
      </c>
      <c r="D425" s="388" t="s">
        <v>86</v>
      </c>
      <c r="E425" s="868" t="s">
        <v>711</v>
      </c>
      <c r="F425" s="868" t="s">
        <v>1933</v>
      </c>
      <c r="G425" s="868" t="s">
        <v>10</v>
      </c>
      <c r="H425" s="869">
        <v>5</v>
      </c>
      <c r="I425" s="870">
        <v>3085.239</v>
      </c>
      <c r="J425" s="871">
        <v>15426.2</v>
      </c>
      <c r="K425" s="361">
        <v>15426.2</v>
      </c>
      <c r="L425" s="361">
        <v>15426.2</v>
      </c>
      <c r="M425" s="362">
        <v>1</v>
      </c>
      <c r="N425" s="362">
        <v>1</v>
      </c>
      <c r="O425" s="363">
        <v>5</v>
      </c>
      <c r="P425" s="363">
        <v>15426.2</v>
      </c>
      <c r="Q425" s="362">
        <v>1</v>
      </c>
      <c r="R425" s="362">
        <v>1</v>
      </c>
      <c r="S425" s="363">
        <v>5</v>
      </c>
      <c r="T425" s="363">
        <v>15426.2</v>
      </c>
      <c r="U425" s="891">
        <v>15579.982200795635</v>
      </c>
      <c r="V425" s="891">
        <v>15579.982200795635</v>
      </c>
      <c r="W425" s="891">
        <v>0</v>
      </c>
      <c r="X425" s="891">
        <v>15579.982200795635</v>
      </c>
      <c r="Y425" s="891">
        <v>15579.982200795635</v>
      </c>
      <c r="Z425" s="362">
        <v>0</v>
      </c>
      <c r="AA425" s="362">
        <v>0</v>
      </c>
      <c r="AB425" s="362">
        <v>0</v>
      </c>
      <c r="AC425" s="362">
        <v>0</v>
      </c>
      <c r="AD425" s="368"/>
      <c r="AF425" s="360"/>
      <c r="AG425" s="837"/>
      <c r="AT425" s="244"/>
      <c r="AU425" s="244"/>
      <c r="AV425" s="244"/>
      <c r="AW425" s="244"/>
      <c r="AY425" s="249"/>
      <c r="AZ425" s="206"/>
      <c r="BA425" s="252"/>
      <c r="BB425" s="233"/>
      <c r="CG425" s="479">
        <v>407</v>
      </c>
    </row>
    <row r="426" spans="1:85" s="130" customFormat="1" ht="21.95" customHeight="1" x14ac:dyDescent="0.2">
      <c r="A426" s="234">
        <v>0</v>
      </c>
      <c r="B426" s="234">
        <v>0</v>
      </c>
      <c r="C426" s="388">
        <v>0</v>
      </c>
      <c r="D426" s="388" t="s">
        <v>86</v>
      </c>
      <c r="E426" s="868" t="s">
        <v>712</v>
      </c>
      <c r="F426" s="868" t="s">
        <v>166</v>
      </c>
      <c r="G426" s="868" t="s">
        <v>10</v>
      </c>
      <c r="H426" s="869">
        <v>16</v>
      </c>
      <c r="I426" s="870">
        <v>3085.239</v>
      </c>
      <c r="J426" s="871">
        <v>49363.82</v>
      </c>
      <c r="K426" s="361">
        <v>49363.82</v>
      </c>
      <c r="L426" s="361">
        <v>50364.983005688278</v>
      </c>
      <c r="M426" s="362">
        <v>0.625</v>
      </c>
      <c r="N426" s="362">
        <v>0.6875</v>
      </c>
      <c r="O426" s="363">
        <v>11</v>
      </c>
      <c r="P426" s="363">
        <v>33937.626250000001</v>
      </c>
      <c r="Q426" s="362">
        <v>0.5714285714285714</v>
      </c>
      <c r="R426" s="887">
        <v>0.61904761904761907</v>
      </c>
      <c r="S426" s="363">
        <v>9.9047619047619051</v>
      </c>
      <c r="T426" s="363">
        <v>30558.555238095239</v>
      </c>
      <c r="U426" s="891">
        <v>50362.018239610814</v>
      </c>
      <c r="V426" s="891">
        <v>50517.421038750188</v>
      </c>
      <c r="W426" s="891">
        <v>-157.20547160939086</v>
      </c>
      <c r="X426" s="891">
        <v>50360.215567140796</v>
      </c>
      <c r="Y426" s="891">
        <v>34622.648202409298</v>
      </c>
      <c r="Z426" s="362">
        <v>6.25E-2</v>
      </c>
      <c r="AA426" s="362">
        <v>4.7619047619047672E-2</v>
      </c>
      <c r="AB426" s="362">
        <v>-6.8452380952380931E-2</v>
      </c>
      <c r="AC426" s="362">
        <v>-1.4880952380952328E-2</v>
      </c>
      <c r="AD426" s="368"/>
      <c r="AF426" s="360"/>
      <c r="AG426" s="837"/>
      <c r="AT426" s="244"/>
      <c r="AU426" s="244"/>
      <c r="AV426" s="244"/>
      <c r="AW426" s="244"/>
      <c r="AY426" s="249"/>
      <c r="AZ426" s="206"/>
      <c r="BA426" s="252"/>
      <c r="BB426" s="233"/>
      <c r="CG426" s="479">
        <v>408</v>
      </c>
    </row>
    <row r="427" spans="1:85" s="130" customFormat="1" ht="21.95" customHeight="1" x14ac:dyDescent="0.2">
      <c r="A427" s="234">
        <v>0</v>
      </c>
      <c r="B427" s="234">
        <v>0</v>
      </c>
      <c r="C427" s="388">
        <v>0</v>
      </c>
      <c r="D427" s="388" t="s">
        <v>86</v>
      </c>
      <c r="E427" s="868" t="s">
        <v>713</v>
      </c>
      <c r="F427" s="868" t="s">
        <v>165</v>
      </c>
      <c r="G427" s="868" t="s">
        <v>10</v>
      </c>
      <c r="H427" s="869">
        <v>14</v>
      </c>
      <c r="I427" s="870">
        <v>5185.9740000000002</v>
      </c>
      <c r="J427" s="871">
        <v>72603.64</v>
      </c>
      <c r="K427" s="361">
        <v>72603.64</v>
      </c>
      <c r="L427" s="361">
        <v>74076.137032164654</v>
      </c>
      <c r="M427" s="362">
        <v>0.42840000000000006</v>
      </c>
      <c r="N427" s="362">
        <v>0.49979999999999997</v>
      </c>
      <c r="O427" s="363">
        <v>6.9971999999999994</v>
      </c>
      <c r="P427" s="363">
        <v>36287.299271999997</v>
      </c>
      <c r="Q427" s="362">
        <v>0.5714285714285714</v>
      </c>
      <c r="R427" s="887">
        <v>0.61904761904761907</v>
      </c>
      <c r="S427" s="363">
        <v>8.6666666666666679</v>
      </c>
      <c r="T427" s="363">
        <v>44945.110476190479</v>
      </c>
      <c r="U427" s="891">
        <v>74416.498433556699</v>
      </c>
      <c r="V427" s="891">
        <v>74646.126485865971</v>
      </c>
      <c r="W427" s="891">
        <v>-232.29173771605946</v>
      </c>
      <c r="X427" s="891">
        <v>74413.834748149908</v>
      </c>
      <c r="Y427" s="891">
        <v>37192.034607125323</v>
      </c>
      <c r="Z427" s="362">
        <v>7.1399999999999908E-2</v>
      </c>
      <c r="AA427" s="362">
        <v>4.7619047619047672E-2</v>
      </c>
      <c r="AB427" s="362">
        <v>0.1192476190476191</v>
      </c>
      <c r="AC427" s="362">
        <v>-2.3780952380952236E-2</v>
      </c>
      <c r="AD427" s="368"/>
      <c r="AF427" s="360"/>
      <c r="AG427" s="837"/>
      <c r="AT427" s="244"/>
      <c r="AU427" s="244"/>
      <c r="AV427" s="244"/>
      <c r="AW427" s="244"/>
      <c r="AY427" s="249"/>
      <c r="AZ427" s="206"/>
      <c r="BA427" s="252"/>
      <c r="BB427" s="233"/>
      <c r="CG427" s="479">
        <v>409</v>
      </c>
    </row>
    <row r="428" spans="1:85" s="130" customFormat="1" ht="21.95" customHeight="1" x14ac:dyDescent="0.2">
      <c r="A428" s="234">
        <v>0</v>
      </c>
      <c r="B428" s="234">
        <v>0</v>
      </c>
      <c r="C428" s="388">
        <v>0</v>
      </c>
      <c r="D428" s="388" t="s">
        <v>86</v>
      </c>
      <c r="E428" s="868" t="s">
        <v>714</v>
      </c>
      <c r="F428" s="868" t="s">
        <v>715</v>
      </c>
      <c r="G428" s="868" t="s">
        <v>10</v>
      </c>
      <c r="H428" s="869">
        <v>19</v>
      </c>
      <c r="I428" s="870">
        <v>2000</v>
      </c>
      <c r="J428" s="871">
        <v>38000</v>
      </c>
      <c r="K428" s="361">
        <v>38000</v>
      </c>
      <c r="L428" s="361">
        <v>38770.689833488468</v>
      </c>
      <c r="M428" s="362">
        <v>0.5786</v>
      </c>
      <c r="N428" s="362">
        <v>0.63119999999999998</v>
      </c>
      <c r="O428" s="363">
        <v>11.992799999999999</v>
      </c>
      <c r="P428" s="363">
        <v>23985.599999999999</v>
      </c>
      <c r="Q428" s="362">
        <v>0.5714285714285714</v>
      </c>
      <c r="R428" s="887">
        <v>0.61904761904761907</v>
      </c>
      <c r="S428" s="363">
        <v>11.761904761904763</v>
      </c>
      <c r="T428" s="363">
        <v>23523.809523809523</v>
      </c>
      <c r="U428" s="891">
        <v>38764.649737655476</v>
      </c>
      <c r="V428" s="891">
        <v>38884.266371131671</v>
      </c>
      <c r="W428" s="891">
        <v>-121.00418642451855</v>
      </c>
      <c r="X428" s="891">
        <v>38763.26218470715</v>
      </c>
      <c r="Y428" s="891">
        <v>24467.371090987152</v>
      </c>
      <c r="Z428" s="362">
        <v>5.259999999999998E-2</v>
      </c>
      <c r="AA428" s="362">
        <v>4.7619047619047672E-2</v>
      </c>
      <c r="AB428" s="362">
        <v>-1.2152380952380915E-2</v>
      </c>
      <c r="AC428" s="362">
        <v>-4.9809523809523082E-3</v>
      </c>
      <c r="AD428" s="368"/>
      <c r="AF428" s="360"/>
      <c r="AG428" s="837"/>
      <c r="AT428" s="244"/>
      <c r="AU428" s="244"/>
      <c r="AV428" s="244"/>
      <c r="AW428" s="244"/>
      <c r="AY428" s="249"/>
      <c r="AZ428" s="206"/>
      <c r="BA428" s="252"/>
      <c r="BB428" s="233"/>
      <c r="CG428" s="479">
        <v>410</v>
      </c>
    </row>
    <row r="429" spans="1:85" s="130" customFormat="1" ht="21.95" customHeight="1" x14ac:dyDescent="0.2">
      <c r="A429" s="234">
        <v>0</v>
      </c>
      <c r="B429" s="234">
        <v>0</v>
      </c>
      <c r="C429" s="388">
        <v>0</v>
      </c>
      <c r="D429" s="388" t="s">
        <v>86</v>
      </c>
      <c r="E429" s="868" t="s">
        <v>716</v>
      </c>
      <c r="F429" s="868" t="s">
        <v>580</v>
      </c>
      <c r="G429" s="868" t="s">
        <v>10</v>
      </c>
      <c r="H429" s="869">
        <v>7</v>
      </c>
      <c r="I429" s="870">
        <v>5115.1719999999996</v>
      </c>
      <c r="J429" s="871">
        <v>35806.199999999997</v>
      </c>
      <c r="K429" s="361">
        <v>35806.199999999997</v>
      </c>
      <c r="L429" s="361">
        <v>36442.130443641945</v>
      </c>
      <c r="M429" s="362">
        <v>0.61880000000000002</v>
      </c>
      <c r="N429" s="362">
        <v>0.66639999999999999</v>
      </c>
      <c r="O429" s="363">
        <v>4.6647999999999996</v>
      </c>
      <c r="P429" s="363">
        <v>23861.251679999998</v>
      </c>
      <c r="Q429" s="362">
        <v>0.61880000000000002</v>
      </c>
      <c r="R429" s="362">
        <v>0.66639999999999999</v>
      </c>
      <c r="S429" s="363">
        <v>4.6647999999999996</v>
      </c>
      <c r="T429" s="363">
        <v>23861.251679999998</v>
      </c>
      <c r="U429" s="891">
        <v>36474.976177404125</v>
      </c>
      <c r="V429" s="891">
        <v>36575.086856019676</v>
      </c>
      <c r="W429" s="891">
        <v>-101.27196248749097</v>
      </c>
      <c r="X429" s="891">
        <v>36473.814893532188</v>
      </c>
      <c r="Y429" s="891">
        <v>24306.150245049848</v>
      </c>
      <c r="Z429" s="362">
        <v>4.7599999999999976E-2</v>
      </c>
      <c r="AA429" s="362">
        <v>4.7599999999999976E-2</v>
      </c>
      <c r="AB429" s="362">
        <v>0</v>
      </c>
      <c r="AC429" s="362">
        <v>0</v>
      </c>
      <c r="AD429" s="368"/>
      <c r="AF429" s="360"/>
      <c r="AG429" s="837"/>
      <c r="AT429" s="244"/>
      <c r="AU429" s="244"/>
      <c r="AV429" s="244"/>
      <c r="AW429" s="244"/>
      <c r="AY429" s="249"/>
      <c r="AZ429" s="206"/>
      <c r="BA429" s="252"/>
      <c r="BB429" s="233"/>
      <c r="CG429" s="479">
        <v>411</v>
      </c>
    </row>
    <row r="430" spans="1:85" s="130" customFormat="1" ht="21.95" customHeight="1" x14ac:dyDescent="0.2">
      <c r="A430" s="234">
        <v>0</v>
      </c>
      <c r="B430" s="234">
        <v>0</v>
      </c>
      <c r="C430" s="388">
        <v>0</v>
      </c>
      <c r="D430" s="388" t="s">
        <v>86</v>
      </c>
      <c r="E430" s="872" t="s">
        <v>717</v>
      </c>
      <c r="F430" s="872" t="s">
        <v>718</v>
      </c>
      <c r="G430" s="872" t="s">
        <v>7</v>
      </c>
      <c r="H430" s="873">
        <v>0</v>
      </c>
      <c r="I430" s="874">
        <v>0</v>
      </c>
      <c r="J430" s="875">
        <v>0</v>
      </c>
      <c r="K430" s="842">
        <v>0</v>
      </c>
      <c r="L430" s="842">
        <v>0</v>
      </c>
      <c r="M430" s="362">
        <v>0.61880000000000002</v>
      </c>
      <c r="N430" s="362">
        <v>0.66639999999999999</v>
      </c>
      <c r="O430" s="363">
        <v>0</v>
      </c>
      <c r="P430" s="363">
        <v>0</v>
      </c>
      <c r="Q430" s="362">
        <v>0.61880000000000002</v>
      </c>
      <c r="R430" s="362">
        <v>0.66639999999999999</v>
      </c>
      <c r="S430" s="363">
        <v>0</v>
      </c>
      <c r="T430" s="363">
        <v>0</v>
      </c>
      <c r="U430" s="891"/>
      <c r="V430" s="891"/>
      <c r="W430" s="891"/>
      <c r="X430" s="891"/>
      <c r="Y430" s="891">
        <v>0</v>
      </c>
      <c r="Z430" s="362">
        <v>4.7599999999999976E-2</v>
      </c>
      <c r="AA430" s="362">
        <v>4.7599999999999976E-2</v>
      </c>
      <c r="AB430" s="362">
        <v>0</v>
      </c>
      <c r="AC430" s="362">
        <v>0</v>
      </c>
      <c r="AD430" s="368"/>
      <c r="AF430" s="360"/>
      <c r="AG430" s="837"/>
      <c r="AT430" s="244"/>
      <c r="AU430" s="244"/>
      <c r="AV430" s="244"/>
      <c r="AW430" s="244"/>
      <c r="AY430" s="249"/>
      <c r="AZ430" s="206"/>
      <c r="BA430" s="252"/>
      <c r="BB430" s="233"/>
      <c r="CG430" s="479">
        <v>412</v>
      </c>
    </row>
    <row r="431" spans="1:85" s="130" customFormat="1" ht="21.95" customHeight="1" x14ac:dyDescent="0.2">
      <c r="A431" s="234">
        <v>0</v>
      </c>
      <c r="B431" s="234">
        <v>0</v>
      </c>
      <c r="C431" s="388">
        <v>0</v>
      </c>
      <c r="D431" s="388" t="s">
        <v>86</v>
      </c>
      <c r="E431" s="872" t="s">
        <v>1934</v>
      </c>
      <c r="F431" s="872" t="s">
        <v>719</v>
      </c>
      <c r="G431" s="872" t="s">
        <v>7</v>
      </c>
      <c r="H431" s="873">
        <v>0</v>
      </c>
      <c r="I431" s="874">
        <v>0</v>
      </c>
      <c r="J431" s="875">
        <v>0</v>
      </c>
      <c r="K431" s="842">
        <v>0</v>
      </c>
      <c r="L431" s="842">
        <v>0</v>
      </c>
      <c r="M431" s="362">
        <v>0.61880000000000002</v>
      </c>
      <c r="N431" s="362">
        <v>0.66639999999999999</v>
      </c>
      <c r="O431" s="363">
        <v>0</v>
      </c>
      <c r="P431" s="363">
        <v>0</v>
      </c>
      <c r="Q431" s="362">
        <v>0.61880000000000002</v>
      </c>
      <c r="R431" s="362">
        <v>0.66639999999999999</v>
      </c>
      <c r="S431" s="363">
        <v>0</v>
      </c>
      <c r="T431" s="363">
        <v>0</v>
      </c>
      <c r="U431" s="891"/>
      <c r="V431" s="891"/>
      <c r="W431" s="891"/>
      <c r="X431" s="891"/>
      <c r="Y431" s="891">
        <v>0</v>
      </c>
      <c r="Z431" s="362">
        <v>4.7599999999999976E-2</v>
      </c>
      <c r="AA431" s="362">
        <v>4.7599999999999976E-2</v>
      </c>
      <c r="AB431" s="362">
        <v>0</v>
      </c>
      <c r="AC431" s="362">
        <v>0</v>
      </c>
      <c r="AD431" s="368"/>
      <c r="AF431" s="360"/>
      <c r="AG431" s="837"/>
      <c r="AT431" s="244"/>
      <c r="AU431" s="244"/>
      <c r="AV431" s="244"/>
      <c r="AW431" s="244"/>
      <c r="AY431" s="249"/>
      <c r="AZ431" s="206"/>
      <c r="BA431" s="252"/>
      <c r="BB431" s="233"/>
      <c r="CG431" s="479">
        <v>413</v>
      </c>
    </row>
    <row r="432" spans="1:85" s="130" customFormat="1" ht="21.95" customHeight="1" x14ac:dyDescent="0.2">
      <c r="A432" s="234">
        <v>0</v>
      </c>
      <c r="B432" s="234">
        <v>0</v>
      </c>
      <c r="C432" s="388">
        <v>0</v>
      </c>
      <c r="D432" s="388" t="s">
        <v>86</v>
      </c>
      <c r="E432" s="872" t="s">
        <v>720</v>
      </c>
      <c r="F432" s="872" t="s">
        <v>721</v>
      </c>
      <c r="G432" s="872"/>
      <c r="H432" s="873"/>
      <c r="I432" s="874"/>
      <c r="J432" s="875">
        <v>177864</v>
      </c>
      <c r="K432" s="842">
        <v>177864</v>
      </c>
      <c r="L432" s="842">
        <v>187333.20232702451</v>
      </c>
      <c r="M432" s="362">
        <v>0</v>
      </c>
      <c r="N432" s="362">
        <v>0</v>
      </c>
      <c r="O432" s="363">
        <v>0</v>
      </c>
      <c r="P432" s="363">
        <v>0</v>
      </c>
      <c r="Q432" s="362">
        <v>0</v>
      </c>
      <c r="R432" s="362">
        <v>0</v>
      </c>
      <c r="S432" s="363">
        <v>0</v>
      </c>
      <c r="T432" s="363">
        <v>0</v>
      </c>
      <c r="U432" s="363"/>
      <c r="V432" s="363"/>
      <c r="W432" s="363"/>
      <c r="X432" s="363"/>
      <c r="Y432" s="363">
        <v>0</v>
      </c>
      <c r="Z432" s="362">
        <v>0</v>
      </c>
      <c r="AA432" s="362">
        <v>0</v>
      </c>
      <c r="AB432" s="362">
        <v>0</v>
      </c>
      <c r="AC432" s="362">
        <v>0</v>
      </c>
      <c r="AD432" s="368"/>
      <c r="AF432" s="360"/>
      <c r="AG432" s="837"/>
      <c r="AT432" s="244"/>
      <c r="AU432" s="244"/>
      <c r="AV432" s="244"/>
      <c r="AW432" s="244"/>
      <c r="AY432" s="249"/>
      <c r="AZ432" s="206"/>
      <c r="BA432" s="252"/>
      <c r="BB432" s="233"/>
      <c r="CG432" s="479">
        <v>414</v>
      </c>
    </row>
    <row r="433" spans="1:85" s="130" customFormat="1" ht="21.95" customHeight="1" x14ac:dyDescent="0.2">
      <c r="A433" s="234">
        <v>0</v>
      </c>
      <c r="B433" s="234">
        <v>0</v>
      </c>
      <c r="C433" s="388">
        <v>0</v>
      </c>
      <c r="D433" s="388" t="s">
        <v>86</v>
      </c>
      <c r="E433" s="868" t="s">
        <v>722</v>
      </c>
      <c r="F433" s="868" t="s">
        <v>160</v>
      </c>
      <c r="G433" s="868" t="s">
        <v>8</v>
      </c>
      <c r="H433" s="869">
        <v>33</v>
      </c>
      <c r="I433" s="870">
        <v>125</v>
      </c>
      <c r="J433" s="871">
        <v>4125</v>
      </c>
      <c r="K433" s="361">
        <v>4125</v>
      </c>
      <c r="L433" s="361">
        <v>4198.2614206484641</v>
      </c>
      <c r="M433" s="362">
        <v>0.61880000000000002</v>
      </c>
      <c r="N433" s="362">
        <v>0.66639999999999999</v>
      </c>
      <c r="O433" s="363">
        <v>21.991199999999999</v>
      </c>
      <c r="P433" s="363">
        <v>2748.9</v>
      </c>
      <c r="Q433" s="362">
        <v>0.61880000000000002</v>
      </c>
      <c r="R433" s="362">
        <v>0.66639999999999999</v>
      </c>
      <c r="S433" s="363">
        <v>21.991199999999999</v>
      </c>
      <c r="T433" s="363">
        <v>2748.9</v>
      </c>
      <c r="U433" s="891">
        <v>4202.0453645399957</v>
      </c>
      <c r="V433" s="891">
        <v>4213.5784663293271</v>
      </c>
      <c r="W433" s="891">
        <v>-11.666885770087584</v>
      </c>
      <c r="X433" s="891">
        <v>4201.9115805592392</v>
      </c>
      <c r="Y433" s="891">
        <v>2800.153877284677</v>
      </c>
      <c r="Z433" s="362">
        <v>4.7599999999999976E-2</v>
      </c>
      <c r="AA433" s="362">
        <v>4.7599999999999976E-2</v>
      </c>
      <c r="AB433" s="362">
        <v>0</v>
      </c>
      <c r="AC433" s="362">
        <v>0</v>
      </c>
      <c r="AD433" s="368"/>
      <c r="AF433" s="360"/>
      <c r="AG433" s="837"/>
      <c r="AT433" s="244"/>
      <c r="AU433" s="244"/>
      <c r="AV433" s="244"/>
      <c r="AW433" s="244"/>
      <c r="AY433" s="249"/>
      <c r="AZ433" s="206"/>
      <c r="BA433" s="252"/>
      <c r="BB433" s="233"/>
      <c r="CG433" s="479">
        <v>415</v>
      </c>
    </row>
    <row r="434" spans="1:85" s="130" customFormat="1" ht="21.95" customHeight="1" x14ac:dyDescent="0.2">
      <c r="A434" s="234">
        <v>0</v>
      </c>
      <c r="B434" s="234">
        <v>0</v>
      </c>
      <c r="C434" s="388">
        <v>0</v>
      </c>
      <c r="D434" s="388" t="s">
        <v>86</v>
      </c>
      <c r="E434" s="868" t="s">
        <v>723</v>
      </c>
      <c r="F434" s="868" t="s">
        <v>724</v>
      </c>
      <c r="G434" s="868" t="s">
        <v>8</v>
      </c>
      <c r="H434" s="869">
        <v>378</v>
      </c>
      <c r="I434" s="870">
        <v>108</v>
      </c>
      <c r="J434" s="871">
        <v>40824</v>
      </c>
      <c r="K434" s="361">
        <v>40824</v>
      </c>
      <c r="L434" s="361">
        <v>41549.048299770402</v>
      </c>
      <c r="M434" s="362">
        <v>0.61880000000000002</v>
      </c>
      <c r="N434" s="362">
        <v>0.66639999999999999</v>
      </c>
      <c r="O434" s="363">
        <v>251.89920000000001</v>
      </c>
      <c r="P434" s="363">
        <v>27205.113600000001</v>
      </c>
      <c r="Q434" s="362">
        <v>0.61880000000000002</v>
      </c>
      <c r="R434" s="362">
        <v>0.66639999999999999</v>
      </c>
      <c r="S434" s="363">
        <v>251.89920000000001</v>
      </c>
      <c r="T434" s="363">
        <v>27205.113600000001</v>
      </c>
      <c r="U434" s="891">
        <v>41586.496960480203</v>
      </c>
      <c r="V434" s="891">
        <v>41700.636923497819</v>
      </c>
      <c r="W434" s="891">
        <v>-115.4639865886209</v>
      </c>
      <c r="X434" s="891">
        <v>41585.172936909199</v>
      </c>
      <c r="Y434" s="891">
        <v>27712.359245156291</v>
      </c>
      <c r="Z434" s="362">
        <v>4.7599999999999976E-2</v>
      </c>
      <c r="AA434" s="362">
        <v>4.7599999999999976E-2</v>
      </c>
      <c r="AB434" s="362">
        <v>0</v>
      </c>
      <c r="AC434" s="362">
        <v>0</v>
      </c>
      <c r="AD434" s="368"/>
      <c r="AF434" s="360"/>
      <c r="AG434" s="837"/>
      <c r="AT434" s="244"/>
      <c r="AU434" s="244"/>
      <c r="AV434" s="244"/>
      <c r="AW434" s="244"/>
      <c r="AY434" s="249"/>
      <c r="AZ434" s="206"/>
      <c r="BA434" s="252"/>
      <c r="BB434" s="233"/>
      <c r="CG434" s="479">
        <v>416</v>
      </c>
    </row>
    <row r="435" spans="1:85" s="130" customFormat="1" ht="21.95" customHeight="1" x14ac:dyDescent="0.2">
      <c r="A435" s="234">
        <v>0</v>
      </c>
      <c r="B435" s="234">
        <v>0</v>
      </c>
      <c r="C435" s="388">
        <v>0</v>
      </c>
      <c r="D435" s="388" t="s">
        <v>86</v>
      </c>
      <c r="E435" s="868" t="s">
        <v>725</v>
      </c>
      <c r="F435" s="868" t="s">
        <v>1055</v>
      </c>
      <c r="G435" s="868" t="s">
        <v>8</v>
      </c>
      <c r="H435" s="869">
        <v>24948</v>
      </c>
      <c r="I435" s="870">
        <v>4.5</v>
      </c>
      <c r="J435" s="871">
        <v>112266</v>
      </c>
      <c r="K435" s="361">
        <v>112266</v>
      </c>
      <c r="L435" s="361">
        <v>114259.8828243686</v>
      </c>
      <c r="M435" s="362">
        <v>0.61880000000000002</v>
      </c>
      <c r="N435" s="362">
        <v>0.66639999999999999</v>
      </c>
      <c r="O435" s="363">
        <v>16625.3472</v>
      </c>
      <c r="P435" s="363">
        <v>74814.062399999995</v>
      </c>
      <c r="Q435" s="362">
        <v>0.61880000000000002</v>
      </c>
      <c r="R435" s="362">
        <v>0.66639999999999999</v>
      </c>
      <c r="S435" s="363">
        <v>16625.3472</v>
      </c>
      <c r="T435" s="363">
        <v>74814.062399999995</v>
      </c>
      <c r="U435" s="891">
        <v>114362.86664132055</v>
      </c>
      <c r="V435" s="891">
        <v>114676.75153961898</v>
      </c>
      <c r="W435" s="891">
        <v>-317.52596311869644</v>
      </c>
      <c r="X435" s="891">
        <v>114359.22557650029</v>
      </c>
      <c r="Y435" s="891">
        <v>76208.98792417979</v>
      </c>
      <c r="Z435" s="362">
        <v>4.7599999999999976E-2</v>
      </c>
      <c r="AA435" s="362">
        <v>4.7599999999999976E-2</v>
      </c>
      <c r="AB435" s="362">
        <v>0</v>
      </c>
      <c r="AC435" s="362">
        <v>0</v>
      </c>
      <c r="AD435" s="368"/>
      <c r="AF435" s="360"/>
      <c r="AG435" s="837"/>
      <c r="AT435" s="244"/>
      <c r="AU435" s="244"/>
      <c r="AV435" s="244"/>
      <c r="AW435" s="244"/>
      <c r="AY435" s="249"/>
      <c r="AZ435" s="206"/>
      <c r="BA435" s="252"/>
      <c r="BB435" s="233"/>
      <c r="CG435" s="479">
        <v>417</v>
      </c>
    </row>
    <row r="436" spans="1:85" s="130" customFormat="1" ht="21.95" customHeight="1" x14ac:dyDescent="0.2">
      <c r="A436" s="234">
        <v>0</v>
      </c>
      <c r="B436" s="234">
        <v>0</v>
      </c>
      <c r="C436" s="388">
        <v>0</v>
      </c>
      <c r="D436" s="388" t="s">
        <v>86</v>
      </c>
      <c r="E436" s="868" t="s">
        <v>726</v>
      </c>
      <c r="F436" s="868" t="s">
        <v>727</v>
      </c>
      <c r="G436" s="868" t="s">
        <v>8</v>
      </c>
      <c r="H436" s="869">
        <v>8316</v>
      </c>
      <c r="I436" s="870">
        <v>1.5</v>
      </c>
      <c r="J436" s="871">
        <v>12474</v>
      </c>
      <c r="K436" s="361">
        <v>12474</v>
      </c>
      <c r="L436" s="361">
        <v>12695.542536040955</v>
      </c>
      <c r="M436" s="362">
        <v>0.61880000000000002</v>
      </c>
      <c r="N436" s="362">
        <v>0.66639999999999999</v>
      </c>
      <c r="O436" s="363">
        <v>5541.7824000000001</v>
      </c>
      <c r="P436" s="363">
        <v>8312.6736000000001</v>
      </c>
      <c r="Q436" s="362">
        <v>0.61880000000000002</v>
      </c>
      <c r="R436" s="362">
        <v>0.66639999999999999</v>
      </c>
      <c r="S436" s="363">
        <v>5541.7824000000001</v>
      </c>
      <c r="T436" s="363">
        <v>8312.6736000000001</v>
      </c>
      <c r="U436" s="891">
        <v>12706.98518236895</v>
      </c>
      <c r="V436" s="891">
        <v>12741.861282179887</v>
      </c>
      <c r="W436" s="891">
        <v>-35.280662568744255</v>
      </c>
      <c r="X436" s="891">
        <v>12706.580619611143</v>
      </c>
      <c r="Y436" s="891">
        <v>8467.6653249088649</v>
      </c>
      <c r="Z436" s="362">
        <v>4.7599999999999976E-2</v>
      </c>
      <c r="AA436" s="362">
        <v>4.7599999999999976E-2</v>
      </c>
      <c r="AB436" s="362">
        <v>0</v>
      </c>
      <c r="AC436" s="362">
        <v>0</v>
      </c>
      <c r="AD436" s="368"/>
      <c r="AF436" s="360"/>
      <c r="AG436" s="837"/>
      <c r="AT436" s="244"/>
      <c r="AU436" s="244"/>
      <c r="AV436" s="244"/>
      <c r="AW436" s="244"/>
      <c r="AY436" s="249"/>
      <c r="AZ436" s="206"/>
      <c r="BA436" s="252"/>
      <c r="BB436" s="233"/>
      <c r="CG436" s="479">
        <v>418</v>
      </c>
    </row>
    <row r="437" spans="1:85" s="130" customFormat="1" ht="21.95" customHeight="1" x14ac:dyDescent="0.2">
      <c r="A437" s="234">
        <v>0</v>
      </c>
      <c r="B437" s="234">
        <v>0</v>
      </c>
      <c r="C437" s="388">
        <v>0</v>
      </c>
      <c r="D437" s="388" t="s">
        <v>86</v>
      </c>
      <c r="E437" s="883" t="s">
        <v>728</v>
      </c>
      <c r="F437" s="883" t="s">
        <v>729</v>
      </c>
      <c r="G437" s="884" t="s">
        <v>8</v>
      </c>
      <c r="H437" s="884">
        <v>327</v>
      </c>
      <c r="I437" s="884">
        <v>25</v>
      </c>
      <c r="J437" s="857">
        <v>8175</v>
      </c>
      <c r="K437" s="857">
        <v>8175</v>
      </c>
      <c r="L437" s="857">
        <v>8320.1908154669563</v>
      </c>
      <c r="M437" s="885">
        <v>0.61880000000000002</v>
      </c>
      <c r="N437" s="885">
        <v>0.66639999999999999</v>
      </c>
      <c r="O437" s="857">
        <v>217.9128</v>
      </c>
      <c r="P437" s="857">
        <v>5447.82</v>
      </c>
      <c r="Q437" s="885">
        <v>0.61880000000000002</v>
      </c>
      <c r="R437" s="885">
        <v>0.66639999999999999</v>
      </c>
      <c r="S437" s="857">
        <v>217.9128</v>
      </c>
      <c r="T437" s="857">
        <v>5447.82</v>
      </c>
      <c r="U437" s="891">
        <v>8327.6899042701752</v>
      </c>
      <c r="V437" s="891">
        <v>8350.5464150890311</v>
      </c>
      <c r="W437" s="891">
        <v>-23.121646344354623</v>
      </c>
      <c r="X437" s="891">
        <v>8327.4247687446768</v>
      </c>
      <c r="Y437" s="891">
        <v>5549.3958658914526</v>
      </c>
      <c r="Z437" s="885">
        <v>4.7599999999999976E-2</v>
      </c>
      <c r="AA437" s="885">
        <v>4.7599999999999976E-2</v>
      </c>
      <c r="AB437" s="885">
        <v>0</v>
      </c>
      <c r="AC437" s="885">
        <v>0</v>
      </c>
      <c r="AD437" s="886"/>
      <c r="AF437" s="360"/>
      <c r="AG437" s="837"/>
      <c r="AT437" s="244"/>
      <c r="AU437" s="244"/>
      <c r="AV437" s="244"/>
      <c r="AW437" s="244"/>
      <c r="AY437" s="249"/>
      <c r="AZ437" s="206"/>
      <c r="BA437" s="252"/>
      <c r="BB437" s="233"/>
      <c r="CG437" s="479">
        <v>419</v>
      </c>
    </row>
    <row r="438" spans="1:85" s="130" customFormat="1" ht="21.95" customHeight="1" x14ac:dyDescent="0.2">
      <c r="A438" s="234">
        <v>0</v>
      </c>
      <c r="B438" s="234">
        <v>0</v>
      </c>
      <c r="C438" s="388" t="s">
        <v>91</v>
      </c>
      <c r="D438" s="388" t="s">
        <v>91</v>
      </c>
      <c r="E438" s="161" t="s">
        <v>91</v>
      </c>
      <c r="F438" s="161" t="s">
        <v>168</v>
      </c>
      <c r="G438" s="162"/>
      <c r="H438" s="162"/>
      <c r="I438" s="162"/>
      <c r="J438" s="163">
        <v>219130.61</v>
      </c>
      <c r="K438" s="163">
        <v>219130.61</v>
      </c>
      <c r="L438" s="163">
        <v>222402.00198457664</v>
      </c>
      <c r="M438" s="164">
        <v>0.44959885591520055</v>
      </c>
      <c r="N438" s="164">
        <v>0.52785632758472212</v>
      </c>
      <c r="O438" s="163">
        <v>0</v>
      </c>
      <c r="P438" s="163">
        <v>115669.47905599998</v>
      </c>
      <c r="Q438" s="164">
        <v>0.58124583078557579</v>
      </c>
      <c r="R438" s="164">
        <v>0.71958309192859915</v>
      </c>
      <c r="S438" s="163">
        <v>0</v>
      </c>
      <c r="T438" s="163">
        <v>157682.68187999999</v>
      </c>
      <c r="U438" s="163">
        <v>224155.96151047622</v>
      </c>
      <c r="V438" s="163">
        <v>224774.22761331417</v>
      </c>
      <c r="W438" s="163"/>
      <c r="X438" s="163">
        <v>224148.78962368326</v>
      </c>
      <c r="Y438" s="163">
        <v>118117.36419059307</v>
      </c>
      <c r="Z438" s="164">
        <v>7.8257471669521572E-2</v>
      </c>
      <c r="AA438" s="164">
        <v>0.13833726114302336</v>
      </c>
      <c r="AB438" s="164">
        <v>0.19172676434387703</v>
      </c>
      <c r="AC438" s="164">
        <v>6.0079789473501788E-2</v>
      </c>
      <c r="AD438" s="201"/>
      <c r="AE438" s="155"/>
      <c r="AF438" s="685"/>
      <c r="AG438" s="833"/>
      <c r="AH438" s="155"/>
      <c r="AI438" s="207"/>
      <c r="AJ438" s="208"/>
      <c r="AK438" s="207"/>
      <c r="AL438" s="208"/>
      <c r="AM438" s="155"/>
      <c r="AN438" s="212"/>
      <c r="AO438" s="209"/>
      <c r="AP438" s="209"/>
      <c r="AQ438" s="209"/>
      <c r="AR438" s="213"/>
      <c r="AS438" s="396"/>
      <c r="AT438" s="244"/>
      <c r="AU438" s="244"/>
      <c r="AV438" s="244"/>
      <c r="AW438" s="244"/>
      <c r="AX438" s="155"/>
      <c r="AY438" s="247"/>
      <c r="AZ438" s="245"/>
      <c r="BA438" s="397"/>
      <c r="BB438" s="234"/>
      <c r="BC438" s="155"/>
      <c r="BD438" s="155"/>
      <c r="BE438" s="155"/>
      <c r="BF438" s="155"/>
      <c r="BG438" s="155"/>
      <c r="BH438" s="155"/>
      <c r="BI438" s="155"/>
      <c r="BJ438" s="155"/>
      <c r="BK438" s="155"/>
      <c r="BL438" s="155"/>
      <c r="BM438" s="155"/>
      <c r="BN438" s="661"/>
      <c r="BO438" s="662"/>
      <c r="BP438" s="663"/>
      <c r="BQ438" s="664"/>
      <c r="BR438" s="664"/>
      <c r="BS438" s="665"/>
      <c r="BT438" s="666"/>
      <c r="BU438" s="664"/>
      <c r="BV438" s="664"/>
      <c r="BW438" s="667"/>
      <c r="CG438" s="479">
        <v>420</v>
      </c>
    </row>
    <row r="439" spans="1:85" s="130" customFormat="1" ht="21.95" customHeight="1" x14ac:dyDescent="0.2">
      <c r="A439" s="234">
        <v>0</v>
      </c>
      <c r="B439" s="234">
        <v>0</v>
      </c>
      <c r="C439" s="388">
        <v>0</v>
      </c>
      <c r="D439" s="388" t="s">
        <v>91</v>
      </c>
      <c r="E439" s="868" t="s">
        <v>92</v>
      </c>
      <c r="F439" s="868" t="s">
        <v>1935</v>
      </c>
      <c r="G439" s="868" t="s">
        <v>10</v>
      </c>
      <c r="H439" s="869">
        <v>15</v>
      </c>
      <c r="I439" s="870">
        <v>280</v>
      </c>
      <c r="J439" s="871">
        <v>4200</v>
      </c>
      <c r="K439" s="361">
        <v>4200</v>
      </c>
      <c r="L439" s="361">
        <v>4200</v>
      </c>
      <c r="M439" s="362">
        <v>0.42840000000000006</v>
      </c>
      <c r="N439" s="362">
        <v>0.49979999999999997</v>
      </c>
      <c r="O439" s="363">
        <v>7.4969999999999999</v>
      </c>
      <c r="P439" s="363">
        <v>2099.16</v>
      </c>
      <c r="Q439" s="362">
        <v>1</v>
      </c>
      <c r="R439" s="887">
        <v>1</v>
      </c>
      <c r="S439" s="363">
        <v>15</v>
      </c>
      <c r="T439" s="363">
        <v>4200</v>
      </c>
      <c r="U439" s="891">
        <v>4283.3926949400002</v>
      </c>
      <c r="V439" s="891">
        <v>4283.3926949400002</v>
      </c>
      <c r="W439" s="891">
        <v>0</v>
      </c>
      <c r="X439" s="891">
        <v>4283.3926949400002</v>
      </c>
      <c r="Y439" s="891">
        <v>2140.8396689310121</v>
      </c>
      <c r="Z439" s="362">
        <v>7.1399999999999908E-2</v>
      </c>
      <c r="AA439" s="362">
        <v>0</v>
      </c>
      <c r="AB439" s="362">
        <v>0.50019999999999998</v>
      </c>
      <c r="AC439" s="362">
        <v>-7.1399999999999908E-2</v>
      </c>
      <c r="AD439" s="368"/>
      <c r="AF439" s="360"/>
      <c r="AG439" s="837"/>
      <c r="AT439" s="244"/>
      <c r="AU439" s="244"/>
      <c r="AV439" s="244"/>
      <c r="AW439" s="244"/>
      <c r="AY439" s="249"/>
      <c r="AZ439" s="206"/>
      <c r="BA439" s="252"/>
      <c r="BB439" s="233"/>
      <c r="CG439" s="479">
        <v>421</v>
      </c>
    </row>
    <row r="440" spans="1:85" s="130" customFormat="1" ht="21.95" customHeight="1" x14ac:dyDescent="0.2">
      <c r="A440" s="234">
        <v>0</v>
      </c>
      <c r="B440" s="234">
        <v>0</v>
      </c>
      <c r="C440" s="388">
        <v>0</v>
      </c>
      <c r="D440" s="388" t="s">
        <v>91</v>
      </c>
      <c r="E440" s="868" t="s">
        <v>93</v>
      </c>
      <c r="F440" s="868" t="s">
        <v>1056</v>
      </c>
      <c r="G440" s="868" t="s">
        <v>10</v>
      </c>
      <c r="H440" s="869">
        <v>16</v>
      </c>
      <c r="I440" s="870">
        <v>120</v>
      </c>
      <c r="J440" s="871">
        <v>1920</v>
      </c>
      <c r="K440" s="361">
        <v>1920</v>
      </c>
      <c r="L440" s="361">
        <v>1920</v>
      </c>
      <c r="M440" s="362">
        <v>0.61880000000000002</v>
      </c>
      <c r="N440" s="362">
        <v>0.66639999999999999</v>
      </c>
      <c r="O440" s="363">
        <v>10.6624</v>
      </c>
      <c r="P440" s="363">
        <v>1279.4880000000001</v>
      </c>
      <c r="Q440" s="362">
        <v>1</v>
      </c>
      <c r="R440" s="887">
        <v>1</v>
      </c>
      <c r="S440" s="363">
        <v>16</v>
      </c>
      <c r="T440" s="363">
        <v>1920</v>
      </c>
      <c r="U440" s="891">
        <v>1946.0976212096402</v>
      </c>
      <c r="V440" s="891">
        <v>1946.0976212096402</v>
      </c>
      <c r="W440" s="891">
        <v>0</v>
      </c>
      <c r="X440" s="891">
        <v>1946.0976212096402</v>
      </c>
      <c r="Y440" s="891">
        <v>1296.8794547741043</v>
      </c>
      <c r="Z440" s="362">
        <v>4.7599999999999976E-2</v>
      </c>
      <c r="AA440" s="362">
        <v>0</v>
      </c>
      <c r="AB440" s="362">
        <v>0.33360000000000001</v>
      </c>
      <c r="AC440" s="362">
        <v>-4.7599999999999976E-2</v>
      </c>
      <c r="AD440" s="368"/>
      <c r="AF440" s="360"/>
      <c r="AG440" s="837"/>
      <c r="AT440" s="244"/>
      <c r="AU440" s="244"/>
      <c r="AV440" s="244"/>
      <c r="AW440" s="244"/>
      <c r="AY440" s="249"/>
      <c r="AZ440" s="206"/>
      <c r="BA440" s="252"/>
      <c r="BB440" s="233"/>
      <c r="CG440" s="479">
        <v>422</v>
      </c>
    </row>
    <row r="441" spans="1:85" s="130" customFormat="1" ht="21.95" customHeight="1" x14ac:dyDescent="0.2">
      <c r="A441" s="234">
        <v>0</v>
      </c>
      <c r="B441" s="234">
        <v>0</v>
      </c>
      <c r="C441" s="388">
        <v>0</v>
      </c>
      <c r="D441" s="388" t="s">
        <v>91</v>
      </c>
      <c r="E441" s="868" t="s">
        <v>169</v>
      </c>
      <c r="F441" s="868" t="s">
        <v>1936</v>
      </c>
      <c r="G441" s="868" t="s">
        <v>8</v>
      </c>
      <c r="H441" s="869">
        <v>5</v>
      </c>
      <c r="I441" s="870">
        <v>300</v>
      </c>
      <c r="J441" s="871">
        <v>1500</v>
      </c>
      <c r="K441" s="361">
        <v>1500</v>
      </c>
      <c r="L441" s="361">
        <v>1500</v>
      </c>
      <c r="M441" s="362">
        <v>1</v>
      </c>
      <c r="N441" s="362">
        <v>1</v>
      </c>
      <c r="O441" s="363">
        <v>5</v>
      </c>
      <c r="P441" s="363">
        <v>1500</v>
      </c>
      <c r="Q441" s="362">
        <v>1</v>
      </c>
      <c r="R441" s="362">
        <v>1</v>
      </c>
      <c r="S441" s="363">
        <v>5</v>
      </c>
      <c r="T441" s="363">
        <v>1500</v>
      </c>
      <c r="U441" s="891">
        <v>1514.9533456841903</v>
      </c>
      <c r="V441" s="891">
        <v>1514.9533456841903</v>
      </c>
      <c r="W441" s="891">
        <v>0</v>
      </c>
      <c r="X441" s="891">
        <v>1514.9533456841903</v>
      </c>
      <c r="Y441" s="891">
        <v>1514.9533456841903</v>
      </c>
      <c r="Z441" s="362">
        <v>0</v>
      </c>
      <c r="AA441" s="362">
        <v>0</v>
      </c>
      <c r="AB441" s="362">
        <v>0</v>
      </c>
      <c r="AC441" s="362">
        <v>0</v>
      </c>
      <c r="AD441" s="368"/>
      <c r="AF441" s="360"/>
      <c r="AG441" s="837"/>
      <c r="AT441" s="244"/>
      <c r="AU441" s="244"/>
      <c r="AV441" s="244"/>
      <c r="AW441" s="244"/>
      <c r="AY441" s="249"/>
      <c r="AZ441" s="206"/>
      <c r="BA441" s="252"/>
      <c r="BB441" s="233"/>
      <c r="CG441" s="479">
        <v>423</v>
      </c>
    </row>
    <row r="442" spans="1:85" s="130" customFormat="1" ht="21.95" customHeight="1" x14ac:dyDescent="0.2">
      <c r="A442" s="234">
        <v>0</v>
      </c>
      <c r="B442" s="234">
        <v>0</v>
      </c>
      <c r="C442" s="388">
        <v>0</v>
      </c>
      <c r="D442" s="388" t="s">
        <v>91</v>
      </c>
      <c r="E442" s="868" t="s">
        <v>170</v>
      </c>
      <c r="F442" s="868" t="s">
        <v>603</v>
      </c>
      <c r="G442" s="868" t="s">
        <v>8</v>
      </c>
      <c r="H442" s="869">
        <v>1</v>
      </c>
      <c r="I442" s="870">
        <v>903.09</v>
      </c>
      <c r="J442" s="871">
        <v>903.09</v>
      </c>
      <c r="K442" s="361">
        <v>903.09</v>
      </c>
      <c r="L442" s="361">
        <v>903.09</v>
      </c>
      <c r="M442" s="362">
        <v>0.61880000000000002</v>
      </c>
      <c r="N442" s="362">
        <v>0.66639999999999999</v>
      </c>
      <c r="O442" s="363">
        <v>0.66639999999999999</v>
      </c>
      <c r="P442" s="363">
        <v>601.81917599999997</v>
      </c>
      <c r="Q442" s="362">
        <v>1</v>
      </c>
      <c r="R442" s="887">
        <v>1</v>
      </c>
      <c r="S442" s="363">
        <v>1</v>
      </c>
      <c r="T442" s="363">
        <v>903.09</v>
      </c>
      <c r="U442" s="891">
        <v>913.88498645549191</v>
      </c>
      <c r="V442" s="891">
        <v>913.88498645549191</v>
      </c>
      <c r="W442" s="891">
        <v>0</v>
      </c>
      <c r="X442" s="891">
        <v>913.88498645549191</v>
      </c>
      <c r="Y442" s="891">
        <v>609.01295497393983</v>
      </c>
      <c r="Z442" s="362">
        <v>4.7599999999999976E-2</v>
      </c>
      <c r="AA442" s="362">
        <v>0</v>
      </c>
      <c r="AB442" s="362">
        <v>0.33360000000000001</v>
      </c>
      <c r="AC442" s="362">
        <v>-4.7599999999999976E-2</v>
      </c>
      <c r="AD442" s="368"/>
      <c r="AF442" s="360"/>
      <c r="AG442" s="837"/>
      <c r="AT442" s="244"/>
      <c r="AU442" s="244"/>
      <c r="AV442" s="244"/>
      <c r="AW442" s="244"/>
      <c r="AY442" s="249"/>
      <c r="AZ442" s="206"/>
      <c r="BA442" s="252"/>
      <c r="BB442" s="233"/>
      <c r="CG442" s="479">
        <v>424</v>
      </c>
    </row>
    <row r="443" spans="1:85" s="130" customFormat="1" ht="21.95" customHeight="1" x14ac:dyDescent="0.2">
      <c r="A443" s="234">
        <v>0</v>
      </c>
      <c r="B443" s="234">
        <v>0</v>
      </c>
      <c r="C443" s="388">
        <v>0</v>
      </c>
      <c r="D443" s="388" t="s">
        <v>91</v>
      </c>
      <c r="E443" s="868" t="s">
        <v>171</v>
      </c>
      <c r="F443" s="868" t="s">
        <v>627</v>
      </c>
      <c r="G443" s="868" t="s">
        <v>10</v>
      </c>
      <c r="H443" s="869">
        <v>2</v>
      </c>
      <c r="I443" s="870">
        <v>450</v>
      </c>
      <c r="J443" s="871">
        <v>900</v>
      </c>
      <c r="K443" s="361">
        <v>900</v>
      </c>
      <c r="L443" s="361">
        <v>900</v>
      </c>
      <c r="M443" s="362">
        <v>1</v>
      </c>
      <c r="N443" s="362">
        <v>1</v>
      </c>
      <c r="O443" s="363">
        <v>2</v>
      </c>
      <c r="P443" s="363">
        <v>900</v>
      </c>
      <c r="Q443" s="362">
        <v>1</v>
      </c>
      <c r="R443" s="362">
        <v>1</v>
      </c>
      <c r="S443" s="363">
        <v>2</v>
      </c>
      <c r="T443" s="363">
        <v>900</v>
      </c>
      <c r="U443" s="891">
        <v>915.57971572255428</v>
      </c>
      <c r="V443" s="891">
        <v>915.57971572255428</v>
      </c>
      <c r="W443" s="891">
        <v>0</v>
      </c>
      <c r="X443" s="891">
        <v>915.57971572255428</v>
      </c>
      <c r="Y443" s="891">
        <v>915.57971572255428</v>
      </c>
      <c r="Z443" s="362">
        <v>0</v>
      </c>
      <c r="AA443" s="362">
        <v>0</v>
      </c>
      <c r="AB443" s="362">
        <v>0</v>
      </c>
      <c r="AC443" s="362">
        <v>0</v>
      </c>
      <c r="AD443" s="368"/>
      <c r="AF443" s="360"/>
      <c r="AG443" s="837"/>
      <c r="AT443" s="244"/>
      <c r="AU443" s="244"/>
      <c r="AV443" s="244"/>
      <c r="AW443" s="244"/>
      <c r="AY443" s="249"/>
      <c r="AZ443" s="206"/>
      <c r="BA443" s="252"/>
      <c r="BB443" s="233"/>
      <c r="CG443" s="479">
        <v>425</v>
      </c>
    </row>
    <row r="444" spans="1:85" s="130" customFormat="1" ht="21.95" customHeight="1" x14ac:dyDescent="0.2">
      <c r="A444" s="234">
        <v>0</v>
      </c>
      <c r="B444" s="234">
        <v>0</v>
      </c>
      <c r="C444" s="388">
        <v>0</v>
      </c>
      <c r="D444" s="388" t="s">
        <v>91</v>
      </c>
      <c r="E444" s="868" t="s">
        <v>172</v>
      </c>
      <c r="F444" s="868" t="s">
        <v>654</v>
      </c>
      <c r="G444" s="868" t="s">
        <v>10</v>
      </c>
      <c r="H444" s="869">
        <v>42</v>
      </c>
      <c r="I444" s="870">
        <v>300</v>
      </c>
      <c r="J444" s="871">
        <v>12600</v>
      </c>
      <c r="K444" s="361">
        <v>12600</v>
      </c>
      <c r="L444" s="361">
        <v>12734.160874961217</v>
      </c>
      <c r="M444" s="362">
        <v>0</v>
      </c>
      <c r="N444" s="362">
        <v>0.16670000000000001</v>
      </c>
      <c r="O444" s="363">
        <v>7.0014000000000003</v>
      </c>
      <c r="P444" s="363">
        <v>2100.42</v>
      </c>
      <c r="Q444" s="362">
        <v>0.16666666666666666</v>
      </c>
      <c r="R444" s="887">
        <v>0.8</v>
      </c>
      <c r="S444" s="363">
        <v>33.6</v>
      </c>
      <c r="T444" s="363">
        <v>10080</v>
      </c>
      <c r="U444" s="891">
        <v>13000.073291367633</v>
      </c>
      <c r="V444" s="891">
        <v>13018.793396907202</v>
      </c>
      <c r="W444" s="891">
        <v>-18.937258763827977</v>
      </c>
      <c r="X444" s="891">
        <v>12999.856138143374</v>
      </c>
      <c r="Y444" s="891">
        <v>2167.0760182285007</v>
      </c>
      <c r="Z444" s="362">
        <v>0.16670000000000001</v>
      </c>
      <c r="AA444" s="362">
        <v>0.63333333333333341</v>
      </c>
      <c r="AB444" s="362">
        <v>0.63329999999999997</v>
      </c>
      <c r="AC444" s="362">
        <v>0.4666333333333334</v>
      </c>
      <c r="AD444" s="368"/>
      <c r="AF444" s="360"/>
      <c r="AG444" s="837"/>
      <c r="AT444" s="244"/>
      <c r="AU444" s="244"/>
      <c r="AV444" s="244"/>
      <c r="AW444" s="244"/>
      <c r="AY444" s="249"/>
      <c r="AZ444" s="206"/>
      <c r="BA444" s="252"/>
      <c r="BB444" s="233"/>
      <c r="CG444" s="479">
        <v>426</v>
      </c>
    </row>
    <row r="445" spans="1:85" s="130" customFormat="1" ht="21.95" customHeight="1" x14ac:dyDescent="0.2">
      <c r="A445" s="234">
        <v>0</v>
      </c>
      <c r="B445" s="234">
        <v>0</v>
      </c>
      <c r="C445" s="388">
        <v>0</v>
      </c>
      <c r="D445" s="388" t="s">
        <v>91</v>
      </c>
      <c r="E445" s="868" t="s">
        <v>174</v>
      </c>
      <c r="F445" s="868" t="s">
        <v>1937</v>
      </c>
      <c r="G445" s="868" t="s">
        <v>8</v>
      </c>
      <c r="H445" s="869">
        <v>6</v>
      </c>
      <c r="I445" s="870">
        <v>900</v>
      </c>
      <c r="J445" s="871">
        <v>5400</v>
      </c>
      <c r="K445" s="361">
        <v>5400</v>
      </c>
      <c r="L445" s="361">
        <v>5687.4875892026057</v>
      </c>
      <c r="M445" s="362">
        <v>0</v>
      </c>
      <c r="N445" s="362">
        <v>0</v>
      </c>
      <c r="O445" s="363">
        <v>0</v>
      </c>
      <c r="P445" s="363">
        <v>0</v>
      </c>
      <c r="Q445" s="362">
        <v>0</v>
      </c>
      <c r="R445" s="362">
        <v>0</v>
      </c>
      <c r="S445" s="363">
        <v>0</v>
      </c>
      <c r="T445" s="363">
        <v>0</v>
      </c>
      <c r="U445" s="891">
        <v>5582.2194244162138</v>
      </c>
      <c r="V445" s="891">
        <v>5622.4114042720112</v>
      </c>
      <c r="W445" s="891">
        <v>-40.658206822124654</v>
      </c>
      <c r="X445" s="891">
        <v>5581.7531974498861</v>
      </c>
      <c r="Y445" s="891">
        <v>0</v>
      </c>
      <c r="Z445" s="362">
        <v>0</v>
      </c>
      <c r="AA445" s="362">
        <v>0</v>
      </c>
      <c r="AB445" s="362">
        <v>0</v>
      </c>
      <c r="AC445" s="362">
        <v>0</v>
      </c>
      <c r="AD445" s="368"/>
      <c r="AF445" s="360"/>
      <c r="AG445" s="837"/>
      <c r="AT445" s="244"/>
      <c r="AU445" s="244"/>
      <c r="AV445" s="244"/>
      <c r="AW445" s="244"/>
      <c r="AY445" s="249"/>
      <c r="AZ445" s="206"/>
      <c r="BA445" s="252"/>
      <c r="BB445" s="233"/>
      <c r="CG445" s="479">
        <v>427</v>
      </c>
    </row>
    <row r="446" spans="1:85" s="130" customFormat="1" ht="21.95" customHeight="1" x14ac:dyDescent="0.2">
      <c r="A446" s="234">
        <v>0</v>
      </c>
      <c r="B446" s="234">
        <v>0</v>
      </c>
      <c r="C446" s="388">
        <v>0</v>
      </c>
      <c r="D446" s="388" t="s">
        <v>91</v>
      </c>
      <c r="E446" s="868" t="s">
        <v>175</v>
      </c>
      <c r="F446" s="868" t="s">
        <v>1938</v>
      </c>
      <c r="G446" s="868" t="s">
        <v>10</v>
      </c>
      <c r="H446" s="869">
        <v>14</v>
      </c>
      <c r="I446" s="870">
        <v>7500</v>
      </c>
      <c r="J446" s="871">
        <v>105000</v>
      </c>
      <c r="K446" s="361">
        <v>105000</v>
      </c>
      <c r="L446" s="361">
        <v>105931.67274278622</v>
      </c>
      <c r="M446" s="362">
        <v>0.49979999999999997</v>
      </c>
      <c r="N446" s="362">
        <v>0.57119999999999993</v>
      </c>
      <c r="O446" s="363">
        <v>7.9967999999999986</v>
      </c>
      <c r="P446" s="363">
        <v>59975.999999999993</v>
      </c>
      <c r="Q446" s="362">
        <v>0.66666666666666663</v>
      </c>
      <c r="R446" s="887">
        <v>0.83333333333333337</v>
      </c>
      <c r="S446" s="363">
        <v>11.666666666666668</v>
      </c>
      <c r="T446" s="363">
        <v>87500</v>
      </c>
      <c r="U446" s="891">
        <v>107347.01281667524</v>
      </c>
      <c r="V446" s="891">
        <v>107604.64564743527</v>
      </c>
      <c r="W446" s="891">
        <v>-260.62137159685068</v>
      </c>
      <c r="X446" s="891">
        <v>107344.02427583843</v>
      </c>
      <c r="Y446" s="891">
        <v>61314.906666358904</v>
      </c>
      <c r="Z446" s="362">
        <v>7.1399999999999963E-2</v>
      </c>
      <c r="AA446" s="362">
        <v>0.16666666666666674</v>
      </c>
      <c r="AB446" s="362">
        <v>0.26213333333333344</v>
      </c>
      <c r="AC446" s="362">
        <v>9.5266666666666777E-2</v>
      </c>
      <c r="AD446" s="368"/>
      <c r="AF446" s="360"/>
      <c r="AG446" s="837"/>
      <c r="AT446" s="244"/>
      <c r="AU446" s="244"/>
      <c r="AV446" s="244"/>
      <c r="AW446" s="244"/>
      <c r="AY446" s="249"/>
      <c r="AZ446" s="206"/>
      <c r="BA446" s="252"/>
      <c r="BB446" s="233"/>
      <c r="CG446" s="479">
        <v>428</v>
      </c>
    </row>
    <row r="447" spans="1:85" s="130" customFormat="1" ht="21.95" customHeight="1" x14ac:dyDescent="0.2">
      <c r="A447" s="234">
        <v>0</v>
      </c>
      <c r="B447" s="234">
        <v>0</v>
      </c>
      <c r="C447" s="388">
        <v>0</v>
      </c>
      <c r="D447" s="388" t="s">
        <v>91</v>
      </c>
      <c r="E447" s="868" t="s">
        <v>176</v>
      </c>
      <c r="F447" s="868" t="s">
        <v>1057</v>
      </c>
      <c r="G447" s="868" t="s">
        <v>8</v>
      </c>
      <c r="H447" s="869">
        <v>3</v>
      </c>
      <c r="I447" s="870">
        <v>599</v>
      </c>
      <c r="J447" s="871">
        <v>1797</v>
      </c>
      <c r="K447" s="361">
        <v>1797</v>
      </c>
      <c r="L447" s="361">
        <v>1797</v>
      </c>
      <c r="M447" s="362">
        <v>1</v>
      </c>
      <c r="N447" s="362">
        <v>1</v>
      </c>
      <c r="O447" s="363">
        <v>3</v>
      </c>
      <c r="P447" s="363">
        <v>1797</v>
      </c>
      <c r="Q447" s="362">
        <v>1</v>
      </c>
      <c r="R447" s="362">
        <v>1</v>
      </c>
      <c r="S447" s="363">
        <v>3</v>
      </c>
      <c r="T447" s="363">
        <v>1797</v>
      </c>
      <c r="U447" s="891">
        <v>1809.9750028248727</v>
      </c>
      <c r="V447" s="891">
        <v>1809.9750028248727</v>
      </c>
      <c r="W447" s="891">
        <v>0</v>
      </c>
      <c r="X447" s="891">
        <v>1809.9750028248727</v>
      </c>
      <c r="Y447" s="891">
        <v>1809.9750028248727</v>
      </c>
      <c r="Z447" s="362">
        <v>0</v>
      </c>
      <c r="AA447" s="362">
        <v>0</v>
      </c>
      <c r="AB447" s="362">
        <v>0</v>
      </c>
      <c r="AC447" s="362">
        <v>0</v>
      </c>
      <c r="AD447" s="368"/>
      <c r="AF447" s="360"/>
      <c r="AG447" s="837"/>
      <c r="AT447" s="244"/>
      <c r="AU447" s="244"/>
      <c r="AV447" s="244"/>
      <c r="AW447" s="244"/>
      <c r="AY447" s="249"/>
      <c r="AZ447" s="206"/>
      <c r="BA447" s="252"/>
      <c r="BB447" s="233"/>
      <c r="CG447" s="479">
        <v>429</v>
      </c>
    </row>
    <row r="448" spans="1:85" s="130" customFormat="1" ht="21.95" customHeight="1" x14ac:dyDescent="0.2">
      <c r="A448" s="234">
        <v>0</v>
      </c>
      <c r="B448" s="234">
        <v>0</v>
      </c>
      <c r="C448" s="388">
        <v>0</v>
      </c>
      <c r="D448" s="388" t="s">
        <v>91</v>
      </c>
      <c r="E448" s="868" t="s">
        <v>177</v>
      </c>
      <c r="F448" s="868" t="s">
        <v>1058</v>
      </c>
      <c r="G448" s="868" t="s">
        <v>8</v>
      </c>
      <c r="H448" s="869">
        <v>2</v>
      </c>
      <c r="I448" s="870">
        <v>652.57000000000005</v>
      </c>
      <c r="J448" s="871">
        <v>1305.1400000000001</v>
      </c>
      <c r="K448" s="361">
        <v>1305.1400000000001</v>
      </c>
      <c r="L448" s="361">
        <v>1328.3197358897301</v>
      </c>
      <c r="M448" s="362">
        <v>0.61880000000000002</v>
      </c>
      <c r="N448" s="362">
        <v>0.66639999999999999</v>
      </c>
      <c r="O448" s="363">
        <v>1.3328</v>
      </c>
      <c r="P448" s="363">
        <v>869.74529600000005</v>
      </c>
      <c r="Q448" s="362">
        <v>0.61880000000000002</v>
      </c>
      <c r="R448" s="362">
        <v>0.66639999999999999</v>
      </c>
      <c r="S448" s="363">
        <v>1.3328</v>
      </c>
      <c r="T448" s="363">
        <v>869.74529600000005</v>
      </c>
      <c r="U448" s="891">
        <v>1329.5169665638139</v>
      </c>
      <c r="V448" s="891">
        <v>1333.1660120109236</v>
      </c>
      <c r="W448" s="891">
        <v>-3.6913743742962297</v>
      </c>
      <c r="X448" s="891">
        <v>1329.4746376366274</v>
      </c>
      <c r="Y448" s="891">
        <v>885.96189852104851</v>
      </c>
      <c r="Z448" s="362">
        <v>4.7599999999999976E-2</v>
      </c>
      <c r="AA448" s="362">
        <v>4.7599999999999976E-2</v>
      </c>
      <c r="AB448" s="362">
        <v>0</v>
      </c>
      <c r="AC448" s="362">
        <v>0</v>
      </c>
      <c r="AD448" s="368"/>
      <c r="AF448" s="360"/>
      <c r="AG448" s="837"/>
      <c r="AT448" s="244"/>
      <c r="AU448" s="244"/>
      <c r="AV448" s="244"/>
      <c r="AW448" s="244"/>
      <c r="AY448" s="249"/>
      <c r="AZ448" s="206"/>
      <c r="BA448" s="252"/>
      <c r="BB448" s="233"/>
      <c r="CG448" s="479">
        <v>430</v>
      </c>
    </row>
    <row r="449" spans="1:85" s="130" customFormat="1" ht="21.95" customHeight="1" x14ac:dyDescent="0.2">
      <c r="A449" s="234">
        <v>0</v>
      </c>
      <c r="B449" s="234">
        <v>0</v>
      </c>
      <c r="C449" s="388">
        <v>0</v>
      </c>
      <c r="D449" s="388" t="s">
        <v>91</v>
      </c>
      <c r="E449" s="868" t="s">
        <v>179</v>
      </c>
      <c r="F449" s="868" t="s">
        <v>173</v>
      </c>
      <c r="G449" s="868" t="s">
        <v>10</v>
      </c>
      <c r="H449" s="869">
        <v>12</v>
      </c>
      <c r="I449" s="870">
        <v>2050.6509999999998</v>
      </c>
      <c r="J449" s="871">
        <v>24607.81</v>
      </c>
      <c r="K449" s="361">
        <v>24607.81</v>
      </c>
      <c r="L449" s="361">
        <v>25044.853180520604</v>
      </c>
      <c r="M449" s="362">
        <v>0.61880000000000002</v>
      </c>
      <c r="N449" s="362">
        <v>0.66639999999999999</v>
      </c>
      <c r="O449" s="363">
        <v>7.9968000000000004</v>
      </c>
      <c r="P449" s="363">
        <v>16398.644584000001</v>
      </c>
      <c r="Q449" s="362">
        <v>0.61880000000000002</v>
      </c>
      <c r="R449" s="362">
        <v>0.66639999999999999</v>
      </c>
      <c r="S449" s="363">
        <v>7.9968000000000004</v>
      </c>
      <c r="T449" s="363">
        <v>16398.644584000001</v>
      </c>
      <c r="U449" s="891">
        <v>25067.426410177206</v>
      </c>
      <c r="V449" s="891">
        <v>25136.227471399638</v>
      </c>
      <c r="W449" s="891">
        <v>-69.599153532611808</v>
      </c>
      <c r="X449" s="891">
        <v>25066.628317867027</v>
      </c>
      <c r="Y449" s="891">
        <v>16704.401111026586</v>
      </c>
      <c r="Z449" s="362">
        <v>4.7599999999999976E-2</v>
      </c>
      <c r="AA449" s="362">
        <v>4.7599999999999976E-2</v>
      </c>
      <c r="AB449" s="362">
        <v>0</v>
      </c>
      <c r="AC449" s="362">
        <v>0</v>
      </c>
      <c r="AD449" s="368"/>
      <c r="AF449" s="360"/>
      <c r="AG449" s="837"/>
      <c r="AT449" s="244"/>
      <c r="AU449" s="244"/>
      <c r="AV449" s="244"/>
      <c r="AW449" s="244"/>
      <c r="AY449" s="249"/>
      <c r="AZ449" s="206"/>
      <c r="BA449" s="252"/>
      <c r="BB449" s="233"/>
      <c r="CG449" s="479">
        <v>431</v>
      </c>
    </row>
    <row r="450" spans="1:85" s="130" customFormat="1" ht="21.95" customHeight="1" x14ac:dyDescent="0.2">
      <c r="A450" s="234">
        <v>0</v>
      </c>
      <c r="B450" s="234">
        <v>0</v>
      </c>
      <c r="C450" s="388">
        <v>0</v>
      </c>
      <c r="D450" s="388" t="s">
        <v>91</v>
      </c>
      <c r="E450" s="868" t="s">
        <v>180</v>
      </c>
      <c r="F450" s="868" t="s">
        <v>730</v>
      </c>
      <c r="G450" s="868" t="s">
        <v>10</v>
      </c>
      <c r="H450" s="869">
        <v>18</v>
      </c>
      <c r="I450" s="870">
        <v>180</v>
      </c>
      <c r="J450" s="871">
        <v>3240</v>
      </c>
      <c r="K450" s="361">
        <v>3240</v>
      </c>
      <c r="L450" s="361">
        <v>3297.5435158547934</v>
      </c>
      <c r="M450" s="362">
        <v>0.61880000000000002</v>
      </c>
      <c r="N450" s="362">
        <v>0.66639999999999999</v>
      </c>
      <c r="O450" s="363">
        <v>11.995200000000001</v>
      </c>
      <c r="P450" s="363">
        <v>2159.136</v>
      </c>
      <c r="Q450" s="362">
        <v>0.61880000000000002</v>
      </c>
      <c r="R450" s="362">
        <v>0.66639999999999999</v>
      </c>
      <c r="S450" s="363">
        <v>11.995200000000001</v>
      </c>
      <c r="T450" s="363">
        <v>2159.136</v>
      </c>
      <c r="U450" s="891">
        <v>3300.5156317841434</v>
      </c>
      <c r="V450" s="891">
        <v>3309.5743590077636</v>
      </c>
      <c r="W450" s="891">
        <v>-9.1638084594142768</v>
      </c>
      <c r="X450" s="891">
        <v>3300.4105505483494</v>
      </c>
      <c r="Y450" s="891">
        <v>2199.3935908854201</v>
      </c>
      <c r="Z450" s="362">
        <v>4.7599999999999976E-2</v>
      </c>
      <c r="AA450" s="362">
        <v>4.7599999999999976E-2</v>
      </c>
      <c r="AB450" s="362">
        <v>0</v>
      </c>
      <c r="AC450" s="362">
        <v>0</v>
      </c>
      <c r="AD450" s="368"/>
      <c r="AF450" s="360"/>
      <c r="AG450" s="837"/>
      <c r="AT450" s="244"/>
      <c r="AU450" s="244"/>
      <c r="AV450" s="244"/>
      <c r="AW450" s="244"/>
      <c r="AY450" s="249"/>
      <c r="AZ450" s="206"/>
      <c r="BA450" s="252"/>
      <c r="BB450" s="233"/>
      <c r="CG450" s="479">
        <v>432</v>
      </c>
    </row>
    <row r="451" spans="1:85" s="130" customFormat="1" ht="21.95" customHeight="1" x14ac:dyDescent="0.2">
      <c r="A451" s="234">
        <v>0</v>
      </c>
      <c r="B451" s="234">
        <v>0</v>
      </c>
      <c r="C451" s="388">
        <v>0</v>
      </c>
      <c r="D451" s="388" t="s">
        <v>91</v>
      </c>
      <c r="E451" s="868" t="s">
        <v>181</v>
      </c>
      <c r="F451" s="868" t="s">
        <v>540</v>
      </c>
      <c r="G451" s="868" t="s">
        <v>10</v>
      </c>
      <c r="H451" s="869">
        <v>3</v>
      </c>
      <c r="I451" s="870">
        <v>150</v>
      </c>
      <c r="J451" s="871">
        <v>450</v>
      </c>
      <c r="K451" s="361">
        <v>450</v>
      </c>
      <c r="L451" s="361">
        <v>450</v>
      </c>
      <c r="M451" s="362">
        <v>1</v>
      </c>
      <c r="N451" s="362">
        <v>1</v>
      </c>
      <c r="O451" s="363">
        <v>3</v>
      </c>
      <c r="P451" s="363">
        <v>450</v>
      </c>
      <c r="Q451" s="362">
        <v>1</v>
      </c>
      <c r="R451" s="362">
        <v>1</v>
      </c>
      <c r="S451" s="363">
        <v>3</v>
      </c>
      <c r="T451" s="363">
        <v>450</v>
      </c>
      <c r="U451" s="891">
        <v>450</v>
      </c>
      <c r="V451" s="891">
        <v>450</v>
      </c>
      <c r="W451" s="891">
        <v>0</v>
      </c>
      <c r="X451" s="891">
        <v>450</v>
      </c>
      <c r="Y451" s="891">
        <v>450</v>
      </c>
      <c r="Z451" s="362">
        <v>0</v>
      </c>
      <c r="AA451" s="362">
        <v>0</v>
      </c>
      <c r="AB451" s="362">
        <v>0</v>
      </c>
      <c r="AC451" s="362">
        <v>0</v>
      </c>
      <c r="AD451" s="368"/>
      <c r="AF451" s="360"/>
      <c r="AG451" s="837"/>
      <c r="AT451" s="244"/>
      <c r="AU451" s="244"/>
      <c r="AV451" s="244"/>
      <c r="AW451" s="244"/>
      <c r="AY451" s="249"/>
      <c r="AZ451" s="206"/>
      <c r="BA451" s="252"/>
      <c r="BB451" s="233"/>
      <c r="CG451" s="479">
        <v>433</v>
      </c>
    </row>
    <row r="452" spans="1:85" s="130" customFormat="1" ht="21.95" customHeight="1" x14ac:dyDescent="0.2">
      <c r="A452" s="234">
        <v>0</v>
      </c>
      <c r="B452" s="234">
        <v>0</v>
      </c>
      <c r="C452" s="388">
        <v>0</v>
      </c>
      <c r="D452" s="388" t="s">
        <v>91</v>
      </c>
      <c r="E452" s="868" t="s">
        <v>182</v>
      </c>
      <c r="F452" s="868" t="s">
        <v>542</v>
      </c>
      <c r="G452" s="868" t="s">
        <v>10</v>
      </c>
      <c r="H452" s="869">
        <v>9</v>
      </c>
      <c r="I452" s="870">
        <v>80</v>
      </c>
      <c r="J452" s="871">
        <v>720</v>
      </c>
      <c r="K452" s="361">
        <v>720</v>
      </c>
      <c r="L452" s="361">
        <v>749.8143795842384</v>
      </c>
      <c r="M452" s="362">
        <v>0.11109999999999999</v>
      </c>
      <c r="N452" s="362">
        <v>0.22219999999999998</v>
      </c>
      <c r="O452" s="363">
        <v>1.9997999999999998</v>
      </c>
      <c r="P452" s="363">
        <v>159.98399999999998</v>
      </c>
      <c r="Q452" s="362">
        <v>0.11109999999999999</v>
      </c>
      <c r="R452" s="362">
        <v>0.22219999999999998</v>
      </c>
      <c r="S452" s="363">
        <v>1.9997999999999998</v>
      </c>
      <c r="T452" s="363">
        <v>159.98399999999998</v>
      </c>
      <c r="U452" s="891">
        <v>744.29592325549515</v>
      </c>
      <c r="V452" s="891">
        <v>749.05947670800424</v>
      </c>
      <c r="W452" s="891">
        <v>-4.8188106725581914</v>
      </c>
      <c r="X452" s="891">
        <v>744.240666035446</v>
      </c>
      <c r="Y452" s="891">
        <v>165.37027599307609</v>
      </c>
      <c r="Z452" s="362">
        <v>0.11109999999999999</v>
      </c>
      <c r="AA452" s="362">
        <v>0.11109999999999999</v>
      </c>
      <c r="AB452" s="362">
        <v>0</v>
      </c>
      <c r="AC452" s="362">
        <v>0</v>
      </c>
      <c r="AD452" s="368"/>
      <c r="AF452" s="360"/>
      <c r="AG452" s="837"/>
      <c r="AT452" s="244"/>
      <c r="AU452" s="244"/>
      <c r="AV452" s="244"/>
      <c r="AW452" s="244"/>
      <c r="AY452" s="249"/>
      <c r="AZ452" s="206"/>
      <c r="BA452" s="252"/>
      <c r="BB452" s="233"/>
      <c r="CG452" s="479">
        <v>434</v>
      </c>
    </row>
    <row r="453" spans="1:85" s="130" customFormat="1" ht="21.95" customHeight="1" x14ac:dyDescent="0.2">
      <c r="A453" s="234">
        <v>0</v>
      </c>
      <c r="B453" s="234">
        <v>0</v>
      </c>
      <c r="C453" s="388">
        <v>0</v>
      </c>
      <c r="D453" s="388" t="s">
        <v>91</v>
      </c>
      <c r="E453" s="868" t="s">
        <v>731</v>
      </c>
      <c r="F453" s="868" t="s">
        <v>178</v>
      </c>
      <c r="G453" s="868" t="s">
        <v>10</v>
      </c>
      <c r="H453" s="869">
        <v>7</v>
      </c>
      <c r="I453" s="870">
        <v>70</v>
      </c>
      <c r="J453" s="871">
        <v>490</v>
      </c>
      <c r="K453" s="361">
        <v>490</v>
      </c>
      <c r="L453" s="361">
        <v>498.70256875581754</v>
      </c>
      <c r="M453" s="362">
        <v>0.61880000000000002</v>
      </c>
      <c r="N453" s="362">
        <v>0.66639999999999999</v>
      </c>
      <c r="O453" s="363">
        <v>4.6647999999999996</v>
      </c>
      <c r="P453" s="363">
        <v>326.536</v>
      </c>
      <c r="Q453" s="362">
        <v>0.61880000000000002</v>
      </c>
      <c r="R453" s="362">
        <v>0.66639999999999999</v>
      </c>
      <c r="S453" s="363">
        <v>4.6647999999999996</v>
      </c>
      <c r="T453" s="363">
        <v>326.536</v>
      </c>
      <c r="U453" s="891">
        <v>499.15205542414515</v>
      </c>
      <c r="V453" s="891">
        <v>500.52204812154446</v>
      </c>
      <c r="W453" s="891">
        <v>-1.3858846126891435</v>
      </c>
      <c r="X453" s="891">
        <v>499.1361635088553</v>
      </c>
      <c r="Y453" s="891">
        <v>332.62433936230116</v>
      </c>
      <c r="Z453" s="362">
        <v>4.7599999999999976E-2</v>
      </c>
      <c r="AA453" s="362">
        <v>4.7599999999999976E-2</v>
      </c>
      <c r="AB453" s="362">
        <v>0</v>
      </c>
      <c r="AC453" s="362">
        <v>0</v>
      </c>
      <c r="AD453" s="368"/>
      <c r="AF453" s="360"/>
      <c r="AG453" s="837"/>
      <c r="AT453" s="244"/>
      <c r="AU453" s="244"/>
      <c r="AV453" s="244"/>
      <c r="AW453" s="244"/>
      <c r="AY453" s="249"/>
      <c r="AZ453" s="206"/>
      <c r="BA453" s="252"/>
      <c r="BB453" s="233"/>
      <c r="CG453" s="479">
        <v>435</v>
      </c>
    </row>
    <row r="454" spans="1:85" s="130" customFormat="1" ht="21.95" customHeight="1" x14ac:dyDescent="0.2">
      <c r="A454" s="234">
        <v>0</v>
      </c>
      <c r="B454" s="234">
        <v>0</v>
      </c>
      <c r="C454" s="388">
        <v>0</v>
      </c>
      <c r="D454" s="388" t="s">
        <v>91</v>
      </c>
      <c r="E454" s="868" t="s">
        <v>732</v>
      </c>
      <c r="F454" s="868" t="s">
        <v>638</v>
      </c>
      <c r="G454" s="868" t="s">
        <v>90</v>
      </c>
      <c r="H454" s="869">
        <v>2800</v>
      </c>
      <c r="I454" s="870">
        <v>3.5</v>
      </c>
      <c r="J454" s="871">
        <v>9800</v>
      </c>
      <c r="K454" s="361">
        <v>9800</v>
      </c>
      <c r="L454" s="361">
        <v>10090.398667235495</v>
      </c>
      <c r="M454" s="362">
        <v>0.29559999999999997</v>
      </c>
      <c r="N454" s="362">
        <v>0.44340000000000002</v>
      </c>
      <c r="O454" s="363">
        <v>1241.52</v>
      </c>
      <c r="P454" s="363">
        <v>4345.32</v>
      </c>
      <c r="Q454" s="362">
        <v>0.29559999999999997</v>
      </c>
      <c r="R454" s="362">
        <v>0.44340000000000002</v>
      </c>
      <c r="S454" s="363">
        <v>1241.52</v>
      </c>
      <c r="T454" s="363">
        <v>4345.32</v>
      </c>
      <c r="U454" s="891">
        <v>10113.378503475296</v>
      </c>
      <c r="V454" s="891">
        <v>10164.670322963802</v>
      </c>
      <c r="W454" s="891">
        <v>-51.886804594572681</v>
      </c>
      <c r="X454" s="891">
        <v>10112.78351836923</v>
      </c>
      <c r="Y454" s="891">
        <v>4484.0082120449169</v>
      </c>
      <c r="Z454" s="362">
        <v>0.14780000000000004</v>
      </c>
      <c r="AA454" s="362">
        <v>0.14780000000000004</v>
      </c>
      <c r="AB454" s="362">
        <v>0</v>
      </c>
      <c r="AC454" s="362">
        <v>0</v>
      </c>
      <c r="AD454" s="368"/>
      <c r="AF454" s="360"/>
      <c r="AG454" s="837"/>
      <c r="AT454" s="244"/>
      <c r="AU454" s="244"/>
      <c r="AV454" s="244"/>
      <c r="AW454" s="244"/>
      <c r="AY454" s="249"/>
      <c r="AZ454" s="206"/>
      <c r="BA454" s="252"/>
      <c r="BB454" s="233"/>
      <c r="CG454" s="479">
        <v>436</v>
      </c>
    </row>
    <row r="455" spans="1:85" s="130" customFormat="1" ht="21.95" customHeight="1" x14ac:dyDescent="0.2">
      <c r="A455" s="234">
        <v>0</v>
      </c>
      <c r="B455" s="234">
        <v>0</v>
      </c>
      <c r="C455" s="388">
        <v>0</v>
      </c>
      <c r="D455" s="388" t="s">
        <v>91</v>
      </c>
      <c r="E455" s="868" t="s">
        <v>733</v>
      </c>
      <c r="F455" s="868" t="s">
        <v>636</v>
      </c>
      <c r="G455" s="868" t="s">
        <v>90</v>
      </c>
      <c r="H455" s="869">
        <v>240</v>
      </c>
      <c r="I455" s="870">
        <v>32.874000000000002</v>
      </c>
      <c r="J455" s="871">
        <v>7889.76</v>
      </c>
      <c r="K455" s="361">
        <v>7889.76</v>
      </c>
      <c r="L455" s="361">
        <v>8057.7754134657152</v>
      </c>
      <c r="M455" s="362">
        <v>0.4</v>
      </c>
      <c r="N455" s="362">
        <v>0.6</v>
      </c>
      <c r="O455" s="363">
        <v>144</v>
      </c>
      <c r="P455" s="363">
        <v>4733.8559999999998</v>
      </c>
      <c r="Q455" s="362">
        <v>0.4</v>
      </c>
      <c r="R455" s="362">
        <v>0.6</v>
      </c>
      <c r="S455" s="363">
        <v>144</v>
      </c>
      <c r="T455" s="363">
        <v>4733.8559999999998</v>
      </c>
      <c r="U455" s="891">
        <v>8096.2669701105488</v>
      </c>
      <c r="V455" s="891">
        <v>8131.2428434214271</v>
      </c>
      <c r="W455" s="891">
        <v>-35.381593441284529</v>
      </c>
      <c r="X455" s="891">
        <v>8095.8612499801429</v>
      </c>
      <c r="Y455" s="891">
        <v>4857.5167499880854</v>
      </c>
      <c r="Z455" s="362">
        <v>0.19999999999999996</v>
      </c>
      <c r="AA455" s="362">
        <v>0.19999999999999996</v>
      </c>
      <c r="AB455" s="362">
        <v>0</v>
      </c>
      <c r="AC455" s="362">
        <v>0</v>
      </c>
      <c r="AD455" s="368"/>
      <c r="AF455" s="360"/>
      <c r="AG455" s="837"/>
      <c r="AT455" s="244"/>
      <c r="AU455" s="244"/>
      <c r="AV455" s="244"/>
      <c r="AW455" s="244"/>
      <c r="AY455" s="249"/>
      <c r="AZ455" s="206"/>
      <c r="BA455" s="252"/>
      <c r="BB455" s="233"/>
      <c r="CG455" s="479">
        <v>437</v>
      </c>
    </row>
    <row r="456" spans="1:85" s="130" customFormat="1" ht="21.95" customHeight="1" x14ac:dyDescent="0.2">
      <c r="A456" s="234">
        <v>0</v>
      </c>
      <c r="B456" s="234">
        <v>0</v>
      </c>
      <c r="C456" s="388">
        <v>0</v>
      </c>
      <c r="D456" s="388" t="s">
        <v>91</v>
      </c>
      <c r="E456" s="868" t="s">
        <v>734</v>
      </c>
      <c r="F456" s="868" t="s">
        <v>670</v>
      </c>
      <c r="G456" s="868" t="s">
        <v>10</v>
      </c>
      <c r="H456" s="869">
        <v>1</v>
      </c>
      <c r="I456" s="870">
        <v>300</v>
      </c>
      <c r="J456" s="871">
        <v>300</v>
      </c>
      <c r="K456" s="361">
        <v>300</v>
      </c>
      <c r="L456" s="361">
        <v>315.97153273347817</v>
      </c>
      <c r="M456" s="362">
        <v>0</v>
      </c>
      <c r="N456" s="362">
        <v>0</v>
      </c>
      <c r="O456" s="363">
        <v>0</v>
      </c>
      <c r="P456" s="363">
        <v>0</v>
      </c>
      <c r="Q456" s="362">
        <v>0</v>
      </c>
      <c r="R456" s="362">
        <v>0</v>
      </c>
      <c r="S456" s="363">
        <v>0</v>
      </c>
      <c r="T456" s="363">
        <v>0</v>
      </c>
      <c r="U456" s="891">
        <v>310.12330135645641</v>
      </c>
      <c r="V456" s="891">
        <v>312.35618912622294</v>
      </c>
      <c r="W456" s="891">
        <v>-2.2587892678958266</v>
      </c>
      <c r="X456" s="891">
        <v>310.09739985832709</v>
      </c>
      <c r="Y456" s="891">
        <v>0</v>
      </c>
      <c r="Z456" s="362">
        <v>0</v>
      </c>
      <c r="AA456" s="362">
        <v>0</v>
      </c>
      <c r="AB456" s="362">
        <v>0</v>
      </c>
      <c r="AC456" s="362">
        <v>0</v>
      </c>
      <c r="AD456" s="368"/>
      <c r="AF456" s="360"/>
      <c r="AG456" s="837"/>
      <c r="AT456" s="244"/>
      <c r="AU456" s="244"/>
      <c r="AV456" s="244"/>
      <c r="AW456" s="244"/>
      <c r="AY456" s="249"/>
      <c r="AZ456" s="206"/>
      <c r="BA456" s="252"/>
      <c r="BB456" s="233"/>
      <c r="CG456" s="479">
        <v>438</v>
      </c>
    </row>
    <row r="457" spans="1:85" s="130" customFormat="1" ht="21.95" customHeight="1" x14ac:dyDescent="0.2">
      <c r="A457" s="234">
        <v>0</v>
      </c>
      <c r="B457" s="234">
        <v>0</v>
      </c>
      <c r="C457" s="388">
        <v>0</v>
      </c>
      <c r="D457" s="388" t="s">
        <v>91</v>
      </c>
      <c r="E457" s="872" t="s">
        <v>735</v>
      </c>
      <c r="F457" s="872" t="s">
        <v>736</v>
      </c>
      <c r="G457" s="872"/>
      <c r="H457" s="873"/>
      <c r="I457" s="874"/>
      <c r="J457" s="875">
        <v>36107.81</v>
      </c>
      <c r="K457" s="842">
        <v>36107.81</v>
      </c>
      <c r="L457" s="842">
        <v>38030.133564497359</v>
      </c>
      <c r="M457" s="362">
        <v>0</v>
      </c>
      <c r="N457" s="362">
        <v>0</v>
      </c>
      <c r="O457" s="363">
        <v>0</v>
      </c>
      <c r="P457" s="363">
        <v>0</v>
      </c>
      <c r="Q457" s="362">
        <v>0</v>
      </c>
      <c r="R457" s="362">
        <v>0</v>
      </c>
      <c r="S457" s="363">
        <v>0</v>
      </c>
      <c r="T457" s="363">
        <v>0</v>
      </c>
      <c r="U457" s="363"/>
      <c r="V457" s="363"/>
      <c r="W457" s="363"/>
      <c r="X457" s="363"/>
      <c r="Y457" s="363">
        <v>0</v>
      </c>
      <c r="Z457" s="362">
        <v>0</v>
      </c>
      <c r="AA457" s="362">
        <v>0</v>
      </c>
      <c r="AB457" s="362">
        <v>0</v>
      </c>
      <c r="AC457" s="362">
        <v>0</v>
      </c>
      <c r="AD457" s="368"/>
      <c r="AF457" s="360"/>
      <c r="AG457" s="837"/>
      <c r="AT457" s="244"/>
      <c r="AU457" s="244"/>
      <c r="AV457" s="244"/>
      <c r="AW457" s="244"/>
      <c r="AY457" s="249"/>
      <c r="AZ457" s="206"/>
      <c r="BA457" s="252"/>
      <c r="BB457" s="233"/>
      <c r="CG457" s="479">
        <v>439</v>
      </c>
    </row>
    <row r="458" spans="1:85" s="130" customFormat="1" ht="21.95" customHeight="1" x14ac:dyDescent="0.2">
      <c r="A458" s="234">
        <v>0</v>
      </c>
      <c r="B458" s="234">
        <v>0</v>
      </c>
      <c r="C458" s="388">
        <v>0</v>
      </c>
      <c r="D458" s="388" t="s">
        <v>91</v>
      </c>
      <c r="E458" s="868" t="s">
        <v>737</v>
      </c>
      <c r="F458" s="868" t="s">
        <v>624</v>
      </c>
      <c r="G458" s="868" t="s">
        <v>7</v>
      </c>
      <c r="H458" s="869">
        <v>1</v>
      </c>
      <c r="I458" s="870">
        <v>2532.1228000000001</v>
      </c>
      <c r="J458" s="871">
        <v>2532.12</v>
      </c>
      <c r="K458" s="361">
        <v>2532.12</v>
      </c>
      <c r="L458" s="361">
        <v>2532.12</v>
      </c>
      <c r="M458" s="362">
        <v>1</v>
      </c>
      <c r="N458" s="362">
        <v>1</v>
      </c>
      <c r="O458" s="363">
        <v>1</v>
      </c>
      <c r="P458" s="363">
        <v>2532.12</v>
      </c>
      <c r="Q458" s="362">
        <v>1</v>
      </c>
      <c r="R458" s="362">
        <v>1</v>
      </c>
      <c r="S458" s="363">
        <v>1</v>
      </c>
      <c r="T458" s="363">
        <v>2532.12</v>
      </c>
      <c r="U458" s="891">
        <v>2532.12</v>
      </c>
      <c r="V458" s="891">
        <v>2532.12</v>
      </c>
      <c r="W458" s="891">
        <v>0</v>
      </c>
      <c r="X458" s="891">
        <v>2532.12</v>
      </c>
      <c r="Y458" s="891">
        <v>2532.12</v>
      </c>
      <c r="Z458" s="362">
        <v>0</v>
      </c>
      <c r="AA458" s="362">
        <v>0</v>
      </c>
      <c r="AB458" s="362">
        <v>0</v>
      </c>
      <c r="AC458" s="362">
        <v>0</v>
      </c>
      <c r="AD458" s="368"/>
      <c r="AF458" s="360"/>
      <c r="AG458" s="837"/>
      <c r="AT458" s="244"/>
      <c r="AU458" s="244"/>
      <c r="AV458" s="244"/>
      <c r="AW458" s="244"/>
      <c r="AY458" s="249"/>
      <c r="AZ458" s="206"/>
      <c r="BA458" s="252"/>
      <c r="BB458" s="233"/>
      <c r="CG458" s="479">
        <v>440</v>
      </c>
    </row>
    <row r="459" spans="1:85" s="130" customFormat="1" ht="21.95" customHeight="1" x14ac:dyDescent="0.2">
      <c r="A459" s="234">
        <v>0</v>
      </c>
      <c r="B459" s="234">
        <v>0</v>
      </c>
      <c r="C459" s="388">
        <v>0</v>
      </c>
      <c r="D459" s="388" t="s">
        <v>91</v>
      </c>
      <c r="E459" s="868" t="s">
        <v>738</v>
      </c>
      <c r="F459" s="868" t="s">
        <v>623</v>
      </c>
      <c r="G459" s="868" t="s">
        <v>7</v>
      </c>
      <c r="H459" s="869">
        <v>1</v>
      </c>
      <c r="I459" s="870">
        <v>15000</v>
      </c>
      <c r="J459" s="871">
        <v>15000</v>
      </c>
      <c r="K459" s="361">
        <v>15000</v>
      </c>
      <c r="L459" s="361">
        <v>15399.288318336952</v>
      </c>
      <c r="M459" s="362">
        <v>0</v>
      </c>
      <c r="N459" s="362">
        <v>0.1522</v>
      </c>
      <c r="O459" s="363">
        <v>0.1522</v>
      </c>
      <c r="P459" s="363">
        <v>2283</v>
      </c>
      <c r="Q459" s="362">
        <v>0.5</v>
      </c>
      <c r="R459" s="887">
        <v>0.5</v>
      </c>
      <c r="S459" s="363">
        <v>0.5</v>
      </c>
      <c r="T459" s="363">
        <v>7500</v>
      </c>
      <c r="U459" s="891">
        <v>15390.38379807801</v>
      </c>
      <c r="V459" s="891">
        <v>15445.789179751091</v>
      </c>
      <c r="W459" s="891">
        <v>-56.048084100488879</v>
      </c>
      <c r="X459" s="891">
        <v>15389.741095650603</v>
      </c>
      <c r="Y459" s="891">
        <v>2342.3185947580218</v>
      </c>
      <c r="Z459" s="362">
        <v>0.1522</v>
      </c>
      <c r="AA459" s="362">
        <v>0</v>
      </c>
      <c r="AB459" s="362">
        <v>0.3478</v>
      </c>
      <c r="AC459" s="362">
        <v>-0.1522</v>
      </c>
      <c r="AD459" s="368"/>
      <c r="AF459" s="360"/>
      <c r="AG459" s="837"/>
      <c r="AT459" s="244"/>
      <c r="AU459" s="244"/>
      <c r="AV459" s="244"/>
      <c r="AW459" s="244"/>
      <c r="AY459" s="249"/>
      <c r="AZ459" s="206"/>
      <c r="BA459" s="252"/>
      <c r="BB459" s="233"/>
      <c r="CG459" s="479">
        <v>441</v>
      </c>
    </row>
    <row r="460" spans="1:85" s="130" customFormat="1" ht="21.95" customHeight="1" x14ac:dyDescent="0.2">
      <c r="A460" s="234">
        <v>0</v>
      </c>
      <c r="B460" s="234">
        <v>0</v>
      </c>
      <c r="C460" s="388">
        <v>0</v>
      </c>
      <c r="D460" s="388" t="s">
        <v>91</v>
      </c>
      <c r="E460" s="868" t="s">
        <v>739</v>
      </c>
      <c r="F460" s="868" t="s">
        <v>621</v>
      </c>
      <c r="G460" s="868" t="s">
        <v>8</v>
      </c>
      <c r="H460" s="869">
        <v>1</v>
      </c>
      <c r="I460" s="870">
        <v>1525.6966</v>
      </c>
      <c r="J460" s="871">
        <v>1525.69</v>
      </c>
      <c r="K460" s="361">
        <v>1525.69</v>
      </c>
      <c r="L460" s="361">
        <v>1525.69</v>
      </c>
      <c r="M460" s="362">
        <v>1</v>
      </c>
      <c r="N460" s="362">
        <v>1</v>
      </c>
      <c r="O460" s="363">
        <v>1</v>
      </c>
      <c r="P460" s="363">
        <v>1525.69</v>
      </c>
      <c r="Q460" s="362">
        <v>1</v>
      </c>
      <c r="R460" s="362">
        <v>1</v>
      </c>
      <c r="S460" s="363">
        <v>1</v>
      </c>
      <c r="T460" s="363">
        <v>1525.69</v>
      </c>
      <c r="U460" s="891">
        <v>1525.69</v>
      </c>
      <c r="V460" s="891">
        <v>1525.69</v>
      </c>
      <c r="W460" s="891">
        <v>0</v>
      </c>
      <c r="X460" s="891">
        <v>1525.69</v>
      </c>
      <c r="Y460" s="891">
        <v>1525.69</v>
      </c>
      <c r="Z460" s="362">
        <v>0</v>
      </c>
      <c r="AA460" s="362">
        <v>0</v>
      </c>
      <c r="AB460" s="362">
        <v>0</v>
      </c>
      <c r="AC460" s="362">
        <v>0</v>
      </c>
      <c r="AD460" s="368"/>
      <c r="AF460" s="360"/>
      <c r="AG460" s="837"/>
      <c r="AT460" s="244"/>
      <c r="AU460" s="244"/>
      <c r="AV460" s="244"/>
      <c r="AW460" s="244"/>
      <c r="AY460" s="249"/>
      <c r="AZ460" s="206"/>
      <c r="BA460" s="252"/>
      <c r="BB460" s="233"/>
      <c r="CG460" s="479">
        <v>442</v>
      </c>
    </row>
    <row r="461" spans="1:85" s="130" customFormat="1" ht="21.95" customHeight="1" x14ac:dyDescent="0.2">
      <c r="A461" s="234">
        <v>0</v>
      </c>
      <c r="B461" s="234">
        <v>0</v>
      </c>
      <c r="C461" s="388">
        <v>0</v>
      </c>
      <c r="D461" s="388" t="s">
        <v>91</v>
      </c>
      <c r="E461" s="868" t="s">
        <v>740</v>
      </c>
      <c r="F461" s="868" t="s">
        <v>646</v>
      </c>
      <c r="G461" s="868" t="s">
        <v>90</v>
      </c>
      <c r="H461" s="869">
        <v>350</v>
      </c>
      <c r="I461" s="870">
        <v>10</v>
      </c>
      <c r="J461" s="871">
        <v>3500</v>
      </c>
      <c r="K461" s="361">
        <v>3500</v>
      </c>
      <c r="L461" s="361">
        <v>3686.3345485572449</v>
      </c>
      <c r="M461" s="362">
        <v>0.5</v>
      </c>
      <c r="N461" s="362">
        <v>0.5</v>
      </c>
      <c r="O461" s="363">
        <v>175</v>
      </c>
      <c r="P461" s="363">
        <v>1750</v>
      </c>
      <c r="Q461" s="362"/>
      <c r="R461" s="887"/>
      <c r="S461" s="363">
        <v>0</v>
      </c>
      <c r="T461" s="363">
        <v>0</v>
      </c>
      <c r="U461" s="891">
        <v>3618.1051824919905</v>
      </c>
      <c r="V461" s="891">
        <v>3644.1555398059331</v>
      </c>
      <c r="W461" s="891">
        <v>-26.352541458784376</v>
      </c>
      <c r="X461" s="891">
        <v>3617.8029983471488</v>
      </c>
      <c r="Y461" s="891">
        <v>1808.9014991735744</v>
      </c>
      <c r="Z461" s="362">
        <v>0</v>
      </c>
      <c r="AA461" s="362">
        <v>0</v>
      </c>
      <c r="AB461" s="362">
        <v>-0.5</v>
      </c>
      <c r="AC461" s="362">
        <v>0</v>
      </c>
      <c r="AD461" s="368"/>
      <c r="AF461" s="360"/>
      <c r="AG461" s="837"/>
      <c r="AT461" s="244"/>
      <c r="AU461" s="244"/>
      <c r="AV461" s="244"/>
      <c r="AW461" s="244"/>
      <c r="AY461" s="249"/>
      <c r="AZ461" s="206"/>
      <c r="BA461" s="252"/>
      <c r="BB461" s="233"/>
      <c r="CG461" s="479">
        <v>443</v>
      </c>
    </row>
    <row r="462" spans="1:85" s="130" customFormat="1" ht="21.95" customHeight="1" x14ac:dyDescent="0.2">
      <c r="A462" s="234">
        <v>0</v>
      </c>
      <c r="B462" s="234">
        <v>0</v>
      </c>
      <c r="C462" s="388">
        <v>0</v>
      </c>
      <c r="D462" s="388" t="s">
        <v>91</v>
      </c>
      <c r="E462" s="868" t="s">
        <v>741</v>
      </c>
      <c r="F462" s="868" t="s">
        <v>591</v>
      </c>
      <c r="G462" s="868" t="s">
        <v>10</v>
      </c>
      <c r="H462" s="869">
        <v>19</v>
      </c>
      <c r="I462" s="870">
        <v>350</v>
      </c>
      <c r="J462" s="871">
        <v>6650</v>
      </c>
      <c r="K462" s="361">
        <v>6650</v>
      </c>
      <c r="L462" s="361">
        <v>6768.1062902575241</v>
      </c>
      <c r="M462" s="362">
        <v>0.61880000000000002</v>
      </c>
      <c r="N462" s="362">
        <v>0.66639999999999999</v>
      </c>
      <c r="O462" s="363">
        <v>12.6616</v>
      </c>
      <c r="P462" s="363">
        <v>4431.5600000000004</v>
      </c>
      <c r="Q462" s="362">
        <v>0.61880000000000002</v>
      </c>
      <c r="R462" s="362">
        <v>0.66639999999999999</v>
      </c>
      <c r="S462" s="363">
        <v>12.6616</v>
      </c>
      <c r="T462" s="363">
        <v>4431.5600000000004</v>
      </c>
      <c r="U462" s="891">
        <v>6774.2064664705395</v>
      </c>
      <c r="V462" s="891">
        <v>6792.7992245066735</v>
      </c>
      <c r="W462" s="891">
        <v>-18.808434029353155</v>
      </c>
      <c r="X462" s="891">
        <v>6773.9907904773199</v>
      </c>
      <c r="Y462" s="891">
        <v>4514.1874627740863</v>
      </c>
      <c r="Z462" s="362">
        <v>4.7599999999999976E-2</v>
      </c>
      <c r="AA462" s="362">
        <v>4.7599999999999976E-2</v>
      </c>
      <c r="AB462" s="362">
        <v>0</v>
      </c>
      <c r="AC462" s="362">
        <v>0</v>
      </c>
      <c r="AD462" s="368"/>
      <c r="AF462" s="360"/>
      <c r="AG462" s="837"/>
      <c r="AT462" s="244"/>
      <c r="AU462" s="244"/>
      <c r="AV462" s="244"/>
      <c r="AW462" s="244"/>
      <c r="AY462" s="249"/>
      <c r="AZ462" s="206"/>
      <c r="BA462" s="252"/>
      <c r="BB462" s="233"/>
      <c r="CG462" s="479">
        <v>444</v>
      </c>
    </row>
    <row r="463" spans="1:85" s="130" customFormat="1" ht="21.95" customHeight="1" x14ac:dyDescent="0.2">
      <c r="A463" s="234">
        <v>0</v>
      </c>
      <c r="B463" s="234">
        <v>0</v>
      </c>
      <c r="C463" s="388">
        <v>0</v>
      </c>
      <c r="D463" s="388" t="s">
        <v>91</v>
      </c>
      <c r="E463" s="883" t="s">
        <v>742</v>
      </c>
      <c r="F463" s="883" t="s">
        <v>647</v>
      </c>
      <c r="G463" s="884" t="s">
        <v>8</v>
      </c>
      <c r="H463" s="884">
        <v>46</v>
      </c>
      <c r="I463" s="884">
        <v>150</v>
      </c>
      <c r="J463" s="857">
        <v>6900</v>
      </c>
      <c r="K463" s="857">
        <v>6900</v>
      </c>
      <c r="L463" s="857">
        <v>7083.6726264349982</v>
      </c>
      <c r="M463" s="885">
        <v>0.5</v>
      </c>
      <c r="N463" s="885">
        <v>0.5</v>
      </c>
      <c r="O463" s="857">
        <v>23</v>
      </c>
      <c r="P463" s="857">
        <v>3450</v>
      </c>
      <c r="Q463" s="885">
        <v>0.5</v>
      </c>
      <c r="R463" s="953">
        <v>0.5</v>
      </c>
      <c r="S463" s="857">
        <v>23</v>
      </c>
      <c r="T463" s="857">
        <v>3450</v>
      </c>
      <c r="U463" s="891">
        <v>7091.5914019926931</v>
      </c>
      <c r="V463" s="891">
        <v>7117.1211310398667</v>
      </c>
      <c r="W463" s="891">
        <v>-25.825873904120748</v>
      </c>
      <c r="X463" s="891">
        <v>7091.2952571357455</v>
      </c>
      <c r="Y463" s="891">
        <v>3545.6476285678727</v>
      </c>
      <c r="Z463" s="885">
        <v>0</v>
      </c>
      <c r="AA463" s="885">
        <v>0</v>
      </c>
      <c r="AB463" s="885">
        <v>0</v>
      </c>
      <c r="AC463" s="885">
        <v>0</v>
      </c>
      <c r="AD463" s="886"/>
      <c r="AF463" s="360"/>
      <c r="AG463" s="837"/>
      <c r="AT463" s="244"/>
      <c r="AU463" s="244"/>
      <c r="AV463" s="244"/>
      <c r="AW463" s="244"/>
      <c r="AY463" s="249"/>
      <c r="AZ463" s="206"/>
      <c r="BA463" s="252"/>
      <c r="BB463" s="233"/>
      <c r="CG463" s="479">
        <v>445</v>
      </c>
    </row>
    <row r="464" spans="1:85" s="130" customFormat="1" ht="21.95" customHeight="1" x14ac:dyDescent="0.2">
      <c r="A464" s="234">
        <v>0</v>
      </c>
      <c r="B464" s="234">
        <v>0</v>
      </c>
      <c r="C464" s="388" t="s">
        <v>95</v>
      </c>
      <c r="D464" s="388" t="s">
        <v>95</v>
      </c>
      <c r="E464" s="161" t="s">
        <v>95</v>
      </c>
      <c r="F464" s="161" t="s">
        <v>743</v>
      </c>
      <c r="G464" s="162"/>
      <c r="H464" s="162"/>
      <c r="I464" s="162"/>
      <c r="J464" s="163">
        <v>286710.3</v>
      </c>
      <c r="K464" s="163">
        <v>286710.3</v>
      </c>
      <c r="L464" s="163">
        <v>292956.67874865036</v>
      </c>
      <c r="M464" s="164">
        <v>0.54611252606550931</v>
      </c>
      <c r="N464" s="164">
        <v>0.59077733646122932</v>
      </c>
      <c r="O464" s="163">
        <v>0</v>
      </c>
      <c r="P464" s="163">
        <v>169381.94736999998</v>
      </c>
      <c r="Q464" s="164">
        <v>0.54611252606550931</v>
      </c>
      <c r="R464" s="164">
        <v>0.59077733646122932</v>
      </c>
      <c r="S464" s="163">
        <v>0</v>
      </c>
      <c r="T464" s="163">
        <v>169381.94736999998</v>
      </c>
      <c r="U464" s="163">
        <v>292560.40543561976</v>
      </c>
      <c r="V464" s="163">
        <v>293519.5294939251</v>
      </c>
      <c r="W464" s="163"/>
      <c r="X464" s="163">
        <v>292549.27959654352</v>
      </c>
      <c r="Y464" s="163">
        <v>172417.36790783828</v>
      </c>
      <c r="Z464" s="164">
        <v>4.4664810395720012E-2</v>
      </c>
      <c r="AA464" s="164">
        <v>4.4664810395720012E-2</v>
      </c>
      <c r="AB464" s="164">
        <v>0</v>
      </c>
      <c r="AC464" s="164">
        <v>0</v>
      </c>
      <c r="AD464" s="201"/>
      <c r="AE464" s="155"/>
      <c r="AF464" s="685"/>
      <c r="AG464" s="833"/>
      <c r="AH464" s="155"/>
      <c r="AI464" s="207"/>
      <c r="AJ464" s="208"/>
      <c r="AK464" s="207"/>
      <c r="AL464" s="208"/>
      <c r="AM464" s="155"/>
      <c r="AN464" s="212"/>
      <c r="AO464" s="209"/>
      <c r="AP464" s="209"/>
      <c r="AQ464" s="209"/>
      <c r="AR464" s="213"/>
      <c r="AS464" s="396"/>
      <c r="AT464" s="244"/>
      <c r="AU464" s="244"/>
      <c r="AV464" s="244"/>
      <c r="AW464" s="244"/>
      <c r="AX464" s="155"/>
      <c r="AY464" s="247"/>
      <c r="AZ464" s="245"/>
      <c r="BA464" s="397"/>
      <c r="BB464" s="234"/>
      <c r="BC464" s="155"/>
      <c r="BD464" s="155"/>
      <c r="BE464" s="155"/>
      <c r="BF464" s="155"/>
      <c r="BG464" s="155"/>
      <c r="BH464" s="155"/>
      <c r="BI464" s="155"/>
      <c r="BJ464" s="155"/>
      <c r="BK464" s="155"/>
      <c r="BL464" s="155"/>
      <c r="BM464" s="155"/>
      <c r="BN464" s="661"/>
      <c r="BO464" s="662"/>
      <c r="BP464" s="663"/>
      <c r="BQ464" s="664"/>
      <c r="BR464" s="664"/>
      <c r="BS464" s="665"/>
      <c r="BT464" s="666"/>
      <c r="BU464" s="664"/>
      <c r="BV464" s="664"/>
      <c r="BW464" s="667"/>
      <c r="CG464" s="479">
        <v>446</v>
      </c>
    </row>
    <row r="465" spans="1:85" s="130" customFormat="1" ht="21.95" customHeight="1" x14ac:dyDescent="0.2">
      <c r="A465" s="234">
        <v>0</v>
      </c>
      <c r="B465" s="234">
        <v>0</v>
      </c>
      <c r="C465" s="388">
        <v>0</v>
      </c>
      <c r="D465" s="388" t="s">
        <v>95</v>
      </c>
      <c r="E465" s="872" t="s">
        <v>744</v>
      </c>
      <c r="F465" s="872" t="s">
        <v>745</v>
      </c>
      <c r="G465" s="872"/>
      <c r="H465" s="873"/>
      <c r="I465" s="874"/>
      <c r="J465" s="875">
        <v>206019.58</v>
      </c>
      <c r="K465" s="842">
        <v>206019.58</v>
      </c>
      <c r="L465" s="842">
        <v>216987.74155235806</v>
      </c>
      <c r="M465" s="362">
        <v>0</v>
      </c>
      <c r="N465" s="362">
        <v>0</v>
      </c>
      <c r="O465" s="363">
        <v>0</v>
      </c>
      <c r="P465" s="363">
        <v>0</v>
      </c>
      <c r="Q465" s="362">
        <v>0</v>
      </c>
      <c r="R465" s="362">
        <v>0</v>
      </c>
      <c r="S465" s="363">
        <v>0</v>
      </c>
      <c r="T465" s="363">
        <v>0</v>
      </c>
      <c r="U465" s="363"/>
      <c r="V465" s="363"/>
      <c r="W465" s="363"/>
      <c r="X465" s="363"/>
      <c r="Y465" s="363">
        <v>0</v>
      </c>
      <c r="Z465" s="362">
        <v>0</v>
      </c>
      <c r="AA465" s="362">
        <v>0</v>
      </c>
      <c r="AB465" s="362">
        <v>0</v>
      </c>
      <c r="AC465" s="362">
        <v>0</v>
      </c>
      <c r="AD465" s="368"/>
      <c r="AF465" s="360"/>
      <c r="AG465" s="837"/>
      <c r="AT465" s="244"/>
      <c r="AU465" s="244"/>
      <c r="AV465" s="244"/>
      <c r="AW465" s="244"/>
      <c r="AY465" s="249"/>
      <c r="AZ465" s="206"/>
      <c r="BA465" s="252"/>
      <c r="BB465" s="233"/>
      <c r="CG465" s="479">
        <v>447</v>
      </c>
    </row>
    <row r="466" spans="1:85" s="130" customFormat="1" ht="21.95" customHeight="1" x14ac:dyDescent="0.2">
      <c r="A466" s="234">
        <v>0</v>
      </c>
      <c r="B466" s="234">
        <v>0</v>
      </c>
      <c r="C466" s="388">
        <v>0</v>
      </c>
      <c r="D466" s="388" t="s">
        <v>95</v>
      </c>
      <c r="E466" s="868" t="s">
        <v>746</v>
      </c>
      <c r="F466" s="868" t="s">
        <v>1059</v>
      </c>
      <c r="G466" s="868" t="s">
        <v>10</v>
      </c>
      <c r="H466" s="869">
        <v>20</v>
      </c>
      <c r="I466" s="870">
        <v>2300</v>
      </c>
      <c r="J466" s="871">
        <v>46000</v>
      </c>
      <c r="K466" s="361">
        <v>46000</v>
      </c>
      <c r="L466" s="361">
        <v>46816.975842382875</v>
      </c>
      <c r="M466" s="362">
        <v>0.61880000000000002</v>
      </c>
      <c r="N466" s="362">
        <v>0.66639999999999999</v>
      </c>
      <c r="O466" s="363">
        <v>13.327999999999999</v>
      </c>
      <c r="P466" s="363">
        <v>30654.400000000001</v>
      </c>
      <c r="Q466" s="362">
        <v>0.61880000000000002</v>
      </c>
      <c r="R466" s="362">
        <v>0.66639999999999999</v>
      </c>
      <c r="S466" s="363">
        <v>13.327999999999999</v>
      </c>
      <c r="T466" s="363">
        <v>30654.400000000001</v>
      </c>
      <c r="U466" s="891">
        <v>46859.172550021773</v>
      </c>
      <c r="V466" s="891">
        <v>46987.784109369466</v>
      </c>
      <c r="W466" s="891">
        <v>-130.10345343612664</v>
      </c>
      <c r="X466" s="891">
        <v>46857.680655933342</v>
      </c>
      <c r="Y466" s="891">
        <v>31225.958389113977</v>
      </c>
      <c r="Z466" s="362">
        <v>4.7599999999999976E-2</v>
      </c>
      <c r="AA466" s="362">
        <v>4.7599999999999976E-2</v>
      </c>
      <c r="AB466" s="362">
        <v>0</v>
      </c>
      <c r="AC466" s="362">
        <v>0</v>
      </c>
      <c r="AD466" s="368"/>
      <c r="AF466" s="360"/>
      <c r="AG466" s="837"/>
      <c r="AT466" s="244"/>
      <c r="AU466" s="244"/>
      <c r="AV466" s="244"/>
      <c r="AW466" s="244"/>
      <c r="AY466" s="249"/>
      <c r="AZ466" s="206"/>
      <c r="BA466" s="252"/>
      <c r="BB466" s="233"/>
      <c r="CG466" s="479">
        <v>448</v>
      </c>
    </row>
    <row r="467" spans="1:85" s="130" customFormat="1" ht="21.95" customHeight="1" x14ac:dyDescent="0.2">
      <c r="A467" s="234">
        <v>0</v>
      </c>
      <c r="B467" s="234">
        <v>0</v>
      </c>
      <c r="C467" s="388">
        <v>0</v>
      </c>
      <c r="D467" s="388" t="s">
        <v>95</v>
      </c>
      <c r="E467" s="868" t="s">
        <v>747</v>
      </c>
      <c r="F467" s="868" t="s">
        <v>1060</v>
      </c>
      <c r="G467" s="868" t="s">
        <v>10</v>
      </c>
      <c r="H467" s="869">
        <v>20</v>
      </c>
      <c r="I467" s="870">
        <v>1300</v>
      </c>
      <c r="J467" s="871">
        <v>26000</v>
      </c>
      <c r="K467" s="361">
        <v>26000</v>
      </c>
      <c r="L467" s="361">
        <v>26461.768954390318</v>
      </c>
      <c r="M467" s="362">
        <v>0.61880000000000002</v>
      </c>
      <c r="N467" s="362">
        <v>0.66639999999999999</v>
      </c>
      <c r="O467" s="363">
        <v>13.327999999999999</v>
      </c>
      <c r="P467" s="363">
        <v>17326.400000000001</v>
      </c>
      <c r="Q467" s="362">
        <v>0.61880000000000002</v>
      </c>
      <c r="R467" s="362">
        <v>0.66639999999999999</v>
      </c>
      <c r="S467" s="363">
        <v>13.327999999999999</v>
      </c>
      <c r="T467" s="363">
        <v>17326.400000000001</v>
      </c>
      <c r="U467" s="891">
        <v>26485.619267403614</v>
      </c>
      <c r="V467" s="891">
        <v>26558.312757469699</v>
      </c>
      <c r="W467" s="891">
        <v>-73.536734550851961</v>
      </c>
      <c r="X467" s="891">
        <v>26484.776022918846</v>
      </c>
      <c r="Y467" s="891">
        <v>17649.454741673118</v>
      </c>
      <c r="Z467" s="362">
        <v>4.7599999999999976E-2</v>
      </c>
      <c r="AA467" s="362">
        <v>4.7599999999999976E-2</v>
      </c>
      <c r="AB467" s="362">
        <v>0</v>
      </c>
      <c r="AC467" s="362">
        <v>0</v>
      </c>
      <c r="AD467" s="368"/>
      <c r="AF467" s="360"/>
      <c r="AG467" s="837"/>
      <c r="AT467" s="244"/>
      <c r="AU467" s="244"/>
      <c r="AV467" s="244"/>
      <c r="AW467" s="244"/>
      <c r="AY467" s="249"/>
      <c r="AZ467" s="206"/>
      <c r="BA467" s="252"/>
      <c r="BB467" s="233"/>
      <c r="CG467" s="479">
        <v>449</v>
      </c>
    </row>
    <row r="468" spans="1:85" s="130" customFormat="1" ht="21.95" customHeight="1" x14ac:dyDescent="0.2">
      <c r="A468" s="234">
        <v>0</v>
      </c>
      <c r="B468" s="234">
        <v>0</v>
      </c>
      <c r="C468" s="388">
        <v>0</v>
      </c>
      <c r="D468" s="388" t="s">
        <v>95</v>
      </c>
      <c r="E468" s="868" t="s">
        <v>748</v>
      </c>
      <c r="F468" s="868" t="s">
        <v>749</v>
      </c>
      <c r="G468" s="868" t="s">
        <v>10</v>
      </c>
      <c r="H468" s="869">
        <v>20</v>
      </c>
      <c r="I468" s="870">
        <v>130</v>
      </c>
      <c r="J468" s="871">
        <v>2600</v>
      </c>
      <c r="K468" s="361">
        <v>2600</v>
      </c>
      <c r="L468" s="361">
        <v>2646.1768954390318</v>
      </c>
      <c r="M468" s="362">
        <v>0.61880000000000002</v>
      </c>
      <c r="N468" s="362">
        <v>0.66639999999999999</v>
      </c>
      <c r="O468" s="363">
        <v>13.327999999999999</v>
      </c>
      <c r="P468" s="363">
        <v>1732.6399999999999</v>
      </c>
      <c r="Q468" s="362">
        <v>0.61880000000000002</v>
      </c>
      <c r="R468" s="362">
        <v>0.66639999999999999</v>
      </c>
      <c r="S468" s="363">
        <v>13.327999999999999</v>
      </c>
      <c r="T468" s="363">
        <v>1732.6399999999999</v>
      </c>
      <c r="U468" s="891">
        <v>2648.5619267403613</v>
      </c>
      <c r="V468" s="891">
        <v>2655.8312757469703</v>
      </c>
      <c r="W468" s="891">
        <v>-7.3536734550856551</v>
      </c>
      <c r="X468" s="891">
        <v>2648.4776022918845</v>
      </c>
      <c r="Y468" s="891">
        <v>1764.9454741673119</v>
      </c>
      <c r="Z468" s="362">
        <v>4.7599999999999976E-2</v>
      </c>
      <c r="AA468" s="362">
        <v>4.7599999999999976E-2</v>
      </c>
      <c r="AB468" s="362">
        <v>0</v>
      </c>
      <c r="AC468" s="362">
        <v>0</v>
      </c>
      <c r="AD468" s="368"/>
      <c r="AF468" s="360"/>
      <c r="AG468" s="837"/>
      <c r="AT468" s="244"/>
      <c r="AU468" s="244"/>
      <c r="AV468" s="244"/>
      <c r="AW468" s="244"/>
      <c r="AY468" s="249"/>
      <c r="AZ468" s="206"/>
      <c r="BA468" s="252"/>
      <c r="BB468" s="233"/>
      <c r="CG468" s="479">
        <v>450</v>
      </c>
    </row>
    <row r="469" spans="1:85" s="130" customFormat="1" ht="21.95" customHeight="1" x14ac:dyDescent="0.2">
      <c r="A469" s="234">
        <v>0</v>
      </c>
      <c r="B469" s="234">
        <v>0</v>
      </c>
      <c r="C469" s="388">
        <v>0</v>
      </c>
      <c r="D469" s="388" t="s">
        <v>95</v>
      </c>
      <c r="E469" s="868" t="s">
        <v>750</v>
      </c>
      <c r="F469" s="868" t="s">
        <v>1061</v>
      </c>
      <c r="G469" s="868" t="s">
        <v>10</v>
      </c>
      <c r="H469" s="869">
        <v>20</v>
      </c>
      <c r="I469" s="870">
        <v>250</v>
      </c>
      <c r="J469" s="871">
        <v>5000</v>
      </c>
      <c r="K469" s="361">
        <v>5000</v>
      </c>
      <c r="L469" s="361">
        <v>5088.8017219981384</v>
      </c>
      <c r="M469" s="362">
        <v>0.61880000000000002</v>
      </c>
      <c r="N469" s="362">
        <v>0.66639999999999999</v>
      </c>
      <c r="O469" s="363">
        <v>13.327999999999999</v>
      </c>
      <c r="P469" s="363">
        <v>3332</v>
      </c>
      <c r="Q469" s="362">
        <v>0.61880000000000002</v>
      </c>
      <c r="R469" s="362">
        <v>0.66639999999999999</v>
      </c>
      <c r="S469" s="363">
        <v>13.327999999999999</v>
      </c>
      <c r="T469" s="363">
        <v>3332</v>
      </c>
      <c r="U469" s="891">
        <v>5093.3883206545424</v>
      </c>
      <c r="V469" s="891">
        <v>5107.3678379749435</v>
      </c>
      <c r="W469" s="891">
        <v>-14.141679721317754</v>
      </c>
      <c r="X469" s="891">
        <v>5093.2261582536257</v>
      </c>
      <c r="Y469" s="891">
        <v>3394.1259118602161</v>
      </c>
      <c r="Z469" s="362">
        <v>4.7599999999999976E-2</v>
      </c>
      <c r="AA469" s="362">
        <v>4.7599999999999976E-2</v>
      </c>
      <c r="AB469" s="362">
        <v>0</v>
      </c>
      <c r="AC469" s="362">
        <v>0</v>
      </c>
      <c r="AD469" s="368"/>
      <c r="AF469" s="360"/>
      <c r="AG469" s="837"/>
      <c r="AT469" s="244"/>
      <c r="AU469" s="244"/>
      <c r="AV469" s="244"/>
      <c r="AW469" s="244"/>
      <c r="AY469" s="249"/>
      <c r="AZ469" s="206"/>
      <c r="BA469" s="252"/>
      <c r="BB469" s="233"/>
      <c r="CG469" s="479">
        <v>451</v>
      </c>
    </row>
    <row r="470" spans="1:85" s="130" customFormat="1" ht="21.95" customHeight="1" x14ac:dyDescent="0.2">
      <c r="A470" s="234">
        <v>0</v>
      </c>
      <c r="B470" s="234">
        <v>0</v>
      </c>
      <c r="C470" s="388">
        <v>0</v>
      </c>
      <c r="D470" s="388" t="s">
        <v>95</v>
      </c>
      <c r="E470" s="868" t="s">
        <v>751</v>
      </c>
      <c r="F470" s="868" t="s">
        <v>1062</v>
      </c>
      <c r="G470" s="868" t="s">
        <v>10</v>
      </c>
      <c r="H470" s="869">
        <v>19</v>
      </c>
      <c r="I470" s="870">
        <v>249.91</v>
      </c>
      <c r="J470" s="871">
        <v>4748.29</v>
      </c>
      <c r="K470" s="361">
        <v>4748.29</v>
      </c>
      <c r="L470" s="361">
        <v>4832.6212657093083</v>
      </c>
      <c r="M470" s="362">
        <v>0.61880000000000002</v>
      </c>
      <c r="N470" s="362">
        <v>0.66639999999999999</v>
      </c>
      <c r="O470" s="363">
        <v>12.6616</v>
      </c>
      <c r="P470" s="363">
        <v>3164.260456</v>
      </c>
      <c r="Q470" s="362">
        <v>0.61880000000000002</v>
      </c>
      <c r="R470" s="362">
        <v>0.66639999999999999</v>
      </c>
      <c r="S470" s="363">
        <v>12.6616</v>
      </c>
      <c r="T470" s="363">
        <v>3164.260456</v>
      </c>
      <c r="U470" s="891">
        <v>4836.9769658161504</v>
      </c>
      <c r="V470" s="891">
        <v>4850.2527262756084</v>
      </c>
      <c r="W470" s="891">
        <v>-13.429759280787785</v>
      </c>
      <c r="X470" s="891">
        <v>4836.8229669948205</v>
      </c>
      <c r="Y470" s="891">
        <v>3223.2588252053483</v>
      </c>
      <c r="Z470" s="362">
        <v>4.7599999999999976E-2</v>
      </c>
      <c r="AA470" s="362">
        <v>4.7599999999999976E-2</v>
      </c>
      <c r="AB470" s="362">
        <v>0</v>
      </c>
      <c r="AC470" s="362">
        <v>0</v>
      </c>
      <c r="AD470" s="368"/>
      <c r="AF470" s="360"/>
      <c r="AG470" s="837"/>
      <c r="AT470" s="244"/>
      <c r="AU470" s="244"/>
      <c r="AV470" s="244"/>
      <c r="AW470" s="244"/>
      <c r="AY470" s="249"/>
      <c r="AZ470" s="206"/>
      <c r="BA470" s="252"/>
      <c r="BB470" s="233"/>
      <c r="CG470" s="479">
        <v>452</v>
      </c>
    </row>
    <row r="471" spans="1:85" s="130" customFormat="1" ht="21.95" customHeight="1" x14ac:dyDescent="0.2">
      <c r="A471" s="234">
        <v>0</v>
      </c>
      <c r="B471" s="234">
        <v>0</v>
      </c>
      <c r="C471" s="388">
        <v>0</v>
      </c>
      <c r="D471" s="388" t="s">
        <v>95</v>
      </c>
      <c r="E471" s="868" t="s">
        <v>752</v>
      </c>
      <c r="F471" s="868" t="s">
        <v>605</v>
      </c>
      <c r="G471" s="868" t="s">
        <v>10</v>
      </c>
      <c r="H471" s="869">
        <v>20</v>
      </c>
      <c r="I471" s="870">
        <v>130</v>
      </c>
      <c r="J471" s="871">
        <v>2600</v>
      </c>
      <c r="K471" s="361">
        <v>2600</v>
      </c>
      <c r="L471" s="361">
        <v>2646.1768954390318</v>
      </c>
      <c r="M471" s="362">
        <v>0.61880000000000002</v>
      </c>
      <c r="N471" s="362">
        <v>0.66639999999999999</v>
      </c>
      <c r="O471" s="363">
        <v>13.327999999999999</v>
      </c>
      <c r="P471" s="363">
        <v>1732.6399999999999</v>
      </c>
      <c r="Q471" s="362">
        <v>0.61880000000000002</v>
      </c>
      <c r="R471" s="362">
        <v>0.66639999999999999</v>
      </c>
      <c r="S471" s="363">
        <v>13.327999999999999</v>
      </c>
      <c r="T471" s="363">
        <v>1732.6399999999999</v>
      </c>
      <c r="U471" s="891">
        <v>2648.5619267403613</v>
      </c>
      <c r="V471" s="891">
        <v>2655.8312757469703</v>
      </c>
      <c r="W471" s="891">
        <v>-7.3536734550856551</v>
      </c>
      <c r="X471" s="891">
        <v>2648.4776022918845</v>
      </c>
      <c r="Y471" s="891">
        <v>1764.9454741673119</v>
      </c>
      <c r="Z471" s="362">
        <v>4.7599999999999976E-2</v>
      </c>
      <c r="AA471" s="362">
        <v>4.7599999999999976E-2</v>
      </c>
      <c r="AB471" s="362">
        <v>0</v>
      </c>
      <c r="AC471" s="362">
        <v>0</v>
      </c>
      <c r="AD471" s="368"/>
      <c r="AF471" s="360"/>
      <c r="AG471" s="837"/>
      <c r="AT471" s="244"/>
      <c r="AU471" s="244"/>
      <c r="AV471" s="244"/>
      <c r="AW471" s="244"/>
      <c r="AY471" s="249"/>
      <c r="AZ471" s="206"/>
      <c r="BA471" s="252"/>
      <c r="BB471" s="233"/>
      <c r="CG471" s="479">
        <v>453</v>
      </c>
    </row>
    <row r="472" spans="1:85" s="130" customFormat="1" ht="21.95" customHeight="1" x14ac:dyDescent="0.2">
      <c r="A472" s="234">
        <v>0</v>
      </c>
      <c r="B472" s="234">
        <v>0</v>
      </c>
      <c r="C472" s="388">
        <v>0</v>
      </c>
      <c r="D472" s="388" t="s">
        <v>95</v>
      </c>
      <c r="E472" s="868" t="s">
        <v>753</v>
      </c>
      <c r="F472" s="868" t="s">
        <v>1063</v>
      </c>
      <c r="G472" s="868" t="s">
        <v>10</v>
      </c>
      <c r="H472" s="869">
        <v>19</v>
      </c>
      <c r="I472" s="870">
        <v>360</v>
      </c>
      <c r="J472" s="871">
        <v>6840</v>
      </c>
      <c r="K472" s="361">
        <v>6840</v>
      </c>
      <c r="L472" s="361">
        <v>6961.4807556934529</v>
      </c>
      <c r="M472" s="362">
        <v>0.61880000000000002</v>
      </c>
      <c r="N472" s="362">
        <v>0.66639999999999999</v>
      </c>
      <c r="O472" s="363">
        <v>12.6616</v>
      </c>
      <c r="P472" s="363">
        <v>4558.1760000000004</v>
      </c>
      <c r="Q472" s="362">
        <v>0.61880000000000002</v>
      </c>
      <c r="R472" s="362">
        <v>0.66639999999999999</v>
      </c>
      <c r="S472" s="363">
        <v>12.6616</v>
      </c>
      <c r="T472" s="363">
        <v>4558.1760000000004</v>
      </c>
      <c r="U472" s="891">
        <v>6967.7552226554135</v>
      </c>
      <c r="V472" s="891">
        <v>6986.8792023497226</v>
      </c>
      <c r="W472" s="891">
        <v>-19.345817858763116</v>
      </c>
      <c r="X472" s="891">
        <v>6967.5333844909592</v>
      </c>
      <c r="Y472" s="891">
        <v>4643.1642474247756</v>
      </c>
      <c r="Z472" s="362">
        <v>4.7599999999999976E-2</v>
      </c>
      <c r="AA472" s="362">
        <v>4.7599999999999976E-2</v>
      </c>
      <c r="AB472" s="362">
        <v>0</v>
      </c>
      <c r="AC472" s="362">
        <v>0</v>
      </c>
      <c r="AD472" s="368"/>
      <c r="AF472" s="360"/>
      <c r="AG472" s="837"/>
      <c r="AT472" s="244"/>
      <c r="AU472" s="244"/>
      <c r="AV472" s="244"/>
      <c r="AW472" s="244"/>
      <c r="AY472" s="249"/>
      <c r="AZ472" s="206"/>
      <c r="BA472" s="252"/>
      <c r="BB472" s="233"/>
      <c r="CG472" s="479">
        <v>454</v>
      </c>
    </row>
    <row r="473" spans="1:85" s="130" customFormat="1" ht="21.95" customHeight="1" x14ac:dyDescent="0.2">
      <c r="A473" s="234">
        <v>0</v>
      </c>
      <c r="B473" s="234">
        <v>0</v>
      </c>
      <c r="C473" s="388">
        <v>0</v>
      </c>
      <c r="D473" s="388" t="s">
        <v>95</v>
      </c>
      <c r="E473" s="868" t="s">
        <v>754</v>
      </c>
      <c r="F473" s="868" t="s">
        <v>597</v>
      </c>
      <c r="G473" s="868" t="s">
        <v>10</v>
      </c>
      <c r="H473" s="869">
        <v>20</v>
      </c>
      <c r="I473" s="870">
        <v>269.16430000000003</v>
      </c>
      <c r="J473" s="871">
        <v>5383.29</v>
      </c>
      <c r="K473" s="361">
        <v>5383.29</v>
      </c>
      <c r="L473" s="361">
        <v>5478.8990844030714</v>
      </c>
      <c r="M473" s="362">
        <v>0.61880000000000002</v>
      </c>
      <c r="N473" s="362">
        <v>0.66639999999999999</v>
      </c>
      <c r="O473" s="363">
        <v>13.327999999999999</v>
      </c>
      <c r="P473" s="363">
        <v>3587.4244559999997</v>
      </c>
      <c r="Q473" s="362">
        <v>0.61880000000000002</v>
      </c>
      <c r="R473" s="362">
        <v>0.66639999999999999</v>
      </c>
      <c r="S473" s="363">
        <v>13.327999999999999</v>
      </c>
      <c r="T473" s="363">
        <v>3587.4244559999997</v>
      </c>
      <c r="U473" s="891">
        <v>5483.8372825392762</v>
      </c>
      <c r="V473" s="891">
        <v>5498.8884416984256</v>
      </c>
      <c r="W473" s="891">
        <v>-15.225752605395526</v>
      </c>
      <c r="X473" s="891">
        <v>5483.6626890930302</v>
      </c>
      <c r="Y473" s="891">
        <v>3654.3128160115953</v>
      </c>
      <c r="Z473" s="362">
        <v>4.7599999999999976E-2</v>
      </c>
      <c r="AA473" s="362">
        <v>4.7599999999999976E-2</v>
      </c>
      <c r="AB473" s="362">
        <v>0</v>
      </c>
      <c r="AC473" s="362">
        <v>0</v>
      </c>
      <c r="AD473" s="368"/>
      <c r="AF473" s="360"/>
      <c r="AG473" s="837"/>
      <c r="AT473" s="244"/>
      <c r="AU473" s="244"/>
      <c r="AV473" s="244"/>
      <c r="AW473" s="244"/>
      <c r="AY473" s="249"/>
      <c r="AZ473" s="206"/>
      <c r="BA473" s="252"/>
      <c r="BB473" s="233"/>
      <c r="CG473" s="479">
        <v>455</v>
      </c>
    </row>
    <row r="474" spans="1:85" s="130" customFormat="1" ht="21.95" customHeight="1" x14ac:dyDescent="0.2">
      <c r="A474" s="234">
        <v>0</v>
      </c>
      <c r="B474" s="234">
        <v>0</v>
      </c>
      <c r="C474" s="388">
        <v>0</v>
      </c>
      <c r="D474" s="388" t="s">
        <v>95</v>
      </c>
      <c r="E474" s="868" t="s">
        <v>755</v>
      </c>
      <c r="F474" s="868" t="s">
        <v>593</v>
      </c>
      <c r="G474" s="868" t="s">
        <v>10</v>
      </c>
      <c r="H474" s="869">
        <v>21</v>
      </c>
      <c r="I474" s="870">
        <v>3800</v>
      </c>
      <c r="J474" s="871">
        <v>79800</v>
      </c>
      <c r="K474" s="361">
        <v>79800</v>
      </c>
      <c r="L474" s="361">
        <v>81217.275483090285</v>
      </c>
      <c r="M474" s="362">
        <v>0.61880000000000002</v>
      </c>
      <c r="N474" s="362">
        <v>0.66639999999999999</v>
      </c>
      <c r="O474" s="363">
        <v>13.994400000000001</v>
      </c>
      <c r="P474" s="363">
        <v>53178.720000000001</v>
      </c>
      <c r="Q474" s="362">
        <v>0.61880000000000002</v>
      </c>
      <c r="R474" s="362">
        <v>0.66639999999999999</v>
      </c>
      <c r="S474" s="363">
        <v>13.994400000000001</v>
      </c>
      <c r="T474" s="363">
        <v>53178.720000000001</v>
      </c>
      <c r="U474" s="891">
        <v>81290.477597646473</v>
      </c>
      <c r="V474" s="891">
        <v>81513.590694080078</v>
      </c>
      <c r="W474" s="891">
        <v>-225.7012083522342</v>
      </c>
      <c r="X474" s="891">
        <v>81287.88948572785</v>
      </c>
      <c r="Y474" s="891">
        <v>54170.249553289039</v>
      </c>
      <c r="Z474" s="362">
        <v>4.7599999999999976E-2</v>
      </c>
      <c r="AA474" s="362">
        <v>4.7599999999999976E-2</v>
      </c>
      <c r="AB474" s="362">
        <v>0</v>
      </c>
      <c r="AC474" s="362">
        <v>0</v>
      </c>
      <c r="AD474" s="368"/>
      <c r="AF474" s="360"/>
      <c r="AG474" s="837"/>
      <c r="AT474" s="244"/>
      <c r="AU474" s="244"/>
      <c r="AV474" s="244"/>
      <c r="AW474" s="244"/>
      <c r="AY474" s="249"/>
      <c r="AZ474" s="206"/>
      <c r="BA474" s="252"/>
      <c r="BB474" s="233"/>
      <c r="CG474" s="479">
        <v>456</v>
      </c>
    </row>
    <row r="475" spans="1:85" s="130" customFormat="1" ht="21.95" customHeight="1" x14ac:dyDescent="0.2">
      <c r="A475" s="234">
        <v>0</v>
      </c>
      <c r="B475" s="234">
        <v>0</v>
      </c>
      <c r="C475" s="388">
        <v>0</v>
      </c>
      <c r="D475" s="388" t="s">
        <v>95</v>
      </c>
      <c r="E475" s="868" t="s">
        <v>1064</v>
      </c>
      <c r="F475" s="868" t="s">
        <v>599</v>
      </c>
      <c r="G475" s="868" t="s">
        <v>10</v>
      </c>
      <c r="H475" s="869">
        <v>21</v>
      </c>
      <c r="I475" s="870">
        <v>1288</v>
      </c>
      <c r="J475" s="871">
        <v>27048</v>
      </c>
      <c r="K475" s="361">
        <v>27048</v>
      </c>
      <c r="L475" s="361">
        <v>27528.381795321129</v>
      </c>
      <c r="M475" s="362">
        <v>0.61880000000000002</v>
      </c>
      <c r="N475" s="362">
        <v>0.66639999999999999</v>
      </c>
      <c r="O475" s="363">
        <v>13.994400000000001</v>
      </c>
      <c r="P475" s="363">
        <v>18024.787199999999</v>
      </c>
      <c r="Q475" s="362">
        <v>0.61880000000000002</v>
      </c>
      <c r="R475" s="362">
        <v>0.66639999999999999</v>
      </c>
      <c r="S475" s="363">
        <v>13.994400000000001</v>
      </c>
      <c r="T475" s="363">
        <v>18024.787199999999</v>
      </c>
      <c r="U475" s="891">
        <v>27553.193459412811</v>
      </c>
      <c r="V475" s="891">
        <v>27628.817056309254</v>
      </c>
      <c r="W475" s="891">
        <v>-76.500830620441647</v>
      </c>
      <c r="X475" s="891">
        <v>27552.316225688814</v>
      </c>
      <c r="Y475" s="891">
        <v>18360.863532799027</v>
      </c>
      <c r="Z475" s="362">
        <v>4.7599999999999976E-2</v>
      </c>
      <c r="AA475" s="362">
        <v>4.7599999999999976E-2</v>
      </c>
      <c r="AB475" s="362">
        <v>0</v>
      </c>
      <c r="AC475" s="362">
        <v>0</v>
      </c>
      <c r="AD475" s="368"/>
      <c r="AF475" s="360"/>
      <c r="AG475" s="837"/>
      <c r="AT475" s="244"/>
      <c r="AU475" s="244"/>
      <c r="AV475" s="244"/>
      <c r="AW475" s="244"/>
      <c r="AY475" s="249"/>
      <c r="AZ475" s="206"/>
      <c r="BA475" s="252"/>
      <c r="BB475" s="233"/>
      <c r="CG475" s="479">
        <v>457</v>
      </c>
    </row>
    <row r="476" spans="1:85" s="130" customFormat="1" ht="21.95" customHeight="1" x14ac:dyDescent="0.2">
      <c r="A476" s="234">
        <v>0</v>
      </c>
      <c r="B476" s="234">
        <v>0</v>
      </c>
      <c r="C476" s="388">
        <v>0</v>
      </c>
      <c r="D476" s="388" t="s">
        <v>95</v>
      </c>
      <c r="E476" s="872" t="s">
        <v>756</v>
      </c>
      <c r="F476" s="872" t="s">
        <v>117</v>
      </c>
      <c r="G476" s="872"/>
      <c r="H476" s="873"/>
      <c r="I476" s="874"/>
      <c r="J476" s="875">
        <v>80690.720000000001</v>
      </c>
      <c r="K476" s="842">
        <v>80690.720000000001</v>
      </c>
      <c r="L476" s="842">
        <v>84986.568252559737</v>
      </c>
      <c r="M476" s="362">
        <v>0</v>
      </c>
      <c r="N476" s="362">
        <v>0</v>
      </c>
      <c r="O476" s="363">
        <v>0</v>
      </c>
      <c r="P476" s="363">
        <v>0</v>
      </c>
      <c r="Q476" s="362">
        <v>0</v>
      </c>
      <c r="R476" s="362">
        <v>0</v>
      </c>
      <c r="S476" s="363">
        <v>0</v>
      </c>
      <c r="T476" s="363">
        <v>0</v>
      </c>
      <c r="U476" s="363"/>
      <c r="V476" s="363"/>
      <c r="W476" s="363"/>
      <c r="X476" s="363"/>
      <c r="Y476" s="363">
        <v>0</v>
      </c>
      <c r="Z476" s="362">
        <v>0</v>
      </c>
      <c r="AA476" s="362">
        <v>0</v>
      </c>
      <c r="AB476" s="362">
        <v>0</v>
      </c>
      <c r="AC476" s="362">
        <v>0</v>
      </c>
      <c r="AD476" s="368"/>
      <c r="AF476" s="360"/>
      <c r="AG476" s="837"/>
      <c r="AT476" s="244"/>
      <c r="AU476" s="244"/>
      <c r="AV476" s="244"/>
      <c r="AW476" s="244"/>
      <c r="AY476" s="249"/>
      <c r="AZ476" s="206"/>
      <c r="BA476" s="252"/>
      <c r="BB476" s="233"/>
      <c r="CG476" s="479">
        <v>458</v>
      </c>
    </row>
    <row r="477" spans="1:85" s="130" customFormat="1" ht="21.95" customHeight="1" x14ac:dyDescent="0.2">
      <c r="A477" s="234">
        <v>0</v>
      </c>
      <c r="B477" s="234">
        <v>0</v>
      </c>
      <c r="C477" s="388">
        <v>0</v>
      </c>
      <c r="D477" s="388" t="s">
        <v>95</v>
      </c>
      <c r="E477" s="868" t="s">
        <v>757</v>
      </c>
      <c r="F477" s="868" t="s">
        <v>758</v>
      </c>
      <c r="G477" s="868" t="s">
        <v>8</v>
      </c>
      <c r="H477" s="869">
        <v>4</v>
      </c>
      <c r="I477" s="870">
        <v>350</v>
      </c>
      <c r="J477" s="871">
        <v>1400</v>
      </c>
      <c r="K477" s="361">
        <v>1400</v>
      </c>
      <c r="L477" s="361">
        <v>1424.8644821594787</v>
      </c>
      <c r="M477" s="362">
        <v>0.61880000000000002</v>
      </c>
      <c r="N477" s="362">
        <v>0.66639999999999999</v>
      </c>
      <c r="O477" s="363">
        <v>2.6656</v>
      </c>
      <c r="P477" s="363">
        <v>932.96</v>
      </c>
      <c r="Q477" s="362">
        <v>0.61880000000000002</v>
      </c>
      <c r="R477" s="362">
        <v>0.66639999999999999</v>
      </c>
      <c r="S477" s="363">
        <v>2.6656</v>
      </c>
      <c r="T477" s="363">
        <v>932.96</v>
      </c>
      <c r="U477" s="891">
        <v>1426.1487297832718</v>
      </c>
      <c r="V477" s="891">
        <v>1430.0629946329841</v>
      </c>
      <c r="W477" s="891">
        <v>-3.959670321968916</v>
      </c>
      <c r="X477" s="891">
        <v>1426.1033243110153</v>
      </c>
      <c r="Y477" s="891">
        <v>950.35525532086058</v>
      </c>
      <c r="Z477" s="362">
        <v>4.7599999999999976E-2</v>
      </c>
      <c r="AA477" s="362">
        <v>4.7599999999999976E-2</v>
      </c>
      <c r="AB477" s="362">
        <v>0</v>
      </c>
      <c r="AC477" s="362">
        <v>0</v>
      </c>
      <c r="AD477" s="368"/>
      <c r="AF477" s="360"/>
      <c r="AG477" s="837"/>
      <c r="AT477" s="244"/>
      <c r="AU477" s="244"/>
      <c r="AV477" s="244"/>
      <c r="AW477" s="244"/>
      <c r="AY477" s="249"/>
      <c r="AZ477" s="206"/>
      <c r="BA477" s="252"/>
      <c r="BB477" s="233"/>
      <c r="CG477" s="479">
        <v>459</v>
      </c>
    </row>
    <row r="478" spans="1:85" s="130" customFormat="1" ht="21.95" customHeight="1" x14ac:dyDescent="0.2">
      <c r="A478" s="234">
        <v>0</v>
      </c>
      <c r="B478" s="234">
        <v>0</v>
      </c>
      <c r="C478" s="388">
        <v>0</v>
      </c>
      <c r="D478" s="388" t="s">
        <v>95</v>
      </c>
      <c r="E478" s="868" t="s">
        <v>759</v>
      </c>
      <c r="F478" s="868" t="s">
        <v>588</v>
      </c>
      <c r="G478" s="868" t="s">
        <v>7</v>
      </c>
      <c r="H478" s="869">
        <v>1</v>
      </c>
      <c r="I478" s="870">
        <v>1205.2</v>
      </c>
      <c r="J478" s="871">
        <v>1205.2</v>
      </c>
      <c r="K478" s="361">
        <v>1205.2</v>
      </c>
      <c r="L478" s="361">
        <v>1226.6047670704313</v>
      </c>
      <c r="M478" s="362">
        <v>0.61880000000000002</v>
      </c>
      <c r="N478" s="362">
        <v>0.66639999999999999</v>
      </c>
      <c r="O478" s="363">
        <v>0.66639999999999999</v>
      </c>
      <c r="P478" s="363">
        <v>803.14528000000007</v>
      </c>
      <c r="Q478" s="362">
        <v>0.61880000000000002</v>
      </c>
      <c r="R478" s="362">
        <v>0.66639999999999999</v>
      </c>
      <c r="S478" s="363">
        <v>0.66639999999999999</v>
      </c>
      <c r="T478" s="363">
        <v>803.14528000000007</v>
      </c>
      <c r="U478" s="891">
        <v>1227.7103208105705</v>
      </c>
      <c r="V478" s="891">
        <v>1231.07994366548</v>
      </c>
      <c r="W478" s="891">
        <v>-3.4087104800264445</v>
      </c>
      <c r="X478" s="891">
        <v>1227.6712331854535</v>
      </c>
      <c r="Y478" s="891">
        <v>818.12010979478623</v>
      </c>
      <c r="Z478" s="362">
        <v>4.7599999999999976E-2</v>
      </c>
      <c r="AA478" s="362">
        <v>4.7599999999999976E-2</v>
      </c>
      <c r="AB478" s="362">
        <v>0</v>
      </c>
      <c r="AC478" s="362">
        <v>0</v>
      </c>
      <c r="AD478" s="368"/>
      <c r="AF478" s="360"/>
      <c r="AG478" s="837"/>
      <c r="AT478" s="244"/>
      <c r="AU478" s="244"/>
      <c r="AV478" s="244"/>
      <c r="AW478" s="244"/>
      <c r="AY478" s="249"/>
      <c r="AZ478" s="206"/>
      <c r="BA478" s="252"/>
      <c r="BB478" s="233"/>
      <c r="CG478" s="479">
        <v>460</v>
      </c>
    </row>
    <row r="479" spans="1:85" s="130" customFormat="1" ht="21.95" customHeight="1" x14ac:dyDescent="0.2">
      <c r="A479" s="234">
        <v>0</v>
      </c>
      <c r="B479" s="234">
        <v>0</v>
      </c>
      <c r="C479" s="388">
        <v>0</v>
      </c>
      <c r="D479" s="388" t="s">
        <v>95</v>
      </c>
      <c r="E479" s="868" t="s">
        <v>760</v>
      </c>
      <c r="F479" s="868" t="s">
        <v>592</v>
      </c>
      <c r="G479" s="868" t="s">
        <v>7</v>
      </c>
      <c r="H479" s="869">
        <v>1</v>
      </c>
      <c r="I479" s="870">
        <v>6000</v>
      </c>
      <c r="J479" s="871">
        <v>6000</v>
      </c>
      <c r="K479" s="361">
        <v>6000</v>
      </c>
      <c r="L479" s="361">
        <v>6106.5620663977661</v>
      </c>
      <c r="M479" s="362">
        <v>0.61880000000000002</v>
      </c>
      <c r="N479" s="362">
        <v>0.66639999999999999</v>
      </c>
      <c r="O479" s="363">
        <v>0.66639999999999999</v>
      </c>
      <c r="P479" s="363">
        <v>3998.4</v>
      </c>
      <c r="Q479" s="362">
        <v>0.61880000000000002</v>
      </c>
      <c r="R479" s="362">
        <v>0.66639999999999999</v>
      </c>
      <c r="S479" s="363">
        <v>0.66639999999999999</v>
      </c>
      <c r="T479" s="363">
        <v>3998.4</v>
      </c>
      <c r="U479" s="891">
        <v>6112.0659847854477</v>
      </c>
      <c r="V479" s="891">
        <v>6128.8414055699295</v>
      </c>
      <c r="W479" s="891">
        <v>-16.970015665581858</v>
      </c>
      <c r="X479" s="891">
        <v>6111.8713899043478</v>
      </c>
      <c r="Y479" s="891">
        <v>4072.9510942322572</v>
      </c>
      <c r="Z479" s="362">
        <v>4.7599999999999976E-2</v>
      </c>
      <c r="AA479" s="362">
        <v>4.7599999999999976E-2</v>
      </c>
      <c r="AB479" s="362">
        <v>0</v>
      </c>
      <c r="AC479" s="362">
        <v>0</v>
      </c>
      <c r="AD479" s="368"/>
      <c r="AF479" s="360"/>
      <c r="AG479" s="837"/>
      <c r="AT479" s="244"/>
      <c r="AU479" s="244"/>
      <c r="AV479" s="244"/>
      <c r="AW479" s="244"/>
      <c r="AY479" s="249"/>
      <c r="AZ479" s="206"/>
      <c r="BA479" s="252"/>
      <c r="BB479" s="233"/>
      <c r="CG479" s="479">
        <v>461</v>
      </c>
    </row>
    <row r="480" spans="1:85" s="130" customFormat="1" ht="21.95" customHeight="1" x14ac:dyDescent="0.2">
      <c r="A480" s="234">
        <v>0</v>
      </c>
      <c r="B480" s="234">
        <v>0</v>
      </c>
      <c r="C480" s="388">
        <v>0</v>
      </c>
      <c r="D480" s="388" t="s">
        <v>95</v>
      </c>
      <c r="E480" s="868" t="s">
        <v>761</v>
      </c>
      <c r="F480" s="868" t="s">
        <v>589</v>
      </c>
      <c r="G480" s="868" t="s">
        <v>8</v>
      </c>
      <c r="H480" s="869">
        <v>1000</v>
      </c>
      <c r="I480" s="870">
        <v>0.25</v>
      </c>
      <c r="J480" s="871">
        <v>250</v>
      </c>
      <c r="K480" s="361">
        <v>250</v>
      </c>
      <c r="L480" s="361">
        <v>254.44008609990692</v>
      </c>
      <c r="M480" s="362">
        <v>0.61880000000000002</v>
      </c>
      <c r="N480" s="362">
        <v>0.66639999999999999</v>
      </c>
      <c r="O480" s="363">
        <v>666.4</v>
      </c>
      <c r="P480" s="363">
        <v>166.6</v>
      </c>
      <c r="Q480" s="362">
        <v>0.61880000000000002</v>
      </c>
      <c r="R480" s="362">
        <v>0.66639999999999999</v>
      </c>
      <c r="S480" s="363">
        <v>666.4</v>
      </c>
      <c r="T480" s="363">
        <v>166.6</v>
      </c>
      <c r="U480" s="891">
        <v>254.66941603272699</v>
      </c>
      <c r="V480" s="891">
        <v>255.36839189874706</v>
      </c>
      <c r="W480" s="891">
        <v>-0.70708398606591072</v>
      </c>
      <c r="X480" s="891">
        <v>254.66130791268114</v>
      </c>
      <c r="Y480" s="891">
        <v>169.70629559301071</v>
      </c>
      <c r="Z480" s="362">
        <v>4.7599999999999976E-2</v>
      </c>
      <c r="AA480" s="362">
        <v>4.7599999999999976E-2</v>
      </c>
      <c r="AB480" s="362">
        <v>0</v>
      </c>
      <c r="AC480" s="362">
        <v>0</v>
      </c>
      <c r="AD480" s="368"/>
      <c r="AF480" s="360"/>
      <c r="AG480" s="837"/>
      <c r="AT480" s="244"/>
      <c r="AU480" s="244"/>
      <c r="AV480" s="244"/>
      <c r="AW480" s="244"/>
      <c r="AY480" s="249"/>
      <c r="AZ480" s="206"/>
      <c r="BA480" s="252"/>
      <c r="BB480" s="233"/>
      <c r="CG480" s="479">
        <v>462</v>
      </c>
    </row>
    <row r="481" spans="1:85" s="130" customFormat="1" ht="21.95" customHeight="1" x14ac:dyDescent="0.2">
      <c r="A481" s="234">
        <v>0</v>
      </c>
      <c r="B481" s="234">
        <v>0</v>
      </c>
      <c r="C481" s="388">
        <v>0</v>
      </c>
      <c r="D481" s="388" t="s">
        <v>95</v>
      </c>
      <c r="E481" s="868" t="s">
        <v>762</v>
      </c>
      <c r="F481" s="868" t="s">
        <v>11</v>
      </c>
      <c r="G481" s="868" t="s">
        <v>7</v>
      </c>
      <c r="H481" s="869">
        <v>1</v>
      </c>
      <c r="I481" s="870">
        <v>350</v>
      </c>
      <c r="J481" s="871">
        <v>350</v>
      </c>
      <c r="K481" s="361">
        <v>350</v>
      </c>
      <c r="L481" s="361">
        <v>356.21612053986968</v>
      </c>
      <c r="M481" s="362">
        <v>0.61880000000000002</v>
      </c>
      <c r="N481" s="362">
        <v>0.66639999999999999</v>
      </c>
      <c r="O481" s="363">
        <v>0.66639999999999999</v>
      </c>
      <c r="P481" s="363">
        <v>233.24</v>
      </c>
      <c r="Q481" s="362">
        <v>0.61880000000000002</v>
      </c>
      <c r="R481" s="362">
        <v>0.66639999999999999</v>
      </c>
      <c r="S481" s="363">
        <v>0.66639999999999999</v>
      </c>
      <c r="T481" s="363">
        <v>233.24</v>
      </c>
      <c r="U481" s="891">
        <v>356.53718244581796</v>
      </c>
      <c r="V481" s="891">
        <v>357.51574865824603</v>
      </c>
      <c r="W481" s="891">
        <v>-0.989917580492229</v>
      </c>
      <c r="X481" s="891">
        <v>356.52583107775382</v>
      </c>
      <c r="Y481" s="891">
        <v>237.58881383021514</v>
      </c>
      <c r="Z481" s="362">
        <v>4.7599999999999976E-2</v>
      </c>
      <c r="AA481" s="362">
        <v>4.7599999999999976E-2</v>
      </c>
      <c r="AB481" s="362">
        <v>0</v>
      </c>
      <c r="AC481" s="362">
        <v>0</v>
      </c>
      <c r="AD481" s="368"/>
      <c r="AF481" s="360"/>
      <c r="AG481" s="837"/>
      <c r="AT481" s="244"/>
      <c r="AU481" s="244"/>
      <c r="AV481" s="244"/>
      <c r="AW481" s="244"/>
      <c r="AY481" s="249"/>
      <c r="AZ481" s="206"/>
      <c r="BA481" s="252"/>
      <c r="BB481" s="233"/>
      <c r="CG481" s="479">
        <v>463</v>
      </c>
    </row>
    <row r="482" spans="1:85" s="130" customFormat="1" ht="21.95" customHeight="1" x14ac:dyDescent="0.2">
      <c r="A482" s="234">
        <v>0</v>
      </c>
      <c r="B482" s="234">
        <v>0</v>
      </c>
      <c r="C482" s="388">
        <v>0</v>
      </c>
      <c r="D482" s="388" t="s">
        <v>95</v>
      </c>
      <c r="E482" s="868" t="s">
        <v>763</v>
      </c>
      <c r="F482" s="868" t="s">
        <v>69</v>
      </c>
      <c r="G482" s="868" t="s">
        <v>7</v>
      </c>
      <c r="H482" s="869">
        <v>1</v>
      </c>
      <c r="I482" s="870">
        <v>8000</v>
      </c>
      <c r="J482" s="871">
        <v>8000</v>
      </c>
      <c r="K482" s="361">
        <v>8000</v>
      </c>
      <c r="L482" s="361">
        <v>8000</v>
      </c>
      <c r="M482" s="362">
        <v>1</v>
      </c>
      <c r="N482" s="362">
        <v>1</v>
      </c>
      <c r="O482" s="363">
        <v>1</v>
      </c>
      <c r="P482" s="363">
        <v>8000</v>
      </c>
      <c r="Q482" s="362">
        <v>1</v>
      </c>
      <c r="R482" s="362">
        <v>1</v>
      </c>
      <c r="S482" s="363">
        <v>1</v>
      </c>
      <c r="T482" s="363">
        <v>8000</v>
      </c>
      <c r="U482" s="891">
        <v>8000</v>
      </c>
      <c r="V482" s="891">
        <v>8000</v>
      </c>
      <c r="W482" s="891">
        <v>0</v>
      </c>
      <c r="X482" s="891">
        <v>8000</v>
      </c>
      <c r="Y482" s="891">
        <v>8000</v>
      </c>
      <c r="Z482" s="362">
        <v>0</v>
      </c>
      <c r="AA482" s="362">
        <v>0</v>
      </c>
      <c r="AB482" s="362">
        <v>0</v>
      </c>
      <c r="AC482" s="362">
        <v>0</v>
      </c>
      <c r="AD482" s="368"/>
      <c r="AF482" s="360"/>
      <c r="AG482" s="837"/>
      <c r="AT482" s="244"/>
      <c r="AU482" s="244"/>
      <c r="AV482" s="244"/>
      <c r="AW482" s="244"/>
      <c r="AY482" s="249"/>
      <c r="AZ482" s="206"/>
      <c r="BA482" s="252"/>
      <c r="BB482" s="233"/>
      <c r="CG482" s="479">
        <v>464</v>
      </c>
    </row>
    <row r="483" spans="1:85" s="130" customFormat="1" ht="21.95" customHeight="1" x14ac:dyDescent="0.2">
      <c r="A483" s="234">
        <v>0</v>
      </c>
      <c r="B483" s="234">
        <v>0</v>
      </c>
      <c r="C483" s="388">
        <v>0</v>
      </c>
      <c r="D483" s="388" t="s">
        <v>95</v>
      </c>
      <c r="E483" s="868" t="s">
        <v>764</v>
      </c>
      <c r="F483" s="868" t="s">
        <v>536</v>
      </c>
      <c r="G483" s="868" t="s">
        <v>7</v>
      </c>
      <c r="H483" s="869">
        <v>1</v>
      </c>
      <c r="I483" s="870">
        <v>5000</v>
      </c>
      <c r="J483" s="871">
        <v>5000</v>
      </c>
      <c r="K483" s="361">
        <v>5000</v>
      </c>
      <c r="L483" s="361">
        <v>5000</v>
      </c>
      <c r="M483" s="362">
        <v>1</v>
      </c>
      <c r="N483" s="362">
        <v>1</v>
      </c>
      <c r="O483" s="363">
        <v>1</v>
      </c>
      <c r="P483" s="363">
        <v>5000</v>
      </c>
      <c r="Q483" s="362">
        <v>1</v>
      </c>
      <c r="R483" s="362">
        <v>1</v>
      </c>
      <c r="S483" s="363">
        <v>1</v>
      </c>
      <c r="T483" s="363">
        <v>5000</v>
      </c>
      <c r="U483" s="891">
        <v>5000</v>
      </c>
      <c r="V483" s="891">
        <v>5000</v>
      </c>
      <c r="W483" s="891">
        <v>0</v>
      </c>
      <c r="X483" s="891">
        <v>5000</v>
      </c>
      <c r="Y483" s="891">
        <v>5000</v>
      </c>
      <c r="Z483" s="362">
        <v>0</v>
      </c>
      <c r="AA483" s="362">
        <v>0</v>
      </c>
      <c r="AB483" s="362">
        <v>0</v>
      </c>
      <c r="AC483" s="362">
        <v>0</v>
      </c>
      <c r="AD483" s="368"/>
      <c r="AF483" s="360"/>
      <c r="AG483" s="837"/>
      <c r="AT483" s="244"/>
      <c r="AU483" s="244"/>
      <c r="AV483" s="244"/>
      <c r="AW483" s="244"/>
      <c r="AY483" s="249"/>
      <c r="AZ483" s="206"/>
      <c r="BA483" s="252"/>
      <c r="BB483" s="233"/>
      <c r="CG483" s="479">
        <v>465</v>
      </c>
    </row>
    <row r="484" spans="1:85" s="130" customFormat="1" ht="21.95" customHeight="1" x14ac:dyDescent="0.2">
      <c r="A484" s="234">
        <v>0</v>
      </c>
      <c r="B484" s="234">
        <v>0</v>
      </c>
      <c r="C484" s="388">
        <v>0</v>
      </c>
      <c r="D484" s="388" t="s">
        <v>95</v>
      </c>
      <c r="E484" s="868" t="s">
        <v>765</v>
      </c>
      <c r="F484" s="868" t="s">
        <v>1065</v>
      </c>
      <c r="G484" s="868" t="s">
        <v>10</v>
      </c>
      <c r="H484" s="869">
        <v>3</v>
      </c>
      <c r="I484" s="870">
        <v>2000</v>
      </c>
      <c r="J484" s="871">
        <v>6000</v>
      </c>
      <c r="K484" s="361">
        <v>6000</v>
      </c>
      <c r="L484" s="361">
        <v>6319.4306546695625</v>
      </c>
      <c r="M484" s="362">
        <v>0</v>
      </c>
      <c r="N484" s="362">
        <v>0</v>
      </c>
      <c r="O484" s="363">
        <v>0</v>
      </c>
      <c r="P484" s="363">
        <v>0</v>
      </c>
      <c r="Q484" s="362">
        <v>0</v>
      </c>
      <c r="R484" s="362">
        <v>0</v>
      </c>
      <c r="S484" s="363">
        <v>0</v>
      </c>
      <c r="T484" s="363">
        <v>0</v>
      </c>
      <c r="U484" s="891">
        <v>6202.4660271291259</v>
      </c>
      <c r="V484" s="891">
        <v>6247.1237825244561</v>
      </c>
      <c r="W484" s="891">
        <v>-45.175785357916077</v>
      </c>
      <c r="X484" s="891">
        <v>6201.9479971665405</v>
      </c>
      <c r="Y484" s="891">
        <v>0</v>
      </c>
      <c r="Z484" s="362">
        <v>0</v>
      </c>
      <c r="AA484" s="362">
        <v>0</v>
      </c>
      <c r="AB484" s="362">
        <v>0</v>
      </c>
      <c r="AC484" s="362">
        <v>0</v>
      </c>
      <c r="AD484" s="368"/>
      <c r="AF484" s="360"/>
      <c r="AG484" s="837"/>
      <c r="AT484" s="244"/>
      <c r="AU484" s="244"/>
      <c r="AV484" s="244"/>
      <c r="AW484" s="244"/>
      <c r="AY484" s="249"/>
      <c r="AZ484" s="206"/>
      <c r="BA484" s="252"/>
      <c r="BB484" s="233"/>
      <c r="CG484" s="479">
        <v>466</v>
      </c>
    </row>
    <row r="485" spans="1:85" s="130" customFormat="1" ht="21.95" customHeight="1" x14ac:dyDescent="0.2">
      <c r="A485" s="234">
        <v>0</v>
      </c>
      <c r="B485" s="234">
        <v>0</v>
      </c>
      <c r="C485" s="388">
        <v>0</v>
      </c>
      <c r="D485" s="388" t="s">
        <v>95</v>
      </c>
      <c r="E485" s="868" t="s">
        <v>766</v>
      </c>
      <c r="F485" s="868" t="s">
        <v>683</v>
      </c>
      <c r="G485" s="868" t="s">
        <v>8</v>
      </c>
      <c r="H485" s="869">
        <v>22</v>
      </c>
      <c r="I485" s="870">
        <v>517.39</v>
      </c>
      <c r="J485" s="871">
        <v>11382.58</v>
      </c>
      <c r="K485" s="361">
        <v>11382.58</v>
      </c>
      <c r="L485" s="361">
        <v>11988.570830204779</v>
      </c>
      <c r="M485" s="362">
        <v>0</v>
      </c>
      <c r="N485" s="362">
        <v>0</v>
      </c>
      <c r="O485" s="363">
        <v>0</v>
      </c>
      <c r="P485" s="363">
        <v>0</v>
      </c>
      <c r="Q485" s="362">
        <v>0</v>
      </c>
      <c r="R485" s="362">
        <v>0</v>
      </c>
      <c r="S485" s="363">
        <v>0</v>
      </c>
      <c r="T485" s="363">
        <v>0</v>
      </c>
      <c r="U485" s="891">
        <v>11766.677625179907</v>
      </c>
      <c r="V485" s="891">
        <v>11851.397704081204</v>
      </c>
      <c r="W485" s="891">
        <v>-85.70283181655185</v>
      </c>
      <c r="X485" s="891">
        <v>11765.694872264652</v>
      </c>
      <c r="Y485" s="891">
        <v>0</v>
      </c>
      <c r="Z485" s="362">
        <v>0</v>
      </c>
      <c r="AA485" s="362">
        <v>0</v>
      </c>
      <c r="AB485" s="362">
        <v>0</v>
      </c>
      <c r="AC485" s="362">
        <v>0</v>
      </c>
      <c r="AD485" s="368"/>
      <c r="AF485" s="360"/>
      <c r="AG485" s="837"/>
      <c r="AT485" s="244"/>
      <c r="AU485" s="244"/>
      <c r="AV485" s="244"/>
      <c r="AW485" s="244"/>
      <c r="AY485" s="249"/>
      <c r="AZ485" s="206"/>
      <c r="BA485" s="252"/>
      <c r="BB485" s="233"/>
      <c r="CG485" s="479">
        <v>467</v>
      </c>
    </row>
    <row r="486" spans="1:85" s="130" customFormat="1" ht="21.95" customHeight="1" x14ac:dyDescent="0.2">
      <c r="A486" s="234">
        <v>0</v>
      </c>
      <c r="B486" s="234">
        <v>0</v>
      </c>
      <c r="C486" s="388">
        <v>0</v>
      </c>
      <c r="D486" s="388" t="s">
        <v>95</v>
      </c>
      <c r="E486" s="868" t="s">
        <v>767</v>
      </c>
      <c r="F486" s="868" t="s">
        <v>1066</v>
      </c>
      <c r="G486" s="868" t="s">
        <v>7</v>
      </c>
      <c r="H486" s="869">
        <v>1</v>
      </c>
      <c r="I486" s="870">
        <v>10000</v>
      </c>
      <c r="J486" s="871">
        <v>10000</v>
      </c>
      <c r="K486" s="361">
        <v>10000</v>
      </c>
      <c r="L486" s="361">
        <v>10532.38442444927</v>
      </c>
      <c r="M486" s="362">
        <v>0</v>
      </c>
      <c r="N486" s="362">
        <v>0</v>
      </c>
      <c r="O486" s="363">
        <v>0</v>
      </c>
      <c r="P486" s="363">
        <v>0</v>
      </c>
      <c r="Q486" s="362">
        <v>0</v>
      </c>
      <c r="R486" s="362">
        <v>0</v>
      </c>
      <c r="S486" s="363">
        <v>0</v>
      </c>
      <c r="T486" s="363">
        <v>0</v>
      </c>
      <c r="U486" s="891">
        <v>10337.443378548543</v>
      </c>
      <c r="V486" s="891">
        <v>10411.872970874094</v>
      </c>
      <c r="W486" s="891">
        <v>-75.292975596526787</v>
      </c>
      <c r="X486" s="891">
        <v>10336.579995277567</v>
      </c>
      <c r="Y486" s="891">
        <v>0</v>
      </c>
      <c r="Z486" s="362">
        <v>0</v>
      </c>
      <c r="AA486" s="362">
        <v>0</v>
      </c>
      <c r="AB486" s="362">
        <v>0</v>
      </c>
      <c r="AC486" s="362">
        <v>0</v>
      </c>
      <c r="AD486" s="368"/>
      <c r="AF486" s="360"/>
      <c r="AG486" s="837"/>
      <c r="AT486" s="244"/>
      <c r="AU486" s="244"/>
      <c r="AV486" s="244"/>
      <c r="AW486" s="244"/>
      <c r="AY486" s="249"/>
      <c r="AZ486" s="206"/>
      <c r="BA486" s="252"/>
      <c r="BB486" s="233"/>
      <c r="CG486" s="479">
        <v>468</v>
      </c>
    </row>
    <row r="487" spans="1:85" s="130" customFormat="1" ht="21.95" customHeight="1" x14ac:dyDescent="0.2">
      <c r="A487" s="234">
        <v>0</v>
      </c>
      <c r="B487" s="234">
        <v>0</v>
      </c>
      <c r="C487" s="388">
        <v>0</v>
      </c>
      <c r="D487" s="388" t="s">
        <v>95</v>
      </c>
      <c r="E487" s="868" t="s">
        <v>768</v>
      </c>
      <c r="F487" s="868" t="s">
        <v>601</v>
      </c>
      <c r="G487" s="868" t="s">
        <v>7</v>
      </c>
      <c r="H487" s="869">
        <v>1</v>
      </c>
      <c r="I487" s="870">
        <v>5000</v>
      </c>
      <c r="J487" s="871">
        <v>5000</v>
      </c>
      <c r="K487" s="361">
        <v>5000</v>
      </c>
      <c r="L487" s="361">
        <v>5088.8017219981384</v>
      </c>
      <c r="M487" s="362">
        <v>0.61880000000000002</v>
      </c>
      <c r="N487" s="362">
        <v>0.66639999999999999</v>
      </c>
      <c r="O487" s="363">
        <v>0.66639999999999999</v>
      </c>
      <c r="P487" s="363">
        <v>3332</v>
      </c>
      <c r="Q487" s="362">
        <v>0.61880000000000002</v>
      </c>
      <c r="R487" s="362">
        <v>0.66639999999999999</v>
      </c>
      <c r="S487" s="363">
        <v>0.66639999999999999</v>
      </c>
      <c r="T487" s="363">
        <v>3332</v>
      </c>
      <c r="U487" s="891">
        <v>5093.3883206545424</v>
      </c>
      <c r="V487" s="891">
        <v>5107.3678379749435</v>
      </c>
      <c r="W487" s="891">
        <v>-14.141679721317754</v>
      </c>
      <c r="X487" s="891">
        <v>5093.2261582536257</v>
      </c>
      <c r="Y487" s="891">
        <v>3394.1259118602161</v>
      </c>
      <c r="Z487" s="362">
        <v>4.7599999999999976E-2</v>
      </c>
      <c r="AA487" s="362">
        <v>4.7599999999999976E-2</v>
      </c>
      <c r="AB487" s="362">
        <v>0</v>
      </c>
      <c r="AC487" s="362">
        <v>0</v>
      </c>
      <c r="AD487" s="368"/>
      <c r="AF487" s="360"/>
      <c r="AG487" s="837"/>
      <c r="AT487" s="244"/>
      <c r="AU487" s="244"/>
      <c r="AV487" s="244"/>
      <c r="AW487" s="244"/>
      <c r="AY487" s="249"/>
      <c r="AZ487" s="206"/>
      <c r="BA487" s="252"/>
      <c r="BB487" s="233"/>
      <c r="CG487" s="479">
        <v>469</v>
      </c>
    </row>
    <row r="488" spans="1:85" s="130" customFormat="1" ht="21.95" customHeight="1" x14ac:dyDescent="0.2">
      <c r="A488" s="234">
        <v>0</v>
      </c>
      <c r="B488" s="234">
        <v>0</v>
      </c>
      <c r="C488" s="388">
        <v>0</v>
      </c>
      <c r="D488" s="388" t="s">
        <v>95</v>
      </c>
      <c r="E488" s="883" t="s">
        <v>769</v>
      </c>
      <c r="F488" s="883" t="s">
        <v>1067</v>
      </c>
      <c r="G488" s="884" t="s">
        <v>7</v>
      </c>
      <c r="H488" s="884">
        <v>1</v>
      </c>
      <c r="I488" s="884">
        <v>26102.944200000002</v>
      </c>
      <c r="J488" s="857">
        <v>26102.94</v>
      </c>
      <c r="K488" s="857">
        <v>26102.94</v>
      </c>
      <c r="L488" s="857">
        <v>26980.244901194514</v>
      </c>
      <c r="M488" s="885">
        <v>0.2797</v>
      </c>
      <c r="N488" s="885">
        <v>0.36869999999999997</v>
      </c>
      <c r="O488" s="857">
        <v>0.36869999999999997</v>
      </c>
      <c r="P488" s="857">
        <v>9624.1539779999985</v>
      </c>
      <c r="Q488" s="885">
        <v>0.2797</v>
      </c>
      <c r="R488" s="885">
        <v>0.36869999999999997</v>
      </c>
      <c r="S488" s="857">
        <v>0.36869999999999997</v>
      </c>
      <c r="T488" s="857">
        <v>9624.1539779999985</v>
      </c>
      <c r="U488" s="891">
        <v>26915.753930619059</v>
      </c>
      <c r="V488" s="891">
        <v>27055.343337023882</v>
      </c>
      <c r="W488" s="891">
        <v>-141.20864351911845</v>
      </c>
      <c r="X488" s="891">
        <v>26914.134693504762</v>
      </c>
      <c r="Y488" s="891">
        <v>9923.2414614952049</v>
      </c>
      <c r="Z488" s="885">
        <v>8.8999999999999968E-2</v>
      </c>
      <c r="AA488" s="885">
        <v>8.8999999999999968E-2</v>
      </c>
      <c r="AB488" s="885">
        <v>0</v>
      </c>
      <c r="AC488" s="885">
        <v>0</v>
      </c>
      <c r="AD488" s="886"/>
      <c r="AF488" s="360"/>
      <c r="AG488" s="837"/>
      <c r="AT488" s="244"/>
      <c r="AU488" s="244"/>
      <c r="AV488" s="244"/>
      <c r="AW488" s="244"/>
      <c r="AY488" s="249"/>
      <c r="AZ488" s="206"/>
      <c r="BA488" s="252"/>
      <c r="BB488" s="233"/>
      <c r="CG488" s="479">
        <v>470</v>
      </c>
    </row>
    <row r="489" spans="1:85" s="130" customFormat="1" ht="21.95" customHeight="1" x14ac:dyDescent="0.2">
      <c r="A489" s="234">
        <v>0</v>
      </c>
      <c r="B489" s="234">
        <v>0</v>
      </c>
      <c r="C489" s="388" t="s">
        <v>105</v>
      </c>
      <c r="D489" s="388" t="s">
        <v>105</v>
      </c>
      <c r="E489" s="161" t="s">
        <v>105</v>
      </c>
      <c r="F489" s="161" t="s">
        <v>770</v>
      </c>
      <c r="G489" s="162"/>
      <c r="H489" s="162"/>
      <c r="I489" s="162"/>
      <c r="J489" s="163">
        <v>1280837.94</v>
      </c>
      <c r="K489" s="163">
        <v>1280837.94</v>
      </c>
      <c r="L489" s="163">
        <v>1308818.6345867272</v>
      </c>
      <c r="M489" s="164">
        <v>0.61970000000000003</v>
      </c>
      <c r="N489" s="164">
        <v>0.66670000000000007</v>
      </c>
      <c r="O489" s="163">
        <v>0</v>
      </c>
      <c r="P489" s="163">
        <v>853934.65459800011</v>
      </c>
      <c r="Q489" s="164">
        <v>0.46308539588977993</v>
      </c>
      <c r="R489" s="164">
        <v>0.58966461799923975</v>
      </c>
      <c r="S489" s="163">
        <v>0</v>
      </c>
      <c r="T489" s="163">
        <v>755264.81460903317</v>
      </c>
      <c r="U489" s="163">
        <v>1308572.7940138304</v>
      </c>
      <c r="V489" s="163">
        <v>1313137.1921262341</v>
      </c>
      <c r="W489" s="163"/>
      <c r="X489" s="163">
        <v>1308519.8469957265</v>
      </c>
      <c r="Y489" s="163">
        <v>872390.18199205096</v>
      </c>
      <c r="Z489" s="164">
        <v>4.7000000000000042E-2</v>
      </c>
      <c r="AA489" s="164">
        <v>0.12657922210945982</v>
      </c>
      <c r="AB489" s="164">
        <v>-7.7035382000760322E-2</v>
      </c>
      <c r="AC489" s="164">
        <v>7.957922210945978E-2</v>
      </c>
      <c r="AD489" s="201"/>
      <c r="AE489" s="155"/>
      <c r="AF489" s="685"/>
      <c r="AG489" s="833"/>
      <c r="AH489" s="155"/>
      <c r="AI489" s="207"/>
      <c r="AJ489" s="208"/>
      <c r="AK489" s="207"/>
      <c r="AL489" s="208"/>
      <c r="AM489" s="155"/>
      <c r="AN489" s="212"/>
      <c r="AO489" s="209"/>
      <c r="AP489" s="209"/>
      <c r="AQ489" s="209"/>
      <c r="AR489" s="213"/>
      <c r="AS489" s="396"/>
      <c r="AT489" s="244"/>
      <c r="AU489" s="244"/>
      <c r="AV489" s="244"/>
      <c r="AW489" s="244"/>
      <c r="AX489" s="155"/>
      <c r="AY489" s="247"/>
      <c r="AZ489" s="245"/>
      <c r="BA489" s="397"/>
      <c r="BB489" s="234"/>
      <c r="BC489" s="155"/>
      <c r="BD489" s="155"/>
      <c r="BE489" s="155"/>
      <c r="BF489" s="155"/>
      <c r="BG489" s="155"/>
      <c r="BH489" s="155"/>
      <c r="BI489" s="155"/>
      <c r="BJ489" s="155"/>
      <c r="BK489" s="155"/>
      <c r="BL489" s="155"/>
      <c r="BM489" s="155"/>
      <c r="BN489" s="661"/>
      <c r="BO489" s="662"/>
      <c r="BP489" s="663"/>
      <c r="BQ489" s="664"/>
      <c r="BR489" s="664"/>
      <c r="BS489" s="665"/>
      <c r="BT489" s="666"/>
      <c r="BU489" s="664"/>
      <c r="BV489" s="664"/>
      <c r="BW489" s="667"/>
      <c r="CG489" s="479">
        <v>471</v>
      </c>
    </row>
    <row r="490" spans="1:85" s="130" customFormat="1" ht="21.95" customHeight="1" x14ac:dyDescent="0.2">
      <c r="A490" s="234">
        <v>0</v>
      </c>
      <c r="B490" s="234">
        <v>0</v>
      </c>
      <c r="C490" s="388">
        <v>0</v>
      </c>
      <c r="D490" s="388" t="s">
        <v>105</v>
      </c>
      <c r="E490" s="868" t="s">
        <v>106</v>
      </c>
      <c r="F490" s="868" t="s">
        <v>771</v>
      </c>
      <c r="G490" s="868" t="s">
        <v>7</v>
      </c>
      <c r="H490" s="869">
        <v>1</v>
      </c>
      <c r="I490" s="870">
        <v>1280837.9354999999</v>
      </c>
      <c r="J490" s="871">
        <v>1280837.94</v>
      </c>
      <c r="K490" s="361">
        <v>1280837.94</v>
      </c>
      <c r="L490" s="361">
        <v>1308818.6345867272</v>
      </c>
      <c r="M490" s="362">
        <v>0.61970000000000003</v>
      </c>
      <c r="N490" s="362">
        <v>0.66670000000000007</v>
      </c>
      <c r="O490" s="363">
        <v>0.66670000000000007</v>
      </c>
      <c r="P490" s="363">
        <v>853934.65459800011</v>
      </c>
      <c r="Q490" s="362">
        <v>0.46308539588977993</v>
      </c>
      <c r="R490" s="887">
        <v>0.58966461799923975</v>
      </c>
      <c r="S490" s="363">
        <v>0.58966461799923975</v>
      </c>
      <c r="T490" s="363">
        <v>755264.81460903317</v>
      </c>
      <c r="U490" s="891">
        <v>1308572.7940138304</v>
      </c>
      <c r="V490" s="891">
        <v>1313137.1921262341</v>
      </c>
      <c r="W490" s="891">
        <v>-4617.3451305075778</v>
      </c>
      <c r="X490" s="891">
        <v>1308519.8469957265</v>
      </c>
      <c r="Y490" s="891">
        <v>872390.18199205096</v>
      </c>
      <c r="Z490" s="362">
        <v>4.7000000000000042E-2</v>
      </c>
      <c r="AA490" s="362">
        <v>0.12657922210945982</v>
      </c>
      <c r="AB490" s="362">
        <v>-7.7035382000760322E-2</v>
      </c>
      <c r="AC490" s="362">
        <v>7.957922210945978E-2</v>
      </c>
      <c r="AD490" s="368"/>
      <c r="AF490" s="360"/>
      <c r="AG490" s="837"/>
      <c r="AT490" s="244"/>
      <c r="AU490" s="244"/>
      <c r="AV490" s="244"/>
      <c r="AW490" s="244"/>
      <c r="AY490" s="249"/>
      <c r="AZ490" s="206"/>
      <c r="BA490" s="252"/>
      <c r="BB490" s="233"/>
      <c r="CG490" s="479">
        <v>472</v>
      </c>
    </row>
    <row r="491" spans="1:85" s="130" customFormat="1" ht="30.75" customHeight="1" x14ac:dyDescent="0.2">
      <c r="A491" s="234"/>
      <c r="B491" s="234"/>
      <c r="C491" s="388"/>
      <c r="D491" s="388"/>
      <c r="E491" s="161" t="s">
        <v>62</v>
      </c>
      <c r="F491" s="161"/>
      <c r="G491" s="162"/>
      <c r="H491" s="162"/>
      <c r="I491" s="162"/>
      <c r="J491" s="163">
        <v>3294021.45</v>
      </c>
      <c r="K491" s="163">
        <v>3294021.45</v>
      </c>
      <c r="L491" s="163">
        <v>3358639.5337129459</v>
      </c>
      <c r="M491" s="164">
        <v>0.58972003352406821</v>
      </c>
      <c r="N491" s="164">
        <v>0.6399842978936886</v>
      </c>
      <c r="O491" s="163"/>
      <c r="P491" s="163">
        <v>2108122.004925</v>
      </c>
      <c r="Q491" s="164">
        <v>0.54958967699439887</v>
      </c>
      <c r="R491" s="164">
        <v>0.63152985050213273</v>
      </c>
      <c r="S491" s="163"/>
      <c r="T491" s="163">
        <v>2080272.8738693185</v>
      </c>
      <c r="U491" s="163">
        <v>3361924.7554301913</v>
      </c>
      <c r="V491" s="163">
        <v>3372285.3912079562</v>
      </c>
      <c r="W491" s="163">
        <v>-10480.81915278759</v>
      </c>
      <c r="X491" s="163">
        <v>3361804.5720551694</v>
      </c>
      <c r="Y491" s="163">
        <v>2150066.5184038104</v>
      </c>
      <c r="Z491" s="164"/>
      <c r="AA491" s="164">
        <v>8.194017350773386E-2</v>
      </c>
      <c r="AB491" s="164">
        <v>-8.4544473915558749E-3</v>
      </c>
      <c r="AC491" s="164"/>
      <c r="AD491" s="201"/>
      <c r="AF491" s="360"/>
      <c r="AG491" s="837"/>
      <c r="AI491" s="207"/>
      <c r="AJ491" s="208"/>
      <c r="AK491" s="207"/>
      <c r="AL491" s="208"/>
      <c r="AN491" s="212"/>
      <c r="AO491" s="209"/>
      <c r="AP491" s="209"/>
      <c r="AQ491" s="209"/>
      <c r="AR491" s="213"/>
      <c r="AS491" s="256"/>
      <c r="AT491" s="244"/>
      <c r="AU491" s="244"/>
      <c r="AV491" s="244"/>
      <c r="AW491" s="244"/>
      <c r="AY491" s="247"/>
      <c r="AZ491" s="206"/>
      <c r="BA491" s="252"/>
      <c r="BB491" s="234"/>
      <c r="BN491" s="184"/>
      <c r="BO491" s="185"/>
      <c r="BP491" s="186"/>
      <c r="BQ491" s="187"/>
      <c r="BR491" s="187"/>
      <c r="BS491" s="188"/>
      <c r="BT491" s="190"/>
      <c r="BU491" s="187"/>
      <c r="BV491" s="187"/>
      <c r="BW491" s="189"/>
      <c r="CG491" s="481"/>
    </row>
    <row r="492" spans="1:85" s="130" customFormat="1" ht="30.75" customHeight="1" x14ac:dyDescent="0.2">
      <c r="A492" s="234"/>
      <c r="B492" s="234"/>
      <c r="C492" s="388"/>
      <c r="D492" s="388"/>
      <c r="E492" s="385" t="s">
        <v>67</v>
      </c>
      <c r="F492" s="385"/>
      <c r="G492" s="386"/>
      <c r="H492" s="386"/>
      <c r="I492" s="386"/>
      <c r="J492" s="387">
        <v>9819757.5099999998</v>
      </c>
      <c r="K492" s="387">
        <v>9819757.5099999998</v>
      </c>
      <c r="L492" s="387">
        <v>10034276.166901089</v>
      </c>
      <c r="M492" s="164">
        <v>0.49345160502125285</v>
      </c>
      <c r="N492" s="164">
        <v>0.53646573672041731</v>
      </c>
      <c r="O492" s="163"/>
      <c r="P492" s="163">
        <v>5267963.4470180003</v>
      </c>
      <c r="Q492" s="164">
        <v>0.50724703930697901</v>
      </c>
      <c r="R492" s="164">
        <v>0.58966461980070373</v>
      </c>
      <c r="S492" s="163"/>
      <c r="T492" s="163">
        <v>5790363.5786692547</v>
      </c>
      <c r="U492" s="163">
        <v>10032325.810598843</v>
      </c>
      <c r="V492" s="163">
        <v>10067530.381666441</v>
      </c>
      <c r="W492" s="163">
        <v>-35612.944091981873</v>
      </c>
      <c r="X492" s="163">
        <v>10031917.437574459</v>
      </c>
      <c r="Y492" s="163">
        <v>5344100.0447639842</v>
      </c>
      <c r="Z492" s="164"/>
      <c r="AA492" s="164">
        <v>8.2417580493724718E-2</v>
      </c>
      <c r="AB492" s="164"/>
      <c r="AC492" s="164"/>
      <c r="AD492" s="201"/>
      <c r="AF492" s="360"/>
      <c r="AG492" s="837"/>
      <c r="AI492" s="207"/>
      <c r="AJ492" s="208"/>
      <c r="AK492" s="207"/>
      <c r="AL492" s="208"/>
      <c r="AN492" s="212"/>
      <c r="AO492" s="209"/>
      <c r="AP492" s="209"/>
      <c r="AQ492" s="209"/>
      <c r="AR492" s="213"/>
      <c r="AS492" s="256"/>
      <c r="AT492" s="244"/>
      <c r="AU492" s="244"/>
      <c r="AV492" s="244"/>
      <c r="AW492" s="244"/>
      <c r="AY492" s="247"/>
      <c r="AZ492" s="206"/>
      <c r="BA492" s="252"/>
      <c r="BB492" s="234"/>
      <c r="BN492" s="184"/>
      <c r="BO492" s="185"/>
      <c r="BP492" s="186"/>
      <c r="BQ492" s="187"/>
      <c r="BR492" s="187"/>
      <c r="BS492" s="188"/>
      <c r="BT492" s="190"/>
      <c r="BU492" s="187"/>
      <c r="BV492" s="187"/>
      <c r="BW492" s="189"/>
      <c r="CG492" s="481"/>
    </row>
    <row r="493" spans="1:85" x14ac:dyDescent="0.2">
      <c r="K493" s="338"/>
      <c r="L493" s="338"/>
    </row>
    <row r="494" spans="1:85" ht="24" customHeight="1" x14ac:dyDescent="0.25">
      <c r="P494" s="433">
        <v>42918150.882490121</v>
      </c>
      <c r="R494" s="789">
        <v>0.58966461799923975</v>
      </c>
      <c r="T494" s="433">
        <v>47174149.979054205</v>
      </c>
      <c r="U494" s="433"/>
      <c r="V494" s="433"/>
      <c r="W494" s="433"/>
      <c r="X494" s="433"/>
      <c r="Y494" s="433"/>
    </row>
    <row r="495" spans="1:85" ht="18" x14ac:dyDescent="0.25">
      <c r="N495" s="585"/>
      <c r="P495" s="584"/>
    </row>
    <row r="496" spans="1:85" x14ac:dyDescent="0.2">
      <c r="T496" s="585"/>
      <c r="U496" s="585"/>
      <c r="V496" s="585"/>
      <c r="W496" s="585"/>
      <c r="X496" s="585"/>
      <c r="Y496" s="585"/>
    </row>
  </sheetData>
  <autoFilter ref="D13:AD492"/>
  <mergeCells count="41">
    <mergeCell ref="AT11:BA11"/>
    <mergeCell ref="BN7:BW7"/>
    <mergeCell ref="BN8:BN11"/>
    <mergeCell ref="BP8:BS8"/>
    <mergeCell ref="BT8:BW8"/>
    <mergeCell ref="BP9:BP11"/>
    <mergeCell ref="BQ9:BQ11"/>
    <mergeCell ref="BR9:BR11"/>
    <mergeCell ref="BS9:BS11"/>
    <mergeCell ref="BT9:BT11"/>
    <mergeCell ref="BU9:BU11"/>
    <mergeCell ref="BV9:BV11"/>
    <mergeCell ref="BW9:BW11"/>
    <mergeCell ref="J11:J12"/>
    <mergeCell ref="AD11:AD12"/>
    <mergeCell ref="M10:T10"/>
    <mergeCell ref="Q11:T11"/>
    <mergeCell ref="Z10:AA10"/>
    <mergeCell ref="Z11:Z12"/>
    <mergeCell ref="AA11:AA12"/>
    <mergeCell ref="E10:K10"/>
    <mergeCell ref="E11:E12"/>
    <mergeCell ref="F11:F12"/>
    <mergeCell ref="G11:G12"/>
    <mergeCell ref="H11:H12"/>
    <mergeCell ref="I11:I12"/>
    <mergeCell ref="K11:K12"/>
    <mergeCell ref="AB10:AD10"/>
    <mergeCell ref="AB11:AB12"/>
    <mergeCell ref="L11:L12"/>
    <mergeCell ref="AK10:AL11"/>
    <mergeCell ref="AN8:AR8"/>
    <mergeCell ref="AO10:AO12"/>
    <mergeCell ref="AP10:AP12"/>
    <mergeCell ref="AQ10:AQ12"/>
    <mergeCell ref="AR10:AR12"/>
    <mergeCell ref="AC11:AC12"/>
    <mergeCell ref="M11:P11"/>
    <mergeCell ref="AI10:AJ11"/>
    <mergeCell ref="U11:X11"/>
    <mergeCell ref="U10:X10"/>
  </mergeCells>
  <conditionalFormatting sqref="AD491">
    <cfRule type="containsText" dxfId="186" priority="244" operator="containsText" text="Não Iniciada">
      <formula>NOT(ISERROR(SEARCH("Não Iniciada",AD491)))</formula>
    </cfRule>
    <cfRule type="containsText" dxfId="185" priority="245" operator="containsText" text="Adiantada">
      <formula>NOT(ISERROR(SEARCH("Adiantada",AD491)))</formula>
    </cfRule>
    <cfRule type="containsText" dxfId="184" priority="246" operator="containsText" text="Atrasada">
      <formula>NOT(ISERROR(SEARCH("Atrasada",AD491)))</formula>
    </cfRule>
  </conditionalFormatting>
  <conditionalFormatting sqref="AD492">
    <cfRule type="containsText" dxfId="183" priority="241" operator="containsText" text="Não Iniciada">
      <formula>NOT(ISERROR(SEARCH("Não Iniciada",AD492)))</formula>
    </cfRule>
    <cfRule type="containsText" dxfId="182" priority="242" operator="containsText" text="Adiantada">
      <formula>NOT(ISERROR(SEARCH("Adiantada",AD492)))</formula>
    </cfRule>
    <cfRule type="containsText" dxfId="181" priority="243" operator="containsText" text="Atrasada">
      <formula>NOT(ISERROR(SEARCH("Atrasada",AD492)))</formula>
    </cfRule>
  </conditionalFormatting>
  <conditionalFormatting sqref="AD389">
    <cfRule type="containsText" dxfId="180" priority="172" operator="containsText" text="Não Iniciada">
      <formula>NOT(ISERROR(SEARCH("Não Iniciada",AD389)))</formula>
    </cfRule>
    <cfRule type="containsText" dxfId="179" priority="173" operator="containsText" text="Adiantada">
      <formula>NOT(ISERROR(SEARCH("Adiantada",AD389)))</formula>
    </cfRule>
    <cfRule type="containsText" dxfId="178" priority="174" operator="containsText" text="Atrasada">
      <formula>NOT(ISERROR(SEARCH("Atrasada",AD389)))</formula>
    </cfRule>
  </conditionalFormatting>
  <conditionalFormatting sqref="AD398">
    <cfRule type="containsText" dxfId="177" priority="85" operator="containsText" text="Não Iniciada">
      <formula>NOT(ISERROR(SEARCH("Não Iniciada",AD398)))</formula>
    </cfRule>
    <cfRule type="containsText" dxfId="176" priority="86" operator="containsText" text="Adiantada">
      <formula>NOT(ISERROR(SEARCH("Adiantada",AD398)))</formula>
    </cfRule>
    <cfRule type="containsText" dxfId="175" priority="87" operator="containsText" text="Atrasada">
      <formula>NOT(ISERROR(SEARCH("Atrasada",AD398)))</formula>
    </cfRule>
  </conditionalFormatting>
  <conditionalFormatting sqref="AD437">
    <cfRule type="containsText" dxfId="174" priority="79" operator="containsText" text="Não Iniciada">
      <formula>NOT(ISERROR(SEARCH("Não Iniciada",AD437)))</formula>
    </cfRule>
    <cfRule type="containsText" dxfId="173" priority="80" operator="containsText" text="Adiantada">
      <formula>NOT(ISERROR(SEARCH("Adiantada",AD437)))</formula>
    </cfRule>
    <cfRule type="containsText" dxfId="172" priority="81" operator="containsText" text="Atrasada">
      <formula>NOT(ISERROR(SEARCH("Atrasada",AD437)))</formula>
    </cfRule>
  </conditionalFormatting>
  <conditionalFormatting sqref="AD463">
    <cfRule type="containsText" dxfId="171" priority="76" operator="containsText" text="Não Iniciada">
      <formula>NOT(ISERROR(SEARCH("Não Iniciada",AD463)))</formula>
    </cfRule>
    <cfRule type="containsText" dxfId="170" priority="77" operator="containsText" text="Adiantada">
      <formula>NOT(ISERROR(SEARCH("Adiantada",AD463)))</formula>
    </cfRule>
    <cfRule type="containsText" dxfId="169" priority="78" operator="containsText" text="Atrasada">
      <formula>NOT(ISERROR(SEARCH("Atrasada",AD463)))</formula>
    </cfRule>
  </conditionalFormatting>
  <conditionalFormatting sqref="AD387">
    <cfRule type="containsText" dxfId="168" priority="151" operator="containsText" text="Não Iniciada">
      <formula>NOT(ISERROR(SEARCH("Não Iniciada",AD387)))</formula>
    </cfRule>
    <cfRule type="containsText" dxfId="167" priority="152" operator="containsText" text="Adiantada">
      <formula>NOT(ISERROR(SEARCH("Adiantada",AD387)))</formula>
    </cfRule>
    <cfRule type="containsText" dxfId="166" priority="153" operator="containsText" text="Atrasada">
      <formula>NOT(ISERROR(SEARCH("Atrasada",AD387)))</formula>
    </cfRule>
  </conditionalFormatting>
  <conditionalFormatting sqref="AD14:AD24 AD26:AD32 AD34:AD51 AD53:AD54 AD56:AD88 AD90:AD94 AD96:AD112 AD114:AD120 AD122:AD185 AD187 AD226:AD230 AD234:AD264 AD269 AD271:AD275 AD279:AD288 AD292:AD306 AD308:AD311 AD313:AD336 AD338:AD365 AD367:AD386 AD189:AD222 AD224 AD232 AD266 AD277 AD290">
    <cfRule type="containsText" dxfId="165" priority="148" operator="containsText" text="Não Iniciada">
      <formula>NOT(ISERROR(SEARCH("Não Iniciada",AD14)))</formula>
    </cfRule>
    <cfRule type="containsText" dxfId="164" priority="149" operator="containsText" text="Adiantada">
      <formula>NOT(ISERROR(SEARCH("Adiantada",AD14)))</formula>
    </cfRule>
    <cfRule type="containsText" dxfId="163" priority="150" operator="containsText" text="Atrasada">
      <formula>NOT(ISERROR(SEARCH("Atrasada",AD14)))</formula>
    </cfRule>
  </conditionalFormatting>
  <conditionalFormatting sqref="AD13">
    <cfRule type="containsText" dxfId="162" priority="145" operator="containsText" text="Não Iniciada">
      <formula>NOT(ISERROR(SEARCH("Não Iniciada",AD13)))</formula>
    </cfRule>
    <cfRule type="containsText" dxfId="161" priority="146" operator="containsText" text="Adiantada">
      <formula>NOT(ISERROR(SEARCH("Adiantada",AD13)))</formula>
    </cfRule>
    <cfRule type="containsText" dxfId="160" priority="147" operator="containsText" text="Atrasada">
      <formula>NOT(ISERROR(SEARCH("Atrasada",AD13)))</formula>
    </cfRule>
  </conditionalFormatting>
  <conditionalFormatting sqref="AD186">
    <cfRule type="containsText" dxfId="159" priority="118" operator="containsText" text="Não Iniciada">
      <formula>NOT(ISERROR(SEARCH("Não Iniciada",AD186)))</formula>
    </cfRule>
    <cfRule type="containsText" dxfId="158" priority="119" operator="containsText" text="Adiantada">
      <formula>NOT(ISERROR(SEARCH("Adiantada",AD186)))</formula>
    </cfRule>
    <cfRule type="containsText" dxfId="157" priority="120" operator="containsText" text="Atrasada">
      <formula>NOT(ISERROR(SEARCH("Atrasada",AD186)))</formula>
    </cfRule>
  </conditionalFormatting>
  <conditionalFormatting sqref="AD225">
    <cfRule type="containsText" dxfId="156" priority="115" operator="containsText" text="Não Iniciada">
      <formula>NOT(ISERROR(SEARCH("Não Iniciada",AD225)))</formula>
    </cfRule>
    <cfRule type="containsText" dxfId="155" priority="116" operator="containsText" text="Adiantada">
      <formula>NOT(ISERROR(SEARCH("Adiantada",AD225)))</formula>
    </cfRule>
    <cfRule type="containsText" dxfId="154" priority="117" operator="containsText" text="Atrasada">
      <formula>NOT(ISERROR(SEARCH("Atrasada",AD225)))</formula>
    </cfRule>
  </conditionalFormatting>
  <conditionalFormatting sqref="AD233">
    <cfRule type="containsText" dxfId="153" priority="112" operator="containsText" text="Não Iniciada">
      <formula>NOT(ISERROR(SEARCH("Não Iniciada",AD233)))</formula>
    </cfRule>
    <cfRule type="containsText" dxfId="152" priority="113" operator="containsText" text="Adiantada">
      <formula>NOT(ISERROR(SEARCH("Adiantada",AD233)))</formula>
    </cfRule>
    <cfRule type="containsText" dxfId="151" priority="114" operator="containsText" text="Atrasada">
      <formula>NOT(ISERROR(SEARCH("Atrasada",AD233)))</formula>
    </cfRule>
  </conditionalFormatting>
  <conditionalFormatting sqref="AD267">
    <cfRule type="containsText" dxfId="150" priority="109" operator="containsText" text="Não Iniciada">
      <formula>NOT(ISERROR(SEARCH("Não Iniciada",AD267)))</formula>
    </cfRule>
    <cfRule type="containsText" dxfId="149" priority="110" operator="containsText" text="Adiantada">
      <formula>NOT(ISERROR(SEARCH("Adiantada",AD267)))</formula>
    </cfRule>
    <cfRule type="containsText" dxfId="148" priority="111" operator="containsText" text="Atrasada">
      <formula>NOT(ISERROR(SEARCH("Atrasada",AD267)))</formula>
    </cfRule>
  </conditionalFormatting>
  <conditionalFormatting sqref="AD270">
    <cfRule type="containsText" dxfId="147" priority="106" operator="containsText" text="Não Iniciada">
      <formula>NOT(ISERROR(SEARCH("Não Iniciada",AD270)))</formula>
    </cfRule>
    <cfRule type="containsText" dxfId="146" priority="107" operator="containsText" text="Adiantada">
      <formula>NOT(ISERROR(SEARCH("Adiantada",AD270)))</formula>
    </cfRule>
    <cfRule type="containsText" dxfId="145" priority="108" operator="containsText" text="Atrasada">
      <formula>NOT(ISERROR(SEARCH("Atrasada",AD270)))</formula>
    </cfRule>
  </conditionalFormatting>
  <conditionalFormatting sqref="AD278">
    <cfRule type="containsText" dxfId="144" priority="103" operator="containsText" text="Não Iniciada">
      <formula>NOT(ISERROR(SEARCH("Não Iniciada",AD278)))</formula>
    </cfRule>
    <cfRule type="containsText" dxfId="143" priority="104" operator="containsText" text="Adiantada">
      <formula>NOT(ISERROR(SEARCH("Adiantada",AD278)))</formula>
    </cfRule>
    <cfRule type="containsText" dxfId="142" priority="105" operator="containsText" text="Atrasada">
      <formula>NOT(ISERROR(SEARCH("Atrasada",AD278)))</formula>
    </cfRule>
  </conditionalFormatting>
  <conditionalFormatting sqref="AD291">
    <cfRule type="containsText" dxfId="141" priority="100" operator="containsText" text="Não Iniciada">
      <formula>NOT(ISERROR(SEARCH("Não Iniciada",AD291)))</formula>
    </cfRule>
    <cfRule type="containsText" dxfId="140" priority="101" operator="containsText" text="Adiantada">
      <formula>NOT(ISERROR(SEARCH("Adiantada",AD291)))</formula>
    </cfRule>
    <cfRule type="containsText" dxfId="139" priority="102" operator="containsText" text="Atrasada">
      <formula>NOT(ISERROR(SEARCH("Atrasada",AD291)))</formula>
    </cfRule>
  </conditionalFormatting>
  <conditionalFormatting sqref="AD409">
    <cfRule type="containsText" dxfId="138" priority="82" operator="containsText" text="Não Iniciada">
      <formula>NOT(ISERROR(SEARCH("Não Iniciada",AD409)))</formula>
    </cfRule>
    <cfRule type="containsText" dxfId="137" priority="83" operator="containsText" text="Adiantada">
      <formula>NOT(ISERROR(SEARCH("Adiantada",AD409)))</formula>
    </cfRule>
    <cfRule type="containsText" dxfId="136" priority="84" operator="containsText" text="Atrasada">
      <formula>NOT(ISERROR(SEARCH("Atrasada",AD409)))</formula>
    </cfRule>
  </conditionalFormatting>
  <conditionalFormatting sqref="AD488">
    <cfRule type="containsText" dxfId="135" priority="73" operator="containsText" text="Não Iniciada">
      <formula>NOT(ISERROR(SEARCH("Não Iniciada",AD488)))</formula>
    </cfRule>
    <cfRule type="containsText" dxfId="134" priority="74" operator="containsText" text="Adiantada">
      <formula>NOT(ISERROR(SEARCH("Adiantada",AD488)))</formula>
    </cfRule>
    <cfRule type="containsText" dxfId="133" priority="75" operator="containsText" text="Atrasada">
      <formula>NOT(ISERROR(SEARCH("Atrasada",AD488)))</formula>
    </cfRule>
  </conditionalFormatting>
  <conditionalFormatting sqref="AD25">
    <cfRule type="containsText" dxfId="132" priority="70" operator="containsText" text="Não Iniciada">
      <formula>NOT(ISERROR(SEARCH("Não Iniciada",AD25)))</formula>
    </cfRule>
    <cfRule type="containsText" dxfId="131" priority="71" operator="containsText" text="Adiantada">
      <formula>NOT(ISERROR(SEARCH("Adiantada",AD25)))</formula>
    </cfRule>
    <cfRule type="containsText" dxfId="130" priority="72" operator="containsText" text="Atrasada">
      <formula>NOT(ISERROR(SEARCH("Atrasada",AD25)))</formula>
    </cfRule>
  </conditionalFormatting>
  <conditionalFormatting sqref="AD33">
    <cfRule type="containsText" dxfId="129" priority="67" operator="containsText" text="Não Iniciada">
      <formula>NOT(ISERROR(SEARCH("Não Iniciada",AD33)))</formula>
    </cfRule>
    <cfRule type="containsText" dxfId="128" priority="68" operator="containsText" text="Adiantada">
      <formula>NOT(ISERROR(SEARCH("Adiantada",AD33)))</formula>
    </cfRule>
    <cfRule type="containsText" dxfId="127" priority="69" operator="containsText" text="Atrasada">
      <formula>NOT(ISERROR(SEARCH("Atrasada",AD33)))</formula>
    </cfRule>
  </conditionalFormatting>
  <conditionalFormatting sqref="AD52">
    <cfRule type="containsText" dxfId="126" priority="64" operator="containsText" text="Não Iniciada">
      <formula>NOT(ISERROR(SEARCH("Não Iniciada",AD52)))</formula>
    </cfRule>
    <cfRule type="containsText" dxfId="125" priority="65" operator="containsText" text="Adiantada">
      <formula>NOT(ISERROR(SEARCH("Adiantada",AD52)))</formula>
    </cfRule>
    <cfRule type="containsText" dxfId="124" priority="66" operator="containsText" text="Atrasada">
      <formula>NOT(ISERROR(SEARCH("Atrasada",AD52)))</formula>
    </cfRule>
  </conditionalFormatting>
  <conditionalFormatting sqref="AD55">
    <cfRule type="containsText" dxfId="123" priority="61" operator="containsText" text="Não Iniciada">
      <formula>NOT(ISERROR(SEARCH("Não Iniciada",AD55)))</formula>
    </cfRule>
    <cfRule type="containsText" dxfId="122" priority="62" operator="containsText" text="Adiantada">
      <formula>NOT(ISERROR(SEARCH("Adiantada",AD55)))</formula>
    </cfRule>
    <cfRule type="containsText" dxfId="121" priority="63" operator="containsText" text="Atrasada">
      <formula>NOT(ISERROR(SEARCH("Atrasada",AD55)))</formula>
    </cfRule>
  </conditionalFormatting>
  <conditionalFormatting sqref="AD89">
    <cfRule type="containsText" dxfId="120" priority="58" operator="containsText" text="Não Iniciada">
      <formula>NOT(ISERROR(SEARCH("Não Iniciada",AD89)))</formula>
    </cfRule>
    <cfRule type="containsText" dxfId="119" priority="59" operator="containsText" text="Adiantada">
      <formula>NOT(ISERROR(SEARCH("Adiantada",AD89)))</formula>
    </cfRule>
    <cfRule type="containsText" dxfId="118" priority="60" operator="containsText" text="Atrasada">
      <formula>NOT(ISERROR(SEARCH("Atrasada",AD89)))</formula>
    </cfRule>
  </conditionalFormatting>
  <conditionalFormatting sqref="AD95">
    <cfRule type="containsText" dxfId="117" priority="55" operator="containsText" text="Não Iniciada">
      <formula>NOT(ISERROR(SEARCH("Não Iniciada",AD95)))</formula>
    </cfRule>
    <cfRule type="containsText" dxfId="116" priority="56" operator="containsText" text="Adiantada">
      <formula>NOT(ISERROR(SEARCH("Adiantada",AD95)))</formula>
    </cfRule>
    <cfRule type="containsText" dxfId="115" priority="57" operator="containsText" text="Atrasada">
      <formula>NOT(ISERROR(SEARCH("Atrasada",AD95)))</formula>
    </cfRule>
  </conditionalFormatting>
  <conditionalFormatting sqref="AD113">
    <cfRule type="containsText" dxfId="114" priority="52" operator="containsText" text="Não Iniciada">
      <formula>NOT(ISERROR(SEARCH("Não Iniciada",AD113)))</formula>
    </cfRule>
    <cfRule type="containsText" dxfId="113" priority="53" operator="containsText" text="Adiantada">
      <formula>NOT(ISERROR(SEARCH("Adiantada",AD113)))</formula>
    </cfRule>
    <cfRule type="containsText" dxfId="112" priority="54" operator="containsText" text="Atrasada">
      <formula>NOT(ISERROR(SEARCH("Atrasada",AD113)))</formula>
    </cfRule>
  </conditionalFormatting>
  <conditionalFormatting sqref="AD121">
    <cfRule type="containsText" dxfId="111" priority="49" operator="containsText" text="Não Iniciada">
      <formula>NOT(ISERROR(SEARCH("Não Iniciada",AD121)))</formula>
    </cfRule>
    <cfRule type="containsText" dxfId="110" priority="50" operator="containsText" text="Adiantada">
      <formula>NOT(ISERROR(SEARCH("Adiantada",AD121)))</formula>
    </cfRule>
    <cfRule type="containsText" dxfId="109" priority="51" operator="containsText" text="Atrasada">
      <formula>NOT(ISERROR(SEARCH("Atrasada",AD121)))</formula>
    </cfRule>
  </conditionalFormatting>
  <conditionalFormatting sqref="AD188">
    <cfRule type="containsText" dxfId="108" priority="46" operator="containsText" text="Não Iniciada">
      <formula>NOT(ISERROR(SEARCH("Não Iniciada",AD188)))</formula>
    </cfRule>
    <cfRule type="containsText" dxfId="107" priority="47" operator="containsText" text="Adiantada">
      <formula>NOT(ISERROR(SEARCH("Adiantada",AD188)))</formula>
    </cfRule>
    <cfRule type="containsText" dxfId="106" priority="48" operator="containsText" text="Atrasada">
      <formula>NOT(ISERROR(SEARCH("Atrasada",AD188)))</formula>
    </cfRule>
  </conditionalFormatting>
  <conditionalFormatting sqref="AD223">
    <cfRule type="containsText" dxfId="105" priority="43" operator="containsText" text="Não Iniciada">
      <formula>NOT(ISERROR(SEARCH("Não Iniciada",AD223)))</formula>
    </cfRule>
    <cfRule type="containsText" dxfId="104" priority="44" operator="containsText" text="Adiantada">
      <formula>NOT(ISERROR(SEARCH("Adiantada",AD223)))</formula>
    </cfRule>
    <cfRule type="containsText" dxfId="103" priority="45" operator="containsText" text="Atrasada">
      <formula>NOT(ISERROR(SEARCH("Atrasada",AD223)))</formula>
    </cfRule>
  </conditionalFormatting>
  <conditionalFormatting sqref="AD231">
    <cfRule type="containsText" dxfId="102" priority="40" operator="containsText" text="Não Iniciada">
      <formula>NOT(ISERROR(SEARCH("Não Iniciada",AD231)))</formula>
    </cfRule>
    <cfRule type="containsText" dxfId="101" priority="41" operator="containsText" text="Adiantada">
      <formula>NOT(ISERROR(SEARCH("Adiantada",AD231)))</formula>
    </cfRule>
    <cfRule type="containsText" dxfId="100" priority="42" operator="containsText" text="Atrasada">
      <formula>NOT(ISERROR(SEARCH("Atrasada",AD231)))</formula>
    </cfRule>
  </conditionalFormatting>
  <conditionalFormatting sqref="AD265">
    <cfRule type="containsText" dxfId="99" priority="37" operator="containsText" text="Não Iniciada">
      <formula>NOT(ISERROR(SEARCH("Não Iniciada",AD265)))</formula>
    </cfRule>
    <cfRule type="containsText" dxfId="98" priority="38" operator="containsText" text="Adiantada">
      <formula>NOT(ISERROR(SEARCH("Adiantada",AD265)))</formula>
    </cfRule>
    <cfRule type="containsText" dxfId="97" priority="39" operator="containsText" text="Atrasada">
      <formula>NOT(ISERROR(SEARCH("Atrasada",AD265)))</formula>
    </cfRule>
  </conditionalFormatting>
  <conditionalFormatting sqref="AD268">
    <cfRule type="containsText" dxfId="96" priority="34" operator="containsText" text="Não Iniciada">
      <formula>NOT(ISERROR(SEARCH("Não Iniciada",AD268)))</formula>
    </cfRule>
    <cfRule type="containsText" dxfId="95" priority="35" operator="containsText" text="Adiantada">
      <formula>NOT(ISERROR(SEARCH("Adiantada",AD268)))</formula>
    </cfRule>
    <cfRule type="containsText" dxfId="94" priority="36" operator="containsText" text="Atrasada">
      <formula>NOT(ISERROR(SEARCH("Atrasada",AD268)))</formula>
    </cfRule>
  </conditionalFormatting>
  <conditionalFormatting sqref="AD276">
    <cfRule type="containsText" dxfId="93" priority="31" operator="containsText" text="Não Iniciada">
      <formula>NOT(ISERROR(SEARCH("Não Iniciada",AD276)))</formula>
    </cfRule>
    <cfRule type="containsText" dxfId="92" priority="32" operator="containsText" text="Adiantada">
      <formula>NOT(ISERROR(SEARCH("Adiantada",AD276)))</formula>
    </cfRule>
    <cfRule type="containsText" dxfId="91" priority="33" operator="containsText" text="Atrasada">
      <formula>NOT(ISERROR(SEARCH("Atrasada",AD276)))</formula>
    </cfRule>
  </conditionalFormatting>
  <conditionalFormatting sqref="AD289">
    <cfRule type="containsText" dxfId="90" priority="28" operator="containsText" text="Não Iniciada">
      <formula>NOT(ISERROR(SEARCH("Não Iniciada",AD289)))</formula>
    </cfRule>
    <cfRule type="containsText" dxfId="89" priority="29" operator="containsText" text="Adiantada">
      <formula>NOT(ISERROR(SEARCH("Adiantada",AD289)))</formula>
    </cfRule>
    <cfRule type="containsText" dxfId="88" priority="30" operator="containsText" text="Atrasada">
      <formula>NOT(ISERROR(SEARCH("Atrasada",AD289)))</formula>
    </cfRule>
  </conditionalFormatting>
  <conditionalFormatting sqref="AD307">
    <cfRule type="containsText" dxfId="87" priority="25" operator="containsText" text="Não Iniciada">
      <formula>NOT(ISERROR(SEARCH("Não Iniciada",AD307)))</formula>
    </cfRule>
    <cfRule type="containsText" dxfId="86" priority="26" operator="containsText" text="Adiantada">
      <formula>NOT(ISERROR(SEARCH("Adiantada",AD307)))</formula>
    </cfRule>
    <cfRule type="containsText" dxfId="85" priority="27" operator="containsText" text="Atrasada">
      <formula>NOT(ISERROR(SEARCH("Atrasada",AD307)))</formula>
    </cfRule>
  </conditionalFormatting>
  <conditionalFormatting sqref="AD312">
    <cfRule type="containsText" dxfId="84" priority="22" operator="containsText" text="Não Iniciada">
      <formula>NOT(ISERROR(SEARCH("Não Iniciada",AD312)))</formula>
    </cfRule>
    <cfRule type="containsText" dxfId="83" priority="23" operator="containsText" text="Adiantada">
      <formula>NOT(ISERROR(SEARCH("Adiantada",AD312)))</formula>
    </cfRule>
    <cfRule type="containsText" dxfId="82" priority="24" operator="containsText" text="Atrasada">
      <formula>NOT(ISERROR(SEARCH("Atrasada",AD312)))</formula>
    </cfRule>
  </conditionalFormatting>
  <conditionalFormatting sqref="AD337">
    <cfRule type="containsText" dxfId="81" priority="19" operator="containsText" text="Não Iniciada">
      <formula>NOT(ISERROR(SEARCH("Não Iniciada",AD337)))</formula>
    </cfRule>
    <cfRule type="containsText" dxfId="80" priority="20" operator="containsText" text="Adiantada">
      <formula>NOT(ISERROR(SEARCH("Adiantada",AD337)))</formula>
    </cfRule>
    <cfRule type="containsText" dxfId="79" priority="21" operator="containsText" text="Atrasada">
      <formula>NOT(ISERROR(SEARCH("Atrasada",AD337)))</formula>
    </cfRule>
  </conditionalFormatting>
  <conditionalFormatting sqref="AD366">
    <cfRule type="containsText" dxfId="78" priority="16" operator="containsText" text="Não Iniciada">
      <formula>NOT(ISERROR(SEARCH("Não Iniciada",AD366)))</formula>
    </cfRule>
    <cfRule type="containsText" dxfId="77" priority="17" operator="containsText" text="Adiantada">
      <formula>NOT(ISERROR(SEARCH("Adiantada",AD366)))</formula>
    </cfRule>
    <cfRule type="containsText" dxfId="76" priority="18" operator="containsText" text="Atrasada">
      <formula>NOT(ISERROR(SEARCH("Atrasada",AD366)))</formula>
    </cfRule>
  </conditionalFormatting>
  <conditionalFormatting sqref="AD399">
    <cfRule type="containsText" dxfId="75" priority="13" operator="containsText" text="Não Iniciada">
      <formula>NOT(ISERROR(SEARCH("Não Iniciada",AD399)))</formula>
    </cfRule>
    <cfRule type="containsText" dxfId="74" priority="14" operator="containsText" text="Adiantada">
      <formula>NOT(ISERROR(SEARCH("Adiantada",AD399)))</formula>
    </cfRule>
    <cfRule type="containsText" dxfId="73" priority="15" operator="containsText" text="Atrasada">
      <formula>NOT(ISERROR(SEARCH("Atrasada",AD399)))</formula>
    </cfRule>
  </conditionalFormatting>
  <conditionalFormatting sqref="AD410">
    <cfRule type="containsText" dxfId="72" priority="10" operator="containsText" text="Não Iniciada">
      <formula>NOT(ISERROR(SEARCH("Não Iniciada",AD410)))</formula>
    </cfRule>
    <cfRule type="containsText" dxfId="71" priority="11" operator="containsText" text="Adiantada">
      <formula>NOT(ISERROR(SEARCH("Adiantada",AD410)))</formula>
    </cfRule>
    <cfRule type="containsText" dxfId="70" priority="12" operator="containsText" text="Atrasada">
      <formula>NOT(ISERROR(SEARCH("Atrasada",AD410)))</formula>
    </cfRule>
  </conditionalFormatting>
  <conditionalFormatting sqref="AD438">
    <cfRule type="containsText" dxfId="69" priority="7" operator="containsText" text="Não Iniciada">
      <formula>NOT(ISERROR(SEARCH("Não Iniciada",AD438)))</formula>
    </cfRule>
    <cfRule type="containsText" dxfId="68" priority="8" operator="containsText" text="Adiantada">
      <formula>NOT(ISERROR(SEARCH("Adiantada",AD438)))</formula>
    </cfRule>
    <cfRule type="containsText" dxfId="67" priority="9" operator="containsText" text="Atrasada">
      <formula>NOT(ISERROR(SEARCH("Atrasada",AD438)))</formula>
    </cfRule>
  </conditionalFormatting>
  <conditionalFormatting sqref="AD464">
    <cfRule type="containsText" dxfId="66" priority="4" operator="containsText" text="Não Iniciada">
      <formula>NOT(ISERROR(SEARCH("Não Iniciada",AD464)))</formula>
    </cfRule>
    <cfRule type="containsText" dxfId="65" priority="5" operator="containsText" text="Adiantada">
      <formula>NOT(ISERROR(SEARCH("Adiantada",AD464)))</formula>
    </cfRule>
    <cfRule type="containsText" dxfId="64" priority="6" operator="containsText" text="Atrasada">
      <formula>NOT(ISERROR(SEARCH("Atrasada",AD464)))</formula>
    </cfRule>
  </conditionalFormatting>
  <conditionalFormatting sqref="AD489">
    <cfRule type="containsText" dxfId="63" priority="1" operator="containsText" text="Não Iniciada">
      <formula>NOT(ISERROR(SEARCH("Não Iniciada",AD489)))</formula>
    </cfRule>
    <cfRule type="containsText" dxfId="62" priority="2" operator="containsText" text="Adiantada">
      <formula>NOT(ISERROR(SEARCH("Adiantada",AD489)))</formula>
    </cfRule>
    <cfRule type="containsText" dxfId="61" priority="3" operator="containsText" text="Atrasada">
      <formula>NOT(ISERROR(SEARCH("Atrasada",AD489)))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4"/>
  <sheetViews>
    <sheetView showGridLines="0" topLeftCell="A2" zoomScale="70" zoomScaleNormal="70" workbookViewId="0">
      <pane xSplit="3" ySplit="8" topLeftCell="D10" activePane="bottomRight" state="frozen"/>
      <selection activeCell="B486" sqref="B486"/>
      <selection pane="topRight" activeCell="B486" sqref="B486"/>
      <selection pane="bottomLeft" activeCell="B486" sqref="B486"/>
      <selection pane="bottomRight" activeCell="B486" sqref="B486"/>
    </sheetView>
  </sheetViews>
  <sheetFormatPr defaultColWidth="6.28515625" defaultRowHeight="12.75" x14ac:dyDescent="0.2"/>
  <cols>
    <col min="1" max="1" width="4.28515625" style="925" customWidth="1"/>
    <col min="2" max="2" width="18.7109375" style="925" customWidth="1"/>
    <col min="3" max="3" width="36.7109375" style="925" customWidth="1"/>
    <col min="4" max="5" width="40.7109375" style="925" customWidth="1"/>
    <col min="6" max="7" width="18.7109375" style="925" customWidth="1"/>
    <col min="8" max="8" width="28.5703125" style="925" customWidth="1"/>
    <col min="9" max="9" width="30.85546875" style="932" customWidth="1"/>
    <col min="10" max="256" width="6.28515625" style="925"/>
    <col min="257" max="257" width="4.28515625" style="925" customWidth="1"/>
    <col min="258" max="258" width="18.7109375" style="925" customWidth="1"/>
    <col min="259" max="259" width="36.7109375" style="925" customWidth="1"/>
    <col min="260" max="261" width="40.7109375" style="925" customWidth="1"/>
    <col min="262" max="264" width="18.7109375" style="925" customWidth="1"/>
    <col min="265" max="512" width="6.28515625" style="925"/>
    <col min="513" max="513" width="4.28515625" style="925" customWidth="1"/>
    <col min="514" max="514" width="18.7109375" style="925" customWidth="1"/>
    <col min="515" max="515" width="36.7109375" style="925" customWidth="1"/>
    <col min="516" max="517" width="40.7109375" style="925" customWidth="1"/>
    <col min="518" max="520" width="18.7109375" style="925" customWidth="1"/>
    <col min="521" max="768" width="6.28515625" style="925"/>
    <col min="769" max="769" width="4.28515625" style="925" customWidth="1"/>
    <col min="770" max="770" width="18.7109375" style="925" customWidth="1"/>
    <col min="771" max="771" width="36.7109375" style="925" customWidth="1"/>
    <col min="772" max="773" width="40.7109375" style="925" customWidth="1"/>
    <col min="774" max="776" width="18.7109375" style="925" customWidth="1"/>
    <col min="777" max="1024" width="6.28515625" style="925"/>
    <col min="1025" max="1025" width="4.28515625" style="925" customWidth="1"/>
    <col min="1026" max="1026" width="18.7109375" style="925" customWidth="1"/>
    <col min="1027" max="1027" width="36.7109375" style="925" customWidth="1"/>
    <col min="1028" max="1029" width="40.7109375" style="925" customWidth="1"/>
    <col min="1030" max="1032" width="18.7109375" style="925" customWidth="1"/>
    <col min="1033" max="1280" width="6.28515625" style="925"/>
    <col min="1281" max="1281" width="4.28515625" style="925" customWidth="1"/>
    <col min="1282" max="1282" width="18.7109375" style="925" customWidth="1"/>
    <col min="1283" max="1283" width="36.7109375" style="925" customWidth="1"/>
    <col min="1284" max="1285" width="40.7109375" style="925" customWidth="1"/>
    <col min="1286" max="1288" width="18.7109375" style="925" customWidth="1"/>
    <col min="1289" max="1536" width="6.28515625" style="925"/>
    <col min="1537" max="1537" width="4.28515625" style="925" customWidth="1"/>
    <col min="1538" max="1538" width="18.7109375" style="925" customWidth="1"/>
    <col min="1539" max="1539" width="36.7109375" style="925" customWidth="1"/>
    <col min="1540" max="1541" width="40.7109375" style="925" customWidth="1"/>
    <col min="1542" max="1544" width="18.7109375" style="925" customWidth="1"/>
    <col min="1545" max="1792" width="6.28515625" style="925"/>
    <col min="1793" max="1793" width="4.28515625" style="925" customWidth="1"/>
    <col min="1794" max="1794" width="18.7109375" style="925" customWidth="1"/>
    <col min="1795" max="1795" width="36.7109375" style="925" customWidth="1"/>
    <col min="1796" max="1797" width="40.7109375" style="925" customWidth="1"/>
    <col min="1798" max="1800" width="18.7109375" style="925" customWidth="1"/>
    <col min="1801" max="2048" width="6.28515625" style="925"/>
    <col min="2049" max="2049" width="4.28515625" style="925" customWidth="1"/>
    <col min="2050" max="2050" width="18.7109375" style="925" customWidth="1"/>
    <col min="2051" max="2051" width="36.7109375" style="925" customWidth="1"/>
    <col min="2052" max="2053" width="40.7109375" style="925" customWidth="1"/>
    <col min="2054" max="2056" width="18.7109375" style="925" customWidth="1"/>
    <col min="2057" max="2304" width="6.28515625" style="925"/>
    <col min="2305" max="2305" width="4.28515625" style="925" customWidth="1"/>
    <col min="2306" max="2306" width="18.7109375" style="925" customWidth="1"/>
    <col min="2307" max="2307" width="36.7109375" style="925" customWidth="1"/>
    <col min="2308" max="2309" width="40.7109375" style="925" customWidth="1"/>
    <col min="2310" max="2312" width="18.7109375" style="925" customWidth="1"/>
    <col min="2313" max="2560" width="6.28515625" style="925"/>
    <col min="2561" max="2561" width="4.28515625" style="925" customWidth="1"/>
    <col min="2562" max="2562" width="18.7109375" style="925" customWidth="1"/>
    <col min="2563" max="2563" width="36.7109375" style="925" customWidth="1"/>
    <col min="2564" max="2565" width="40.7109375" style="925" customWidth="1"/>
    <col min="2566" max="2568" width="18.7109375" style="925" customWidth="1"/>
    <col min="2569" max="2816" width="6.28515625" style="925"/>
    <col min="2817" max="2817" width="4.28515625" style="925" customWidth="1"/>
    <col min="2818" max="2818" width="18.7109375" style="925" customWidth="1"/>
    <col min="2819" max="2819" width="36.7109375" style="925" customWidth="1"/>
    <col min="2820" max="2821" width="40.7109375" style="925" customWidth="1"/>
    <col min="2822" max="2824" width="18.7109375" style="925" customWidth="1"/>
    <col min="2825" max="3072" width="6.28515625" style="925"/>
    <col min="3073" max="3073" width="4.28515625" style="925" customWidth="1"/>
    <col min="3074" max="3074" width="18.7109375" style="925" customWidth="1"/>
    <col min="3075" max="3075" width="36.7109375" style="925" customWidth="1"/>
    <col min="3076" max="3077" width="40.7109375" style="925" customWidth="1"/>
    <col min="3078" max="3080" width="18.7109375" style="925" customWidth="1"/>
    <col min="3081" max="3328" width="6.28515625" style="925"/>
    <col min="3329" max="3329" width="4.28515625" style="925" customWidth="1"/>
    <col min="3330" max="3330" width="18.7109375" style="925" customWidth="1"/>
    <col min="3331" max="3331" width="36.7109375" style="925" customWidth="1"/>
    <col min="3332" max="3333" width="40.7109375" style="925" customWidth="1"/>
    <col min="3334" max="3336" width="18.7109375" style="925" customWidth="1"/>
    <col min="3337" max="3584" width="6.28515625" style="925"/>
    <col min="3585" max="3585" width="4.28515625" style="925" customWidth="1"/>
    <col min="3586" max="3586" width="18.7109375" style="925" customWidth="1"/>
    <col min="3587" max="3587" width="36.7109375" style="925" customWidth="1"/>
    <col min="3588" max="3589" width="40.7109375" style="925" customWidth="1"/>
    <col min="3590" max="3592" width="18.7109375" style="925" customWidth="1"/>
    <col min="3593" max="3840" width="6.28515625" style="925"/>
    <col min="3841" max="3841" width="4.28515625" style="925" customWidth="1"/>
    <col min="3842" max="3842" width="18.7109375" style="925" customWidth="1"/>
    <col min="3843" max="3843" width="36.7109375" style="925" customWidth="1"/>
    <col min="3844" max="3845" width="40.7109375" style="925" customWidth="1"/>
    <col min="3846" max="3848" width="18.7109375" style="925" customWidth="1"/>
    <col min="3849" max="4096" width="6.28515625" style="925"/>
    <col min="4097" max="4097" width="4.28515625" style="925" customWidth="1"/>
    <col min="4098" max="4098" width="18.7109375" style="925" customWidth="1"/>
    <col min="4099" max="4099" width="36.7109375" style="925" customWidth="1"/>
    <col min="4100" max="4101" width="40.7109375" style="925" customWidth="1"/>
    <col min="4102" max="4104" width="18.7109375" style="925" customWidth="1"/>
    <col min="4105" max="4352" width="6.28515625" style="925"/>
    <col min="4353" max="4353" width="4.28515625" style="925" customWidth="1"/>
    <col min="4354" max="4354" width="18.7109375" style="925" customWidth="1"/>
    <col min="4355" max="4355" width="36.7109375" style="925" customWidth="1"/>
    <col min="4356" max="4357" width="40.7109375" style="925" customWidth="1"/>
    <col min="4358" max="4360" width="18.7109375" style="925" customWidth="1"/>
    <col min="4361" max="4608" width="6.28515625" style="925"/>
    <col min="4609" max="4609" width="4.28515625" style="925" customWidth="1"/>
    <col min="4610" max="4610" width="18.7109375" style="925" customWidth="1"/>
    <col min="4611" max="4611" width="36.7109375" style="925" customWidth="1"/>
    <col min="4612" max="4613" width="40.7109375" style="925" customWidth="1"/>
    <col min="4614" max="4616" width="18.7109375" style="925" customWidth="1"/>
    <col min="4617" max="4864" width="6.28515625" style="925"/>
    <col min="4865" max="4865" width="4.28515625" style="925" customWidth="1"/>
    <col min="4866" max="4866" width="18.7109375" style="925" customWidth="1"/>
    <col min="4867" max="4867" width="36.7109375" style="925" customWidth="1"/>
    <col min="4868" max="4869" width="40.7109375" style="925" customWidth="1"/>
    <col min="4870" max="4872" width="18.7109375" style="925" customWidth="1"/>
    <col min="4873" max="5120" width="6.28515625" style="925"/>
    <col min="5121" max="5121" width="4.28515625" style="925" customWidth="1"/>
    <col min="5122" max="5122" width="18.7109375" style="925" customWidth="1"/>
    <col min="5123" max="5123" width="36.7109375" style="925" customWidth="1"/>
    <col min="5124" max="5125" width="40.7109375" style="925" customWidth="1"/>
    <col min="5126" max="5128" width="18.7109375" style="925" customWidth="1"/>
    <col min="5129" max="5376" width="6.28515625" style="925"/>
    <col min="5377" max="5377" width="4.28515625" style="925" customWidth="1"/>
    <col min="5378" max="5378" width="18.7109375" style="925" customWidth="1"/>
    <col min="5379" max="5379" width="36.7109375" style="925" customWidth="1"/>
    <col min="5380" max="5381" width="40.7109375" style="925" customWidth="1"/>
    <col min="5382" max="5384" width="18.7109375" style="925" customWidth="1"/>
    <col min="5385" max="5632" width="6.28515625" style="925"/>
    <col min="5633" max="5633" width="4.28515625" style="925" customWidth="1"/>
    <col min="5634" max="5634" width="18.7109375" style="925" customWidth="1"/>
    <col min="5635" max="5635" width="36.7109375" style="925" customWidth="1"/>
    <col min="5636" max="5637" width="40.7109375" style="925" customWidth="1"/>
    <col min="5638" max="5640" width="18.7109375" style="925" customWidth="1"/>
    <col min="5641" max="5888" width="6.28515625" style="925"/>
    <col min="5889" max="5889" width="4.28515625" style="925" customWidth="1"/>
    <col min="5890" max="5890" width="18.7109375" style="925" customWidth="1"/>
    <col min="5891" max="5891" width="36.7109375" style="925" customWidth="1"/>
    <col min="5892" max="5893" width="40.7109375" style="925" customWidth="1"/>
    <col min="5894" max="5896" width="18.7109375" style="925" customWidth="1"/>
    <col min="5897" max="6144" width="6.28515625" style="925"/>
    <col min="6145" max="6145" width="4.28515625" style="925" customWidth="1"/>
    <col min="6146" max="6146" width="18.7109375" style="925" customWidth="1"/>
    <col min="6147" max="6147" width="36.7109375" style="925" customWidth="1"/>
    <col min="6148" max="6149" width="40.7109375" style="925" customWidth="1"/>
    <col min="6150" max="6152" width="18.7109375" style="925" customWidth="1"/>
    <col min="6153" max="6400" width="6.28515625" style="925"/>
    <col min="6401" max="6401" width="4.28515625" style="925" customWidth="1"/>
    <col min="6402" max="6402" width="18.7109375" style="925" customWidth="1"/>
    <col min="6403" max="6403" width="36.7109375" style="925" customWidth="1"/>
    <col min="6404" max="6405" width="40.7109375" style="925" customWidth="1"/>
    <col min="6406" max="6408" width="18.7109375" style="925" customWidth="1"/>
    <col min="6409" max="6656" width="6.28515625" style="925"/>
    <col min="6657" max="6657" width="4.28515625" style="925" customWidth="1"/>
    <col min="6658" max="6658" width="18.7109375" style="925" customWidth="1"/>
    <col min="6659" max="6659" width="36.7109375" style="925" customWidth="1"/>
    <col min="6660" max="6661" width="40.7109375" style="925" customWidth="1"/>
    <col min="6662" max="6664" width="18.7109375" style="925" customWidth="1"/>
    <col min="6665" max="6912" width="6.28515625" style="925"/>
    <col min="6913" max="6913" width="4.28515625" style="925" customWidth="1"/>
    <col min="6914" max="6914" width="18.7109375" style="925" customWidth="1"/>
    <col min="6915" max="6915" width="36.7109375" style="925" customWidth="1"/>
    <col min="6916" max="6917" width="40.7109375" style="925" customWidth="1"/>
    <col min="6918" max="6920" width="18.7109375" style="925" customWidth="1"/>
    <col min="6921" max="7168" width="6.28515625" style="925"/>
    <col min="7169" max="7169" width="4.28515625" style="925" customWidth="1"/>
    <col min="7170" max="7170" width="18.7109375" style="925" customWidth="1"/>
    <col min="7171" max="7171" width="36.7109375" style="925" customWidth="1"/>
    <col min="7172" max="7173" width="40.7109375" style="925" customWidth="1"/>
    <col min="7174" max="7176" width="18.7109375" style="925" customWidth="1"/>
    <col min="7177" max="7424" width="6.28515625" style="925"/>
    <col min="7425" max="7425" width="4.28515625" style="925" customWidth="1"/>
    <col min="7426" max="7426" width="18.7109375" style="925" customWidth="1"/>
    <col min="7427" max="7427" width="36.7109375" style="925" customWidth="1"/>
    <col min="7428" max="7429" width="40.7109375" style="925" customWidth="1"/>
    <col min="7430" max="7432" width="18.7109375" style="925" customWidth="1"/>
    <col min="7433" max="7680" width="6.28515625" style="925"/>
    <col min="7681" max="7681" width="4.28515625" style="925" customWidth="1"/>
    <col min="7682" max="7682" width="18.7109375" style="925" customWidth="1"/>
    <col min="7683" max="7683" width="36.7109375" style="925" customWidth="1"/>
    <col min="7684" max="7685" width="40.7109375" style="925" customWidth="1"/>
    <col min="7686" max="7688" width="18.7109375" style="925" customWidth="1"/>
    <col min="7689" max="7936" width="6.28515625" style="925"/>
    <col min="7937" max="7937" width="4.28515625" style="925" customWidth="1"/>
    <col min="7938" max="7938" width="18.7109375" style="925" customWidth="1"/>
    <col min="7939" max="7939" width="36.7109375" style="925" customWidth="1"/>
    <col min="7940" max="7941" width="40.7109375" style="925" customWidth="1"/>
    <col min="7942" max="7944" width="18.7109375" style="925" customWidth="1"/>
    <col min="7945" max="8192" width="6.28515625" style="925"/>
    <col min="8193" max="8193" width="4.28515625" style="925" customWidth="1"/>
    <col min="8194" max="8194" width="18.7109375" style="925" customWidth="1"/>
    <col min="8195" max="8195" width="36.7109375" style="925" customWidth="1"/>
    <col min="8196" max="8197" width="40.7109375" style="925" customWidth="1"/>
    <col min="8198" max="8200" width="18.7109375" style="925" customWidth="1"/>
    <col min="8201" max="8448" width="6.28515625" style="925"/>
    <col min="8449" max="8449" width="4.28515625" style="925" customWidth="1"/>
    <col min="8450" max="8450" width="18.7109375" style="925" customWidth="1"/>
    <col min="8451" max="8451" width="36.7109375" style="925" customWidth="1"/>
    <col min="8452" max="8453" width="40.7109375" style="925" customWidth="1"/>
    <col min="8454" max="8456" width="18.7109375" style="925" customWidth="1"/>
    <col min="8457" max="8704" width="6.28515625" style="925"/>
    <col min="8705" max="8705" width="4.28515625" style="925" customWidth="1"/>
    <col min="8706" max="8706" width="18.7109375" style="925" customWidth="1"/>
    <col min="8707" max="8707" width="36.7109375" style="925" customWidth="1"/>
    <col min="8708" max="8709" width="40.7109375" style="925" customWidth="1"/>
    <col min="8710" max="8712" width="18.7109375" style="925" customWidth="1"/>
    <col min="8713" max="8960" width="6.28515625" style="925"/>
    <col min="8961" max="8961" width="4.28515625" style="925" customWidth="1"/>
    <col min="8962" max="8962" width="18.7109375" style="925" customWidth="1"/>
    <col min="8963" max="8963" width="36.7109375" style="925" customWidth="1"/>
    <col min="8964" max="8965" width="40.7109375" style="925" customWidth="1"/>
    <col min="8966" max="8968" width="18.7109375" style="925" customWidth="1"/>
    <col min="8969" max="9216" width="6.28515625" style="925"/>
    <col min="9217" max="9217" width="4.28515625" style="925" customWidth="1"/>
    <col min="9218" max="9218" width="18.7109375" style="925" customWidth="1"/>
    <col min="9219" max="9219" width="36.7109375" style="925" customWidth="1"/>
    <col min="9220" max="9221" width="40.7109375" style="925" customWidth="1"/>
    <col min="9222" max="9224" width="18.7109375" style="925" customWidth="1"/>
    <col min="9225" max="9472" width="6.28515625" style="925"/>
    <col min="9473" max="9473" width="4.28515625" style="925" customWidth="1"/>
    <col min="9474" max="9474" width="18.7109375" style="925" customWidth="1"/>
    <col min="9475" max="9475" width="36.7109375" style="925" customWidth="1"/>
    <col min="9476" max="9477" width="40.7109375" style="925" customWidth="1"/>
    <col min="9478" max="9480" width="18.7109375" style="925" customWidth="1"/>
    <col min="9481" max="9728" width="6.28515625" style="925"/>
    <col min="9729" max="9729" width="4.28515625" style="925" customWidth="1"/>
    <col min="9730" max="9730" width="18.7109375" style="925" customWidth="1"/>
    <col min="9731" max="9731" width="36.7109375" style="925" customWidth="1"/>
    <col min="9732" max="9733" width="40.7109375" style="925" customWidth="1"/>
    <col min="9734" max="9736" width="18.7109375" style="925" customWidth="1"/>
    <col min="9737" max="9984" width="6.28515625" style="925"/>
    <col min="9985" max="9985" width="4.28515625" style="925" customWidth="1"/>
    <col min="9986" max="9986" width="18.7109375" style="925" customWidth="1"/>
    <col min="9987" max="9987" width="36.7109375" style="925" customWidth="1"/>
    <col min="9988" max="9989" width="40.7109375" style="925" customWidth="1"/>
    <col min="9990" max="9992" width="18.7109375" style="925" customWidth="1"/>
    <col min="9993" max="10240" width="6.28515625" style="925"/>
    <col min="10241" max="10241" width="4.28515625" style="925" customWidth="1"/>
    <col min="10242" max="10242" width="18.7109375" style="925" customWidth="1"/>
    <col min="10243" max="10243" width="36.7109375" style="925" customWidth="1"/>
    <col min="10244" max="10245" width="40.7109375" style="925" customWidth="1"/>
    <col min="10246" max="10248" width="18.7109375" style="925" customWidth="1"/>
    <col min="10249" max="10496" width="6.28515625" style="925"/>
    <col min="10497" max="10497" width="4.28515625" style="925" customWidth="1"/>
    <col min="10498" max="10498" width="18.7109375" style="925" customWidth="1"/>
    <col min="10499" max="10499" width="36.7109375" style="925" customWidth="1"/>
    <col min="10500" max="10501" width="40.7109375" style="925" customWidth="1"/>
    <col min="10502" max="10504" width="18.7109375" style="925" customWidth="1"/>
    <col min="10505" max="10752" width="6.28515625" style="925"/>
    <col min="10753" max="10753" width="4.28515625" style="925" customWidth="1"/>
    <col min="10754" max="10754" width="18.7109375" style="925" customWidth="1"/>
    <col min="10755" max="10755" width="36.7109375" style="925" customWidth="1"/>
    <col min="10756" max="10757" width="40.7109375" style="925" customWidth="1"/>
    <col min="10758" max="10760" width="18.7109375" style="925" customWidth="1"/>
    <col min="10761" max="11008" width="6.28515625" style="925"/>
    <col min="11009" max="11009" width="4.28515625" style="925" customWidth="1"/>
    <col min="11010" max="11010" width="18.7109375" style="925" customWidth="1"/>
    <col min="11011" max="11011" width="36.7109375" style="925" customWidth="1"/>
    <col min="11012" max="11013" width="40.7109375" style="925" customWidth="1"/>
    <col min="11014" max="11016" width="18.7109375" style="925" customWidth="1"/>
    <col min="11017" max="11264" width="6.28515625" style="925"/>
    <col min="11265" max="11265" width="4.28515625" style="925" customWidth="1"/>
    <col min="11266" max="11266" width="18.7109375" style="925" customWidth="1"/>
    <col min="11267" max="11267" width="36.7109375" style="925" customWidth="1"/>
    <col min="11268" max="11269" width="40.7109375" style="925" customWidth="1"/>
    <col min="11270" max="11272" width="18.7109375" style="925" customWidth="1"/>
    <col min="11273" max="11520" width="6.28515625" style="925"/>
    <col min="11521" max="11521" width="4.28515625" style="925" customWidth="1"/>
    <col min="11522" max="11522" width="18.7109375" style="925" customWidth="1"/>
    <col min="11523" max="11523" width="36.7109375" style="925" customWidth="1"/>
    <col min="11524" max="11525" width="40.7109375" style="925" customWidth="1"/>
    <col min="11526" max="11528" width="18.7109375" style="925" customWidth="1"/>
    <col min="11529" max="11776" width="6.28515625" style="925"/>
    <col min="11777" max="11777" width="4.28515625" style="925" customWidth="1"/>
    <col min="11778" max="11778" width="18.7109375" style="925" customWidth="1"/>
    <col min="11779" max="11779" width="36.7109375" style="925" customWidth="1"/>
    <col min="11780" max="11781" width="40.7109375" style="925" customWidth="1"/>
    <col min="11782" max="11784" width="18.7109375" style="925" customWidth="1"/>
    <col min="11785" max="12032" width="6.28515625" style="925"/>
    <col min="12033" max="12033" width="4.28515625" style="925" customWidth="1"/>
    <col min="12034" max="12034" width="18.7109375" style="925" customWidth="1"/>
    <col min="12035" max="12035" width="36.7109375" style="925" customWidth="1"/>
    <col min="12036" max="12037" width="40.7109375" style="925" customWidth="1"/>
    <col min="12038" max="12040" width="18.7109375" style="925" customWidth="1"/>
    <col min="12041" max="12288" width="6.28515625" style="925"/>
    <col min="12289" max="12289" width="4.28515625" style="925" customWidth="1"/>
    <col min="12290" max="12290" width="18.7109375" style="925" customWidth="1"/>
    <col min="12291" max="12291" width="36.7109375" style="925" customWidth="1"/>
    <col min="12292" max="12293" width="40.7109375" style="925" customWidth="1"/>
    <col min="12294" max="12296" width="18.7109375" style="925" customWidth="1"/>
    <col min="12297" max="12544" width="6.28515625" style="925"/>
    <col min="12545" max="12545" width="4.28515625" style="925" customWidth="1"/>
    <col min="12546" max="12546" width="18.7109375" style="925" customWidth="1"/>
    <col min="12547" max="12547" width="36.7109375" style="925" customWidth="1"/>
    <col min="12548" max="12549" width="40.7109375" style="925" customWidth="1"/>
    <col min="12550" max="12552" width="18.7109375" style="925" customWidth="1"/>
    <col min="12553" max="12800" width="6.28515625" style="925"/>
    <col min="12801" max="12801" width="4.28515625" style="925" customWidth="1"/>
    <col min="12802" max="12802" width="18.7109375" style="925" customWidth="1"/>
    <col min="12803" max="12803" width="36.7109375" style="925" customWidth="1"/>
    <col min="12804" max="12805" width="40.7109375" style="925" customWidth="1"/>
    <col min="12806" max="12808" width="18.7109375" style="925" customWidth="1"/>
    <col min="12809" max="13056" width="6.28515625" style="925"/>
    <col min="13057" max="13057" width="4.28515625" style="925" customWidth="1"/>
    <col min="13058" max="13058" width="18.7109375" style="925" customWidth="1"/>
    <col min="13059" max="13059" width="36.7109375" style="925" customWidth="1"/>
    <col min="13060" max="13061" width="40.7109375" style="925" customWidth="1"/>
    <col min="13062" max="13064" width="18.7109375" style="925" customWidth="1"/>
    <col min="13065" max="13312" width="6.28515625" style="925"/>
    <col min="13313" max="13313" width="4.28515625" style="925" customWidth="1"/>
    <col min="13314" max="13314" width="18.7109375" style="925" customWidth="1"/>
    <col min="13315" max="13315" width="36.7109375" style="925" customWidth="1"/>
    <col min="13316" max="13317" width="40.7109375" style="925" customWidth="1"/>
    <col min="13318" max="13320" width="18.7109375" style="925" customWidth="1"/>
    <col min="13321" max="13568" width="6.28515625" style="925"/>
    <col min="13569" max="13569" width="4.28515625" style="925" customWidth="1"/>
    <col min="13570" max="13570" width="18.7109375" style="925" customWidth="1"/>
    <col min="13571" max="13571" width="36.7109375" style="925" customWidth="1"/>
    <col min="13572" max="13573" width="40.7109375" style="925" customWidth="1"/>
    <col min="13574" max="13576" width="18.7109375" style="925" customWidth="1"/>
    <col min="13577" max="13824" width="6.28515625" style="925"/>
    <col min="13825" max="13825" width="4.28515625" style="925" customWidth="1"/>
    <col min="13826" max="13826" width="18.7109375" style="925" customWidth="1"/>
    <col min="13827" max="13827" width="36.7109375" style="925" customWidth="1"/>
    <col min="13828" max="13829" width="40.7109375" style="925" customWidth="1"/>
    <col min="13830" max="13832" width="18.7109375" style="925" customWidth="1"/>
    <col min="13833" max="14080" width="6.28515625" style="925"/>
    <col min="14081" max="14081" width="4.28515625" style="925" customWidth="1"/>
    <col min="14082" max="14082" width="18.7109375" style="925" customWidth="1"/>
    <col min="14083" max="14083" width="36.7109375" style="925" customWidth="1"/>
    <col min="14084" max="14085" width="40.7109375" style="925" customWidth="1"/>
    <col min="14086" max="14088" width="18.7109375" style="925" customWidth="1"/>
    <col min="14089" max="14336" width="6.28515625" style="925"/>
    <col min="14337" max="14337" width="4.28515625" style="925" customWidth="1"/>
    <col min="14338" max="14338" width="18.7109375" style="925" customWidth="1"/>
    <col min="14339" max="14339" width="36.7109375" style="925" customWidth="1"/>
    <col min="14340" max="14341" width="40.7109375" style="925" customWidth="1"/>
    <col min="14342" max="14344" width="18.7109375" style="925" customWidth="1"/>
    <col min="14345" max="14592" width="6.28515625" style="925"/>
    <col min="14593" max="14593" width="4.28515625" style="925" customWidth="1"/>
    <col min="14594" max="14594" width="18.7109375" style="925" customWidth="1"/>
    <col min="14595" max="14595" width="36.7109375" style="925" customWidth="1"/>
    <col min="14596" max="14597" width="40.7109375" style="925" customWidth="1"/>
    <col min="14598" max="14600" width="18.7109375" style="925" customWidth="1"/>
    <col min="14601" max="14848" width="6.28515625" style="925"/>
    <col min="14849" max="14849" width="4.28515625" style="925" customWidth="1"/>
    <col min="14850" max="14850" width="18.7109375" style="925" customWidth="1"/>
    <col min="14851" max="14851" width="36.7109375" style="925" customWidth="1"/>
    <col min="14852" max="14853" width="40.7109375" style="925" customWidth="1"/>
    <col min="14854" max="14856" width="18.7109375" style="925" customWidth="1"/>
    <col min="14857" max="15104" width="6.28515625" style="925"/>
    <col min="15105" max="15105" width="4.28515625" style="925" customWidth="1"/>
    <col min="15106" max="15106" width="18.7109375" style="925" customWidth="1"/>
    <col min="15107" max="15107" width="36.7109375" style="925" customWidth="1"/>
    <col min="15108" max="15109" width="40.7109375" style="925" customWidth="1"/>
    <col min="15110" max="15112" width="18.7109375" style="925" customWidth="1"/>
    <col min="15113" max="15360" width="6.28515625" style="925"/>
    <col min="15361" max="15361" width="4.28515625" style="925" customWidth="1"/>
    <col min="15362" max="15362" width="18.7109375" style="925" customWidth="1"/>
    <col min="15363" max="15363" width="36.7109375" style="925" customWidth="1"/>
    <col min="15364" max="15365" width="40.7109375" style="925" customWidth="1"/>
    <col min="15366" max="15368" width="18.7109375" style="925" customWidth="1"/>
    <col min="15369" max="15616" width="6.28515625" style="925"/>
    <col min="15617" max="15617" width="4.28515625" style="925" customWidth="1"/>
    <col min="15618" max="15618" width="18.7109375" style="925" customWidth="1"/>
    <col min="15619" max="15619" width="36.7109375" style="925" customWidth="1"/>
    <col min="15620" max="15621" width="40.7109375" style="925" customWidth="1"/>
    <col min="15622" max="15624" width="18.7109375" style="925" customWidth="1"/>
    <col min="15625" max="15872" width="6.28515625" style="925"/>
    <col min="15873" max="15873" width="4.28515625" style="925" customWidth="1"/>
    <col min="15874" max="15874" width="18.7109375" style="925" customWidth="1"/>
    <col min="15875" max="15875" width="36.7109375" style="925" customWidth="1"/>
    <col min="15876" max="15877" width="40.7109375" style="925" customWidth="1"/>
    <col min="15878" max="15880" width="18.7109375" style="925" customWidth="1"/>
    <col min="15881" max="16128" width="6.28515625" style="925"/>
    <col min="16129" max="16129" width="4.28515625" style="925" customWidth="1"/>
    <col min="16130" max="16130" width="18.7109375" style="925" customWidth="1"/>
    <col min="16131" max="16131" width="36.7109375" style="925" customWidth="1"/>
    <col min="16132" max="16133" width="40.7109375" style="925" customWidth="1"/>
    <col min="16134" max="16136" width="18.7109375" style="925" customWidth="1"/>
    <col min="16137" max="16384" width="6.28515625" style="925"/>
  </cols>
  <sheetData>
    <row r="1" spans="2:9" s="918" customFormat="1" ht="13.5" thickBot="1" x14ac:dyDescent="0.25">
      <c r="B1" s="919"/>
      <c r="C1" s="919"/>
      <c r="D1" s="919"/>
      <c r="E1" s="919"/>
      <c r="F1" s="919"/>
      <c r="G1" s="919"/>
      <c r="H1" s="919"/>
      <c r="I1" s="926"/>
    </row>
    <row r="2" spans="2:9" s="918" customFormat="1" ht="26.25" customHeight="1" x14ac:dyDescent="0.2">
      <c r="B2" s="895"/>
      <c r="C2" s="1068" t="s">
        <v>2696</v>
      </c>
      <c r="D2" s="1069"/>
      <c r="E2" s="1069"/>
      <c r="F2" s="1069"/>
      <c r="G2" s="1070"/>
      <c r="H2" s="896"/>
      <c r="I2" s="926"/>
    </row>
    <row r="3" spans="2:9" s="918" customFormat="1" ht="20.100000000000001" customHeight="1" x14ac:dyDescent="0.2">
      <c r="B3" s="897"/>
      <c r="C3" s="1071" t="s">
        <v>2709</v>
      </c>
      <c r="D3" s="1072"/>
      <c r="E3" s="1072"/>
      <c r="F3" s="1072"/>
      <c r="G3" s="1073"/>
      <c r="H3" s="898"/>
      <c r="I3" s="926"/>
    </row>
    <row r="4" spans="2:9" s="918" customFormat="1" ht="20.100000000000001" customHeight="1" x14ac:dyDescent="0.2">
      <c r="B4" s="897"/>
      <c r="C4" s="1074"/>
      <c r="D4" s="1075"/>
      <c r="E4" s="1075"/>
      <c r="F4" s="1075"/>
      <c r="G4" s="1076"/>
      <c r="H4" s="899"/>
      <c r="I4" s="926"/>
    </row>
    <row r="5" spans="2:9" s="918" customFormat="1" ht="13.15" customHeight="1" x14ac:dyDescent="0.2">
      <c r="B5" s="1077" t="s">
        <v>2697</v>
      </c>
      <c r="C5" s="1079">
        <v>43956.5625</v>
      </c>
      <c r="D5" s="1081" t="s">
        <v>2707</v>
      </c>
      <c r="E5" s="1081"/>
      <c r="F5" s="1083" t="s">
        <v>2698</v>
      </c>
      <c r="G5" s="1085">
        <v>43956.645833333336</v>
      </c>
      <c r="H5" s="1086">
        <v>43956</v>
      </c>
      <c r="I5" s="926"/>
    </row>
    <row r="6" spans="2:9" s="918" customFormat="1" ht="13.15" customHeight="1" thickBot="1" x14ac:dyDescent="0.25">
      <c r="B6" s="1078"/>
      <c r="C6" s="1080"/>
      <c r="D6" s="1082"/>
      <c r="E6" s="1082"/>
      <c r="F6" s="1084"/>
      <c r="G6" s="1087"/>
      <c r="H6" s="1088"/>
      <c r="I6" s="926"/>
    </row>
    <row r="7" spans="2:9" s="920" customFormat="1" ht="10.5" customHeight="1" thickBot="1" x14ac:dyDescent="0.25">
      <c r="B7" s="900"/>
      <c r="C7" s="900"/>
      <c r="D7" s="900"/>
      <c r="E7" s="900"/>
      <c r="F7" s="900"/>
      <c r="G7" s="900"/>
      <c r="H7" s="900"/>
      <c r="I7" s="927"/>
    </row>
    <row r="8" spans="2:9" s="921" customFormat="1" ht="18" x14ac:dyDescent="0.25">
      <c r="B8" s="1058" t="s">
        <v>2699</v>
      </c>
      <c r="C8" s="1060" t="s">
        <v>2700</v>
      </c>
      <c r="D8" s="1060" t="s">
        <v>2701</v>
      </c>
      <c r="E8" s="933" t="s">
        <v>2702</v>
      </c>
      <c r="F8" s="934"/>
      <c r="G8" s="934"/>
      <c r="H8" s="935"/>
      <c r="I8" s="928"/>
    </row>
    <row r="9" spans="2:9" s="921" customFormat="1" ht="16.5" thickBot="1" x14ac:dyDescent="0.3">
      <c r="B9" s="1059"/>
      <c r="C9" s="1061"/>
      <c r="D9" s="1061"/>
      <c r="E9" s="936" t="s">
        <v>2703</v>
      </c>
      <c r="F9" s="937" t="s">
        <v>2704</v>
      </c>
      <c r="G9" s="937" t="s">
        <v>2705</v>
      </c>
      <c r="H9" s="938" t="s">
        <v>216</v>
      </c>
      <c r="I9" s="928"/>
    </row>
    <row r="10" spans="2:9" s="922" customFormat="1" ht="30" customHeight="1" x14ac:dyDescent="0.2">
      <c r="B10" s="1062">
        <v>1</v>
      </c>
      <c r="C10" s="1065" t="s">
        <v>2728</v>
      </c>
      <c r="D10" s="1065" t="s">
        <v>2729</v>
      </c>
      <c r="E10" s="1065" t="s">
        <v>2730</v>
      </c>
      <c r="F10" s="1100" t="s">
        <v>2731</v>
      </c>
      <c r="G10" s="1101">
        <v>44105</v>
      </c>
      <c r="H10" s="1102" t="s">
        <v>2708</v>
      </c>
      <c r="I10" s="929"/>
    </row>
    <row r="11" spans="2:9" s="922" customFormat="1" ht="30" customHeight="1" x14ac:dyDescent="0.2">
      <c r="B11" s="1063"/>
      <c r="C11" s="1066"/>
      <c r="D11" s="1066"/>
      <c r="E11" s="1066"/>
      <c r="F11" s="1095"/>
      <c r="G11" s="1098"/>
      <c r="H11" s="1090"/>
      <c r="I11" s="929"/>
    </row>
    <row r="12" spans="2:9" s="922" customFormat="1" ht="30" customHeight="1" x14ac:dyDescent="0.2">
      <c r="B12" s="1063"/>
      <c r="C12" s="1066"/>
      <c r="D12" s="1066"/>
      <c r="E12" s="1066"/>
      <c r="F12" s="1095"/>
      <c r="G12" s="1098"/>
      <c r="H12" s="1090"/>
      <c r="I12" s="929"/>
    </row>
    <row r="13" spans="2:9" s="923" customFormat="1" ht="75" customHeight="1" x14ac:dyDescent="0.25">
      <c r="B13" s="1064"/>
      <c r="C13" s="1067"/>
      <c r="D13" s="1067"/>
      <c r="E13" s="1067"/>
      <c r="F13" s="1096"/>
      <c r="G13" s="1099"/>
      <c r="H13" s="1091"/>
      <c r="I13" s="930"/>
    </row>
    <row r="14" spans="2:9" s="923" customFormat="1" ht="30" customHeight="1" x14ac:dyDescent="0.25">
      <c r="B14" s="1092">
        <v>2</v>
      </c>
      <c r="C14" s="1093" t="s">
        <v>2732</v>
      </c>
      <c r="D14" s="1093" t="s">
        <v>2733</v>
      </c>
      <c r="E14" s="1093" t="s">
        <v>2734</v>
      </c>
      <c r="F14" s="1094" t="s">
        <v>2731</v>
      </c>
      <c r="G14" s="1097">
        <v>44105</v>
      </c>
      <c r="H14" s="1089" t="s">
        <v>2708</v>
      </c>
      <c r="I14" s="930"/>
    </row>
    <row r="15" spans="2:9" s="923" customFormat="1" ht="30" customHeight="1" x14ac:dyDescent="0.25">
      <c r="B15" s="1063"/>
      <c r="C15" s="1066"/>
      <c r="D15" s="1066"/>
      <c r="E15" s="1066"/>
      <c r="F15" s="1095"/>
      <c r="G15" s="1098"/>
      <c r="H15" s="1090"/>
      <c r="I15" s="930"/>
    </row>
    <row r="16" spans="2:9" s="923" customFormat="1" ht="30" customHeight="1" x14ac:dyDescent="0.25">
      <c r="B16" s="1063"/>
      <c r="C16" s="1066"/>
      <c r="D16" s="1066"/>
      <c r="E16" s="1066"/>
      <c r="F16" s="1095"/>
      <c r="G16" s="1098"/>
      <c r="H16" s="1090"/>
      <c r="I16" s="930"/>
    </row>
    <row r="17" spans="2:9" s="923" customFormat="1" ht="105" customHeight="1" x14ac:dyDescent="0.25">
      <c r="B17" s="1064"/>
      <c r="C17" s="1067"/>
      <c r="D17" s="1067"/>
      <c r="E17" s="1067"/>
      <c r="F17" s="1096"/>
      <c r="G17" s="1099"/>
      <c r="H17" s="1091"/>
      <c r="I17" s="930"/>
    </row>
    <row r="18" spans="2:9" s="923" customFormat="1" ht="30" customHeight="1" x14ac:dyDescent="0.25">
      <c r="B18" s="1092">
        <v>3</v>
      </c>
      <c r="C18" s="1093" t="s">
        <v>2735</v>
      </c>
      <c r="D18" s="1093" t="s">
        <v>2736</v>
      </c>
      <c r="E18" s="1093" t="s">
        <v>2737</v>
      </c>
      <c r="F18" s="1094" t="s">
        <v>2713</v>
      </c>
      <c r="G18" s="1097">
        <v>44165</v>
      </c>
      <c r="H18" s="1089" t="s">
        <v>2708</v>
      </c>
      <c r="I18" s="930"/>
    </row>
    <row r="19" spans="2:9" s="924" customFormat="1" ht="30" customHeight="1" x14ac:dyDescent="0.2">
      <c r="B19" s="1063"/>
      <c r="C19" s="1066"/>
      <c r="D19" s="1066"/>
      <c r="E19" s="1066"/>
      <c r="F19" s="1095"/>
      <c r="G19" s="1098"/>
      <c r="H19" s="1090"/>
      <c r="I19" s="931"/>
    </row>
    <row r="20" spans="2:9" s="923" customFormat="1" ht="30" customHeight="1" x14ac:dyDescent="0.25">
      <c r="B20" s="1063"/>
      <c r="C20" s="1066"/>
      <c r="D20" s="1066"/>
      <c r="E20" s="1066"/>
      <c r="F20" s="1095"/>
      <c r="G20" s="1098"/>
      <c r="H20" s="1090"/>
      <c r="I20" s="930"/>
    </row>
    <row r="21" spans="2:9" s="924" customFormat="1" ht="30" customHeight="1" x14ac:dyDescent="0.2">
      <c r="B21" s="1064"/>
      <c r="C21" s="1067"/>
      <c r="D21" s="1067"/>
      <c r="E21" s="1067"/>
      <c r="F21" s="1096"/>
      <c r="G21" s="1099"/>
      <c r="H21" s="1091"/>
      <c r="I21" s="931"/>
    </row>
    <row r="22" spans="2:9" s="924" customFormat="1" ht="30" customHeight="1" x14ac:dyDescent="0.2">
      <c r="B22" s="1092">
        <v>4</v>
      </c>
      <c r="C22" s="1105" t="s">
        <v>2738</v>
      </c>
      <c r="D22" s="1105" t="s">
        <v>2740</v>
      </c>
      <c r="E22" s="1105" t="s">
        <v>2739</v>
      </c>
      <c r="F22" s="1094" t="s">
        <v>2713</v>
      </c>
      <c r="G22" s="1097">
        <v>44135</v>
      </c>
      <c r="H22" s="1089" t="s">
        <v>2708</v>
      </c>
      <c r="I22" s="931"/>
    </row>
    <row r="23" spans="2:9" s="924" customFormat="1" ht="30" customHeight="1" x14ac:dyDescent="0.2">
      <c r="B23" s="1063"/>
      <c r="C23" s="1103"/>
      <c r="D23" s="1103"/>
      <c r="E23" s="1103"/>
      <c r="F23" s="1095"/>
      <c r="G23" s="1098"/>
      <c r="H23" s="1090"/>
      <c r="I23" s="931"/>
    </row>
    <row r="24" spans="2:9" s="924" customFormat="1" ht="30" customHeight="1" x14ac:dyDescent="0.2">
      <c r="B24" s="1064"/>
      <c r="C24" s="1104"/>
      <c r="D24" s="1104"/>
      <c r="E24" s="1104"/>
      <c r="F24" s="1096"/>
      <c r="G24" s="1099"/>
      <c r="H24" s="1091"/>
      <c r="I24" s="931"/>
    </row>
    <row r="25" spans="2:9" s="924" customFormat="1" ht="30" customHeight="1" x14ac:dyDescent="0.2">
      <c r="B25" s="1063">
        <v>5</v>
      </c>
      <c r="C25" s="1103" t="s">
        <v>2741</v>
      </c>
      <c r="D25" s="1105" t="s">
        <v>2743</v>
      </c>
      <c r="E25" s="1105" t="s">
        <v>2742</v>
      </c>
      <c r="F25" s="1094" t="s">
        <v>2713</v>
      </c>
      <c r="G25" s="1097">
        <v>44135</v>
      </c>
      <c r="H25" s="1089" t="s">
        <v>2708</v>
      </c>
      <c r="I25" s="931"/>
    </row>
    <row r="26" spans="2:9" s="924" customFormat="1" ht="30" customHeight="1" x14ac:dyDescent="0.2">
      <c r="B26" s="1063"/>
      <c r="C26" s="1103"/>
      <c r="D26" s="1103"/>
      <c r="E26" s="1103"/>
      <c r="F26" s="1095"/>
      <c r="G26" s="1098"/>
      <c r="H26" s="1090"/>
      <c r="I26" s="931"/>
    </row>
    <row r="27" spans="2:9" s="924" customFormat="1" ht="30" customHeight="1" x14ac:dyDescent="0.2">
      <c r="B27" s="1064"/>
      <c r="C27" s="1104"/>
      <c r="D27" s="1104"/>
      <c r="E27" s="1104"/>
      <c r="F27" s="1096"/>
      <c r="G27" s="1099"/>
      <c r="H27" s="1091"/>
      <c r="I27" s="931"/>
    </row>
    <row r="28" spans="2:9" s="924" customFormat="1" ht="30" customHeight="1" x14ac:dyDescent="0.2">
      <c r="B28" s="1092">
        <v>6</v>
      </c>
      <c r="C28" s="1105" t="s">
        <v>2744</v>
      </c>
      <c r="D28" s="1105" t="s">
        <v>2745</v>
      </c>
      <c r="E28" s="1105" t="s">
        <v>2746</v>
      </c>
      <c r="F28" s="1094" t="s">
        <v>2731</v>
      </c>
      <c r="G28" s="1097">
        <v>44136</v>
      </c>
      <c r="H28" s="1089" t="s">
        <v>2708</v>
      </c>
      <c r="I28" s="931"/>
    </row>
    <row r="29" spans="2:9" s="924" customFormat="1" ht="30" customHeight="1" x14ac:dyDescent="0.2">
      <c r="B29" s="1063"/>
      <c r="C29" s="1103"/>
      <c r="D29" s="1103"/>
      <c r="E29" s="1103"/>
      <c r="F29" s="1095"/>
      <c r="G29" s="1098"/>
      <c r="H29" s="1090"/>
      <c r="I29" s="931"/>
    </row>
    <row r="30" spans="2:9" s="924" customFormat="1" ht="30" customHeight="1" x14ac:dyDescent="0.2">
      <c r="B30" s="1064"/>
      <c r="C30" s="1104"/>
      <c r="D30" s="1104"/>
      <c r="E30" s="1104"/>
      <c r="F30" s="1096"/>
      <c r="G30" s="1099"/>
      <c r="H30" s="1091"/>
      <c r="I30" s="931"/>
    </row>
    <row r="31" spans="2:9" s="924" customFormat="1" ht="30" customHeight="1" x14ac:dyDescent="0.2">
      <c r="B31" s="1063">
        <v>7</v>
      </c>
      <c r="C31" s="1103" t="s">
        <v>2747</v>
      </c>
      <c r="D31" s="1103" t="s">
        <v>2748</v>
      </c>
      <c r="E31" s="1105" t="s">
        <v>2749</v>
      </c>
      <c r="F31" s="1094" t="s">
        <v>2731</v>
      </c>
      <c r="G31" s="1106">
        <v>44136</v>
      </c>
      <c r="H31" s="1090" t="s">
        <v>2708</v>
      </c>
      <c r="I31" s="931"/>
    </row>
    <row r="32" spans="2:9" s="924" customFormat="1" ht="30" customHeight="1" x14ac:dyDescent="0.2">
      <c r="B32" s="1063"/>
      <c r="C32" s="1103"/>
      <c r="D32" s="1103"/>
      <c r="E32" s="1103"/>
      <c r="F32" s="1095"/>
      <c r="G32" s="1106"/>
      <c r="H32" s="1090"/>
      <c r="I32" s="931"/>
    </row>
    <row r="33" spans="2:9" s="924" customFormat="1" ht="30" customHeight="1" x14ac:dyDescent="0.2">
      <c r="B33" s="1064"/>
      <c r="C33" s="1104"/>
      <c r="D33" s="1104"/>
      <c r="E33" s="1104"/>
      <c r="F33" s="1096"/>
      <c r="G33" s="1107"/>
      <c r="H33" s="1091"/>
      <c r="I33" s="931"/>
    </row>
    <row r="34" spans="2:9" s="924" customFormat="1" ht="30" customHeight="1" x14ac:dyDescent="0.2">
      <c r="B34" s="1092">
        <v>8</v>
      </c>
      <c r="C34" s="1105" t="s">
        <v>2750</v>
      </c>
      <c r="D34" s="1105" t="s">
        <v>2751</v>
      </c>
      <c r="E34" s="1105" t="s">
        <v>2752</v>
      </c>
      <c r="F34" s="1094" t="s">
        <v>2731</v>
      </c>
      <c r="G34" s="1097">
        <v>44136</v>
      </c>
      <c r="H34" s="1089" t="s">
        <v>2708</v>
      </c>
      <c r="I34" s="931"/>
    </row>
    <row r="35" spans="2:9" s="924" customFormat="1" ht="30" customHeight="1" x14ac:dyDescent="0.2">
      <c r="B35" s="1063"/>
      <c r="C35" s="1103"/>
      <c r="D35" s="1103"/>
      <c r="E35" s="1103"/>
      <c r="F35" s="1095"/>
      <c r="G35" s="1098"/>
      <c r="H35" s="1090"/>
      <c r="I35" s="931"/>
    </row>
    <row r="36" spans="2:9" s="924" customFormat="1" ht="30" customHeight="1" x14ac:dyDescent="0.2">
      <c r="B36" s="1064"/>
      <c r="C36" s="1104"/>
      <c r="D36" s="1104"/>
      <c r="E36" s="1104"/>
      <c r="F36" s="1096"/>
      <c r="G36" s="1099"/>
      <c r="H36" s="1091"/>
      <c r="I36" s="931"/>
    </row>
    <row r="37" spans="2:9" s="924" customFormat="1" ht="30" customHeight="1" x14ac:dyDescent="0.2">
      <c r="B37" s="1092">
        <v>9</v>
      </c>
      <c r="C37" s="1105"/>
      <c r="D37" s="1105"/>
      <c r="E37" s="1105"/>
      <c r="F37" s="1094"/>
      <c r="G37" s="1097"/>
      <c r="H37" s="1089"/>
      <c r="I37" s="931"/>
    </row>
    <row r="38" spans="2:9" s="924" customFormat="1" ht="30" customHeight="1" x14ac:dyDescent="0.2">
      <c r="B38" s="1063"/>
      <c r="C38" s="1103"/>
      <c r="D38" s="1103"/>
      <c r="E38" s="1103"/>
      <c r="F38" s="1095"/>
      <c r="G38" s="1098"/>
      <c r="H38" s="1090"/>
      <c r="I38" s="931"/>
    </row>
    <row r="39" spans="2:9" s="924" customFormat="1" ht="30" customHeight="1" x14ac:dyDescent="0.2">
      <c r="B39" s="1064"/>
      <c r="C39" s="1104"/>
      <c r="D39" s="1104"/>
      <c r="E39" s="1104"/>
      <c r="F39" s="1096"/>
      <c r="G39" s="1099"/>
      <c r="H39" s="1091"/>
      <c r="I39" s="931"/>
    </row>
    <row r="40" spans="2:9" s="924" customFormat="1" ht="30" customHeight="1" x14ac:dyDescent="0.2">
      <c r="B40" s="1092"/>
      <c r="C40" s="1105"/>
      <c r="D40" s="1105"/>
      <c r="E40" s="1105"/>
      <c r="F40" s="1094"/>
      <c r="G40" s="1097"/>
      <c r="H40" s="1089"/>
      <c r="I40" s="931"/>
    </row>
    <row r="41" spans="2:9" s="924" customFormat="1" ht="30" customHeight="1" x14ac:dyDescent="0.2">
      <c r="B41" s="1063"/>
      <c r="C41" s="1103"/>
      <c r="D41" s="1103"/>
      <c r="E41" s="1103"/>
      <c r="F41" s="1095"/>
      <c r="G41" s="1098"/>
      <c r="H41" s="1090"/>
      <c r="I41" s="931"/>
    </row>
    <row r="42" spans="2:9" s="924" customFormat="1" ht="30" customHeight="1" x14ac:dyDescent="0.2">
      <c r="B42" s="1064"/>
      <c r="C42" s="1104"/>
      <c r="D42" s="1104"/>
      <c r="E42" s="1104"/>
      <c r="F42" s="1096"/>
      <c r="G42" s="1099"/>
      <c r="H42" s="1091"/>
      <c r="I42" s="931"/>
    </row>
    <row r="43" spans="2:9" s="924" customFormat="1" ht="30" customHeight="1" x14ac:dyDescent="0.2">
      <c r="B43" s="1092"/>
      <c r="C43" s="1105"/>
      <c r="D43" s="1105"/>
      <c r="E43" s="1105"/>
      <c r="F43" s="1094"/>
      <c r="G43" s="1097"/>
      <c r="H43" s="1089"/>
      <c r="I43" s="931"/>
    </row>
    <row r="44" spans="2:9" s="924" customFormat="1" ht="30" customHeight="1" x14ac:dyDescent="0.2">
      <c r="B44" s="1063"/>
      <c r="C44" s="1103"/>
      <c r="D44" s="1103"/>
      <c r="E44" s="1103"/>
      <c r="F44" s="1095"/>
      <c r="G44" s="1098"/>
      <c r="H44" s="1090"/>
      <c r="I44" s="931"/>
    </row>
    <row r="45" spans="2:9" s="924" customFormat="1" ht="30" customHeight="1" x14ac:dyDescent="0.2">
      <c r="B45" s="1064"/>
      <c r="C45" s="1104"/>
      <c r="D45" s="1104"/>
      <c r="E45" s="1104"/>
      <c r="F45" s="1096"/>
      <c r="G45" s="1099"/>
      <c r="H45" s="1091"/>
      <c r="I45" s="931"/>
    </row>
    <row r="46" spans="2:9" s="924" customFormat="1" ht="30" customHeight="1" x14ac:dyDescent="0.2">
      <c r="B46" s="1092"/>
      <c r="C46" s="1105"/>
      <c r="D46" s="1105"/>
      <c r="E46" s="1105"/>
      <c r="F46" s="1094"/>
      <c r="G46" s="1097"/>
      <c r="H46" s="1089"/>
      <c r="I46" s="931"/>
    </row>
    <row r="47" spans="2:9" s="924" customFormat="1" ht="30" customHeight="1" x14ac:dyDescent="0.2">
      <c r="B47" s="1063"/>
      <c r="C47" s="1103"/>
      <c r="D47" s="1103"/>
      <c r="E47" s="1103"/>
      <c r="F47" s="1095"/>
      <c r="G47" s="1098"/>
      <c r="H47" s="1090"/>
      <c r="I47" s="931"/>
    </row>
    <row r="48" spans="2:9" s="924" customFormat="1" ht="30" customHeight="1" x14ac:dyDescent="0.2">
      <c r="B48" s="1064"/>
      <c r="C48" s="1104"/>
      <c r="D48" s="1104"/>
      <c r="E48" s="1104"/>
      <c r="F48" s="1096"/>
      <c r="G48" s="1099"/>
      <c r="H48" s="1091"/>
      <c r="I48" s="931"/>
    </row>
    <row r="49" spans="2:9" s="924" customFormat="1" ht="30" customHeight="1" x14ac:dyDescent="0.2">
      <c r="B49" s="1092"/>
      <c r="C49" s="1105"/>
      <c r="D49" s="1105"/>
      <c r="E49" s="1105"/>
      <c r="F49" s="1094"/>
      <c r="G49" s="1097"/>
      <c r="H49" s="1089"/>
      <c r="I49" s="931"/>
    </row>
    <row r="50" spans="2:9" s="924" customFormat="1" ht="30" customHeight="1" x14ac:dyDescent="0.2">
      <c r="B50" s="1063"/>
      <c r="C50" s="1103"/>
      <c r="D50" s="1103"/>
      <c r="E50" s="1103"/>
      <c r="F50" s="1095"/>
      <c r="G50" s="1098"/>
      <c r="H50" s="1090"/>
      <c r="I50" s="931"/>
    </row>
    <row r="51" spans="2:9" s="924" customFormat="1" ht="30" customHeight="1" x14ac:dyDescent="0.2">
      <c r="B51" s="1064"/>
      <c r="C51" s="1104"/>
      <c r="D51" s="1104"/>
      <c r="E51" s="1104"/>
      <c r="F51" s="1096"/>
      <c r="G51" s="1099"/>
      <c r="H51" s="1091"/>
      <c r="I51" s="931"/>
    </row>
    <row r="52" spans="2:9" s="924" customFormat="1" ht="30" customHeight="1" x14ac:dyDescent="0.2">
      <c r="B52" s="1092"/>
      <c r="C52" s="1105"/>
      <c r="D52" s="1105"/>
      <c r="E52" s="1105"/>
      <c r="F52" s="1094"/>
      <c r="G52" s="1097"/>
      <c r="H52" s="1089"/>
      <c r="I52" s="931"/>
    </row>
    <row r="53" spans="2:9" s="924" customFormat="1" ht="30" customHeight="1" x14ac:dyDescent="0.2">
      <c r="B53" s="1063"/>
      <c r="C53" s="1103"/>
      <c r="D53" s="1103"/>
      <c r="E53" s="1103"/>
      <c r="F53" s="1095"/>
      <c r="G53" s="1098"/>
      <c r="H53" s="1090"/>
      <c r="I53" s="931"/>
    </row>
    <row r="54" spans="2:9" s="924" customFormat="1" ht="30" customHeight="1" x14ac:dyDescent="0.2">
      <c r="B54" s="1064"/>
      <c r="C54" s="1104"/>
      <c r="D54" s="1104"/>
      <c r="E54" s="1104"/>
      <c r="F54" s="1096"/>
      <c r="G54" s="1099"/>
      <c r="H54" s="1091"/>
      <c r="I54" s="931"/>
    </row>
    <row r="55" spans="2:9" s="924" customFormat="1" ht="84" customHeight="1" x14ac:dyDescent="0.2">
      <c r="B55" s="968"/>
      <c r="C55" s="902"/>
      <c r="D55" s="902"/>
      <c r="E55" s="954"/>
      <c r="F55" s="961"/>
      <c r="G55" s="964"/>
      <c r="H55" s="901"/>
      <c r="I55" s="931"/>
    </row>
    <row r="56" spans="2:9" s="924" customFormat="1" ht="53.25" customHeight="1" x14ac:dyDescent="0.2">
      <c r="B56" s="968"/>
      <c r="C56" s="957"/>
      <c r="D56" s="957"/>
      <c r="E56" s="955"/>
      <c r="F56" s="962"/>
      <c r="G56" s="965"/>
      <c r="H56" s="960"/>
      <c r="I56" s="931"/>
    </row>
    <row r="57" spans="2:9" s="924" customFormat="1" ht="53.25" customHeight="1" x14ac:dyDescent="0.2">
      <c r="B57" s="968"/>
      <c r="C57" s="957"/>
      <c r="D57" s="957"/>
      <c r="E57" s="955"/>
      <c r="F57" s="963"/>
      <c r="G57" s="966"/>
      <c r="H57" s="960"/>
      <c r="I57" s="931"/>
    </row>
    <row r="58" spans="2:9" s="924" customFormat="1" ht="53.25" customHeight="1" x14ac:dyDescent="0.2">
      <c r="B58" s="968"/>
      <c r="C58" s="957"/>
      <c r="D58" s="957"/>
      <c r="E58" s="955"/>
      <c r="F58" s="958"/>
      <c r="G58" s="959"/>
      <c r="H58" s="960"/>
      <c r="I58" s="931"/>
    </row>
    <row r="59" spans="2:9" s="924" customFormat="1" ht="53.25" customHeight="1" x14ac:dyDescent="0.2">
      <c r="B59" s="968"/>
      <c r="C59" s="957"/>
      <c r="D59" s="957"/>
      <c r="E59" s="955"/>
      <c r="F59" s="958"/>
      <c r="G59" s="959"/>
      <c r="H59" s="960"/>
      <c r="I59" s="931"/>
    </row>
    <row r="60" spans="2:9" s="924" customFormat="1" ht="30" customHeight="1" thickBot="1" x14ac:dyDescent="0.25">
      <c r="B60" s="903"/>
      <c r="C60" s="904"/>
      <c r="D60" s="904"/>
      <c r="E60" s="955"/>
      <c r="F60" s="905"/>
      <c r="G60" s="906"/>
      <c r="H60" s="907"/>
      <c r="I60" s="931"/>
    </row>
    <row r="61" spans="2:9" s="920" customFormat="1" ht="10.5" customHeight="1" thickBot="1" x14ac:dyDescent="0.25">
      <c r="B61" s="900"/>
      <c r="C61" s="900"/>
      <c r="D61" s="900"/>
      <c r="E61" s="956"/>
      <c r="F61" s="900"/>
      <c r="G61" s="900"/>
      <c r="H61" s="900"/>
      <c r="I61" s="927"/>
    </row>
    <row r="62" spans="2:9" s="921" customFormat="1" ht="15.75" x14ac:dyDescent="0.25">
      <c r="B62" s="1108" t="s">
        <v>2706</v>
      </c>
      <c r="C62" s="1109"/>
      <c r="D62" s="1109"/>
      <c r="E62" s="1109"/>
      <c r="F62" s="1109"/>
      <c r="G62" s="1109"/>
      <c r="H62" s="1110"/>
      <c r="I62" s="928"/>
    </row>
    <row r="63" spans="2:9" s="921" customFormat="1" ht="16.5" thickBot="1" x14ac:dyDescent="0.3">
      <c r="B63" s="1111"/>
      <c r="C63" s="1112"/>
      <c r="D63" s="1112"/>
      <c r="E63" s="1112"/>
      <c r="F63" s="1112"/>
      <c r="G63" s="1112"/>
      <c r="H63" s="1113"/>
      <c r="I63" s="928"/>
    </row>
    <row r="64" spans="2:9" ht="13.5" thickBot="1" x14ac:dyDescent="0.25">
      <c r="B64" s="908"/>
      <c r="C64" s="908"/>
      <c r="D64" s="908"/>
      <c r="E64" s="908"/>
      <c r="F64" s="908"/>
      <c r="G64" s="908"/>
      <c r="H64" s="908"/>
    </row>
    <row r="65" spans="2:8" ht="30" customHeight="1" x14ac:dyDescent="0.2">
      <c r="B65" s="909"/>
      <c r="C65" s="910"/>
      <c r="D65" s="910"/>
      <c r="E65" s="910"/>
      <c r="F65" s="910"/>
      <c r="G65" s="910"/>
      <c r="H65" s="911"/>
    </row>
    <row r="66" spans="2:8" s="932" customFormat="1" ht="30" customHeight="1" x14ac:dyDescent="0.2">
      <c r="B66" s="912"/>
      <c r="C66" s="913"/>
      <c r="D66" s="913"/>
      <c r="E66" s="913"/>
      <c r="F66" s="913"/>
      <c r="G66" s="913"/>
      <c r="H66" s="914"/>
    </row>
    <row r="67" spans="2:8" s="932" customFormat="1" ht="30" customHeight="1" x14ac:dyDescent="0.2">
      <c r="B67" s="912"/>
      <c r="C67" s="913"/>
      <c r="D67" s="913"/>
      <c r="E67" s="913"/>
      <c r="F67" s="913"/>
      <c r="G67" s="913"/>
      <c r="H67" s="914"/>
    </row>
    <row r="68" spans="2:8" s="932" customFormat="1" ht="30" customHeight="1" x14ac:dyDescent="0.2">
      <c r="B68" s="912"/>
      <c r="C68" s="913"/>
      <c r="D68" s="913"/>
      <c r="E68" s="913"/>
      <c r="F68" s="913"/>
      <c r="G68" s="913"/>
      <c r="H68" s="914"/>
    </row>
    <row r="69" spans="2:8" s="932" customFormat="1" ht="30" customHeight="1" x14ac:dyDescent="0.2">
      <c r="B69" s="912"/>
      <c r="C69" s="913"/>
      <c r="D69" s="913"/>
      <c r="E69" s="913"/>
      <c r="F69" s="913"/>
      <c r="G69" s="913"/>
      <c r="H69" s="914"/>
    </row>
    <row r="70" spans="2:8" s="932" customFormat="1" ht="30" customHeight="1" x14ac:dyDescent="0.2">
      <c r="B70" s="912"/>
      <c r="C70" s="913"/>
      <c r="D70" s="913"/>
      <c r="E70" s="913"/>
      <c r="F70" s="913"/>
      <c r="G70" s="913"/>
      <c r="H70" s="914"/>
    </row>
    <row r="71" spans="2:8" s="932" customFormat="1" ht="30" customHeight="1" x14ac:dyDescent="0.2">
      <c r="B71" s="912"/>
      <c r="C71" s="913"/>
      <c r="D71" s="913"/>
      <c r="E71" s="913"/>
      <c r="F71" s="913"/>
      <c r="G71" s="913"/>
      <c r="H71" s="914"/>
    </row>
    <row r="72" spans="2:8" s="932" customFormat="1" ht="30" customHeight="1" x14ac:dyDescent="0.2">
      <c r="B72" s="912"/>
      <c r="C72" s="913"/>
      <c r="D72" s="913"/>
      <c r="E72" s="913"/>
      <c r="F72" s="913"/>
      <c r="G72" s="913"/>
      <c r="H72" s="914"/>
    </row>
    <row r="73" spans="2:8" s="932" customFormat="1" ht="30" customHeight="1" x14ac:dyDescent="0.2">
      <c r="B73" s="912"/>
      <c r="C73" s="913"/>
      <c r="D73" s="913"/>
      <c r="E73" s="913"/>
      <c r="F73" s="913"/>
      <c r="G73" s="913"/>
      <c r="H73" s="914"/>
    </row>
    <row r="74" spans="2:8" s="932" customFormat="1" ht="30" customHeight="1" x14ac:dyDescent="0.2">
      <c r="B74" s="912"/>
      <c r="C74" s="913"/>
      <c r="D74" s="913"/>
      <c r="E74" s="913"/>
      <c r="F74" s="913"/>
      <c r="G74" s="913"/>
      <c r="H74" s="914"/>
    </row>
    <row r="75" spans="2:8" s="932" customFormat="1" ht="30" customHeight="1" x14ac:dyDescent="0.2">
      <c r="B75" s="912"/>
      <c r="C75" s="913"/>
      <c r="D75" s="913"/>
      <c r="E75" s="913"/>
      <c r="F75" s="913"/>
      <c r="G75" s="913"/>
      <c r="H75" s="914"/>
    </row>
    <row r="76" spans="2:8" s="932" customFormat="1" ht="30" customHeight="1" x14ac:dyDescent="0.2">
      <c r="B76" s="912"/>
      <c r="C76" s="913"/>
      <c r="D76" s="913"/>
      <c r="E76" s="913"/>
      <c r="F76" s="913"/>
      <c r="G76" s="913"/>
      <c r="H76" s="914"/>
    </row>
    <row r="77" spans="2:8" s="932" customFormat="1" ht="30" customHeight="1" x14ac:dyDescent="0.2">
      <c r="B77" s="912"/>
      <c r="C77" s="913"/>
      <c r="D77" s="913"/>
      <c r="E77" s="913"/>
      <c r="F77" s="913"/>
      <c r="G77" s="913"/>
      <c r="H77" s="914"/>
    </row>
    <row r="78" spans="2:8" s="932" customFormat="1" ht="30" customHeight="1" x14ac:dyDescent="0.2">
      <c r="B78" s="912"/>
      <c r="C78" s="913"/>
      <c r="D78" s="913"/>
      <c r="E78" s="913"/>
      <c r="F78" s="913"/>
      <c r="G78" s="913"/>
      <c r="H78" s="914"/>
    </row>
    <row r="79" spans="2:8" s="932" customFormat="1" ht="30" customHeight="1" x14ac:dyDescent="0.2">
      <c r="B79" s="912"/>
      <c r="C79" s="913"/>
      <c r="D79" s="913"/>
      <c r="E79" s="913"/>
      <c r="F79" s="913"/>
      <c r="G79" s="913"/>
      <c r="H79" s="914"/>
    </row>
    <row r="80" spans="2:8" s="932" customFormat="1" ht="30" customHeight="1" x14ac:dyDescent="0.2">
      <c r="B80" s="912"/>
      <c r="C80" s="913"/>
      <c r="D80" s="913"/>
      <c r="E80" s="913"/>
      <c r="F80" s="913"/>
      <c r="G80" s="913"/>
      <c r="H80" s="914"/>
    </row>
    <row r="81" spans="2:8" s="932" customFormat="1" ht="30" customHeight="1" x14ac:dyDescent="0.2">
      <c r="B81" s="912"/>
      <c r="C81" s="913"/>
      <c r="D81" s="913"/>
      <c r="E81" s="913"/>
      <c r="F81" s="913"/>
      <c r="G81" s="913"/>
      <c r="H81" s="914"/>
    </row>
    <row r="82" spans="2:8" s="932" customFormat="1" ht="30" customHeight="1" x14ac:dyDescent="0.2">
      <c r="B82" s="912"/>
      <c r="C82" s="913"/>
      <c r="D82" s="913"/>
      <c r="E82" s="913"/>
      <c r="F82" s="913"/>
      <c r="G82" s="913"/>
      <c r="H82" s="914"/>
    </row>
    <row r="83" spans="2:8" s="932" customFormat="1" ht="30" customHeight="1" x14ac:dyDescent="0.2">
      <c r="B83" s="912"/>
      <c r="C83" s="913"/>
      <c r="D83" s="913"/>
      <c r="E83" s="913"/>
      <c r="F83" s="913"/>
      <c r="G83" s="913"/>
      <c r="H83" s="914"/>
    </row>
    <row r="84" spans="2:8" s="932" customFormat="1" ht="30" customHeight="1" thickBot="1" x14ac:dyDescent="0.25">
      <c r="B84" s="915"/>
      <c r="C84" s="916"/>
      <c r="D84" s="916"/>
      <c r="E84" s="916"/>
      <c r="F84" s="916"/>
      <c r="G84" s="916"/>
      <c r="H84" s="917"/>
    </row>
  </sheetData>
  <mergeCells count="109">
    <mergeCell ref="B62:H63"/>
    <mergeCell ref="H49:H51"/>
    <mergeCell ref="B52:B54"/>
    <mergeCell ref="C52:C54"/>
    <mergeCell ref="D52:D54"/>
    <mergeCell ref="E52:E54"/>
    <mergeCell ref="F52:F54"/>
    <mergeCell ref="G52:G54"/>
    <mergeCell ref="H52:H54"/>
    <mergeCell ref="B49:B51"/>
    <mergeCell ref="C49:C51"/>
    <mergeCell ref="D49:D51"/>
    <mergeCell ref="E49:E51"/>
    <mergeCell ref="F49:F51"/>
    <mergeCell ref="G49:G51"/>
    <mergeCell ref="H43:H45"/>
    <mergeCell ref="B46:B48"/>
    <mergeCell ref="C46:C48"/>
    <mergeCell ref="D46:D48"/>
    <mergeCell ref="E46:E48"/>
    <mergeCell ref="F46:F48"/>
    <mergeCell ref="G46:G48"/>
    <mergeCell ref="H46:H48"/>
    <mergeCell ref="B43:B45"/>
    <mergeCell ref="C43:C45"/>
    <mergeCell ref="D43:D45"/>
    <mergeCell ref="E43:E45"/>
    <mergeCell ref="F43:F45"/>
    <mergeCell ref="G43:G45"/>
    <mergeCell ref="H37:H39"/>
    <mergeCell ref="B40:B42"/>
    <mergeCell ref="C40:C42"/>
    <mergeCell ref="D40:D42"/>
    <mergeCell ref="E40:E42"/>
    <mergeCell ref="F40:F42"/>
    <mergeCell ref="G40:G42"/>
    <mergeCell ref="H40:H42"/>
    <mergeCell ref="B37:B39"/>
    <mergeCell ref="C37:C39"/>
    <mergeCell ref="D37:D39"/>
    <mergeCell ref="E37:E39"/>
    <mergeCell ref="F37:F39"/>
    <mergeCell ref="G37:G39"/>
    <mergeCell ref="B34:B36"/>
    <mergeCell ref="C34:C36"/>
    <mergeCell ref="D34:D36"/>
    <mergeCell ref="E34:E36"/>
    <mergeCell ref="F34:F36"/>
    <mergeCell ref="G34:G36"/>
    <mergeCell ref="H34:H36"/>
    <mergeCell ref="B31:B33"/>
    <mergeCell ref="C31:C33"/>
    <mergeCell ref="D31:D33"/>
    <mergeCell ref="G31:G33"/>
    <mergeCell ref="B28:B30"/>
    <mergeCell ref="C28:C30"/>
    <mergeCell ref="D28:D30"/>
    <mergeCell ref="E28:E30"/>
    <mergeCell ref="F28:F30"/>
    <mergeCell ref="G28:G30"/>
    <mergeCell ref="H28:H30"/>
    <mergeCell ref="H31:H33"/>
    <mergeCell ref="E31:E33"/>
    <mergeCell ref="F31:F33"/>
    <mergeCell ref="H22:H24"/>
    <mergeCell ref="B25:B27"/>
    <mergeCell ref="C25:C27"/>
    <mergeCell ref="D25:D27"/>
    <mergeCell ref="E25:E27"/>
    <mergeCell ref="B22:B24"/>
    <mergeCell ref="C22:C24"/>
    <mergeCell ref="D22:D24"/>
    <mergeCell ref="E22:E24"/>
    <mergeCell ref="F22:F24"/>
    <mergeCell ref="G22:G24"/>
    <mergeCell ref="F25:F27"/>
    <mergeCell ref="G25:G27"/>
    <mergeCell ref="H25:H27"/>
    <mergeCell ref="H14:H17"/>
    <mergeCell ref="B18:B21"/>
    <mergeCell ref="C18:C21"/>
    <mergeCell ref="D18:D21"/>
    <mergeCell ref="E18:E21"/>
    <mergeCell ref="F18:F21"/>
    <mergeCell ref="G18:G21"/>
    <mergeCell ref="H18:H21"/>
    <mergeCell ref="E10:E13"/>
    <mergeCell ref="F10:F13"/>
    <mergeCell ref="G10:G13"/>
    <mergeCell ref="H10:H13"/>
    <mergeCell ref="B14:B17"/>
    <mergeCell ref="C14:C17"/>
    <mergeCell ref="D14:D17"/>
    <mergeCell ref="E14:E17"/>
    <mergeCell ref="F14:F17"/>
    <mergeCell ref="G14:G17"/>
    <mergeCell ref="B8:B9"/>
    <mergeCell ref="C8:C9"/>
    <mergeCell ref="D8:D9"/>
    <mergeCell ref="B10:B13"/>
    <mergeCell ref="C10:C13"/>
    <mergeCell ref="D10:D13"/>
    <mergeCell ref="C2:G2"/>
    <mergeCell ref="C3:G4"/>
    <mergeCell ref="B5:B6"/>
    <mergeCell ref="C5:C6"/>
    <mergeCell ref="D5:E6"/>
    <mergeCell ref="F5:F6"/>
    <mergeCell ref="G5:H6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"/>
  <sheetViews>
    <sheetView showGridLines="0" showZeros="0" topLeftCell="B1" zoomScale="60" zoomScaleNormal="60" workbookViewId="0">
      <selection activeCell="L66" sqref="L66"/>
    </sheetView>
  </sheetViews>
  <sheetFormatPr defaultColWidth="11.42578125" defaultRowHeight="12.75" x14ac:dyDescent="0.2"/>
  <cols>
    <col min="1" max="1" width="13.28515625" style="236" hidden="1" customWidth="1"/>
    <col min="2" max="2" width="20.85546875" style="219" customWidth="1"/>
    <col min="3" max="3" width="32.7109375" style="218" customWidth="1"/>
    <col min="4" max="4" width="14.7109375" style="218" customWidth="1"/>
    <col min="5" max="5" width="1.5703125" style="218" customWidth="1"/>
    <col min="6" max="6" width="11.28515625" style="218" customWidth="1"/>
    <col min="7" max="7" width="13.28515625" style="218" customWidth="1"/>
    <col min="8" max="8" width="11.140625" style="218" customWidth="1"/>
    <col min="9" max="12" width="13.7109375" style="218" customWidth="1"/>
    <col min="13" max="13" width="11.28515625" style="218" customWidth="1"/>
    <col min="14" max="14" width="11.5703125" style="218" customWidth="1"/>
    <col min="15" max="15" width="14" style="229" customWidth="1"/>
    <col min="16" max="16" width="17" style="229" customWidth="1"/>
    <col min="17" max="17" width="19" style="229" customWidth="1"/>
    <col min="18" max="18" width="14.7109375" style="229" customWidth="1"/>
    <col min="19" max="19" width="14.42578125" style="229" customWidth="1"/>
    <col min="20" max="20" width="17" style="229" customWidth="1"/>
    <col min="21" max="21" width="18.7109375" style="229" customWidth="1"/>
    <col min="22" max="22" width="15.85546875" style="218" customWidth="1"/>
    <col min="23" max="24" width="13.42578125" style="218" customWidth="1"/>
    <col min="25" max="25" width="11.7109375" style="218" customWidth="1"/>
    <col min="26" max="26" width="18.28515625" style="218" customWidth="1"/>
    <col min="27" max="27" width="9.140625" style="218" customWidth="1"/>
    <col min="28" max="28" width="22" style="218" customWidth="1"/>
    <col min="29" max="29" width="35" style="218" customWidth="1"/>
    <col min="30" max="30" width="9.28515625" style="218" customWidth="1"/>
    <col min="31" max="31" width="38.7109375" style="218" customWidth="1"/>
    <col min="32" max="32" width="36" style="218" customWidth="1"/>
    <col min="33" max="33" width="9.28515625" style="218" customWidth="1"/>
    <col min="34" max="34" width="39.5703125" style="218" bestFit="1" customWidth="1"/>
    <col min="35" max="35" width="32" style="218" customWidth="1"/>
    <col min="36" max="36" width="7.140625" style="218" customWidth="1"/>
    <col min="37" max="37" width="35.7109375" style="218" customWidth="1"/>
    <col min="38" max="38" width="32.140625" style="218" customWidth="1"/>
    <col min="39" max="39" width="9.140625" style="218" customWidth="1"/>
    <col min="40" max="40" width="35.85546875" style="218" bestFit="1" customWidth="1"/>
    <col min="41" max="41" width="41.140625" style="218" bestFit="1" customWidth="1"/>
    <col min="42" max="42" width="9.140625" style="218" customWidth="1"/>
    <col min="43" max="43" width="44.85546875" style="218" customWidth="1"/>
    <col min="44" max="44" width="27" style="218" customWidth="1"/>
    <col min="45" max="45" width="8.5703125" style="218" customWidth="1"/>
    <col min="46" max="46" width="30.7109375" style="218" customWidth="1"/>
    <col min="47" max="47" width="46.85546875" style="218" customWidth="1"/>
    <col min="48" max="48" width="8.85546875" style="218" customWidth="1"/>
    <col min="49" max="49" width="50.7109375" style="218" bestFit="1" customWidth="1"/>
    <col min="50" max="50" width="44.5703125" style="218" bestFit="1" customWidth="1"/>
    <col min="51" max="51" width="8.5703125" style="218" customWidth="1"/>
    <col min="52" max="52" width="48.140625" style="218" customWidth="1"/>
    <col min="53" max="53" width="22.7109375" style="218" bestFit="1" customWidth="1"/>
    <col min="54" max="54" width="9.140625" style="218" customWidth="1"/>
    <col min="55" max="55" width="26.42578125" style="218" bestFit="1" customWidth="1"/>
    <col min="56" max="56" width="94.140625" style="218" bestFit="1" customWidth="1"/>
    <col min="57" max="57" width="9.28515625" style="218" customWidth="1"/>
    <col min="58" max="58" width="97.85546875" style="218" bestFit="1" customWidth="1"/>
    <col min="59" max="59" width="40.5703125" style="218" bestFit="1" customWidth="1"/>
    <col min="60" max="60" width="8.5703125" style="218" customWidth="1"/>
    <col min="61" max="61" width="44.28515625" style="218" bestFit="1" customWidth="1"/>
    <col min="62" max="63" width="12" style="218" bestFit="1" customWidth="1"/>
    <col min="64" max="64" width="7.85546875" style="218" customWidth="1"/>
    <col min="65" max="65" width="15.7109375" style="218" bestFit="1" customWidth="1"/>
    <col min="66" max="66" width="36.7109375" style="218" bestFit="1" customWidth="1"/>
    <col min="67" max="67" width="9.5703125" style="218" customWidth="1"/>
    <col min="68" max="68" width="40.28515625" style="218" bestFit="1" customWidth="1"/>
    <col min="69" max="69" width="63.28515625" style="218" bestFit="1" customWidth="1"/>
    <col min="70" max="70" width="9.5703125" style="218" customWidth="1"/>
    <col min="71" max="71" width="67" style="218" bestFit="1" customWidth="1"/>
    <col min="72" max="72" width="38.5703125" style="218" bestFit="1" customWidth="1"/>
    <col min="73" max="73" width="9.5703125" style="218" customWidth="1"/>
    <col min="74" max="74" width="42.28515625" style="218" bestFit="1" customWidth="1"/>
    <col min="75" max="75" width="58.5703125" style="218" bestFit="1" customWidth="1"/>
    <col min="76" max="76" width="9.5703125" style="218" customWidth="1"/>
    <col min="77" max="77" width="62.28515625" style="218" bestFit="1" customWidth="1"/>
    <col min="78" max="78" width="14.7109375" style="218" bestFit="1" customWidth="1"/>
    <col min="79" max="79" width="9.140625" style="218" customWidth="1"/>
    <col min="80" max="80" width="18.42578125" style="218" bestFit="1" customWidth="1"/>
    <col min="81" max="81" width="52.85546875" style="218" bestFit="1" customWidth="1"/>
    <col min="82" max="82" width="8.5703125" style="218" customWidth="1"/>
    <col min="83" max="83" width="56.5703125" style="218" bestFit="1" customWidth="1"/>
    <col min="84" max="84" width="19" style="218" bestFit="1" customWidth="1"/>
    <col min="85" max="85" width="9.28515625" style="218" customWidth="1"/>
    <col min="86" max="86" width="22.7109375" style="218" bestFit="1" customWidth="1"/>
    <col min="87" max="87" width="20.5703125" style="218" bestFit="1" customWidth="1"/>
    <col min="88" max="88" width="9.28515625" style="218" customWidth="1"/>
    <col min="89" max="89" width="24.28515625" style="218" bestFit="1" customWidth="1"/>
    <col min="90" max="90" width="11.7109375" style="218" bestFit="1" customWidth="1"/>
    <col min="91" max="227" width="11.42578125" style="218"/>
    <col min="228" max="228" width="4.28515625" style="218" customWidth="1"/>
    <col min="229" max="229" width="6.28515625" style="218" customWidth="1"/>
    <col min="230" max="230" width="33" style="218" customWidth="1"/>
    <col min="231" max="231" width="14.7109375" style="218" customWidth="1"/>
    <col min="232" max="232" width="11.28515625" style="218" customWidth="1"/>
    <col min="233" max="233" width="12.42578125" style="218" bestFit="1" customWidth="1"/>
    <col min="234" max="234" width="14.7109375" style="218" customWidth="1"/>
    <col min="235" max="235" width="11.140625" style="218" customWidth="1"/>
    <col min="236" max="239" width="13.7109375" style="218" customWidth="1"/>
    <col min="240" max="240" width="12" style="218" customWidth="1"/>
    <col min="241" max="241" width="13.28515625" style="218" customWidth="1"/>
    <col min="242" max="242" width="10.28515625" style="218" customWidth="1"/>
    <col min="243" max="243" width="13.7109375" style="218" customWidth="1"/>
    <col min="244" max="277" width="11.42578125" style="218" customWidth="1"/>
    <col min="278" max="483" width="11.42578125" style="218"/>
    <col min="484" max="484" width="4.28515625" style="218" customWidth="1"/>
    <col min="485" max="485" width="6.28515625" style="218" customWidth="1"/>
    <col min="486" max="486" width="33" style="218" customWidth="1"/>
    <col min="487" max="487" width="14.7109375" style="218" customWidth="1"/>
    <col min="488" max="488" width="11.28515625" style="218" customWidth="1"/>
    <col min="489" max="489" width="12.42578125" style="218" bestFit="1" customWidth="1"/>
    <col min="490" max="490" width="14.7109375" style="218" customWidth="1"/>
    <col min="491" max="491" width="11.140625" style="218" customWidth="1"/>
    <col min="492" max="495" width="13.7109375" style="218" customWidth="1"/>
    <col min="496" max="496" width="12" style="218" customWidth="1"/>
    <col min="497" max="497" width="13.28515625" style="218" customWidth="1"/>
    <col min="498" max="498" width="10.28515625" style="218" customWidth="1"/>
    <col min="499" max="499" width="13.7109375" style="218" customWidth="1"/>
    <col min="500" max="533" width="11.42578125" style="218" customWidth="1"/>
    <col min="534" max="739" width="11.42578125" style="218"/>
    <col min="740" max="740" width="4.28515625" style="218" customWidth="1"/>
    <col min="741" max="741" width="6.28515625" style="218" customWidth="1"/>
    <col min="742" max="742" width="33" style="218" customWidth="1"/>
    <col min="743" max="743" width="14.7109375" style="218" customWidth="1"/>
    <col min="744" max="744" width="11.28515625" style="218" customWidth="1"/>
    <col min="745" max="745" width="12.42578125" style="218" bestFit="1" customWidth="1"/>
    <col min="746" max="746" width="14.7109375" style="218" customWidth="1"/>
    <col min="747" max="747" width="11.140625" style="218" customWidth="1"/>
    <col min="748" max="751" width="13.7109375" style="218" customWidth="1"/>
    <col min="752" max="752" width="12" style="218" customWidth="1"/>
    <col min="753" max="753" width="13.28515625" style="218" customWidth="1"/>
    <col min="754" max="754" width="10.28515625" style="218" customWidth="1"/>
    <col min="755" max="755" width="13.7109375" style="218" customWidth="1"/>
    <col min="756" max="789" width="11.42578125" style="218" customWidth="1"/>
    <col min="790" max="995" width="11.42578125" style="218"/>
    <col min="996" max="996" width="4.28515625" style="218" customWidth="1"/>
    <col min="997" max="997" width="6.28515625" style="218" customWidth="1"/>
    <col min="998" max="998" width="33" style="218" customWidth="1"/>
    <col min="999" max="999" width="14.7109375" style="218" customWidth="1"/>
    <col min="1000" max="1000" width="11.28515625" style="218" customWidth="1"/>
    <col min="1001" max="1001" width="12.42578125" style="218" bestFit="1" customWidth="1"/>
    <col min="1002" max="1002" width="14.7109375" style="218" customWidth="1"/>
    <col min="1003" max="1003" width="11.140625" style="218" customWidth="1"/>
    <col min="1004" max="1007" width="13.7109375" style="218" customWidth="1"/>
    <col min="1008" max="1008" width="12" style="218" customWidth="1"/>
    <col min="1009" max="1009" width="13.28515625" style="218" customWidth="1"/>
    <col min="1010" max="1010" width="10.28515625" style="218" customWidth="1"/>
    <col min="1011" max="1011" width="13.7109375" style="218" customWidth="1"/>
    <col min="1012" max="1045" width="11.42578125" style="218" customWidth="1"/>
    <col min="1046" max="1251" width="11.42578125" style="218"/>
    <col min="1252" max="1252" width="4.28515625" style="218" customWidth="1"/>
    <col min="1253" max="1253" width="6.28515625" style="218" customWidth="1"/>
    <col min="1254" max="1254" width="33" style="218" customWidth="1"/>
    <col min="1255" max="1255" width="14.7109375" style="218" customWidth="1"/>
    <col min="1256" max="1256" width="11.28515625" style="218" customWidth="1"/>
    <col min="1257" max="1257" width="12.42578125" style="218" bestFit="1" customWidth="1"/>
    <col min="1258" max="1258" width="14.7109375" style="218" customWidth="1"/>
    <col min="1259" max="1259" width="11.140625" style="218" customWidth="1"/>
    <col min="1260" max="1263" width="13.7109375" style="218" customWidth="1"/>
    <col min="1264" max="1264" width="12" style="218" customWidth="1"/>
    <col min="1265" max="1265" width="13.28515625" style="218" customWidth="1"/>
    <col min="1266" max="1266" width="10.28515625" style="218" customWidth="1"/>
    <col min="1267" max="1267" width="13.7109375" style="218" customWidth="1"/>
    <col min="1268" max="1301" width="11.42578125" style="218" customWidth="1"/>
    <col min="1302" max="1507" width="11.42578125" style="218"/>
    <col min="1508" max="1508" width="4.28515625" style="218" customWidth="1"/>
    <col min="1509" max="1509" width="6.28515625" style="218" customWidth="1"/>
    <col min="1510" max="1510" width="33" style="218" customWidth="1"/>
    <col min="1511" max="1511" width="14.7109375" style="218" customWidth="1"/>
    <col min="1512" max="1512" width="11.28515625" style="218" customWidth="1"/>
    <col min="1513" max="1513" width="12.42578125" style="218" bestFit="1" customWidth="1"/>
    <col min="1514" max="1514" width="14.7109375" style="218" customWidth="1"/>
    <col min="1515" max="1515" width="11.140625" style="218" customWidth="1"/>
    <col min="1516" max="1519" width="13.7109375" style="218" customWidth="1"/>
    <col min="1520" max="1520" width="12" style="218" customWidth="1"/>
    <col min="1521" max="1521" width="13.28515625" style="218" customWidth="1"/>
    <col min="1522" max="1522" width="10.28515625" style="218" customWidth="1"/>
    <col min="1523" max="1523" width="13.7109375" style="218" customWidth="1"/>
    <col min="1524" max="1557" width="11.42578125" style="218" customWidth="1"/>
    <col min="1558" max="1763" width="11.42578125" style="218"/>
    <col min="1764" max="1764" width="4.28515625" style="218" customWidth="1"/>
    <col min="1765" max="1765" width="6.28515625" style="218" customWidth="1"/>
    <col min="1766" max="1766" width="33" style="218" customWidth="1"/>
    <col min="1767" max="1767" width="14.7109375" style="218" customWidth="1"/>
    <col min="1768" max="1768" width="11.28515625" style="218" customWidth="1"/>
    <col min="1769" max="1769" width="12.42578125" style="218" bestFit="1" customWidth="1"/>
    <col min="1770" max="1770" width="14.7109375" style="218" customWidth="1"/>
    <col min="1771" max="1771" width="11.140625" style="218" customWidth="1"/>
    <col min="1772" max="1775" width="13.7109375" style="218" customWidth="1"/>
    <col min="1776" max="1776" width="12" style="218" customWidth="1"/>
    <col min="1777" max="1777" width="13.28515625" style="218" customWidth="1"/>
    <col min="1778" max="1778" width="10.28515625" style="218" customWidth="1"/>
    <col min="1779" max="1779" width="13.7109375" style="218" customWidth="1"/>
    <col min="1780" max="1813" width="11.42578125" style="218" customWidth="1"/>
    <col min="1814" max="2019" width="11.42578125" style="218"/>
    <col min="2020" max="2020" width="4.28515625" style="218" customWidth="1"/>
    <col min="2021" max="2021" width="6.28515625" style="218" customWidth="1"/>
    <col min="2022" max="2022" width="33" style="218" customWidth="1"/>
    <col min="2023" max="2023" width="14.7109375" style="218" customWidth="1"/>
    <col min="2024" max="2024" width="11.28515625" style="218" customWidth="1"/>
    <col min="2025" max="2025" width="12.42578125" style="218" bestFit="1" customWidth="1"/>
    <col min="2026" max="2026" width="14.7109375" style="218" customWidth="1"/>
    <col min="2027" max="2027" width="11.140625" style="218" customWidth="1"/>
    <col min="2028" max="2031" width="13.7109375" style="218" customWidth="1"/>
    <col min="2032" max="2032" width="12" style="218" customWidth="1"/>
    <col min="2033" max="2033" width="13.28515625" style="218" customWidth="1"/>
    <col min="2034" max="2034" width="10.28515625" style="218" customWidth="1"/>
    <col min="2035" max="2035" width="13.7109375" style="218" customWidth="1"/>
    <col min="2036" max="2069" width="11.42578125" style="218" customWidth="1"/>
    <col min="2070" max="2275" width="11.42578125" style="218"/>
    <col min="2276" max="2276" width="4.28515625" style="218" customWidth="1"/>
    <col min="2277" max="2277" width="6.28515625" style="218" customWidth="1"/>
    <col min="2278" max="2278" width="33" style="218" customWidth="1"/>
    <col min="2279" max="2279" width="14.7109375" style="218" customWidth="1"/>
    <col min="2280" max="2280" width="11.28515625" style="218" customWidth="1"/>
    <col min="2281" max="2281" width="12.42578125" style="218" bestFit="1" customWidth="1"/>
    <col min="2282" max="2282" width="14.7109375" style="218" customWidth="1"/>
    <col min="2283" max="2283" width="11.140625" style="218" customWidth="1"/>
    <col min="2284" max="2287" width="13.7109375" style="218" customWidth="1"/>
    <col min="2288" max="2288" width="12" style="218" customWidth="1"/>
    <col min="2289" max="2289" width="13.28515625" style="218" customWidth="1"/>
    <col min="2290" max="2290" width="10.28515625" style="218" customWidth="1"/>
    <col min="2291" max="2291" width="13.7109375" style="218" customWidth="1"/>
    <col min="2292" max="2325" width="11.42578125" style="218" customWidth="1"/>
    <col min="2326" max="2531" width="11.42578125" style="218"/>
    <col min="2532" max="2532" width="4.28515625" style="218" customWidth="1"/>
    <col min="2533" max="2533" width="6.28515625" style="218" customWidth="1"/>
    <col min="2534" max="2534" width="33" style="218" customWidth="1"/>
    <col min="2535" max="2535" width="14.7109375" style="218" customWidth="1"/>
    <col min="2536" max="2536" width="11.28515625" style="218" customWidth="1"/>
    <col min="2537" max="2537" width="12.42578125" style="218" bestFit="1" customWidth="1"/>
    <col min="2538" max="2538" width="14.7109375" style="218" customWidth="1"/>
    <col min="2539" max="2539" width="11.140625" style="218" customWidth="1"/>
    <col min="2540" max="2543" width="13.7109375" style="218" customWidth="1"/>
    <col min="2544" max="2544" width="12" style="218" customWidth="1"/>
    <col min="2545" max="2545" width="13.28515625" style="218" customWidth="1"/>
    <col min="2546" max="2546" width="10.28515625" style="218" customWidth="1"/>
    <col min="2547" max="2547" width="13.7109375" style="218" customWidth="1"/>
    <col min="2548" max="2581" width="11.42578125" style="218" customWidth="1"/>
    <col min="2582" max="2787" width="11.42578125" style="218"/>
    <col min="2788" max="2788" width="4.28515625" style="218" customWidth="1"/>
    <col min="2789" max="2789" width="6.28515625" style="218" customWidth="1"/>
    <col min="2790" max="2790" width="33" style="218" customWidth="1"/>
    <col min="2791" max="2791" width="14.7109375" style="218" customWidth="1"/>
    <col min="2792" max="2792" width="11.28515625" style="218" customWidth="1"/>
    <col min="2793" max="2793" width="12.42578125" style="218" bestFit="1" customWidth="1"/>
    <col min="2794" max="2794" width="14.7109375" style="218" customWidth="1"/>
    <col min="2795" max="2795" width="11.140625" style="218" customWidth="1"/>
    <col min="2796" max="2799" width="13.7109375" style="218" customWidth="1"/>
    <col min="2800" max="2800" width="12" style="218" customWidth="1"/>
    <col min="2801" max="2801" width="13.28515625" style="218" customWidth="1"/>
    <col min="2802" max="2802" width="10.28515625" style="218" customWidth="1"/>
    <col min="2803" max="2803" width="13.7109375" style="218" customWidth="1"/>
    <col min="2804" max="2837" width="11.42578125" style="218" customWidth="1"/>
    <col min="2838" max="3043" width="11.42578125" style="218"/>
    <col min="3044" max="3044" width="4.28515625" style="218" customWidth="1"/>
    <col min="3045" max="3045" width="6.28515625" style="218" customWidth="1"/>
    <col min="3046" max="3046" width="33" style="218" customWidth="1"/>
    <col min="3047" max="3047" width="14.7109375" style="218" customWidth="1"/>
    <col min="3048" max="3048" width="11.28515625" style="218" customWidth="1"/>
    <col min="3049" max="3049" width="12.42578125" style="218" bestFit="1" customWidth="1"/>
    <col min="3050" max="3050" width="14.7109375" style="218" customWidth="1"/>
    <col min="3051" max="3051" width="11.140625" style="218" customWidth="1"/>
    <col min="3052" max="3055" width="13.7109375" style="218" customWidth="1"/>
    <col min="3056" max="3056" width="12" style="218" customWidth="1"/>
    <col min="3057" max="3057" width="13.28515625" style="218" customWidth="1"/>
    <col min="3058" max="3058" width="10.28515625" style="218" customWidth="1"/>
    <col min="3059" max="3059" width="13.7109375" style="218" customWidth="1"/>
    <col min="3060" max="3093" width="11.42578125" style="218" customWidth="1"/>
    <col min="3094" max="3299" width="11.42578125" style="218"/>
    <col min="3300" max="3300" width="4.28515625" style="218" customWidth="1"/>
    <col min="3301" max="3301" width="6.28515625" style="218" customWidth="1"/>
    <col min="3302" max="3302" width="33" style="218" customWidth="1"/>
    <col min="3303" max="3303" width="14.7109375" style="218" customWidth="1"/>
    <col min="3304" max="3304" width="11.28515625" style="218" customWidth="1"/>
    <col min="3305" max="3305" width="12.42578125" style="218" bestFit="1" customWidth="1"/>
    <col min="3306" max="3306" width="14.7109375" style="218" customWidth="1"/>
    <col min="3307" max="3307" width="11.140625" style="218" customWidth="1"/>
    <col min="3308" max="3311" width="13.7109375" style="218" customWidth="1"/>
    <col min="3312" max="3312" width="12" style="218" customWidth="1"/>
    <col min="3313" max="3313" width="13.28515625" style="218" customWidth="1"/>
    <col min="3314" max="3314" width="10.28515625" style="218" customWidth="1"/>
    <col min="3315" max="3315" width="13.7109375" style="218" customWidth="1"/>
    <col min="3316" max="3349" width="11.42578125" style="218" customWidth="1"/>
    <col min="3350" max="3555" width="11.42578125" style="218"/>
    <col min="3556" max="3556" width="4.28515625" style="218" customWidth="1"/>
    <col min="3557" max="3557" width="6.28515625" style="218" customWidth="1"/>
    <col min="3558" max="3558" width="33" style="218" customWidth="1"/>
    <col min="3559" max="3559" width="14.7109375" style="218" customWidth="1"/>
    <col min="3560" max="3560" width="11.28515625" style="218" customWidth="1"/>
    <col min="3561" max="3561" width="12.42578125" style="218" bestFit="1" customWidth="1"/>
    <col min="3562" max="3562" width="14.7109375" style="218" customWidth="1"/>
    <col min="3563" max="3563" width="11.140625" style="218" customWidth="1"/>
    <col min="3564" max="3567" width="13.7109375" style="218" customWidth="1"/>
    <col min="3568" max="3568" width="12" style="218" customWidth="1"/>
    <col min="3569" max="3569" width="13.28515625" style="218" customWidth="1"/>
    <col min="3570" max="3570" width="10.28515625" style="218" customWidth="1"/>
    <col min="3571" max="3571" width="13.7109375" style="218" customWidth="1"/>
    <col min="3572" max="3605" width="11.42578125" style="218" customWidth="1"/>
    <col min="3606" max="3811" width="11.42578125" style="218"/>
    <col min="3812" max="3812" width="4.28515625" style="218" customWidth="1"/>
    <col min="3813" max="3813" width="6.28515625" style="218" customWidth="1"/>
    <col min="3814" max="3814" width="33" style="218" customWidth="1"/>
    <col min="3815" max="3815" width="14.7109375" style="218" customWidth="1"/>
    <col min="3816" max="3816" width="11.28515625" style="218" customWidth="1"/>
    <col min="3817" max="3817" width="12.42578125" style="218" bestFit="1" customWidth="1"/>
    <col min="3818" max="3818" width="14.7109375" style="218" customWidth="1"/>
    <col min="3819" max="3819" width="11.140625" style="218" customWidth="1"/>
    <col min="3820" max="3823" width="13.7109375" style="218" customWidth="1"/>
    <col min="3824" max="3824" width="12" style="218" customWidth="1"/>
    <col min="3825" max="3825" width="13.28515625" style="218" customWidth="1"/>
    <col min="3826" max="3826" width="10.28515625" style="218" customWidth="1"/>
    <col min="3827" max="3827" width="13.7109375" style="218" customWidth="1"/>
    <col min="3828" max="3861" width="11.42578125" style="218" customWidth="1"/>
    <col min="3862" max="4067" width="11.42578125" style="218"/>
    <col min="4068" max="4068" width="4.28515625" style="218" customWidth="1"/>
    <col min="4069" max="4069" width="6.28515625" style="218" customWidth="1"/>
    <col min="4070" max="4070" width="33" style="218" customWidth="1"/>
    <col min="4071" max="4071" width="14.7109375" style="218" customWidth="1"/>
    <col min="4072" max="4072" width="11.28515625" style="218" customWidth="1"/>
    <col min="4073" max="4073" width="12.42578125" style="218" bestFit="1" customWidth="1"/>
    <col min="4074" max="4074" width="14.7109375" style="218" customWidth="1"/>
    <col min="4075" max="4075" width="11.140625" style="218" customWidth="1"/>
    <col min="4076" max="4079" width="13.7109375" style="218" customWidth="1"/>
    <col min="4080" max="4080" width="12" style="218" customWidth="1"/>
    <col min="4081" max="4081" width="13.28515625" style="218" customWidth="1"/>
    <col min="4082" max="4082" width="10.28515625" style="218" customWidth="1"/>
    <col min="4083" max="4083" width="13.7109375" style="218" customWidth="1"/>
    <col min="4084" max="4117" width="11.42578125" style="218" customWidth="1"/>
    <col min="4118" max="4323" width="11.42578125" style="218"/>
    <col min="4324" max="4324" width="4.28515625" style="218" customWidth="1"/>
    <col min="4325" max="4325" width="6.28515625" style="218" customWidth="1"/>
    <col min="4326" max="4326" width="33" style="218" customWidth="1"/>
    <col min="4327" max="4327" width="14.7109375" style="218" customWidth="1"/>
    <col min="4328" max="4328" width="11.28515625" style="218" customWidth="1"/>
    <col min="4329" max="4329" width="12.42578125" style="218" bestFit="1" customWidth="1"/>
    <col min="4330" max="4330" width="14.7109375" style="218" customWidth="1"/>
    <col min="4331" max="4331" width="11.140625" style="218" customWidth="1"/>
    <col min="4332" max="4335" width="13.7109375" style="218" customWidth="1"/>
    <col min="4336" max="4336" width="12" style="218" customWidth="1"/>
    <col min="4337" max="4337" width="13.28515625" style="218" customWidth="1"/>
    <col min="4338" max="4338" width="10.28515625" style="218" customWidth="1"/>
    <col min="4339" max="4339" width="13.7109375" style="218" customWidth="1"/>
    <col min="4340" max="4373" width="11.42578125" style="218" customWidth="1"/>
    <col min="4374" max="4579" width="11.42578125" style="218"/>
    <col min="4580" max="4580" width="4.28515625" style="218" customWidth="1"/>
    <col min="4581" max="4581" width="6.28515625" style="218" customWidth="1"/>
    <col min="4582" max="4582" width="33" style="218" customWidth="1"/>
    <col min="4583" max="4583" width="14.7109375" style="218" customWidth="1"/>
    <col min="4584" max="4584" width="11.28515625" style="218" customWidth="1"/>
    <col min="4585" max="4585" width="12.42578125" style="218" bestFit="1" customWidth="1"/>
    <col min="4586" max="4586" width="14.7109375" style="218" customWidth="1"/>
    <col min="4587" max="4587" width="11.140625" style="218" customWidth="1"/>
    <col min="4588" max="4591" width="13.7109375" style="218" customWidth="1"/>
    <col min="4592" max="4592" width="12" style="218" customWidth="1"/>
    <col min="4593" max="4593" width="13.28515625" style="218" customWidth="1"/>
    <col min="4594" max="4594" width="10.28515625" style="218" customWidth="1"/>
    <col min="4595" max="4595" width="13.7109375" style="218" customWidth="1"/>
    <col min="4596" max="4629" width="11.42578125" style="218" customWidth="1"/>
    <col min="4630" max="4835" width="11.42578125" style="218"/>
    <col min="4836" max="4836" width="4.28515625" style="218" customWidth="1"/>
    <col min="4837" max="4837" width="6.28515625" style="218" customWidth="1"/>
    <col min="4838" max="4838" width="33" style="218" customWidth="1"/>
    <col min="4839" max="4839" width="14.7109375" style="218" customWidth="1"/>
    <col min="4840" max="4840" width="11.28515625" style="218" customWidth="1"/>
    <col min="4841" max="4841" width="12.42578125" style="218" bestFit="1" customWidth="1"/>
    <col min="4842" max="4842" width="14.7109375" style="218" customWidth="1"/>
    <col min="4843" max="4843" width="11.140625" style="218" customWidth="1"/>
    <col min="4844" max="4847" width="13.7109375" style="218" customWidth="1"/>
    <col min="4848" max="4848" width="12" style="218" customWidth="1"/>
    <col min="4849" max="4849" width="13.28515625" style="218" customWidth="1"/>
    <col min="4850" max="4850" width="10.28515625" style="218" customWidth="1"/>
    <col min="4851" max="4851" width="13.7109375" style="218" customWidth="1"/>
    <col min="4852" max="4885" width="11.42578125" style="218" customWidth="1"/>
    <col min="4886" max="5091" width="11.42578125" style="218"/>
    <col min="5092" max="5092" width="4.28515625" style="218" customWidth="1"/>
    <col min="5093" max="5093" width="6.28515625" style="218" customWidth="1"/>
    <col min="5094" max="5094" width="33" style="218" customWidth="1"/>
    <col min="5095" max="5095" width="14.7109375" style="218" customWidth="1"/>
    <col min="5096" max="5096" width="11.28515625" style="218" customWidth="1"/>
    <col min="5097" max="5097" width="12.42578125" style="218" bestFit="1" customWidth="1"/>
    <col min="5098" max="5098" width="14.7109375" style="218" customWidth="1"/>
    <col min="5099" max="5099" width="11.140625" style="218" customWidth="1"/>
    <col min="5100" max="5103" width="13.7109375" style="218" customWidth="1"/>
    <col min="5104" max="5104" width="12" style="218" customWidth="1"/>
    <col min="5105" max="5105" width="13.28515625" style="218" customWidth="1"/>
    <col min="5106" max="5106" width="10.28515625" style="218" customWidth="1"/>
    <col min="5107" max="5107" width="13.7109375" style="218" customWidth="1"/>
    <col min="5108" max="5141" width="11.42578125" style="218" customWidth="1"/>
    <col min="5142" max="5347" width="11.42578125" style="218"/>
    <col min="5348" max="5348" width="4.28515625" style="218" customWidth="1"/>
    <col min="5349" max="5349" width="6.28515625" style="218" customWidth="1"/>
    <col min="5350" max="5350" width="33" style="218" customWidth="1"/>
    <col min="5351" max="5351" width="14.7109375" style="218" customWidth="1"/>
    <col min="5352" max="5352" width="11.28515625" style="218" customWidth="1"/>
    <col min="5353" max="5353" width="12.42578125" style="218" bestFit="1" customWidth="1"/>
    <col min="5354" max="5354" width="14.7109375" style="218" customWidth="1"/>
    <col min="5355" max="5355" width="11.140625" style="218" customWidth="1"/>
    <col min="5356" max="5359" width="13.7109375" style="218" customWidth="1"/>
    <col min="5360" max="5360" width="12" style="218" customWidth="1"/>
    <col min="5361" max="5361" width="13.28515625" style="218" customWidth="1"/>
    <col min="5362" max="5362" width="10.28515625" style="218" customWidth="1"/>
    <col min="5363" max="5363" width="13.7109375" style="218" customWidth="1"/>
    <col min="5364" max="5397" width="11.42578125" style="218" customWidth="1"/>
    <col min="5398" max="5603" width="11.42578125" style="218"/>
    <col min="5604" max="5604" width="4.28515625" style="218" customWidth="1"/>
    <col min="5605" max="5605" width="6.28515625" style="218" customWidth="1"/>
    <col min="5606" max="5606" width="33" style="218" customWidth="1"/>
    <col min="5607" max="5607" width="14.7109375" style="218" customWidth="1"/>
    <col min="5608" max="5608" width="11.28515625" style="218" customWidth="1"/>
    <col min="5609" max="5609" width="12.42578125" style="218" bestFit="1" customWidth="1"/>
    <col min="5610" max="5610" width="14.7109375" style="218" customWidth="1"/>
    <col min="5611" max="5611" width="11.140625" style="218" customWidth="1"/>
    <col min="5612" max="5615" width="13.7109375" style="218" customWidth="1"/>
    <col min="5616" max="5616" width="12" style="218" customWidth="1"/>
    <col min="5617" max="5617" width="13.28515625" style="218" customWidth="1"/>
    <col min="5618" max="5618" width="10.28515625" style="218" customWidth="1"/>
    <col min="5619" max="5619" width="13.7109375" style="218" customWidth="1"/>
    <col min="5620" max="5653" width="11.42578125" style="218" customWidth="1"/>
    <col min="5654" max="5859" width="11.42578125" style="218"/>
    <col min="5860" max="5860" width="4.28515625" style="218" customWidth="1"/>
    <col min="5861" max="5861" width="6.28515625" style="218" customWidth="1"/>
    <col min="5862" max="5862" width="33" style="218" customWidth="1"/>
    <col min="5863" max="5863" width="14.7109375" style="218" customWidth="1"/>
    <col min="5864" max="5864" width="11.28515625" style="218" customWidth="1"/>
    <col min="5865" max="5865" width="12.42578125" style="218" bestFit="1" customWidth="1"/>
    <col min="5866" max="5866" width="14.7109375" style="218" customWidth="1"/>
    <col min="5867" max="5867" width="11.140625" style="218" customWidth="1"/>
    <col min="5868" max="5871" width="13.7109375" style="218" customWidth="1"/>
    <col min="5872" max="5872" width="12" style="218" customWidth="1"/>
    <col min="5873" max="5873" width="13.28515625" style="218" customWidth="1"/>
    <col min="5874" max="5874" width="10.28515625" style="218" customWidth="1"/>
    <col min="5875" max="5875" width="13.7109375" style="218" customWidth="1"/>
    <col min="5876" max="5909" width="11.42578125" style="218" customWidth="1"/>
    <col min="5910" max="6115" width="11.42578125" style="218"/>
    <col min="6116" max="6116" width="4.28515625" style="218" customWidth="1"/>
    <col min="6117" max="6117" width="6.28515625" style="218" customWidth="1"/>
    <col min="6118" max="6118" width="33" style="218" customWidth="1"/>
    <col min="6119" max="6119" width="14.7109375" style="218" customWidth="1"/>
    <col min="6120" max="6120" width="11.28515625" style="218" customWidth="1"/>
    <col min="6121" max="6121" width="12.42578125" style="218" bestFit="1" customWidth="1"/>
    <col min="6122" max="6122" width="14.7109375" style="218" customWidth="1"/>
    <col min="6123" max="6123" width="11.140625" style="218" customWidth="1"/>
    <col min="6124" max="6127" width="13.7109375" style="218" customWidth="1"/>
    <col min="6128" max="6128" width="12" style="218" customWidth="1"/>
    <col min="6129" max="6129" width="13.28515625" style="218" customWidth="1"/>
    <col min="6130" max="6130" width="10.28515625" style="218" customWidth="1"/>
    <col min="6131" max="6131" width="13.7109375" style="218" customWidth="1"/>
    <col min="6132" max="6165" width="11.42578125" style="218" customWidth="1"/>
    <col min="6166" max="6371" width="11.42578125" style="218"/>
    <col min="6372" max="6372" width="4.28515625" style="218" customWidth="1"/>
    <col min="6373" max="6373" width="6.28515625" style="218" customWidth="1"/>
    <col min="6374" max="6374" width="33" style="218" customWidth="1"/>
    <col min="6375" max="6375" width="14.7109375" style="218" customWidth="1"/>
    <col min="6376" max="6376" width="11.28515625" style="218" customWidth="1"/>
    <col min="6377" max="6377" width="12.42578125" style="218" bestFit="1" customWidth="1"/>
    <col min="6378" max="6378" width="14.7109375" style="218" customWidth="1"/>
    <col min="6379" max="6379" width="11.140625" style="218" customWidth="1"/>
    <col min="6380" max="6383" width="13.7109375" style="218" customWidth="1"/>
    <col min="6384" max="6384" width="12" style="218" customWidth="1"/>
    <col min="6385" max="6385" width="13.28515625" style="218" customWidth="1"/>
    <col min="6386" max="6386" width="10.28515625" style="218" customWidth="1"/>
    <col min="6387" max="6387" width="13.7109375" style="218" customWidth="1"/>
    <col min="6388" max="6421" width="11.42578125" style="218" customWidth="1"/>
    <col min="6422" max="6627" width="11.42578125" style="218"/>
    <col min="6628" max="6628" width="4.28515625" style="218" customWidth="1"/>
    <col min="6629" max="6629" width="6.28515625" style="218" customWidth="1"/>
    <col min="6630" max="6630" width="33" style="218" customWidth="1"/>
    <col min="6631" max="6631" width="14.7109375" style="218" customWidth="1"/>
    <col min="6632" max="6632" width="11.28515625" style="218" customWidth="1"/>
    <col min="6633" max="6633" width="12.42578125" style="218" bestFit="1" customWidth="1"/>
    <col min="6634" max="6634" width="14.7109375" style="218" customWidth="1"/>
    <col min="6635" max="6635" width="11.140625" style="218" customWidth="1"/>
    <col min="6636" max="6639" width="13.7109375" style="218" customWidth="1"/>
    <col min="6640" max="6640" width="12" style="218" customWidth="1"/>
    <col min="6641" max="6641" width="13.28515625" style="218" customWidth="1"/>
    <col min="6642" max="6642" width="10.28515625" style="218" customWidth="1"/>
    <col min="6643" max="6643" width="13.7109375" style="218" customWidth="1"/>
    <col min="6644" max="6677" width="11.42578125" style="218" customWidth="1"/>
    <col min="6678" max="6883" width="11.42578125" style="218"/>
    <col min="6884" max="6884" width="4.28515625" style="218" customWidth="1"/>
    <col min="6885" max="6885" width="6.28515625" style="218" customWidth="1"/>
    <col min="6886" max="6886" width="33" style="218" customWidth="1"/>
    <col min="6887" max="6887" width="14.7109375" style="218" customWidth="1"/>
    <col min="6888" max="6888" width="11.28515625" style="218" customWidth="1"/>
    <col min="6889" max="6889" width="12.42578125" style="218" bestFit="1" customWidth="1"/>
    <col min="6890" max="6890" width="14.7109375" style="218" customWidth="1"/>
    <col min="6891" max="6891" width="11.140625" style="218" customWidth="1"/>
    <col min="6892" max="6895" width="13.7109375" style="218" customWidth="1"/>
    <col min="6896" max="6896" width="12" style="218" customWidth="1"/>
    <col min="6897" max="6897" width="13.28515625" style="218" customWidth="1"/>
    <col min="6898" max="6898" width="10.28515625" style="218" customWidth="1"/>
    <col min="6899" max="6899" width="13.7109375" style="218" customWidth="1"/>
    <col min="6900" max="6933" width="11.42578125" style="218" customWidth="1"/>
    <col min="6934" max="7139" width="11.42578125" style="218"/>
    <col min="7140" max="7140" width="4.28515625" style="218" customWidth="1"/>
    <col min="7141" max="7141" width="6.28515625" style="218" customWidth="1"/>
    <col min="7142" max="7142" width="33" style="218" customWidth="1"/>
    <col min="7143" max="7143" width="14.7109375" style="218" customWidth="1"/>
    <col min="7144" max="7144" width="11.28515625" style="218" customWidth="1"/>
    <col min="7145" max="7145" width="12.42578125" style="218" bestFit="1" customWidth="1"/>
    <col min="7146" max="7146" width="14.7109375" style="218" customWidth="1"/>
    <col min="7147" max="7147" width="11.140625" style="218" customWidth="1"/>
    <col min="7148" max="7151" width="13.7109375" style="218" customWidth="1"/>
    <col min="7152" max="7152" width="12" style="218" customWidth="1"/>
    <col min="7153" max="7153" width="13.28515625" style="218" customWidth="1"/>
    <col min="7154" max="7154" width="10.28515625" style="218" customWidth="1"/>
    <col min="7155" max="7155" width="13.7109375" style="218" customWidth="1"/>
    <col min="7156" max="7189" width="11.42578125" style="218" customWidth="1"/>
    <col min="7190" max="7395" width="11.42578125" style="218"/>
    <col min="7396" max="7396" width="4.28515625" style="218" customWidth="1"/>
    <col min="7397" max="7397" width="6.28515625" style="218" customWidth="1"/>
    <col min="7398" max="7398" width="33" style="218" customWidth="1"/>
    <col min="7399" max="7399" width="14.7109375" style="218" customWidth="1"/>
    <col min="7400" max="7400" width="11.28515625" style="218" customWidth="1"/>
    <col min="7401" max="7401" width="12.42578125" style="218" bestFit="1" customWidth="1"/>
    <col min="7402" max="7402" width="14.7109375" style="218" customWidth="1"/>
    <col min="7403" max="7403" width="11.140625" style="218" customWidth="1"/>
    <col min="7404" max="7407" width="13.7109375" style="218" customWidth="1"/>
    <col min="7408" max="7408" width="12" style="218" customWidth="1"/>
    <col min="7409" max="7409" width="13.28515625" style="218" customWidth="1"/>
    <col min="7410" max="7410" width="10.28515625" style="218" customWidth="1"/>
    <col min="7411" max="7411" width="13.7109375" style="218" customWidth="1"/>
    <col min="7412" max="7445" width="11.42578125" style="218" customWidth="1"/>
    <col min="7446" max="7651" width="11.42578125" style="218"/>
    <col min="7652" max="7652" width="4.28515625" style="218" customWidth="1"/>
    <col min="7653" max="7653" width="6.28515625" style="218" customWidth="1"/>
    <col min="7654" max="7654" width="33" style="218" customWidth="1"/>
    <col min="7655" max="7655" width="14.7109375" style="218" customWidth="1"/>
    <col min="7656" max="7656" width="11.28515625" style="218" customWidth="1"/>
    <col min="7657" max="7657" width="12.42578125" style="218" bestFit="1" customWidth="1"/>
    <col min="7658" max="7658" width="14.7109375" style="218" customWidth="1"/>
    <col min="7659" max="7659" width="11.140625" style="218" customWidth="1"/>
    <col min="7660" max="7663" width="13.7109375" style="218" customWidth="1"/>
    <col min="7664" max="7664" width="12" style="218" customWidth="1"/>
    <col min="7665" max="7665" width="13.28515625" style="218" customWidth="1"/>
    <col min="7666" max="7666" width="10.28515625" style="218" customWidth="1"/>
    <col min="7667" max="7667" width="13.7109375" style="218" customWidth="1"/>
    <col min="7668" max="7701" width="11.42578125" style="218" customWidth="1"/>
    <col min="7702" max="7907" width="11.42578125" style="218"/>
    <col min="7908" max="7908" width="4.28515625" style="218" customWidth="1"/>
    <col min="7909" max="7909" width="6.28515625" style="218" customWidth="1"/>
    <col min="7910" max="7910" width="33" style="218" customWidth="1"/>
    <col min="7911" max="7911" width="14.7109375" style="218" customWidth="1"/>
    <col min="7912" max="7912" width="11.28515625" style="218" customWidth="1"/>
    <col min="7913" max="7913" width="12.42578125" style="218" bestFit="1" customWidth="1"/>
    <col min="7914" max="7914" width="14.7109375" style="218" customWidth="1"/>
    <col min="7915" max="7915" width="11.140625" style="218" customWidth="1"/>
    <col min="7916" max="7919" width="13.7109375" style="218" customWidth="1"/>
    <col min="7920" max="7920" width="12" style="218" customWidth="1"/>
    <col min="7921" max="7921" width="13.28515625" style="218" customWidth="1"/>
    <col min="7922" max="7922" width="10.28515625" style="218" customWidth="1"/>
    <col min="7923" max="7923" width="13.7109375" style="218" customWidth="1"/>
    <col min="7924" max="7957" width="11.42578125" style="218" customWidth="1"/>
    <col min="7958" max="8163" width="11.42578125" style="218"/>
    <col min="8164" max="8164" width="4.28515625" style="218" customWidth="1"/>
    <col min="8165" max="8165" width="6.28515625" style="218" customWidth="1"/>
    <col min="8166" max="8166" width="33" style="218" customWidth="1"/>
    <col min="8167" max="8167" width="14.7109375" style="218" customWidth="1"/>
    <col min="8168" max="8168" width="11.28515625" style="218" customWidth="1"/>
    <col min="8169" max="8169" width="12.42578125" style="218" bestFit="1" customWidth="1"/>
    <col min="8170" max="8170" width="14.7109375" style="218" customWidth="1"/>
    <col min="8171" max="8171" width="11.140625" style="218" customWidth="1"/>
    <col min="8172" max="8175" width="13.7109375" style="218" customWidth="1"/>
    <col min="8176" max="8176" width="12" style="218" customWidth="1"/>
    <col min="8177" max="8177" width="13.28515625" style="218" customWidth="1"/>
    <col min="8178" max="8178" width="10.28515625" style="218" customWidth="1"/>
    <col min="8179" max="8179" width="13.7109375" style="218" customWidth="1"/>
    <col min="8180" max="8213" width="11.42578125" style="218" customWidth="1"/>
    <col min="8214" max="8419" width="11.42578125" style="218"/>
    <col min="8420" max="8420" width="4.28515625" style="218" customWidth="1"/>
    <col min="8421" max="8421" width="6.28515625" style="218" customWidth="1"/>
    <col min="8422" max="8422" width="33" style="218" customWidth="1"/>
    <col min="8423" max="8423" width="14.7109375" style="218" customWidth="1"/>
    <col min="8424" max="8424" width="11.28515625" style="218" customWidth="1"/>
    <col min="8425" max="8425" width="12.42578125" style="218" bestFit="1" customWidth="1"/>
    <col min="8426" max="8426" width="14.7109375" style="218" customWidth="1"/>
    <col min="8427" max="8427" width="11.140625" style="218" customWidth="1"/>
    <col min="8428" max="8431" width="13.7109375" style="218" customWidth="1"/>
    <col min="8432" max="8432" width="12" style="218" customWidth="1"/>
    <col min="8433" max="8433" width="13.28515625" style="218" customWidth="1"/>
    <col min="8434" max="8434" width="10.28515625" style="218" customWidth="1"/>
    <col min="8435" max="8435" width="13.7109375" style="218" customWidth="1"/>
    <col min="8436" max="8469" width="11.42578125" style="218" customWidth="1"/>
    <col min="8470" max="8675" width="11.42578125" style="218"/>
    <col min="8676" max="8676" width="4.28515625" style="218" customWidth="1"/>
    <col min="8677" max="8677" width="6.28515625" style="218" customWidth="1"/>
    <col min="8678" max="8678" width="33" style="218" customWidth="1"/>
    <col min="8679" max="8679" width="14.7109375" style="218" customWidth="1"/>
    <col min="8680" max="8680" width="11.28515625" style="218" customWidth="1"/>
    <col min="8681" max="8681" width="12.42578125" style="218" bestFit="1" customWidth="1"/>
    <col min="8682" max="8682" width="14.7109375" style="218" customWidth="1"/>
    <col min="8683" max="8683" width="11.140625" style="218" customWidth="1"/>
    <col min="8684" max="8687" width="13.7109375" style="218" customWidth="1"/>
    <col min="8688" max="8688" width="12" style="218" customWidth="1"/>
    <col min="8689" max="8689" width="13.28515625" style="218" customWidth="1"/>
    <col min="8690" max="8690" width="10.28515625" style="218" customWidth="1"/>
    <col min="8691" max="8691" width="13.7109375" style="218" customWidth="1"/>
    <col min="8692" max="8725" width="11.42578125" style="218" customWidth="1"/>
    <col min="8726" max="8931" width="11.42578125" style="218"/>
    <col min="8932" max="8932" width="4.28515625" style="218" customWidth="1"/>
    <col min="8933" max="8933" width="6.28515625" style="218" customWidth="1"/>
    <col min="8934" max="8934" width="33" style="218" customWidth="1"/>
    <col min="8935" max="8935" width="14.7109375" style="218" customWidth="1"/>
    <col min="8936" max="8936" width="11.28515625" style="218" customWidth="1"/>
    <col min="8937" max="8937" width="12.42578125" style="218" bestFit="1" customWidth="1"/>
    <col min="8938" max="8938" width="14.7109375" style="218" customWidth="1"/>
    <col min="8939" max="8939" width="11.140625" style="218" customWidth="1"/>
    <col min="8940" max="8943" width="13.7109375" style="218" customWidth="1"/>
    <col min="8944" max="8944" width="12" style="218" customWidth="1"/>
    <col min="8945" max="8945" width="13.28515625" style="218" customWidth="1"/>
    <col min="8946" max="8946" width="10.28515625" style="218" customWidth="1"/>
    <col min="8947" max="8947" width="13.7109375" style="218" customWidth="1"/>
    <col min="8948" max="8981" width="11.42578125" style="218" customWidth="1"/>
    <col min="8982" max="9187" width="11.42578125" style="218"/>
    <col min="9188" max="9188" width="4.28515625" style="218" customWidth="1"/>
    <col min="9189" max="9189" width="6.28515625" style="218" customWidth="1"/>
    <col min="9190" max="9190" width="33" style="218" customWidth="1"/>
    <col min="9191" max="9191" width="14.7109375" style="218" customWidth="1"/>
    <col min="9192" max="9192" width="11.28515625" style="218" customWidth="1"/>
    <col min="9193" max="9193" width="12.42578125" style="218" bestFit="1" customWidth="1"/>
    <col min="9194" max="9194" width="14.7109375" style="218" customWidth="1"/>
    <col min="9195" max="9195" width="11.140625" style="218" customWidth="1"/>
    <col min="9196" max="9199" width="13.7109375" style="218" customWidth="1"/>
    <col min="9200" max="9200" width="12" style="218" customWidth="1"/>
    <col min="9201" max="9201" width="13.28515625" style="218" customWidth="1"/>
    <col min="9202" max="9202" width="10.28515625" style="218" customWidth="1"/>
    <col min="9203" max="9203" width="13.7109375" style="218" customWidth="1"/>
    <col min="9204" max="9237" width="11.42578125" style="218" customWidth="1"/>
    <col min="9238" max="9443" width="11.42578125" style="218"/>
    <col min="9444" max="9444" width="4.28515625" style="218" customWidth="1"/>
    <col min="9445" max="9445" width="6.28515625" style="218" customWidth="1"/>
    <col min="9446" max="9446" width="33" style="218" customWidth="1"/>
    <col min="9447" max="9447" width="14.7109375" style="218" customWidth="1"/>
    <col min="9448" max="9448" width="11.28515625" style="218" customWidth="1"/>
    <col min="9449" max="9449" width="12.42578125" style="218" bestFit="1" customWidth="1"/>
    <col min="9450" max="9450" width="14.7109375" style="218" customWidth="1"/>
    <col min="9451" max="9451" width="11.140625" style="218" customWidth="1"/>
    <col min="9452" max="9455" width="13.7109375" style="218" customWidth="1"/>
    <col min="9456" max="9456" width="12" style="218" customWidth="1"/>
    <col min="9457" max="9457" width="13.28515625" style="218" customWidth="1"/>
    <col min="9458" max="9458" width="10.28515625" style="218" customWidth="1"/>
    <col min="9459" max="9459" width="13.7109375" style="218" customWidth="1"/>
    <col min="9460" max="9493" width="11.42578125" style="218" customWidth="1"/>
    <col min="9494" max="9699" width="11.42578125" style="218"/>
    <col min="9700" max="9700" width="4.28515625" style="218" customWidth="1"/>
    <col min="9701" max="9701" width="6.28515625" style="218" customWidth="1"/>
    <col min="9702" max="9702" width="33" style="218" customWidth="1"/>
    <col min="9703" max="9703" width="14.7109375" style="218" customWidth="1"/>
    <col min="9704" max="9704" width="11.28515625" style="218" customWidth="1"/>
    <col min="9705" max="9705" width="12.42578125" style="218" bestFit="1" customWidth="1"/>
    <col min="9706" max="9706" width="14.7109375" style="218" customWidth="1"/>
    <col min="9707" max="9707" width="11.140625" style="218" customWidth="1"/>
    <col min="9708" max="9711" width="13.7109375" style="218" customWidth="1"/>
    <col min="9712" max="9712" width="12" style="218" customWidth="1"/>
    <col min="9713" max="9713" width="13.28515625" style="218" customWidth="1"/>
    <col min="9714" max="9714" width="10.28515625" style="218" customWidth="1"/>
    <col min="9715" max="9715" width="13.7109375" style="218" customWidth="1"/>
    <col min="9716" max="9749" width="11.42578125" style="218" customWidth="1"/>
    <col min="9750" max="9955" width="11.42578125" style="218"/>
    <col min="9956" max="9956" width="4.28515625" style="218" customWidth="1"/>
    <col min="9957" max="9957" width="6.28515625" style="218" customWidth="1"/>
    <col min="9958" max="9958" width="33" style="218" customWidth="1"/>
    <col min="9959" max="9959" width="14.7109375" style="218" customWidth="1"/>
    <col min="9960" max="9960" width="11.28515625" style="218" customWidth="1"/>
    <col min="9961" max="9961" width="12.42578125" style="218" bestFit="1" customWidth="1"/>
    <col min="9962" max="9962" width="14.7109375" style="218" customWidth="1"/>
    <col min="9963" max="9963" width="11.140625" style="218" customWidth="1"/>
    <col min="9964" max="9967" width="13.7109375" style="218" customWidth="1"/>
    <col min="9968" max="9968" width="12" style="218" customWidth="1"/>
    <col min="9969" max="9969" width="13.28515625" style="218" customWidth="1"/>
    <col min="9970" max="9970" width="10.28515625" style="218" customWidth="1"/>
    <col min="9971" max="9971" width="13.7109375" style="218" customWidth="1"/>
    <col min="9972" max="10005" width="11.42578125" style="218" customWidth="1"/>
    <col min="10006" max="10211" width="11.42578125" style="218"/>
    <col min="10212" max="10212" width="4.28515625" style="218" customWidth="1"/>
    <col min="10213" max="10213" width="6.28515625" style="218" customWidth="1"/>
    <col min="10214" max="10214" width="33" style="218" customWidth="1"/>
    <col min="10215" max="10215" width="14.7109375" style="218" customWidth="1"/>
    <col min="10216" max="10216" width="11.28515625" style="218" customWidth="1"/>
    <col min="10217" max="10217" width="12.42578125" style="218" bestFit="1" customWidth="1"/>
    <col min="10218" max="10218" width="14.7109375" style="218" customWidth="1"/>
    <col min="10219" max="10219" width="11.140625" style="218" customWidth="1"/>
    <col min="10220" max="10223" width="13.7109375" style="218" customWidth="1"/>
    <col min="10224" max="10224" width="12" style="218" customWidth="1"/>
    <col min="10225" max="10225" width="13.28515625" style="218" customWidth="1"/>
    <col min="10226" max="10226" width="10.28515625" style="218" customWidth="1"/>
    <col min="10227" max="10227" width="13.7109375" style="218" customWidth="1"/>
    <col min="10228" max="10261" width="11.42578125" style="218" customWidth="1"/>
    <col min="10262" max="10467" width="11.42578125" style="218"/>
    <col min="10468" max="10468" width="4.28515625" style="218" customWidth="1"/>
    <col min="10469" max="10469" width="6.28515625" style="218" customWidth="1"/>
    <col min="10470" max="10470" width="33" style="218" customWidth="1"/>
    <col min="10471" max="10471" width="14.7109375" style="218" customWidth="1"/>
    <col min="10472" max="10472" width="11.28515625" style="218" customWidth="1"/>
    <col min="10473" max="10473" width="12.42578125" style="218" bestFit="1" customWidth="1"/>
    <col min="10474" max="10474" width="14.7109375" style="218" customWidth="1"/>
    <col min="10475" max="10475" width="11.140625" style="218" customWidth="1"/>
    <col min="10476" max="10479" width="13.7109375" style="218" customWidth="1"/>
    <col min="10480" max="10480" width="12" style="218" customWidth="1"/>
    <col min="10481" max="10481" width="13.28515625" style="218" customWidth="1"/>
    <col min="10482" max="10482" width="10.28515625" style="218" customWidth="1"/>
    <col min="10483" max="10483" width="13.7109375" style="218" customWidth="1"/>
    <col min="10484" max="10517" width="11.42578125" style="218" customWidth="1"/>
    <col min="10518" max="10723" width="11.42578125" style="218"/>
    <col min="10724" max="10724" width="4.28515625" style="218" customWidth="1"/>
    <col min="10725" max="10725" width="6.28515625" style="218" customWidth="1"/>
    <col min="10726" max="10726" width="33" style="218" customWidth="1"/>
    <col min="10727" max="10727" width="14.7109375" style="218" customWidth="1"/>
    <col min="10728" max="10728" width="11.28515625" style="218" customWidth="1"/>
    <col min="10729" max="10729" width="12.42578125" style="218" bestFit="1" customWidth="1"/>
    <col min="10730" max="10730" width="14.7109375" style="218" customWidth="1"/>
    <col min="10731" max="10731" width="11.140625" style="218" customWidth="1"/>
    <col min="10732" max="10735" width="13.7109375" style="218" customWidth="1"/>
    <col min="10736" max="10736" width="12" style="218" customWidth="1"/>
    <col min="10737" max="10737" width="13.28515625" style="218" customWidth="1"/>
    <col min="10738" max="10738" width="10.28515625" style="218" customWidth="1"/>
    <col min="10739" max="10739" width="13.7109375" style="218" customWidth="1"/>
    <col min="10740" max="10773" width="11.42578125" style="218" customWidth="1"/>
    <col min="10774" max="10979" width="11.42578125" style="218"/>
    <col min="10980" max="10980" width="4.28515625" style="218" customWidth="1"/>
    <col min="10981" max="10981" width="6.28515625" style="218" customWidth="1"/>
    <col min="10982" max="10982" width="33" style="218" customWidth="1"/>
    <col min="10983" max="10983" width="14.7109375" style="218" customWidth="1"/>
    <col min="10984" max="10984" width="11.28515625" style="218" customWidth="1"/>
    <col min="10985" max="10985" width="12.42578125" style="218" bestFit="1" customWidth="1"/>
    <col min="10986" max="10986" width="14.7109375" style="218" customWidth="1"/>
    <col min="10987" max="10987" width="11.140625" style="218" customWidth="1"/>
    <col min="10988" max="10991" width="13.7109375" style="218" customWidth="1"/>
    <col min="10992" max="10992" width="12" style="218" customWidth="1"/>
    <col min="10993" max="10993" width="13.28515625" style="218" customWidth="1"/>
    <col min="10994" max="10994" width="10.28515625" style="218" customWidth="1"/>
    <col min="10995" max="10995" width="13.7109375" style="218" customWidth="1"/>
    <col min="10996" max="11029" width="11.42578125" style="218" customWidth="1"/>
    <col min="11030" max="11235" width="11.42578125" style="218"/>
    <col min="11236" max="11236" width="4.28515625" style="218" customWidth="1"/>
    <col min="11237" max="11237" width="6.28515625" style="218" customWidth="1"/>
    <col min="11238" max="11238" width="33" style="218" customWidth="1"/>
    <col min="11239" max="11239" width="14.7109375" style="218" customWidth="1"/>
    <col min="11240" max="11240" width="11.28515625" style="218" customWidth="1"/>
    <col min="11241" max="11241" width="12.42578125" style="218" bestFit="1" customWidth="1"/>
    <col min="11242" max="11242" width="14.7109375" style="218" customWidth="1"/>
    <col min="11243" max="11243" width="11.140625" style="218" customWidth="1"/>
    <col min="11244" max="11247" width="13.7109375" style="218" customWidth="1"/>
    <col min="11248" max="11248" width="12" style="218" customWidth="1"/>
    <col min="11249" max="11249" width="13.28515625" style="218" customWidth="1"/>
    <col min="11250" max="11250" width="10.28515625" style="218" customWidth="1"/>
    <col min="11251" max="11251" width="13.7109375" style="218" customWidth="1"/>
    <col min="11252" max="11285" width="11.42578125" style="218" customWidth="1"/>
    <col min="11286" max="11491" width="11.42578125" style="218"/>
    <col min="11492" max="11492" width="4.28515625" style="218" customWidth="1"/>
    <col min="11493" max="11493" width="6.28515625" style="218" customWidth="1"/>
    <col min="11494" max="11494" width="33" style="218" customWidth="1"/>
    <col min="11495" max="11495" width="14.7109375" style="218" customWidth="1"/>
    <col min="11496" max="11496" width="11.28515625" style="218" customWidth="1"/>
    <col min="11497" max="11497" width="12.42578125" style="218" bestFit="1" customWidth="1"/>
    <col min="11498" max="11498" width="14.7109375" style="218" customWidth="1"/>
    <col min="11499" max="11499" width="11.140625" style="218" customWidth="1"/>
    <col min="11500" max="11503" width="13.7109375" style="218" customWidth="1"/>
    <col min="11504" max="11504" width="12" style="218" customWidth="1"/>
    <col min="11505" max="11505" width="13.28515625" style="218" customWidth="1"/>
    <col min="11506" max="11506" width="10.28515625" style="218" customWidth="1"/>
    <col min="11507" max="11507" width="13.7109375" style="218" customWidth="1"/>
    <col min="11508" max="11541" width="11.42578125" style="218" customWidth="1"/>
    <col min="11542" max="11747" width="11.42578125" style="218"/>
    <col min="11748" max="11748" width="4.28515625" style="218" customWidth="1"/>
    <col min="11749" max="11749" width="6.28515625" style="218" customWidth="1"/>
    <col min="11750" max="11750" width="33" style="218" customWidth="1"/>
    <col min="11751" max="11751" width="14.7109375" style="218" customWidth="1"/>
    <col min="11752" max="11752" width="11.28515625" style="218" customWidth="1"/>
    <col min="11753" max="11753" width="12.42578125" style="218" bestFit="1" customWidth="1"/>
    <col min="11754" max="11754" width="14.7109375" style="218" customWidth="1"/>
    <col min="11755" max="11755" width="11.140625" style="218" customWidth="1"/>
    <col min="11756" max="11759" width="13.7109375" style="218" customWidth="1"/>
    <col min="11760" max="11760" width="12" style="218" customWidth="1"/>
    <col min="11761" max="11761" width="13.28515625" style="218" customWidth="1"/>
    <col min="11762" max="11762" width="10.28515625" style="218" customWidth="1"/>
    <col min="11763" max="11763" width="13.7109375" style="218" customWidth="1"/>
    <col min="11764" max="11797" width="11.42578125" style="218" customWidth="1"/>
    <col min="11798" max="12003" width="11.42578125" style="218"/>
    <col min="12004" max="12004" width="4.28515625" style="218" customWidth="1"/>
    <col min="12005" max="12005" width="6.28515625" style="218" customWidth="1"/>
    <col min="12006" max="12006" width="33" style="218" customWidth="1"/>
    <col min="12007" max="12007" width="14.7109375" style="218" customWidth="1"/>
    <col min="12008" max="12008" width="11.28515625" style="218" customWidth="1"/>
    <col min="12009" max="12009" width="12.42578125" style="218" bestFit="1" customWidth="1"/>
    <col min="12010" max="12010" width="14.7109375" style="218" customWidth="1"/>
    <col min="12011" max="12011" width="11.140625" style="218" customWidth="1"/>
    <col min="12012" max="12015" width="13.7109375" style="218" customWidth="1"/>
    <col min="12016" max="12016" width="12" style="218" customWidth="1"/>
    <col min="12017" max="12017" width="13.28515625" style="218" customWidth="1"/>
    <col min="12018" max="12018" width="10.28515625" style="218" customWidth="1"/>
    <col min="12019" max="12019" width="13.7109375" style="218" customWidth="1"/>
    <col min="12020" max="12053" width="11.42578125" style="218" customWidth="1"/>
    <col min="12054" max="12259" width="11.42578125" style="218"/>
    <col min="12260" max="12260" width="4.28515625" style="218" customWidth="1"/>
    <col min="12261" max="12261" width="6.28515625" style="218" customWidth="1"/>
    <col min="12262" max="12262" width="33" style="218" customWidth="1"/>
    <col min="12263" max="12263" width="14.7109375" style="218" customWidth="1"/>
    <col min="12264" max="12264" width="11.28515625" style="218" customWidth="1"/>
    <col min="12265" max="12265" width="12.42578125" style="218" bestFit="1" customWidth="1"/>
    <col min="12266" max="12266" width="14.7109375" style="218" customWidth="1"/>
    <col min="12267" max="12267" width="11.140625" style="218" customWidth="1"/>
    <col min="12268" max="12271" width="13.7109375" style="218" customWidth="1"/>
    <col min="12272" max="12272" width="12" style="218" customWidth="1"/>
    <col min="12273" max="12273" width="13.28515625" style="218" customWidth="1"/>
    <col min="12274" max="12274" width="10.28515625" style="218" customWidth="1"/>
    <col min="12275" max="12275" width="13.7109375" style="218" customWidth="1"/>
    <col min="12276" max="12309" width="11.42578125" style="218" customWidth="1"/>
    <col min="12310" max="12515" width="11.42578125" style="218"/>
    <col min="12516" max="12516" width="4.28515625" style="218" customWidth="1"/>
    <col min="12517" max="12517" width="6.28515625" style="218" customWidth="1"/>
    <col min="12518" max="12518" width="33" style="218" customWidth="1"/>
    <col min="12519" max="12519" width="14.7109375" style="218" customWidth="1"/>
    <col min="12520" max="12520" width="11.28515625" style="218" customWidth="1"/>
    <col min="12521" max="12521" width="12.42578125" style="218" bestFit="1" customWidth="1"/>
    <col min="12522" max="12522" width="14.7109375" style="218" customWidth="1"/>
    <col min="12523" max="12523" width="11.140625" style="218" customWidth="1"/>
    <col min="12524" max="12527" width="13.7109375" style="218" customWidth="1"/>
    <col min="12528" max="12528" width="12" style="218" customWidth="1"/>
    <col min="12529" max="12529" width="13.28515625" style="218" customWidth="1"/>
    <col min="12530" max="12530" width="10.28515625" style="218" customWidth="1"/>
    <col min="12531" max="12531" width="13.7109375" style="218" customWidth="1"/>
    <col min="12532" max="12565" width="11.42578125" style="218" customWidth="1"/>
    <col min="12566" max="12771" width="11.42578125" style="218"/>
    <col min="12772" max="12772" width="4.28515625" style="218" customWidth="1"/>
    <col min="12773" max="12773" width="6.28515625" style="218" customWidth="1"/>
    <col min="12774" max="12774" width="33" style="218" customWidth="1"/>
    <col min="12775" max="12775" width="14.7109375" style="218" customWidth="1"/>
    <col min="12776" max="12776" width="11.28515625" style="218" customWidth="1"/>
    <col min="12777" max="12777" width="12.42578125" style="218" bestFit="1" customWidth="1"/>
    <col min="12778" max="12778" width="14.7109375" style="218" customWidth="1"/>
    <col min="12779" max="12779" width="11.140625" style="218" customWidth="1"/>
    <col min="12780" max="12783" width="13.7109375" style="218" customWidth="1"/>
    <col min="12784" max="12784" width="12" style="218" customWidth="1"/>
    <col min="12785" max="12785" width="13.28515625" style="218" customWidth="1"/>
    <col min="12786" max="12786" width="10.28515625" style="218" customWidth="1"/>
    <col min="12787" max="12787" width="13.7109375" style="218" customWidth="1"/>
    <col min="12788" max="12821" width="11.42578125" style="218" customWidth="1"/>
    <col min="12822" max="13027" width="11.42578125" style="218"/>
    <col min="13028" max="13028" width="4.28515625" style="218" customWidth="1"/>
    <col min="13029" max="13029" width="6.28515625" style="218" customWidth="1"/>
    <col min="13030" max="13030" width="33" style="218" customWidth="1"/>
    <col min="13031" max="13031" width="14.7109375" style="218" customWidth="1"/>
    <col min="13032" max="13032" width="11.28515625" style="218" customWidth="1"/>
    <col min="13033" max="13033" width="12.42578125" style="218" bestFit="1" customWidth="1"/>
    <col min="13034" max="13034" width="14.7109375" style="218" customWidth="1"/>
    <col min="13035" max="13035" width="11.140625" style="218" customWidth="1"/>
    <col min="13036" max="13039" width="13.7109375" style="218" customWidth="1"/>
    <col min="13040" max="13040" width="12" style="218" customWidth="1"/>
    <col min="13041" max="13041" width="13.28515625" style="218" customWidth="1"/>
    <col min="13042" max="13042" width="10.28515625" style="218" customWidth="1"/>
    <col min="13043" max="13043" width="13.7109375" style="218" customWidth="1"/>
    <col min="13044" max="13077" width="11.42578125" style="218" customWidth="1"/>
    <col min="13078" max="13283" width="11.42578125" style="218"/>
    <col min="13284" max="13284" width="4.28515625" style="218" customWidth="1"/>
    <col min="13285" max="13285" width="6.28515625" style="218" customWidth="1"/>
    <col min="13286" max="13286" width="33" style="218" customWidth="1"/>
    <col min="13287" max="13287" width="14.7109375" style="218" customWidth="1"/>
    <col min="13288" max="13288" width="11.28515625" style="218" customWidth="1"/>
    <col min="13289" max="13289" width="12.42578125" style="218" bestFit="1" customWidth="1"/>
    <col min="13290" max="13290" width="14.7109375" style="218" customWidth="1"/>
    <col min="13291" max="13291" width="11.140625" style="218" customWidth="1"/>
    <col min="13292" max="13295" width="13.7109375" style="218" customWidth="1"/>
    <col min="13296" max="13296" width="12" style="218" customWidth="1"/>
    <col min="13297" max="13297" width="13.28515625" style="218" customWidth="1"/>
    <col min="13298" max="13298" width="10.28515625" style="218" customWidth="1"/>
    <col min="13299" max="13299" width="13.7109375" style="218" customWidth="1"/>
    <col min="13300" max="13333" width="11.42578125" style="218" customWidth="1"/>
    <col min="13334" max="13539" width="11.42578125" style="218"/>
    <col min="13540" max="13540" width="4.28515625" style="218" customWidth="1"/>
    <col min="13541" max="13541" width="6.28515625" style="218" customWidth="1"/>
    <col min="13542" max="13542" width="33" style="218" customWidth="1"/>
    <col min="13543" max="13543" width="14.7109375" style="218" customWidth="1"/>
    <col min="13544" max="13544" width="11.28515625" style="218" customWidth="1"/>
    <col min="13545" max="13545" width="12.42578125" style="218" bestFit="1" customWidth="1"/>
    <col min="13546" max="13546" width="14.7109375" style="218" customWidth="1"/>
    <col min="13547" max="13547" width="11.140625" style="218" customWidth="1"/>
    <col min="13548" max="13551" width="13.7109375" style="218" customWidth="1"/>
    <col min="13552" max="13552" width="12" style="218" customWidth="1"/>
    <col min="13553" max="13553" width="13.28515625" style="218" customWidth="1"/>
    <col min="13554" max="13554" width="10.28515625" style="218" customWidth="1"/>
    <col min="13555" max="13555" width="13.7109375" style="218" customWidth="1"/>
    <col min="13556" max="13589" width="11.42578125" style="218" customWidth="1"/>
    <col min="13590" max="13795" width="11.42578125" style="218"/>
    <col min="13796" max="13796" width="4.28515625" style="218" customWidth="1"/>
    <col min="13797" max="13797" width="6.28515625" style="218" customWidth="1"/>
    <col min="13798" max="13798" width="33" style="218" customWidth="1"/>
    <col min="13799" max="13799" width="14.7109375" style="218" customWidth="1"/>
    <col min="13800" max="13800" width="11.28515625" style="218" customWidth="1"/>
    <col min="13801" max="13801" width="12.42578125" style="218" bestFit="1" customWidth="1"/>
    <col min="13802" max="13802" width="14.7109375" style="218" customWidth="1"/>
    <col min="13803" max="13803" width="11.140625" style="218" customWidth="1"/>
    <col min="13804" max="13807" width="13.7109375" style="218" customWidth="1"/>
    <col min="13808" max="13808" width="12" style="218" customWidth="1"/>
    <col min="13809" max="13809" width="13.28515625" style="218" customWidth="1"/>
    <col min="13810" max="13810" width="10.28515625" style="218" customWidth="1"/>
    <col min="13811" max="13811" width="13.7109375" style="218" customWidth="1"/>
    <col min="13812" max="13845" width="11.42578125" style="218" customWidth="1"/>
    <col min="13846" max="14051" width="11.42578125" style="218"/>
    <col min="14052" max="14052" width="4.28515625" style="218" customWidth="1"/>
    <col min="14053" max="14053" width="6.28515625" style="218" customWidth="1"/>
    <col min="14054" max="14054" width="33" style="218" customWidth="1"/>
    <col min="14055" max="14055" width="14.7109375" style="218" customWidth="1"/>
    <col min="14056" max="14056" width="11.28515625" style="218" customWidth="1"/>
    <col min="14057" max="14057" width="12.42578125" style="218" bestFit="1" customWidth="1"/>
    <col min="14058" max="14058" width="14.7109375" style="218" customWidth="1"/>
    <col min="14059" max="14059" width="11.140625" style="218" customWidth="1"/>
    <col min="14060" max="14063" width="13.7109375" style="218" customWidth="1"/>
    <col min="14064" max="14064" width="12" style="218" customWidth="1"/>
    <col min="14065" max="14065" width="13.28515625" style="218" customWidth="1"/>
    <col min="14066" max="14066" width="10.28515625" style="218" customWidth="1"/>
    <col min="14067" max="14067" width="13.7109375" style="218" customWidth="1"/>
    <col min="14068" max="14101" width="11.42578125" style="218" customWidth="1"/>
    <col min="14102" max="14307" width="11.42578125" style="218"/>
    <col min="14308" max="14308" width="4.28515625" style="218" customWidth="1"/>
    <col min="14309" max="14309" width="6.28515625" style="218" customWidth="1"/>
    <col min="14310" max="14310" width="33" style="218" customWidth="1"/>
    <col min="14311" max="14311" width="14.7109375" style="218" customWidth="1"/>
    <col min="14312" max="14312" width="11.28515625" style="218" customWidth="1"/>
    <col min="14313" max="14313" width="12.42578125" style="218" bestFit="1" customWidth="1"/>
    <col min="14314" max="14314" width="14.7109375" style="218" customWidth="1"/>
    <col min="14315" max="14315" width="11.140625" style="218" customWidth="1"/>
    <col min="14316" max="14319" width="13.7109375" style="218" customWidth="1"/>
    <col min="14320" max="14320" width="12" style="218" customWidth="1"/>
    <col min="14321" max="14321" width="13.28515625" style="218" customWidth="1"/>
    <col min="14322" max="14322" width="10.28515625" style="218" customWidth="1"/>
    <col min="14323" max="14323" width="13.7109375" style="218" customWidth="1"/>
    <col min="14324" max="14357" width="11.42578125" style="218" customWidth="1"/>
    <col min="14358" max="14563" width="11.42578125" style="218"/>
    <col min="14564" max="14564" width="4.28515625" style="218" customWidth="1"/>
    <col min="14565" max="14565" width="6.28515625" style="218" customWidth="1"/>
    <col min="14566" max="14566" width="33" style="218" customWidth="1"/>
    <col min="14567" max="14567" width="14.7109375" style="218" customWidth="1"/>
    <col min="14568" max="14568" width="11.28515625" style="218" customWidth="1"/>
    <col min="14569" max="14569" width="12.42578125" style="218" bestFit="1" customWidth="1"/>
    <col min="14570" max="14570" width="14.7109375" style="218" customWidth="1"/>
    <col min="14571" max="14571" width="11.140625" style="218" customWidth="1"/>
    <col min="14572" max="14575" width="13.7109375" style="218" customWidth="1"/>
    <col min="14576" max="14576" width="12" style="218" customWidth="1"/>
    <col min="14577" max="14577" width="13.28515625" style="218" customWidth="1"/>
    <col min="14578" max="14578" width="10.28515625" style="218" customWidth="1"/>
    <col min="14579" max="14579" width="13.7109375" style="218" customWidth="1"/>
    <col min="14580" max="14613" width="11.42578125" style="218" customWidth="1"/>
    <col min="14614" max="14819" width="11.42578125" style="218"/>
    <col min="14820" max="14820" width="4.28515625" style="218" customWidth="1"/>
    <col min="14821" max="14821" width="6.28515625" style="218" customWidth="1"/>
    <col min="14822" max="14822" width="33" style="218" customWidth="1"/>
    <col min="14823" max="14823" width="14.7109375" style="218" customWidth="1"/>
    <col min="14824" max="14824" width="11.28515625" style="218" customWidth="1"/>
    <col min="14825" max="14825" width="12.42578125" style="218" bestFit="1" customWidth="1"/>
    <col min="14826" max="14826" width="14.7109375" style="218" customWidth="1"/>
    <col min="14827" max="14827" width="11.140625" style="218" customWidth="1"/>
    <col min="14828" max="14831" width="13.7109375" style="218" customWidth="1"/>
    <col min="14832" max="14832" width="12" style="218" customWidth="1"/>
    <col min="14833" max="14833" width="13.28515625" style="218" customWidth="1"/>
    <col min="14834" max="14834" width="10.28515625" style="218" customWidth="1"/>
    <col min="14835" max="14835" width="13.7109375" style="218" customWidth="1"/>
    <col min="14836" max="14869" width="11.42578125" style="218" customWidth="1"/>
    <col min="14870" max="15075" width="11.42578125" style="218"/>
    <col min="15076" max="15076" width="4.28515625" style="218" customWidth="1"/>
    <col min="15077" max="15077" width="6.28515625" style="218" customWidth="1"/>
    <col min="15078" max="15078" width="33" style="218" customWidth="1"/>
    <col min="15079" max="15079" width="14.7109375" style="218" customWidth="1"/>
    <col min="15080" max="15080" width="11.28515625" style="218" customWidth="1"/>
    <col min="15081" max="15081" width="12.42578125" style="218" bestFit="1" customWidth="1"/>
    <col min="15082" max="15082" width="14.7109375" style="218" customWidth="1"/>
    <col min="15083" max="15083" width="11.140625" style="218" customWidth="1"/>
    <col min="15084" max="15087" width="13.7109375" style="218" customWidth="1"/>
    <col min="15088" max="15088" width="12" style="218" customWidth="1"/>
    <col min="15089" max="15089" width="13.28515625" style="218" customWidth="1"/>
    <col min="15090" max="15090" width="10.28515625" style="218" customWidth="1"/>
    <col min="15091" max="15091" width="13.7109375" style="218" customWidth="1"/>
    <col min="15092" max="15125" width="11.42578125" style="218" customWidth="1"/>
    <col min="15126" max="15331" width="11.42578125" style="218"/>
    <col min="15332" max="15332" width="4.28515625" style="218" customWidth="1"/>
    <col min="15333" max="15333" width="6.28515625" style="218" customWidth="1"/>
    <col min="15334" max="15334" width="33" style="218" customWidth="1"/>
    <col min="15335" max="15335" width="14.7109375" style="218" customWidth="1"/>
    <col min="15336" max="15336" width="11.28515625" style="218" customWidth="1"/>
    <col min="15337" max="15337" width="12.42578125" style="218" bestFit="1" customWidth="1"/>
    <col min="15338" max="15338" width="14.7109375" style="218" customWidth="1"/>
    <col min="15339" max="15339" width="11.140625" style="218" customWidth="1"/>
    <col min="15340" max="15343" width="13.7109375" style="218" customWidth="1"/>
    <col min="15344" max="15344" width="12" style="218" customWidth="1"/>
    <col min="15345" max="15345" width="13.28515625" style="218" customWidth="1"/>
    <col min="15346" max="15346" width="10.28515625" style="218" customWidth="1"/>
    <col min="15347" max="15347" width="13.7109375" style="218" customWidth="1"/>
    <col min="15348" max="15381" width="11.42578125" style="218" customWidth="1"/>
    <col min="15382" max="15587" width="11.42578125" style="218"/>
    <col min="15588" max="15588" width="4.28515625" style="218" customWidth="1"/>
    <col min="15589" max="15589" width="6.28515625" style="218" customWidth="1"/>
    <col min="15590" max="15590" width="33" style="218" customWidth="1"/>
    <col min="15591" max="15591" width="14.7109375" style="218" customWidth="1"/>
    <col min="15592" max="15592" width="11.28515625" style="218" customWidth="1"/>
    <col min="15593" max="15593" width="12.42578125" style="218" bestFit="1" customWidth="1"/>
    <col min="15594" max="15594" width="14.7109375" style="218" customWidth="1"/>
    <col min="15595" max="15595" width="11.140625" style="218" customWidth="1"/>
    <col min="15596" max="15599" width="13.7109375" style="218" customWidth="1"/>
    <col min="15600" max="15600" width="12" style="218" customWidth="1"/>
    <col min="15601" max="15601" width="13.28515625" style="218" customWidth="1"/>
    <col min="15602" max="15602" width="10.28515625" style="218" customWidth="1"/>
    <col min="15603" max="15603" width="13.7109375" style="218" customWidth="1"/>
    <col min="15604" max="15637" width="11.42578125" style="218" customWidth="1"/>
    <col min="15638" max="15843" width="11.42578125" style="218"/>
    <col min="15844" max="15844" width="4.28515625" style="218" customWidth="1"/>
    <col min="15845" max="15845" width="6.28515625" style="218" customWidth="1"/>
    <col min="15846" max="15846" width="33" style="218" customWidth="1"/>
    <col min="15847" max="15847" width="14.7109375" style="218" customWidth="1"/>
    <col min="15848" max="15848" width="11.28515625" style="218" customWidth="1"/>
    <col min="15849" max="15849" width="12.42578125" style="218" bestFit="1" customWidth="1"/>
    <col min="15850" max="15850" width="14.7109375" style="218" customWidth="1"/>
    <col min="15851" max="15851" width="11.140625" style="218" customWidth="1"/>
    <col min="15852" max="15855" width="13.7109375" style="218" customWidth="1"/>
    <col min="15856" max="15856" width="12" style="218" customWidth="1"/>
    <col min="15857" max="15857" width="13.28515625" style="218" customWidth="1"/>
    <col min="15858" max="15858" width="10.28515625" style="218" customWidth="1"/>
    <col min="15859" max="15859" width="13.7109375" style="218" customWidth="1"/>
    <col min="15860" max="15893" width="11.42578125" style="218" customWidth="1"/>
    <col min="15894" max="16099" width="11.42578125" style="218"/>
    <col min="16100" max="16100" width="4.28515625" style="218" customWidth="1"/>
    <col min="16101" max="16101" width="6.28515625" style="218" customWidth="1"/>
    <col min="16102" max="16102" width="33" style="218" customWidth="1"/>
    <col min="16103" max="16103" width="14.7109375" style="218" customWidth="1"/>
    <col min="16104" max="16104" width="11.28515625" style="218" customWidth="1"/>
    <col min="16105" max="16105" width="12.42578125" style="218" bestFit="1" customWidth="1"/>
    <col min="16106" max="16106" width="14.7109375" style="218" customWidth="1"/>
    <col min="16107" max="16107" width="11.140625" style="218" customWidth="1"/>
    <col min="16108" max="16111" width="13.7109375" style="218" customWidth="1"/>
    <col min="16112" max="16112" width="12" style="218" customWidth="1"/>
    <col min="16113" max="16113" width="13.28515625" style="218" customWidth="1"/>
    <col min="16114" max="16114" width="10.28515625" style="218" customWidth="1"/>
    <col min="16115" max="16115" width="13.7109375" style="218" customWidth="1"/>
    <col min="16116" max="16149" width="11.42578125" style="218" customWidth="1"/>
    <col min="16150" max="16384" width="11.42578125" style="218"/>
  </cols>
  <sheetData>
    <row r="1" spans="1:22" x14ac:dyDescent="0.2">
      <c r="O1" s="218"/>
      <c r="P1" s="218"/>
      <c r="Q1" s="218"/>
      <c r="R1" s="218"/>
      <c r="S1" s="218"/>
      <c r="T1" s="218"/>
      <c r="U1" s="218"/>
    </row>
    <row r="2" spans="1:22" ht="30" hidden="1" customHeight="1" x14ac:dyDescent="0.2">
      <c r="B2" s="230"/>
      <c r="C2" s="231"/>
      <c r="D2" s="1132" t="s">
        <v>301</v>
      </c>
      <c r="E2" s="1133"/>
      <c r="F2" s="1133"/>
      <c r="G2" s="1133"/>
      <c r="H2" s="1133"/>
      <c r="I2" s="1133"/>
      <c r="J2" s="1133"/>
      <c r="K2" s="1133"/>
      <c r="L2" s="1133"/>
      <c r="M2" s="1133"/>
      <c r="N2" s="1133"/>
      <c r="O2" s="1133"/>
      <c r="P2" s="1133"/>
      <c r="Q2" s="1133"/>
      <c r="R2" s="1133"/>
      <c r="S2" s="422"/>
      <c r="T2" s="218"/>
      <c r="U2" s="218"/>
    </row>
    <row r="3" spans="1:22" ht="30" hidden="1" customHeight="1" x14ac:dyDescent="0.2">
      <c r="B3" s="230"/>
      <c r="C3" s="230"/>
      <c r="D3" s="1132" t="s">
        <v>292</v>
      </c>
      <c r="E3" s="1133"/>
      <c r="F3" s="1133"/>
      <c r="G3" s="1133"/>
      <c r="H3" s="1133"/>
      <c r="I3" s="1133"/>
      <c r="J3" s="1133"/>
      <c r="K3" s="1133"/>
      <c r="L3" s="1133"/>
      <c r="M3" s="1133"/>
      <c r="N3" s="1133"/>
      <c r="O3" s="1133"/>
      <c r="P3" s="1133"/>
      <c r="Q3" s="1133"/>
      <c r="R3" s="1133"/>
      <c r="S3" s="422"/>
      <c r="T3" s="218"/>
      <c r="U3" s="218"/>
    </row>
    <row r="4" spans="1:22" s="221" customFormat="1" ht="9.9499999999999993" hidden="1" customHeight="1" x14ac:dyDescent="0.2">
      <c r="A4" s="237"/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</row>
    <row r="5" spans="1:22" s="222" customFormat="1" ht="21" hidden="1" customHeight="1" x14ac:dyDescent="0.2">
      <c r="A5" s="238"/>
      <c r="B5" s="1138" t="s">
        <v>1660</v>
      </c>
      <c r="C5" s="1138"/>
      <c r="D5" s="1138"/>
      <c r="E5" s="1138"/>
      <c r="F5" s="1138"/>
      <c r="G5" s="1138"/>
      <c r="H5" s="1138"/>
      <c r="I5" s="1138"/>
      <c r="J5" s="1138"/>
      <c r="K5" s="1138"/>
      <c r="L5" s="1138"/>
      <c r="M5" s="1138"/>
      <c r="N5" s="1138"/>
      <c r="O5" s="1138"/>
      <c r="P5" s="1138"/>
      <c r="Q5" s="1138"/>
      <c r="R5" s="1138"/>
      <c r="S5" s="1138"/>
      <c r="T5" s="1138"/>
      <c r="U5" s="1138"/>
      <c r="V5" s="1138"/>
    </row>
    <row r="6" spans="1:22" s="223" customFormat="1" ht="16.5" hidden="1" customHeight="1" x14ac:dyDescent="0.2">
      <c r="A6" s="239"/>
      <c r="B6" s="1138"/>
      <c r="C6" s="1138"/>
      <c r="D6" s="1138"/>
      <c r="E6" s="1138"/>
      <c r="F6" s="1138"/>
      <c r="G6" s="1138"/>
      <c r="H6" s="1138"/>
      <c r="I6" s="1138"/>
      <c r="J6" s="1138"/>
      <c r="K6" s="1138"/>
      <c r="L6" s="1138"/>
      <c r="M6" s="1138"/>
      <c r="N6" s="1138"/>
      <c r="O6" s="1138"/>
      <c r="P6" s="1138"/>
      <c r="Q6" s="1138"/>
      <c r="R6" s="1138"/>
      <c r="S6" s="1138"/>
      <c r="T6" s="1138"/>
      <c r="U6" s="1138"/>
      <c r="V6" s="1138"/>
    </row>
    <row r="7" spans="1:22" s="221" customFormat="1" ht="9.9499999999999993" hidden="1" customHeight="1" x14ac:dyDescent="0.2">
      <c r="A7" s="237"/>
      <c r="B7" s="224"/>
      <c r="C7" s="224"/>
      <c r="D7" s="224"/>
      <c r="E7" s="224"/>
      <c r="F7" s="224"/>
      <c r="G7" s="224"/>
      <c r="H7" s="225"/>
      <c r="I7" s="225"/>
      <c r="J7" s="225"/>
      <c r="K7" s="225"/>
      <c r="L7" s="226"/>
      <c r="M7" s="226"/>
      <c r="N7" s="226"/>
    </row>
    <row r="8" spans="1:22" s="227" customFormat="1" ht="36.950000000000003" hidden="1" customHeight="1" x14ac:dyDescent="0.2">
      <c r="A8" s="240"/>
      <c r="B8" s="352"/>
      <c r="C8" s="352"/>
      <c r="D8" s="352"/>
      <c r="E8" s="352"/>
      <c r="F8" s="352"/>
      <c r="G8" s="352"/>
      <c r="H8" s="352"/>
      <c r="I8" s="352"/>
      <c r="J8" s="352"/>
      <c r="K8" s="352" t="s">
        <v>293</v>
      </c>
      <c r="L8" s="352"/>
      <c r="M8" s="352"/>
      <c r="N8" s="352"/>
      <c r="O8" s="352"/>
      <c r="P8" s="352"/>
      <c r="Q8" s="352"/>
      <c r="R8" s="352"/>
      <c r="S8" s="352"/>
      <c r="T8" s="352"/>
      <c r="U8" s="352"/>
      <c r="V8" s="352"/>
    </row>
    <row r="9" spans="1:22" s="228" customFormat="1" ht="24.75" customHeight="1" x14ac:dyDescent="0.2">
      <c r="A9" s="241"/>
      <c r="B9" s="1122" t="s">
        <v>923</v>
      </c>
      <c r="C9" s="1124" t="s">
        <v>2</v>
      </c>
      <c r="D9" s="1125"/>
      <c r="E9" s="1125"/>
      <c r="F9" s="1125"/>
      <c r="G9" s="1125"/>
      <c r="H9" s="1126"/>
      <c r="I9" s="1135" t="s">
        <v>25</v>
      </c>
      <c r="J9" s="1136"/>
      <c r="K9" s="1135" t="s">
        <v>294</v>
      </c>
      <c r="L9" s="1137"/>
      <c r="M9" s="1130">
        <v>44132</v>
      </c>
      <c r="N9" s="1131"/>
      <c r="O9" s="1118" t="s">
        <v>922</v>
      </c>
      <c r="P9" s="1119"/>
      <c r="Q9" s="1119"/>
      <c r="R9" s="1119"/>
      <c r="S9" s="1119"/>
      <c r="T9" s="1119"/>
      <c r="U9" s="1119"/>
      <c r="V9" s="1119"/>
    </row>
    <row r="10" spans="1:22" s="228" customFormat="1" ht="30" customHeight="1" x14ac:dyDescent="0.2">
      <c r="A10" s="241"/>
      <c r="B10" s="1123"/>
      <c r="C10" s="1127"/>
      <c r="D10" s="1128"/>
      <c r="E10" s="1128"/>
      <c r="F10" s="1128"/>
      <c r="G10" s="1128"/>
      <c r="H10" s="1129"/>
      <c r="I10" s="413" t="s">
        <v>298</v>
      </c>
      <c r="J10" s="413" t="s">
        <v>296</v>
      </c>
      <c r="K10" s="414" t="s">
        <v>298</v>
      </c>
      <c r="L10" s="415" t="s">
        <v>296</v>
      </c>
      <c r="M10" s="414" t="s">
        <v>297</v>
      </c>
      <c r="N10" s="415" t="s">
        <v>299</v>
      </c>
      <c r="O10" s="1118"/>
      <c r="P10" s="1119"/>
      <c r="Q10" s="1119"/>
      <c r="R10" s="1119"/>
      <c r="S10" s="1119"/>
      <c r="T10" s="1119"/>
      <c r="U10" s="1119"/>
      <c r="V10" s="1119"/>
    </row>
    <row r="11" spans="1:22" s="228" customFormat="1" ht="47.25" customHeight="1" x14ac:dyDescent="0.2">
      <c r="A11" s="242">
        <v>1</v>
      </c>
      <c r="B11" s="416" t="s">
        <v>883</v>
      </c>
      <c r="C11" s="1114" t="s">
        <v>1879</v>
      </c>
      <c r="D11" s="1115"/>
      <c r="E11" s="1115"/>
      <c r="F11" s="1115"/>
      <c r="G11" s="1115"/>
      <c r="H11" s="1116"/>
      <c r="I11" s="417">
        <v>0.58329999999999993</v>
      </c>
      <c r="J11" s="418">
        <v>0.58329999999999993</v>
      </c>
      <c r="K11" s="419">
        <v>0.19489999999999999</v>
      </c>
      <c r="L11" s="420">
        <v>0.19489999999999999</v>
      </c>
      <c r="M11" s="421">
        <v>0.16670000000000001</v>
      </c>
      <c r="N11" s="423">
        <v>0.75</v>
      </c>
      <c r="O11" s="1120"/>
      <c r="P11" s="1120"/>
      <c r="Q11" s="1120"/>
      <c r="R11" s="1120"/>
      <c r="S11" s="1120"/>
      <c r="T11" s="1120"/>
      <c r="U11" s="1120"/>
      <c r="V11" s="1120"/>
    </row>
    <row r="12" spans="1:22" s="228" customFormat="1" ht="30" customHeight="1" x14ac:dyDescent="0.2">
      <c r="A12" s="242">
        <v>2</v>
      </c>
      <c r="B12" s="416" t="s">
        <v>1707</v>
      </c>
      <c r="C12" s="1114" t="s">
        <v>649</v>
      </c>
      <c r="D12" s="1115"/>
      <c r="E12" s="1115"/>
      <c r="F12" s="1115"/>
      <c r="G12" s="1115"/>
      <c r="H12" s="1116"/>
      <c r="I12" s="417">
        <v>0.83430000000000004</v>
      </c>
      <c r="J12" s="418">
        <v>194.450301</v>
      </c>
      <c r="K12" s="419">
        <v>0</v>
      </c>
      <c r="L12" s="420">
        <v>0</v>
      </c>
      <c r="M12" s="421">
        <v>7.0099999999999996E-2</v>
      </c>
      <c r="N12" s="423">
        <v>0.90439999999999998</v>
      </c>
      <c r="O12" s="1139"/>
      <c r="P12" s="1139"/>
      <c r="Q12" s="1139"/>
      <c r="R12" s="1139"/>
      <c r="S12" s="1139"/>
      <c r="T12" s="1139"/>
      <c r="U12" s="1139"/>
      <c r="V12" s="1139"/>
    </row>
    <row r="13" spans="1:22" s="228" customFormat="1" ht="30" customHeight="1" x14ac:dyDescent="0.2">
      <c r="A13" s="242">
        <v>3</v>
      </c>
      <c r="B13" s="416" t="s">
        <v>2672</v>
      </c>
      <c r="C13" s="1114" t="s">
        <v>1862</v>
      </c>
      <c r="D13" s="1115"/>
      <c r="E13" s="1115"/>
      <c r="F13" s="1115"/>
      <c r="G13" s="1115"/>
      <c r="H13" s="1116"/>
      <c r="I13" s="417">
        <v>0.94099999999999995</v>
      </c>
      <c r="J13" s="418">
        <v>92.660269999999997</v>
      </c>
      <c r="K13" s="419">
        <v>0</v>
      </c>
      <c r="L13" s="420">
        <v>0</v>
      </c>
      <c r="M13" s="421">
        <v>0</v>
      </c>
      <c r="N13" s="423">
        <v>0.94099999999999995</v>
      </c>
      <c r="O13" s="1120"/>
      <c r="P13" s="1120"/>
      <c r="Q13" s="1120"/>
      <c r="R13" s="1120"/>
      <c r="S13" s="1120"/>
      <c r="T13" s="1120"/>
      <c r="U13" s="1120"/>
      <c r="V13" s="1120"/>
    </row>
    <row r="14" spans="1:22" s="228" customFormat="1" ht="30" customHeight="1" x14ac:dyDescent="0.2">
      <c r="A14" s="242">
        <v>4</v>
      </c>
      <c r="B14" s="416" t="s">
        <v>1698</v>
      </c>
      <c r="C14" s="1114" t="s">
        <v>1699</v>
      </c>
      <c r="D14" s="1115"/>
      <c r="E14" s="1115"/>
      <c r="F14" s="1115"/>
      <c r="G14" s="1115"/>
      <c r="H14" s="1116"/>
      <c r="I14" s="417">
        <v>0.67159999999999997</v>
      </c>
      <c r="J14" s="418">
        <v>44.997199999999999</v>
      </c>
      <c r="K14" s="419">
        <v>5.9699999999999996E-2</v>
      </c>
      <c r="L14" s="420">
        <v>3.9998999999999998</v>
      </c>
      <c r="M14" s="421">
        <v>0.32840000000000003</v>
      </c>
      <c r="N14" s="423">
        <v>1</v>
      </c>
      <c r="O14" s="1139"/>
      <c r="P14" s="1139"/>
      <c r="Q14" s="1139"/>
      <c r="R14" s="1139"/>
      <c r="S14" s="1139"/>
      <c r="T14" s="1139"/>
      <c r="U14" s="1139"/>
      <c r="V14" s="1139"/>
    </row>
    <row r="15" spans="1:22" s="228" customFormat="1" ht="30" customHeight="1" x14ac:dyDescent="0.2">
      <c r="A15" s="242">
        <v>5</v>
      </c>
      <c r="B15" s="416" t="s">
        <v>876</v>
      </c>
      <c r="C15" s="1114" t="s">
        <v>630</v>
      </c>
      <c r="D15" s="1115"/>
      <c r="E15" s="1115"/>
      <c r="F15" s="1115"/>
      <c r="G15" s="1115"/>
      <c r="H15" s="1116"/>
      <c r="I15" s="417">
        <v>5.96E-2</v>
      </c>
      <c r="J15" s="418">
        <v>5.96E-2</v>
      </c>
      <c r="K15" s="419">
        <v>0</v>
      </c>
      <c r="L15" s="420">
        <v>0</v>
      </c>
      <c r="M15" s="421">
        <v>0.31309999999999999</v>
      </c>
      <c r="N15" s="423">
        <v>0.37270000000000003</v>
      </c>
      <c r="O15" s="1139"/>
      <c r="P15" s="1139"/>
      <c r="Q15" s="1139"/>
      <c r="R15" s="1139"/>
      <c r="S15" s="1139"/>
      <c r="T15" s="1139"/>
      <c r="U15" s="1139"/>
      <c r="V15" s="1139"/>
    </row>
    <row r="16" spans="1:22" s="228" customFormat="1" ht="30" customHeight="1" x14ac:dyDescent="0.2">
      <c r="A16" s="242">
        <v>6</v>
      </c>
      <c r="B16" s="416" t="s">
        <v>818</v>
      </c>
      <c r="C16" s="1114" t="s">
        <v>652</v>
      </c>
      <c r="D16" s="1115"/>
      <c r="E16" s="1115"/>
      <c r="F16" s="1115"/>
      <c r="G16" s="1115"/>
      <c r="H16" s="1116"/>
      <c r="I16" s="417">
        <v>0.48700000000000004</v>
      </c>
      <c r="J16" s="418">
        <v>239.65270000000004</v>
      </c>
      <c r="K16" s="419">
        <v>0</v>
      </c>
      <c r="L16" s="420">
        <v>0</v>
      </c>
      <c r="M16" s="421">
        <v>0.43569999999999998</v>
      </c>
      <c r="N16" s="423">
        <v>0.92269999999999996</v>
      </c>
      <c r="O16" s="1139"/>
      <c r="P16" s="1139"/>
      <c r="Q16" s="1139"/>
      <c r="R16" s="1139"/>
      <c r="S16" s="1139"/>
      <c r="T16" s="1139"/>
      <c r="U16" s="1139"/>
      <c r="V16" s="1139"/>
    </row>
    <row r="17" spans="1:22" s="228" customFormat="1" ht="30" customHeight="1" x14ac:dyDescent="0.2">
      <c r="A17" s="242">
        <v>7</v>
      </c>
      <c r="B17" s="416" t="s">
        <v>249</v>
      </c>
      <c r="C17" s="1114" t="s">
        <v>1009</v>
      </c>
      <c r="D17" s="1115"/>
      <c r="E17" s="1115"/>
      <c r="F17" s="1115"/>
      <c r="G17" s="1115"/>
      <c r="H17" s="1116"/>
      <c r="I17" s="417">
        <v>0.99140000000000006</v>
      </c>
      <c r="J17" s="418">
        <v>363.15973400000001</v>
      </c>
      <c r="K17" s="419">
        <v>0.72510000000000008</v>
      </c>
      <c r="L17" s="420">
        <v>265.61138100000005</v>
      </c>
      <c r="M17" s="421">
        <v>0</v>
      </c>
      <c r="N17" s="423">
        <v>0.99140000000000006</v>
      </c>
      <c r="O17" s="1139"/>
      <c r="P17" s="1139"/>
      <c r="Q17" s="1139"/>
      <c r="R17" s="1139"/>
      <c r="S17" s="1139"/>
      <c r="T17" s="1139"/>
      <c r="U17" s="1139"/>
      <c r="V17" s="1139"/>
    </row>
    <row r="18" spans="1:22" s="228" customFormat="1" ht="30" customHeight="1" x14ac:dyDescent="0.2">
      <c r="A18" s="242">
        <v>8</v>
      </c>
      <c r="B18" s="416" t="s">
        <v>1780</v>
      </c>
      <c r="C18" s="1114" t="s">
        <v>650</v>
      </c>
      <c r="D18" s="1115"/>
      <c r="E18" s="1115"/>
      <c r="F18" s="1115"/>
      <c r="G18" s="1115"/>
      <c r="H18" s="1116"/>
      <c r="I18" s="417">
        <v>0.31240000000000001</v>
      </c>
      <c r="J18" s="418">
        <v>142.01391599999999</v>
      </c>
      <c r="K18" s="419">
        <v>0.17399999999999999</v>
      </c>
      <c r="L18" s="420">
        <v>79.098659999999995</v>
      </c>
      <c r="M18" s="421">
        <v>9.4100000000000003E-2</v>
      </c>
      <c r="N18" s="423">
        <v>0.40649999999999997</v>
      </c>
      <c r="O18" s="1139"/>
      <c r="P18" s="1139"/>
      <c r="Q18" s="1139"/>
      <c r="R18" s="1139"/>
      <c r="S18" s="1139"/>
      <c r="T18" s="1139"/>
      <c r="U18" s="1139"/>
      <c r="V18" s="1139"/>
    </row>
    <row r="19" spans="1:22" s="228" customFormat="1" ht="30" customHeight="1" x14ac:dyDescent="0.2">
      <c r="A19" s="242">
        <v>9</v>
      </c>
      <c r="B19" s="416" t="s">
        <v>2674</v>
      </c>
      <c r="C19" s="1114" t="s">
        <v>1866</v>
      </c>
      <c r="D19" s="1115"/>
      <c r="E19" s="1115"/>
      <c r="F19" s="1115"/>
      <c r="G19" s="1115"/>
      <c r="H19" s="1116"/>
      <c r="I19" s="417">
        <v>0.94099999999999995</v>
      </c>
      <c r="J19" s="418">
        <v>92.660269999999997</v>
      </c>
      <c r="K19" s="419">
        <v>0</v>
      </c>
      <c r="L19" s="420">
        <v>0</v>
      </c>
      <c r="M19" s="421">
        <v>0</v>
      </c>
      <c r="N19" s="423">
        <v>0.94099999999999995</v>
      </c>
      <c r="O19" s="1120"/>
      <c r="P19" s="1120"/>
      <c r="Q19" s="1120"/>
      <c r="R19" s="1120"/>
      <c r="S19" s="1120"/>
      <c r="T19" s="1120"/>
      <c r="U19" s="1120"/>
      <c r="V19" s="1120"/>
    </row>
    <row r="20" spans="1:22" s="228" customFormat="1" ht="30" customHeight="1" x14ac:dyDescent="0.2">
      <c r="A20" s="242">
        <v>10</v>
      </c>
      <c r="B20" s="416" t="s">
        <v>1708</v>
      </c>
      <c r="C20" s="1114" t="s">
        <v>1709</v>
      </c>
      <c r="D20" s="1115"/>
      <c r="E20" s="1115"/>
      <c r="F20" s="1115"/>
      <c r="G20" s="1115"/>
      <c r="H20" s="1116"/>
      <c r="I20" s="417">
        <v>1</v>
      </c>
      <c r="J20" s="418">
        <v>43.21</v>
      </c>
      <c r="K20" s="419">
        <v>0</v>
      </c>
      <c r="L20" s="420">
        <v>0</v>
      </c>
      <c r="M20" s="421">
        <v>0</v>
      </c>
      <c r="N20" s="423">
        <v>1</v>
      </c>
      <c r="O20" s="1139"/>
      <c r="P20" s="1139"/>
      <c r="Q20" s="1139"/>
      <c r="R20" s="1139"/>
      <c r="S20" s="1139"/>
      <c r="T20" s="1139"/>
      <c r="U20" s="1139"/>
      <c r="V20" s="1139"/>
    </row>
    <row r="21" spans="1:22" s="228" customFormat="1" ht="46.5" customHeight="1" x14ac:dyDescent="0.2">
      <c r="A21" s="242">
        <v>11</v>
      </c>
      <c r="B21" s="416" t="s">
        <v>1726</v>
      </c>
      <c r="C21" s="1114" t="s">
        <v>1727</v>
      </c>
      <c r="D21" s="1115"/>
      <c r="E21" s="1115"/>
      <c r="F21" s="1115"/>
      <c r="G21" s="1115"/>
      <c r="H21" s="1116"/>
      <c r="I21" s="417">
        <v>1</v>
      </c>
      <c r="J21" s="418">
        <v>540.01</v>
      </c>
      <c r="K21" s="419">
        <v>0.90659999999999996</v>
      </c>
      <c r="L21" s="420">
        <v>489.57306599999998</v>
      </c>
      <c r="M21" s="421">
        <v>0</v>
      </c>
      <c r="N21" s="423">
        <v>1</v>
      </c>
      <c r="O21" s="1120"/>
      <c r="P21" s="1120"/>
      <c r="Q21" s="1120"/>
      <c r="R21" s="1120"/>
      <c r="S21" s="1120"/>
      <c r="T21" s="1120"/>
      <c r="U21" s="1120"/>
      <c r="V21" s="1120"/>
    </row>
    <row r="22" spans="1:22" s="228" customFormat="1" ht="30" customHeight="1" x14ac:dyDescent="0.2">
      <c r="A22" s="242">
        <v>12</v>
      </c>
      <c r="B22" s="416" t="s">
        <v>848</v>
      </c>
      <c r="C22" s="1114" t="s">
        <v>639</v>
      </c>
      <c r="D22" s="1115"/>
      <c r="E22" s="1115"/>
      <c r="F22" s="1115"/>
      <c r="G22" s="1115"/>
      <c r="H22" s="1116"/>
      <c r="I22" s="417">
        <v>0.98580000000000001</v>
      </c>
      <c r="J22" s="418">
        <v>89.619078000000002</v>
      </c>
      <c r="K22" s="419">
        <v>1.8500000000000003E-2</v>
      </c>
      <c r="L22" s="420">
        <v>1.6818350000000002</v>
      </c>
      <c r="M22" s="421">
        <v>1.4199999999999999E-2</v>
      </c>
      <c r="N22" s="423">
        <v>1</v>
      </c>
      <c r="O22" s="1139"/>
      <c r="P22" s="1139"/>
      <c r="Q22" s="1139"/>
      <c r="R22" s="1139"/>
      <c r="S22" s="1139"/>
      <c r="T22" s="1139"/>
      <c r="U22" s="1139"/>
      <c r="V22" s="1139"/>
    </row>
    <row r="23" spans="1:22" s="228" customFormat="1" ht="30" customHeight="1" x14ac:dyDescent="0.2">
      <c r="A23" s="242">
        <v>13</v>
      </c>
      <c r="B23" s="416" t="s">
        <v>1696</v>
      </c>
      <c r="C23" s="1114" t="s">
        <v>1697</v>
      </c>
      <c r="D23" s="1115"/>
      <c r="E23" s="1115"/>
      <c r="F23" s="1115"/>
      <c r="G23" s="1115"/>
      <c r="H23" s="1116"/>
      <c r="I23" s="417">
        <v>0.55559999999999998</v>
      </c>
      <c r="J23" s="418">
        <v>10.0008</v>
      </c>
      <c r="K23" s="419">
        <v>0</v>
      </c>
      <c r="L23" s="420">
        <v>0</v>
      </c>
      <c r="M23" s="421">
        <v>0.44439999999999996</v>
      </c>
      <c r="N23" s="423">
        <v>1</v>
      </c>
      <c r="O23" s="1139"/>
      <c r="P23" s="1139"/>
      <c r="Q23" s="1139"/>
      <c r="R23" s="1139"/>
      <c r="S23" s="1139"/>
      <c r="T23" s="1139"/>
      <c r="U23" s="1139"/>
      <c r="V23" s="1139"/>
    </row>
    <row r="24" spans="1:22" s="228" customFormat="1" ht="30" customHeight="1" x14ac:dyDescent="0.2">
      <c r="A24" s="242">
        <v>14</v>
      </c>
      <c r="B24" s="416" t="s">
        <v>859</v>
      </c>
      <c r="C24" s="1114" t="s">
        <v>1868</v>
      </c>
      <c r="D24" s="1115"/>
      <c r="E24" s="1115"/>
      <c r="F24" s="1115"/>
      <c r="G24" s="1115"/>
      <c r="H24" s="1116"/>
      <c r="I24" s="417">
        <v>0.37</v>
      </c>
      <c r="J24" s="418">
        <v>5.18</v>
      </c>
      <c r="K24" s="419">
        <v>0.29070000000000001</v>
      </c>
      <c r="L24" s="420">
        <v>4.0697999999999999</v>
      </c>
      <c r="M24" s="421">
        <v>0</v>
      </c>
      <c r="N24" s="423">
        <v>0.37</v>
      </c>
      <c r="O24" s="1139"/>
      <c r="P24" s="1139"/>
      <c r="Q24" s="1139"/>
      <c r="R24" s="1139"/>
      <c r="S24" s="1139"/>
      <c r="T24" s="1139"/>
      <c r="U24" s="1139"/>
      <c r="V24" s="1139"/>
    </row>
    <row r="25" spans="1:22" s="228" customFormat="1" ht="30" customHeight="1" x14ac:dyDescent="0.2">
      <c r="A25" s="242">
        <v>15</v>
      </c>
      <c r="B25" s="416" t="s">
        <v>127</v>
      </c>
      <c r="C25" s="1114" t="s">
        <v>1006</v>
      </c>
      <c r="D25" s="1115"/>
      <c r="E25" s="1115"/>
      <c r="F25" s="1115"/>
      <c r="G25" s="1115"/>
      <c r="H25" s="1116"/>
      <c r="I25" s="417">
        <v>1</v>
      </c>
      <c r="J25" s="418">
        <v>2510.7399999999998</v>
      </c>
      <c r="K25" s="419">
        <v>0.9325</v>
      </c>
      <c r="L25" s="420">
        <v>2341.26505</v>
      </c>
      <c r="M25" s="424">
        <v>0</v>
      </c>
      <c r="N25" s="423">
        <v>1</v>
      </c>
      <c r="O25" s="1139"/>
      <c r="P25" s="1139"/>
      <c r="Q25" s="1139"/>
      <c r="R25" s="1139"/>
      <c r="S25" s="1139"/>
      <c r="T25" s="1139"/>
      <c r="U25" s="1139"/>
      <c r="V25" s="1139"/>
    </row>
    <row r="26" spans="1:22" s="227" customFormat="1" ht="36.950000000000003" customHeight="1" x14ac:dyDescent="0.2">
      <c r="A26" s="242"/>
      <c r="B26" s="352"/>
      <c r="C26" s="352"/>
      <c r="D26" s="352"/>
      <c r="E26" s="352"/>
      <c r="F26" s="352"/>
      <c r="G26" s="352"/>
      <c r="H26" s="352"/>
      <c r="I26" s="352"/>
      <c r="J26" s="352"/>
      <c r="K26" s="352" t="s">
        <v>300</v>
      </c>
      <c r="L26" s="352"/>
      <c r="M26" s="352"/>
      <c r="N26" s="352"/>
      <c r="O26" s="352"/>
      <c r="P26" s="352"/>
      <c r="Q26" s="352"/>
      <c r="R26" s="352"/>
      <c r="S26" s="352"/>
      <c r="T26" s="352"/>
      <c r="U26" s="352"/>
      <c r="V26" s="352"/>
    </row>
    <row r="27" spans="1:22" s="228" customFormat="1" ht="24.75" customHeight="1" x14ac:dyDescent="0.2">
      <c r="A27" s="241"/>
      <c r="B27" s="1122" t="s">
        <v>923</v>
      </c>
      <c r="C27" s="1124" t="s">
        <v>2</v>
      </c>
      <c r="D27" s="1125"/>
      <c r="E27" s="1125"/>
      <c r="F27" s="1125"/>
      <c r="G27" s="1125"/>
      <c r="H27" s="1126"/>
      <c r="I27" s="1135" t="s">
        <v>25</v>
      </c>
      <c r="J27" s="1136"/>
      <c r="K27" s="1135" t="s">
        <v>294</v>
      </c>
      <c r="L27" s="1137"/>
      <c r="M27" s="1130">
        <v>44134</v>
      </c>
      <c r="N27" s="1134"/>
      <c r="O27" s="1118" t="s">
        <v>922</v>
      </c>
      <c r="P27" s="1119"/>
      <c r="Q27" s="1119"/>
      <c r="R27" s="1119"/>
      <c r="S27" s="1119"/>
      <c r="T27" s="1119"/>
      <c r="U27" s="1119"/>
      <c r="V27" s="1119"/>
    </row>
    <row r="28" spans="1:22" s="228" customFormat="1" ht="30" customHeight="1" x14ac:dyDescent="0.2">
      <c r="A28" s="241"/>
      <c r="B28" s="1123"/>
      <c r="C28" s="1127"/>
      <c r="D28" s="1128"/>
      <c r="E28" s="1128"/>
      <c r="F28" s="1128"/>
      <c r="G28" s="1128"/>
      <c r="H28" s="1129"/>
      <c r="I28" s="413" t="s">
        <v>298</v>
      </c>
      <c r="J28" s="413" t="s">
        <v>296</v>
      </c>
      <c r="K28" s="414" t="s">
        <v>298</v>
      </c>
      <c r="L28" s="415" t="s">
        <v>296</v>
      </c>
      <c r="M28" s="414" t="s">
        <v>297</v>
      </c>
      <c r="N28" s="415" t="s">
        <v>299</v>
      </c>
      <c r="O28" s="1118"/>
      <c r="P28" s="1119"/>
      <c r="Q28" s="1119"/>
      <c r="R28" s="1119"/>
      <c r="S28" s="1119"/>
      <c r="T28" s="1119"/>
      <c r="U28" s="1119"/>
      <c r="V28" s="1119"/>
    </row>
    <row r="29" spans="1:22" s="228" customFormat="1" ht="30" customHeight="1" x14ac:dyDescent="0.2">
      <c r="A29" s="242">
        <v>1</v>
      </c>
      <c r="B29" s="416" t="s">
        <v>879</v>
      </c>
      <c r="C29" s="1114" t="s">
        <v>1878</v>
      </c>
      <c r="D29" s="1115"/>
      <c r="E29" s="1115"/>
      <c r="F29" s="1115"/>
      <c r="G29" s="1115"/>
      <c r="H29" s="1116"/>
      <c r="I29" s="417">
        <v>0</v>
      </c>
      <c r="J29" s="418">
        <v>0</v>
      </c>
      <c r="K29" s="419">
        <v>1</v>
      </c>
      <c r="L29" s="420">
        <v>2</v>
      </c>
      <c r="M29" s="421">
        <v>0.5</v>
      </c>
      <c r="N29" s="423">
        <v>0.5</v>
      </c>
      <c r="O29" s="1120"/>
      <c r="P29" s="1120"/>
      <c r="Q29" s="1120"/>
      <c r="R29" s="1120"/>
      <c r="S29" s="1120"/>
      <c r="T29" s="1120"/>
      <c r="U29" s="1120"/>
      <c r="V29" s="1120"/>
    </row>
    <row r="30" spans="1:22" s="228" customFormat="1" ht="30" customHeight="1" x14ac:dyDescent="0.2">
      <c r="A30" s="242">
        <v>2</v>
      </c>
      <c r="B30" s="416" t="s">
        <v>872</v>
      </c>
      <c r="C30" s="1114" t="s">
        <v>632</v>
      </c>
      <c r="D30" s="1115"/>
      <c r="E30" s="1115"/>
      <c r="F30" s="1115"/>
      <c r="G30" s="1115"/>
      <c r="H30" s="1116"/>
      <c r="I30" s="417">
        <v>0.48090000000000005</v>
      </c>
      <c r="J30" s="418">
        <v>0.48090000000000005</v>
      </c>
      <c r="K30" s="419">
        <v>0.77670000000000006</v>
      </c>
      <c r="L30" s="420">
        <v>0.77670000000000006</v>
      </c>
      <c r="M30" s="421">
        <v>0.10150000000000001</v>
      </c>
      <c r="N30" s="423">
        <v>0.58240000000000003</v>
      </c>
      <c r="O30" s="1121"/>
      <c r="P30" s="1121"/>
      <c r="Q30" s="1121"/>
      <c r="R30" s="1121"/>
      <c r="S30" s="1121"/>
      <c r="T30" s="1121"/>
      <c r="U30" s="1121"/>
      <c r="V30" s="1121"/>
    </row>
    <row r="31" spans="1:22" s="228" customFormat="1" ht="30" customHeight="1" x14ac:dyDescent="0.2">
      <c r="A31" s="242">
        <v>3</v>
      </c>
      <c r="B31" s="416" t="s">
        <v>870</v>
      </c>
      <c r="C31" s="1114" t="s">
        <v>617</v>
      </c>
      <c r="D31" s="1115"/>
      <c r="E31" s="1115"/>
      <c r="F31" s="1115"/>
      <c r="G31" s="1115"/>
      <c r="H31" s="1116"/>
      <c r="I31" s="417">
        <v>0.28010000000000002</v>
      </c>
      <c r="J31" s="418">
        <v>0.28010000000000002</v>
      </c>
      <c r="K31" s="419">
        <v>0.60460000000000003</v>
      </c>
      <c r="L31" s="420">
        <v>0.60460000000000003</v>
      </c>
      <c r="M31" s="421">
        <v>3.3300000000000003E-2</v>
      </c>
      <c r="N31" s="423">
        <v>0.31340000000000001</v>
      </c>
      <c r="O31" s="1121"/>
      <c r="P31" s="1121"/>
      <c r="Q31" s="1121"/>
      <c r="R31" s="1121"/>
      <c r="S31" s="1121"/>
      <c r="T31" s="1121"/>
      <c r="U31" s="1121"/>
      <c r="V31" s="1121"/>
    </row>
    <row r="32" spans="1:22" s="228" customFormat="1" ht="30" customHeight="1" x14ac:dyDescent="0.2">
      <c r="A32" s="242">
        <v>4</v>
      </c>
      <c r="B32" s="416" t="s">
        <v>1839</v>
      </c>
      <c r="C32" s="1114" t="s">
        <v>1842</v>
      </c>
      <c r="D32" s="1115"/>
      <c r="E32" s="1115"/>
      <c r="F32" s="1115"/>
      <c r="G32" s="1115"/>
      <c r="H32" s="1116"/>
      <c r="I32" s="417">
        <v>0.46500000000000002</v>
      </c>
      <c r="J32" s="418">
        <v>574.41915000000006</v>
      </c>
      <c r="K32" s="419">
        <v>1</v>
      </c>
      <c r="L32" s="420">
        <v>1235.31</v>
      </c>
      <c r="M32" s="421">
        <v>3.4300000000000004E-2</v>
      </c>
      <c r="N32" s="423">
        <v>0.49930000000000002</v>
      </c>
      <c r="O32" s="1121"/>
      <c r="P32" s="1121"/>
      <c r="Q32" s="1121"/>
      <c r="R32" s="1121"/>
      <c r="S32" s="1121"/>
      <c r="T32" s="1121"/>
      <c r="U32" s="1121"/>
      <c r="V32" s="1121"/>
    </row>
    <row r="33" spans="1:22" s="228" customFormat="1" ht="30" customHeight="1" x14ac:dyDescent="0.2">
      <c r="A33" s="242">
        <v>5</v>
      </c>
      <c r="B33" s="416" t="s">
        <v>871</v>
      </c>
      <c r="C33" s="1114" t="s">
        <v>2675</v>
      </c>
      <c r="D33" s="1115"/>
      <c r="E33" s="1115"/>
      <c r="F33" s="1115"/>
      <c r="G33" s="1115"/>
      <c r="H33" s="1116"/>
      <c r="I33" s="417">
        <v>0.28010000000000002</v>
      </c>
      <c r="J33" s="418">
        <v>0.28010000000000002</v>
      </c>
      <c r="K33" s="419">
        <v>0.60460000000000003</v>
      </c>
      <c r="L33" s="420">
        <v>0.60460000000000003</v>
      </c>
      <c r="M33" s="421">
        <v>3.3300000000000003E-2</v>
      </c>
      <c r="N33" s="423">
        <v>0.31340000000000001</v>
      </c>
      <c r="O33" s="1121"/>
      <c r="P33" s="1121"/>
      <c r="Q33" s="1121"/>
      <c r="R33" s="1121"/>
      <c r="S33" s="1121"/>
      <c r="T33" s="1121"/>
      <c r="U33" s="1121"/>
      <c r="V33" s="1121"/>
    </row>
    <row r="34" spans="1:22" s="228" customFormat="1" ht="30" customHeight="1" x14ac:dyDescent="0.2">
      <c r="A34" s="242">
        <v>6</v>
      </c>
      <c r="B34" s="416" t="s">
        <v>873</v>
      </c>
      <c r="C34" s="1114" t="s">
        <v>2676</v>
      </c>
      <c r="D34" s="1115"/>
      <c r="E34" s="1115"/>
      <c r="F34" s="1115"/>
      <c r="G34" s="1115"/>
      <c r="H34" s="1116"/>
      <c r="I34" s="417">
        <v>0.48090000000000005</v>
      </c>
      <c r="J34" s="418">
        <v>0.48090000000000005</v>
      </c>
      <c r="K34" s="419">
        <v>0.77670000000000006</v>
      </c>
      <c r="L34" s="420">
        <v>0.77670000000000006</v>
      </c>
      <c r="M34" s="421">
        <v>0.10150000000000001</v>
      </c>
      <c r="N34" s="423">
        <v>0.58240000000000003</v>
      </c>
      <c r="O34" s="1117"/>
      <c r="P34" s="1117"/>
      <c r="Q34" s="1117"/>
      <c r="R34" s="1117"/>
      <c r="S34" s="1117"/>
      <c r="T34" s="1117"/>
      <c r="U34" s="1117"/>
      <c r="V34" s="1117"/>
    </row>
    <row r="35" spans="1:22" s="228" customFormat="1" ht="30" customHeight="1" x14ac:dyDescent="0.2">
      <c r="A35" s="242">
        <v>7</v>
      </c>
      <c r="B35" s="416" t="s">
        <v>856</v>
      </c>
      <c r="C35" s="1114" t="s">
        <v>2665</v>
      </c>
      <c r="D35" s="1115"/>
      <c r="E35" s="1115"/>
      <c r="F35" s="1115"/>
      <c r="G35" s="1115"/>
      <c r="H35" s="1116"/>
      <c r="I35" s="417">
        <v>0.32409999999999994</v>
      </c>
      <c r="J35" s="418">
        <v>204.54923299999996</v>
      </c>
      <c r="K35" s="419">
        <v>1</v>
      </c>
      <c r="L35" s="420">
        <v>631.13</v>
      </c>
      <c r="M35" s="421">
        <v>0</v>
      </c>
      <c r="N35" s="423">
        <v>0.32409999999999994</v>
      </c>
      <c r="O35" s="1139"/>
      <c r="P35" s="1139"/>
      <c r="Q35" s="1139"/>
      <c r="R35" s="1139"/>
      <c r="S35" s="1139"/>
      <c r="T35" s="1139"/>
      <c r="U35" s="1139"/>
      <c r="V35" s="1139"/>
    </row>
    <row r="36" spans="1:22" s="228" customFormat="1" ht="30" customHeight="1" x14ac:dyDescent="0.2">
      <c r="A36" s="242">
        <v>8</v>
      </c>
      <c r="B36" s="416" t="s">
        <v>855</v>
      </c>
      <c r="C36" s="1114" t="s">
        <v>1838</v>
      </c>
      <c r="D36" s="1115"/>
      <c r="E36" s="1115"/>
      <c r="F36" s="1115"/>
      <c r="G36" s="1115"/>
      <c r="H36" s="1116"/>
      <c r="I36" s="417">
        <v>0.61240000000000006</v>
      </c>
      <c r="J36" s="418">
        <v>370.00595600000008</v>
      </c>
      <c r="K36" s="419">
        <v>0.98930000000000007</v>
      </c>
      <c r="L36" s="420">
        <v>597.72516700000006</v>
      </c>
      <c r="M36" s="421">
        <v>7.0000000000000007E-2</v>
      </c>
      <c r="N36" s="423">
        <v>0.6823999999999999</v>
      </c>
      <c r="O36" s="1117"/>
      <c r="P36" s="1117"/>
      <c r="Q36" s="1117"/>
      <c r="R36" s="1117"/>
      <c r="S36" s="1117"/>
      <c r="T36" s="1117"/>
      <c r="U36" s="1117"/>
      <c r="V36" s="1117"/>
    </row>
    <row r="37" spans="1:22" s="228" customFormat="1" ht="30" customHeight="1" x14ac:dyDescent="0.2">
      <c r="A37" s="242">
        <v>9</v>
      </c>
      <c r="B37" s="416" t="s">
        <v>809</v>
      </c>
      <c r="C37" s="1114" t="s">
        <v>635</v>
      </c>
      <c r="D37" s="1115"/>
      <c r="E37" s="1115"/>
      <c r="F37" s="1115"/>
      <c r="G37" s="1115"/>
      <c r="H37" s="1116"/>
      <c r="I37" s="417">
        <v>0</v>
      </c>
      <c r="J37" s="418">
        <v>0</v>
      </c>
      <c r="K37" s="419">
        <v>0.92890000000000006</v>
      </c>
      <c r="L37" s="420">
        <v>162.76185800000002</v>
      </c>
      <c r="M37" s="421">
        <v>0</v>
      </c>
      <c r="N37" s="423">
        <v>0</v>
      </c>
      <c r="O37" s="1117"/>
      <c r="P37" s="1117"/>
      <c r="Q37" s="1117"/>
      <c r="R37" s="1117"/>
      <c r="S37" s="1117"/>
      <c r="T37" s="1117"/>
      <c r="U37" s="1117"/>
      <c r="V37" s="1117"/>
    </row>
    <row r="38" spans="1:22" s="228" customFormat="1" ht="30" customHeight="1" x14ac:dyDescent="0.2">
      <c r="A38" s="242">
        <v>10</v>
      </c>
      <c r="B38" s="416" t="s">
        <v>999</v>
      </c>
      <c r="C38" s="1114" t="s">
        <v>998</v>
      </c>
      <c r="D38" s="1115"/>
      <c r="E38" s="1115"/>
      <c r="F38" s="1115"/>
      <c r="G38" s="1115"/>
      <c r="H38" s="1116"/>
      <c r="I38" s="417">
        <v>0.53610000000000002</v>
      </c>
      <c r="J38" s="418">
        <v>1191.5948310000001</v>
      </c>
      <c r="K38" s="419">
        <v>0.66620000000000001</v>
      </c>
      <c r="L38" s="420">
        <v>1480.7694020000001</v>
      </c>
      <c r="M38" s="421">
        <v>0.40970000000000001</v>
      </c>
      <c r="N38" s="423">
        <v>0.94579999999999997</v>
      </c>
      <c r="O38" s="1117"/>
      <c r="P38" s="1117"/>
      <c r="Q38" s="1117"/>
      <c r="R38" s="1117"/>
      <c r="S38" s="1117"/>
      <c r="T38" s="1117"/>
      <c r="U38" s="1117"/>
      <c r="V38" s="1117"/>
    </row>
    <row r="39" spans="1:22" s="228" customFormat="1" ht="30" customHeight="1" x14ac:dyDescent="0.2">
      <c r="A39" s="242">
        <v>11</v>
      </c>
      <c r="B39" s="416" t="s">
        <v>142</v>
      </c>
      <c r="C39" s="1114" t="s">
        <v>642</v>
      </c>
      <c r="D39" s="1115"/>
      <c r="E39" s="1115"/>
      <c r="F39" s="1115"/>
      <c r="G39" s="1115"/>
      <c r="H39" s="1116"/>
      <c r="I39" s="417">
        <v>4.3299999999999998E-2</v>
      </c>
      <c r="J39" s="418">
        <v>33.758845000000001</v>
      </c>
      <c r="K39" s="419">
        <v>0.48130000000000001</v>
      </c>
      <c r="L39" s="420">
        <v>375.24554499999999</v>
      </c>
      <c r="M39" s="421">
        <v>7.6299999999999993E-2</v>
      </c>
      <c r="N39" s="423">
        <v>0.11960000000000001</v>
      </c>
      <c r="O39" s="1117"/>
      <c r="P39" s="1117"/>
      <c r="Q39" s="1117"/>
      <c r="R39" s="1117"/>
      <c r="S39" s="1117"/>
      <c r="T39" s="1117"/>
      <c r="U39" s="1117"/>
      <c r="V39" s="1117"/>
    </row>
    <row r="40" spans="1:22" s="228" customFormat="1" ht="30" customHeight="1" x14ac:dyDescent="0.2">
      <c r="A40" s="242">
        <v>12</v>
      </c>
      <c r="B40" s="416" t="s">
        <v>837</v>
      </c>
      <c r="C40" s="1114" t="s">
        <v>1796</v>
      </c>
      <c r="D40" s="1115"/>
      <c r="E40" s="1115"/>
      <c r="F40" s="1115"/>
      <c r="G40" s="1115"/>
      <c r="H40" s="1116"/>
      <c r="I40" s="417">
        <v>0.3992</v>
      </c>
      <c r="J40" s="418">
        <v>369.66319199999998</v>
      </c>
      <c r="K40" s="419">
        <v>0.86970000000000003</v>
      </c>
      <c r="L40" s="420">
        <v>805.35089700000003</v>
      </c>
      <c r="M40" s="421">
        <v>0.10710000000000001</v>
      </c>
      <c r="N40" s="423">
        <v>0.50629999999999997</v>
      </c>
      <c r="O40" s="1117"/>
      <c r="P40" s="1117"/>
      <c r="Q40" s="1117"/>
      <c r="R40" s="1117"/>
      <c r="S40" s="1117"/>
      <c r="T40" s="1117"/>
      <c r="U40" s="1117"/>
      <c r="V40" s="1117"/>
    </row>
    <row r="41" spans="1:22" s="228" customFormat="1" ht="30" customHeight="1" x14ac:dyDescent="0.2">
      <c r="A41" s="242">
        <v>13</v>
      </c>
      <c r="B41" s="416" t="s">
        <v>139</v>
      </c>
      <c r="C41" s="1114" t="s">
        <v>641</v>
      </c>
      <c r="D41" s="1115"/>
      <c r="E41" s="1115"/>
      <c r="F41" s="1115"/>
      <c r="G41" s="1115"/>
      <c r="H41" s="1116"/>
      <c r="I41" s="417">
        <v>0.30149999999999999</v>
      </c>
      <c r="J41" s="418">
        <v>399.88246499999997</v>
      </c>
      <c r="K41" s="419">
        <v>0.88950000000000007</v>
      </c>
      <c r="L41" s="420">
        <v>1179.752745</v>
      </c>
      <c r="M41" s="421">
        <v>6.2400000000000004E-2</v>
      </c>
      <c r="N41" s="423">
        <v>0.3639</v>
      </c>
      <c r="O41" s="1117"/>
      <c r="P41" s="1117"/>
      <c r="Q41" s="1117"/>
      <c r="R41" s="1117"/>
      <c r="S41" s="1117"/>
      <c r="T41" s="1117"/>
      <c r="U41" s="1117"/>
      <c r="V41" s="1117"/>
    </row>
    <row r="42" spans="1:22" s="228" customFormat="1" ht="30" customHeight="1" x14ac:dyDescent="0.2">
      <c r="A42" s="242">
        <v>14</v>
      </c>
      <c r="B42" s="416" t="s">
        <v>1845</v>
      </c>
      <c r="C42" s="1114" t="s">
        <v>1846</v>
      </c>
      <c r="D42" s="1115"/>
      <c r="E42" s="1115"/>
      <c r="F42" s="1115"/>
      <c r="G42" s="1115"/>
      <c r="H42" s="1116"/>
      <c r="I42" s="417">
        <v>0.65989999999999993</v>
      </c>
      <c r="J42" s="418">
        <v>264.30974699999996</v>
      </c>
      <c r="K42" s="419">
        <v>1</v>
      </c>
      <c r="L42" s="420">
        <v>400.53</v>
      </c>
      <c r="M42" s="421">
        <v>2.81E-2</v>
      </c>
      <c r="N42" s="423">
        <v>0.68799999999999994</v>
      </c>
      <c r="O42" s="1117"/>
      <c r="P42" s="1117"/>
      <c r="Q42" s="1117"/>
      <c r="R42" s="1117"/>
      <c r="S42" s="1117"/>
      <c r="T42" s="1117"/>
      <c r="U42" s="1117"/>
      <c r="V42" s="1117"/>
    </row>
    <row r="43" spans="1:22" s="228" customFormat="1" ht="30" customHeight="1" x14ac:dyDescent="0.2">
      <c r="A43" s="242">
        <v>15</v>
      </c>
      <c r="B43" s="416" t="s">
        <v>1932</v>
      </c>
      <c r="C43" s="1114" t="s">
        <v>581</v>
      </c>
      <c r="D43" s="1115"/>
      <c r="E43" s="1115"/>
      <c r="F43" s="1115"/>
      <c r="G43" s="1115"/>
      <c r="H43" s="1116"/>
      <c r="I43" s="417">
        <v>0</v>
      </c>
      <c r="J43" s="418">
        <v>0</v>
      </c>
      <c r="K43" s="419">
        <v>0.2709677419354839</v>
      </c>
      <c r="L43" s="420">
        <v>84.000000000000014</v>
      </c>
      <c r="M43" s="421" t="e">
        <v>#N/A</v>
      </c>
      <c r="N43" s="423" t="e">
        <v>#N/A</v>
      </c>
      <c r="O43" s="1117"/>
      <c r="P43" s="1117"/>
      <c r="Q43" s="1117"/>
      <c r="R43" s="1117"/>
      <c r="S43" s="1117"/>
      <c r="T43" s="1117"/>
      <c r="U43" s="1117"/>
      <c r="V43" s="1117"/>
    </row>
    <row r="44" spans="1:22" s="228" customFormat="1" ht="30" customHeight="1" x14ac:dyDescent="0.2">
      <c r="A44" s="242">
        <v>16</v>
      </c>
      <c r="B44" s="416" t="s">
        <v>135</v>
      </c>
      <c r="C44" s="1114" t="s">
        <v>640</v>
      </c>
      <c r="D44" s="1115"/>
      <c r="E44" s="1115"/>
      <c r="F44" s="1115"/>
      <c r="G44" s="1115"/>
      <c r="H44" s="1116"/>
      <c r="I44" s="417">
        <v>0.76879999999999993</v>
      </c>
      <c r="J44" s="418">
        <v>3690.5013919999997</v>
      </c>
      <c r="K44" s="419">
        <v>0.8155</v>
      </c>
      <c r="L44" s="420">
        <v>3914.6772700000001</v>
      </c>
      <c r="M44" s="421">
        <v>0.14429999999999998</v>
      </c>
      <c r="N44" s="423">
        <v>0.91310000000000002</v>
      </c>
      <c r="O44" s="1117"/>
      <c r="P44" s="1117"/>
      <c r="Q44" s="1117"/>
      <c r="R44" s="1117"/>
      <c r="S44" s="1117"/>
      <c r="T44" s="1117"/>
      <c r="U44" s="1117"/>
      <c r="V44" s="1117"/>
    </row>
    <row r="45" spans="1:22" s="228" customFormat="1" ht="30" customHeight="1" x14ac:dyDescent="0.2">
      <c r="A45" s="242">
        <v>17</v>
      </c>
      <c r="B45" s="416" t="s">
        <v>816</v>
      </c>
      <c r="C45" s="1114" t="s">
        <v>648</v>
      </c>
      <c r="D45" s="1115"/>
      <c r="E45" s="1115"/>
      <c r="F45" s="1115"/>
      <c r="G45" s="1115"/>
      <c r="H45" s="1116"/>
      <c r="I45" s="417">
        <v>0.30109999999999998</v>
      </c>
      <c r="J45" s="418">
        <v>191.80069999999998</v>
      </c>
      <c r="K45" s="419">
        <v>0.40329999999999999</v>
      </c>
      <c r="L45" s="420">
        <v>256.90210000000002</v>
      </c>
      <c r="M45" s="421">
        <v>2.0899999999999998E-2</v>
      </c>
      <c r="N45" s="423">
        <v>0.32200000000000001</v>
      </c>
      <c r="O45" s="1117"/>
      <c r="P45" s="1117"/>
      <c r="Q45" s="1117"/>
      <c r="R45" s="1117"/>
      <c r="S45" s="1117"/>
      <c r="T45" s="1117"/>
      <c r="U45" s="1117"/>
      <c r="V45" s="1117"/>
    </row>
    <row r="46" spans="1:22" s="228" customFormat="1" ht="30" hidden="1" customHeight="1" x14ac:dyDescent="0.2">
      <c r="A46" s="242">
        <v>18</v>
      </c>
      <c r="B46" s="416" t="s">
        <v>1841</v>
      </c>
      <c r="C46" s="1114" t="s">
        <v>1844</v>
      </c>
      <c r="D46" s="1115"/>
      <c r="E46" s="1115"/>
      <c r="F46" s="1115"/>
      <c r="G46" s="1115"/>
      <c r="H46" s="1116"/>
      <c r="I46" s="417">
        <v>0.35799999999999998</v>
      </c>
      <c r="J46" s="418">
        <v>78.09053999999999</v>
      </c>
      <c r="K46" s="419">
        <v>1</v>
      </c>
      <c r="L46" s="420">
        <v>218.13</v>
      </c>
      <c r="M46" s="421">
        <v>5.1699999999999996E-2</v>
      </c>
      <c r="N46" s="423">
        <v>0.40970000000000001</v>
      </c>
      <c r="O46" s="1117"/>
      <c r="P46" s="1117"/>
      <c r="Q46" s="1117"/>
      <c r="R46" s="1117"/>
      <c r="S46" s="1117"/>
      <c r="T46" s="1117"/>
      <c r="U46" s="1117"/>
      <c r="V46" s="1117"/>
    </row>
    <row r="47" spans="1:22" s="228" customFormat="1" ht="30" customHeight="1" x14ac:dyDescent="0.2">
      <c r="A47" s="242">
        <v>19</v>
      </c>
      <c r="B47" s="416" t="s">
        <v>133</v>
      </c>
      <c r="C47" s="1114" t="s">
        <v>2656</v>
      </c>
      <c r="D47" s="1115"/>
      <c r="E47" s="1115"/>
      <c r="F47" s="1115"/>
      <c r="G47" s="1115"/>
      <c r="H47" s="1116"/>
      <c r="I47" s="417">
        <v>0.40210000000000001</v>
      </c>
      <c r="J47" s="418">
        <v>369.64650899999998</v>
      </c>
      <c r="K47" s="419">
        <v>0.86879999999999991</v>
      </c>
      <c r="L47" s="420">
        <v>798.67915199999993</v>
      </c>
      <c r="M47" s="421">
        <v>0.1079</v>
      </c>
      <c r="N47" s="423">
        <v>0.51</v>
      </c>
      <c r="O47" s="1117"/>
      <c r="P47" s="1117"/>
      <c r="Q47" s="1117"/>
      <c r="R47" s="1117"/>
      <c r="S47" s="1117"/>
      <c r="T47" s="1117"/>
      <c r="U47" s="1117"/>
      <c r="V47" s="1117"/>
    </row>
    <row r="48" spans="1:22" s="228" customFormat="1" ht="30" customHeight="1" x14ac:dyDescent="0.2">
      <c r="A48" s="242">
        <v>20</v>
      </c>
      <c r="B48" s="416" t="s">
        <v>123</v>
      </c>
      <c r="C48" s="1114" t="s">
        <v>668</v>
      </c>
      <c r="D48" s="1115"/>
      <c r="E48" s="1115"/>
      <c r="F48" s="1115"/>
      <c r="G48" s="1115"/>
      <c r="H48" s="1116"/>
      <c r="I48" s="417">
        <v>0</v>
      </c>
      <c r="J48" s="418">
        <v>0</v>
      </c>
      <c r="K48" s="419">
        <v>0.4425</v>
      </c>
      <c r="L48" s="420">
        <v>158.7867</v>
      </c>
      <c r="M48" s="421">
        <v>0</v>
      </c>
      <c r="N48" s="423">
        <v>0</v>
      </c>
      <c r="O48" s="1117"/>
      <c r="P48" s="1117"/>
      <c r="Q48" s="1117"/>
      <c r="R48" s="1117"/>
      <c r="S48" s="1117"/>
      <c r="T48" s="1117"/>
      <c r="U48" s="1117"/>
      <c r="V48" s="1117"/>
    </row>
    <row r="49" spans="1:22" s="228" customFormat="1" ht="30" customHeight="1" x14ac:dyDescent="0.2">
      <c r="A49" s="242">
        <v>21</v>
      </c>
      <c r="B49" s="416" t="s">
        <v>141</v>
      </c>
      <c r="C49" s="1114" t="s">
        <v>2663</v>
      </c>
      <c r="D49" s="1115"/>
      <c r="E49" s="1115"/>
      <c r="F49" s="1115"/>
      <c r="G49" s="1115"/>
      <c r="H49" s="1116"/>
      <c r="I49" s="417">
        <v>4.2999999999999997E-2</v>
      </c>
      <c r="J49" s="418">
        <v>33.800149999999995</v>
      </c>
      <c r="K49" s="419">
        <v>0.48130000000000001</v>
      </c>
      <c r="L49" s="420">
        <v>378.32586499999996</v>
      </c>
      <c r="M49" s="421">
        <v>7.0800000000000002E-2</v>
      </c>
      <c r="N49" s="423">
        <v>0.11380000000000001</v>
      </c>
      <c r="O49" s="1117"/>
      <c r="P49" s="1117"/>
      <c r="Q49" s="1117"/>
      <c r="R49" s="1117"/>
      <c r="S49" s="1117"/>
      <c r="T49" s="1117"/>
      <c r="U49" s="1117"/>
      <c r="V49" s="1117"/>
    </row>
    <row r="50" spans="1:22" s="228" customFormat="1" ht="30" customHeight="1" x14ac:dyDescent="0.2">
      <c r="A50" s="242">
        <v>22</v>
      </c>
      <c r="B50" s="416" t="s">
        <v>875</v>
      </c>
      <c r="C50" s="1114" t="s">
        <v>1011</v>
      </c>
      <c r="D50" s="1115"/>
      <c r="E50" s="1115"/>
      <c r="F50" s="1115"/>
      <c r="G50" s="1115"/>
      <c r="H50" s="1116"/>
      <c r="I50" s="417">
        <v>0.7</v>
      </c>
      <c r="J50" s="418">
        <v>15.399999999999999</v>
      </c>
      <c r="K50" s="419">
        <v>0.81819999999999993</v>
      </c>
      <c r="L50" s="420">
        <v>18.000399999999999</v>
      </c>
      <c r="M50" s="421">
        <v>0.20910000000000001</v>
      </c>
      <c r="N50" s="423">
        <v>0.90910000000000002</v>
      </c>
      <c r="O50" s="1117"/>
      <c r="P50" s="1117"/>
      <c r="Q50" s="1117"/>
      <c r="R50" s="1117"/>
      <c r="S50" s="1117"/>
      <c r="T50" s="1117"/>
      <c r="U50" s="1117"/>
      <c r="V50" s="1117"/>
    </row>
    <row r="51" spans="1:22" s="228" customFormat="1" ht="30" customHeight="1" x14ac:dyDescent="0.2">
      <c r="A51" s="242">
        <v>23</v>
      </c>
      <c r="B51" s="416" t="s">
        <v>1849</v>
      </c>
      <c r="C51" s="1114" t="s">
        <v>2667</v>
      </c>
      <c r="D51" s="1115"/>
      <c r="E51" s="1115"/>
      <c r="F51" s="1115"/>
      <c r="G51" s="1115"/>
      <c r="H51" s="1116"/>
      <c r="I51" s="417">
        <v>0.7206999999999999</v>
      </c>
      <c r="J51" s="418">
        <v>257.86645999999996</v>
      </c>
      <c r="K51" s="419">
        <v>0.81279999999999997</v>
      </c>
      <c r="L51" s="420">
        <v>290.81984</v>
      </c>
      <c r="M51" s="421">
        <v>8.9800000000000005E-2</v>
      </c>
      <c r="N51" s="423">
        <v>0.8105</v>
      </c>
      <c r="O51" s="1117"/>
      <c r="P51" s="1117"/>
      <c r="Q51" s="1117"/>
      <c r="R51" s="1117"/>
      <c r="S51" s="1117"/>
      <c r="T51" s="1117"/>
      <c r="U51" s="1117"/>
      <c r="V51" s="1117"/>
    </row>
    <row r="52" spans="1:22" s="228" customFormat="1" ht="30" customHeight="1" x14ac:dyDescent="0.2">
      <c r="A52" s="242">
        <v>24</v>
      </c>
      <c r="B52" s="416" t="s">
        <v>851</v>
      </c>
      <c r="C52" s="1114" t="s">
        <v>1007</v>
      </c>
      <c r="D52" s="1115"/>
      <c r="E52" s="1115"/>
      <c r="F52" s="1115"/>
      <c r="G52" s="1115"/>
      <c r="H52" s="1116"/>
      <c r="I52" s="417">
        <v>0.66709999999999992</v>
      </c>
      <c r="J52" s="418">
        <v>366.92501299999992</v>
      </c>
      <c r="K52" s="419">
        <v>0.86879999999999991</v>
      </c>
      <c r="L52" s="420">
        <v>477.86606399999994</v>
      </c>
      <c r="M52" s="421">
        <v>4.9299999999999997E-2</v>
      </c>
      <c r="N52" s="423">
        <v>0.71640000000000004</v>
      </c>
      <c r="O52" s="1117"/>
      <c r="P52" s="1117"/>
      <c r="Q52" s="1117"/>
      <c r="R52" s="1117"/>
      <c r="S52" s="1117"/>
      <c r="T52" s="1117"/>
      <c r="U52" s="1117"/>
      <c r="V52" s="1117"/>
    </row>
    <row r="53" spans="1:22" s="228" customFormat="1" ht="30" customHeight="1" x14ac:dyDescent="0.2">
      <c r="A53" s="242">
        <v>25</v>
      </c>
      <c r="B53" s="416" t="s">
        <v>1843</v>
      </c>
      <c r="C53" s="1114" t="s">
        <v>2666</v>
      </c>
      <c r="D53" s="1115"/>
      <c r="E53" s="1115"/>
      <c r="F53" s="1115"/>
      <c r="G53" s="1115"/>
      <c r="H53" s="1116"/>
      <c r="I53" s="417">
        <v>0.72189999999999999</v>
      </c>
      <c r="J53" s="418">
        <v>131.67456000000001</v>
      </c>
      <c r="K53" s="419">
        <v>1</v>
      </c>
      <c r="L53" s="420">
        <v>182.4</v>
      </c>
      <c r="M53" s="421">
        <v>0</v>
      </c>
      <c r="N53" s="423">
        <v>0.72189999999999999</v>
      </c>
      <c r="O53" s="1117"/>
      <c r="P53" s="1117"/>
      <c r="Q53" s="1117"/>
      <c r="R53" s="1117"/>
      <c r="S53" s="1117"/>
      <c r="T53" s="1117"/>
      <c r="U53" s="1117"/>
      <c r="V53" s="1117"/>
    </row>
    <row r="54" spans="1:22" s="227" customFormat="1" ht="36.950000000000003" customHeight="1" x14ac:dyDescent="0.2">
      <c r="A54" s="242"/>
      <c r="B54" s="429"/>
      <c r="C54" s="430"/>
      <c r="D54" s="430"/>
      <c r="E54" s="430"/>
      <c r="F54" s="430"/>
      <c r="G54" s="430"/>
      <c r="H54" s="430"/>
      <c r="I54" s="430" t="s">
        <v>305</v>
      </c>
      <c r="J54" s="430"/>
      <c r="K54" s="430"/>
      <c r="L54" s="430"/>
      <c r="M54" s="412"/>
      <c r="N54" s="412"/>
      <c r="O54" s="412"/>
      <c r="P54" s="412"/>
      <c r="Q54" s="412"/>
      <c r="R54" s="412"/>
      <c r="S54" s="412"/>
      <c r="T54" s="412"/>
      <c r="U54" s="412"/>
      <c r="V54" s="412"/>
    </row>
    <row r="55" spans="1:22" s="228" customFormat="1" ht="25.5" customHeight="1" x14ac:dyDescent="0.2">
      <c r="A55" s="242"/>
      <c r="B55" s="1146" t="s">
        <v>236</v>
      </c>
      <c r="C55" s="1147" t="s">
        <v>2</v>
      </c>
      <c r="D55" s="1148"/>
      <c r="E55" s="1148"/>
      <c r="F55" s="1148"/>
      <c r="G55" s="1148"/>
      <c r="H55" s="1149"/>
      <c r="I55" s="1150" t="s">
        <v>306</v>
      </c>
      <c r="J55" s="1151"/>
      <c r="K55" s="1151"/>
      <c r="L55" s="1151"/>
      <c r="M55" s="1152" t="s">
        <v>924</v>
      </c>
      <c r="N55" s="1153"/>
      <c r="O55" s="1153"/>
      <c r="P55" s="1153"/>
      <c r="Q55" s="1153"/>
      <c r="R55" s="1153"/>
      <c r="S55" s="1153"/>
      <c r="T55" s="1153"/>
      <c r="U55" s="1153"/>
      <c r="V55" s="1154"/>
    </row>
    <row r="56" spans="1:22" s="228" customFormat="1" ht="30" customHeight="1" x14ac:dyDescent="0.2">
      <c r="A56" s="242"/>
      <c r="B56" s="1123"/>
      <c r="C56" s="1127"/>
      <c r="D56" s="1128"/>
      <c r="E56" s="1128"/>
      <c r="F56" s="1128"/>
      <c r="G56" s="1128"/>
      <c r="H56" s="1129"/>
      <c r="I56" s="425">
        <v>44132</v>
      </c>
      <c r="J56" s="425">
        <v>44160</v>
      </c>
      <c r="K56" s="426">
        <v>44188</v>
      </c>
      <c r="L56" s="427">
        <v>44219</v>
      </c>
      <c r="M56" s="1155"/>
      <c r="N56" s="1156"/>
      <c r="O56" s="1156"/>
      <c r="P56" s="1156"/>
      <c r="Q56" s="1156"/>
      <c r="R56" s="1156"/>
      <c r="S56" s="1156"/>
      <c r="T56" s="1156"/>
      <c r="U56" s="1156"/>
      <c r="V56" s="1157"/>
    </row>
    <row r="57" spans="1:22" s="228" customFormat="1" ht="30" customHeight="1" x14ac:dyDescent="0.2">
      <c r="A57" s="242">
        <v>1</v>
      </c>
      <c r="B57" s="416" t="s">
        <v>244</v>
      </c>
      <c r="C57" s="1114" t="s">
        <v>656</v>
      </c>
      <c r="D57" s="1115"/>
      <c r="E57" s="1115"/>
      <c r="F57" s="1115"/>
      <c r="G57" s="1115"/>
      <c r="H57" s="1116"/>
      <c r="I57" s="417">
        <v>8.8499999999999995E-2</v>
      </c>
      <c r="J57" s="432">
        <v>0.46439999999999998</v>
      </c>
      <c r="K57" s="419">
        <v>0.86750000000000005</v>
      </c>
      <c r="L57" s="431">
        <v>0.95369999999999999</v>
      </c>
      <c r="M57" s="1140"/>
      <c r="N57" s="1141"/>
      <c r="O57" s="1141"/>
      <c r="P57" s="1141"/>
      <c r="Q57" s="1141"/>
      <c r="R57" s="1141"/>
      <c r="S57" s="1141"/>
      <c r="T57" s="1141"/>
      <c r="U57" s="1141"/>
      <c r="V57" s="1142"/>
    </row>
    <row r="58" spans="1:22" s="228" customFormat="1" ht="30" customHeight="1" x14ac:dyDescent="0.2">
      <c r="A58" s="242">
        <v>2</v>
      </c>
      <c r="B58" s="416" t="s">
        <v>1919</v>
      </c>
      <c r="C58" s="1114" t="s">
        <v>661</v>
      </c>
      <c r="D58" s="1115"/>
      <c r="E58" s="1115"/>
      <c r="F58" s="1115"/>
      <c r="G58" s="1115"/>
      <c r="H58" s="1116"/>
      <c r="I58" s="417">
        <v>0</v>
      </c>
      <c r="J58" s="432">
        <v>0</v>
      </c>
      <c r="K58" s="419">
        <v>0.18179999999999999</v>
      </c>
      <c r="L58" s="431">
        <v>0.39390000000000003</v>
      </c>
      <c r="M58" s="1140"/>
      <c r="N58" s="1141"/>
      <c r="O58" s="1141"/>
      <c r="P58" s="1141"/>
      <c r="Q58" s="1141"/>
      <c r="R58" s="1141"/>
      <c r="S58" s="1141"/>
      <c r="T58" s="1141"/>
      <c r="U58" s="1141"/>
      <c r="V58" s="1142"/>
    </row>
    <row r="59" spans="1:22" s="228" customFormat="1" ht="30" customHeight="1" x14ac:dyDescent="0.2">
      <c r="A59" s="242">
        <v>3</v>
      </c>
      <c r="B59" s="416" t="s">
        <v>1742</v>
      </c>
      <c r="C59" s="1114" t="s">
        <v>2641</v>
      </c>
      <c r="D59" s="1115"/>
      <c r="E59" s="1115"/>
      <c r="F59" s="1115"/>
      <c r="G59" s="1115"/>
      <c r="H59" s="1116"/>
      <c r="I59" s="417">
        <v>0</v>
      </c>
      <c r="J59" s="432">
        <v>0.8</v>
      </c>
      <c r="K59" s="419">
        <v>1</v>
      </c>
      <c r="L59" s="431">
        <v>1</v>
      </c>
      <c r="M59" s="1140"/>
      <c r="N59" s="1141"/>
      <c r="O59" s="1141"/>
      <c r="P59" s="1141"/>
      <c r="Q59" s="1141"/>
      <c r="R59" s="1141"/>
      <c r="S59" s="1141"/>
      <c r="T59" s="1141"/>
      <c r="U59" s="1141"/>
      <c r="V59" s="1142"/>
    </row>
    <row r="60" spans="1:22" s="228" customFormat="1" ht="30" customHeight="1" x14ac:dyDescent="0.2">
      <c r="A60" s="242">
        <v>4</v>
      </c>
      <c r="B60" s="416" t="s">
        <v>1730</v>
      </c>
      <c r="C60" s="1114" t="s">
        <v>2635</v>
      </c>
      <c r="D60" s="1115"/>
      <c r="E60" s="1115"/>
      <c r="F60" s="1115"/>
      <c r="G60" s="1115"/>
      <c r="H60" s="1116"/>
      <c r="I60" s="417">
        <v>0.32579999999999998</v>
      </c>
      <c r="J60" s="432">
        <v>0.42759999999999998</v>
      </c>
      <c r="K60" s="419">
        <v>0.82700000000000007</v>
      </c>
      <c r="L60" s="431">
        <v>1</v>
      </c>
      <c r="M60" s="1140" t="s">
        <v>2753</v>
      </c>
      <c r="N60" s="1141"/>
      <c r="O60" s="1141"/>
      <c r="P60" s="1141"/>
      <c r="Q60" s="1141"/>
      <c r="R60" s="1141"/>
      <c r="S60" s="1141"/>
      <c r="T60" s="1141"/>
      <c r="U60" s="1141"/>
      <c r="V60" s="1142"/>
    </row>
    <row r="61" spans="1:22" s="228" customFormat="1" ht="30" customHeight="1" x14ac:dyDescent="0.2">
      <c r="A61" s="242">
        <v>5</v>
      </c>
      <c r="B61" s="416" t="s">
        <v>1800</v>
      </c>
      <c r="C61" s="1114" t="s">
        <v>2657</v>
      </c>
      <c r="D61" s="1115"/>
      <c r="E61" s="1115"/>
      <c r="F61" s="1115"/>
      <c r="G61" s="1115"/>
      <c r="H61" s="1116"/>
      <c r="I61" s="417">
        <v>0.35289999999999999</v>
      </c>
      <c r="J61" s="432">
        <v>0.83120000000000005</v>
      </c>
      <c r="K61" s="419">
        <v>1</v>
      </c>
      <c r="L61" s="431">
        <v>1</v>
      </c>
      <c r="M61" s="1140"/>
      <c r="N61" s="1141"/>
      <c r="O61" s="1141"/>
      <c r="P61" s="1141"/>
      <c r="Q61" s="1141"/>
      <c r="R61" s="1141"/>
      <c r="S61" s="1141"/>
      <c r="T61" s="1141"/>
      <c r="U61" s="1141"/>
      <c r="V61" s="1142"/>
    </row>
    <row r="62" spans="1:22" s="228" customFormat="1" ht="30" hidden="1" customHeight="1" x14ac:dyDescent="0.2">
      <c r="A62" s="242">
        <v>6</v>
      </c>
      <c r="B62" s="416" t="s">
        <v>1803</v>
      </c>
      <c r="C62" s="1114" t="s">
        <v>645</v>
      </c>
      <c r="D62" s="1115"/>
      <c r="E62" s="1115"/>
      <c r="F62" s="1115"/>
      <c r="G62" s="1115"/>
      <c r="H62" s="1116"/>
      <c r="I62" s="417">
        <v>0.34749999999999998</v>
      </c>
      <c r="J62" s="432">
        <v>0.82030000000000003</v>
      </c>
      <c r="K62" s="419">
        <v>1</v>
      </c>
      <c r="L62" s="431">
        <v>1</v>
      </c>
      <c r="M62" s="1140"/>
      <c r="N62" s="1141"/>
      <c r="O62" s="1141"/>
      <c r="P62" s="1141"/>
      <c r="Q62" s="1141"/>
      <c r="R62" s="1141"/>
      <c r="S62" s="1141"/>
      <c r="T62" s="1141"/>
      <c r="U62" s="1141"/>
      <c r="V62" s="1142"/>
    </row>
    <row r="63" spans="1:22" s="228" customFormat="1" ht="30" customHeight="1" x14ac:dyDescent="0.2">
      <c r="A63" s="242">
        <v>7</v>
      </c>
      <c r="B63" s="416" t="s">
        <v>260</v>
      </c>
      <c r="C63" s="1114" t="s">
        <v>657</v>
      </c>
      <c r="D63" s="1115"/>
      <c r="E63" s="1115"/>
      <c r="F63" s="1115"/>
      <c r="G63" s="1115"/>
      <c r="H63" s="1116"/>
      <c r="I63" s="417">
        <v>0</v>
      </c>
      <c r="J63" s="432">
        <v>5.9500000000000004E-2</v>
      </c>
      <c r="K63" s="419">
        <v>0.4758</v>
      </c>
      <c r="L63" s="431">
        <v>0.95050000000000001</v>
      </c>
      <c r="M63" s="1140"/>
      <c r="N63" s="1141"/>
      <c r="O63" s="1141"/>
      <c r="P63" s="1141"/>
      <c r="Q63" s="1141"/>
      <c r="R63" s="1141"/>
      <c r="S63" s="1141"/>
      <c r="T63" s="1141"/>
      <c r="U63" s="1141"/>
      <c r="V63" s="1142"/>
    </row>
    <row r="64" spans="1:22" s="228" customFormat="1" ht="30" customHeight="1" x14ac:dyDescent="0.2">
      <c r="A64" s="242">
        <v>8</v>
      </c>
      <c r="B64" s="416" t="s">
        <v>2642</v>
      </c>
      <c r="C64" s="1114" t="s">
        <v>1743</v>
      </c>
      <c r="D64" s="1115"/>
      <c r="E64" s="1115"/>
      <c r="F64" s="1115"/>
      <c r="G64" s="1115"/>
      <c r="H64" s="1116"/>
      <c r="I64" s="417">
        <v>0.2273</v>
      </c>
      <c r="J64" s="432">
        <v>0.43219999999999997</v>
      </c>
      <c r="K64" s="419">
        <v>0.77839999999999998</v>
      </c>
      <c r="L64" s="431">
        <v>0.99549999999999994</v>
      </c>
      <c r="M64" s="1140"/>
      <c r="N64" s="1141"/>
      <c r="O64" s="1141"/>
      <c r="P64" s="1141"/>
      <c r="Q64" s="1141"/>
      <c r="R64" s="1141"/>
      <c r="S64" s="1141"/>
      <c r="T64" s="1141"/>
      <c r="U64" s="1141"/>
      <c r="V64" s="1142"/>
    </row>
    <row r="65" spans="1:22" s="228" customFormat="1" ht="30" customHeight="1" x14ac:dyDescent="0.2">
      <c r="A65" s="242">
        <v>9</v>
      </c>
      <c r="B65" s="416" t="s">
        <v>245</v>
      </c>
      <c r="C65" s="1114" t="s">
        <v>655</v>
      </c>
      <c r="D65" s="1115"/>
      <c r="E65" s="1115"/>
      <c r="F65" s="1115"/>
      <c r="G65" s="1115"/>
      <c r="H65" s="1116"/>
      <c r="I65" s="417">
        <v>9.0200000000000002E-2</v>
      </c>
      <c r="J65" s="432">
        <v>0.47350000000000003</v>
      </c>
      <c r="K65" s="419">
        <v>0.87599999999999989</v>
      </c>
      <c r="L65" s="431">
        <v>0.94700000000000006</v>
      </c>
      <c r="M65" s="1140"/>
      <c r="N65" s="1141"/>
      <c r="O65" s="1141"/>
      <c r="P65" s="1141"/>
      <c r="Q65" s="1141"/>
      <c r="R65" s="1141"/>
      <c r="S65" s="1141"/>
      <c r="T65" s="1141"/>
      <c r="U65" s="1141"/>
      <c r="V65" s="1142"/>
    </row>
    <row r="66" spans="1:22" s="228" customFormat="1" ht="30" customHeight="1" x14ac:dyDescent="0.2">
      <c r="A66" s="242">
        <v>10</v>
      </c>
      <c r="B66" s="416" t="s">
        <v>261</v>
      </c>
      <c r="C66" s="1114" t="s">
        <v>1883</v>
      </c>
      <c r="D66" s="1115"/>
      <c r="E66" s="1115"/>
      <c r="F66" s="1115"/>
      <c r="G66" s="1115"/>
      <c r="H66" s="1116"/>
      <c r="I66" s="417">
        <v>0</v>
      </c>
      <c r="J66" s="432">
        <v>5.7000000000000002E-2</v>
      </c>
      <c r="K66" s="419">
        <v>0.45579999999999998</v>
      </c>
      <c r="L66" s="431">
        <v>0.96189999999999998</v>
      </c>
      <c r="M66" s="1158"/>
      <c r="N66" s="1144"/>
      <c r="O66" s="1144"/>
      <c r="P66" s="1144"/>
      <c r="Q66" s="1144"/>
      <c r="R66" s="1144"/>
      <c r="S66" s="1144"/>
      <c r="T66" s="1144"/>
      <c r="U66" s="1144"/>
      <c r="V66" s="1145"/>
    </row>
    <row r="67" spans="1:22" s="228" customFormat="1" ht="30" customHeight="1" x14ac:dyDescent="0.2">
      <c r="A67" s="242">
        <v>11</v>
      </c>
      <c r="B67" s="416" t="s">
        <v>885</v>
      </c>
      <c r="C67" s="1114" t="s">
        <v>576</v>
      </c>
      <c r="D67" s="1115"/>
      <c r="E67" s="1115"/>
      <c r="F67" s="1115"/>
      <c r="G67" s="1115"/>
      <c r="H67" s="1116"/>
      <c r="I67" s="417">
        <v>0</v>
      </c>
      <c r="J67" s="432">
        <v>6.1200000000000004E-2</v>
      </c>
      <c r="K67" s="419">
        <v>0.48979999999999996</v>
      </c>
      <c r="L67" s="431">
        <v>0.96599999999999997</v>
      </c>
      <c r="M67" s="1140"/>
      <c r="N67" s="1141"/>
      <c r="O67" s="1141"/>
      <c r="P67" s="1141"/>
      <c r="Q67" s="1141"/>
      <c r="R67" s="1141"/>
      <c r="S67" s="1141"/>
      <c r="T67" s="1141"/>
      <c r="U67" s="1141"/>
      <c r="V67" s="1142"/>
    </row>
    <row r="68" spans="1:22" s="228" customFormat="1" ht="30" customHeight="1" x14ac:dyDescent="0.2">
      <c r="A68" s="242">
        <v>12</v>
      </c>
      <c r="B68" s="416" t="s">
        <v>252</v>
      </c>
      <c r="C68" s="1114" t="s">
        <v>1873</v>
      </c>
      <c r="D68" s="1115"/>
      <c r="E68" s="1115"/>
      <c r="F68" s="1115"/>
      <c r="G68" s="1115"/>
      <c r="H68" s="1116"/>
      <c r="I68" s="417">
        <v>0</v>
      </c>
      <c r="J68" s="432">
        <v>0</v>
      </c>
      <c r="K68" s="419">
        <v>0</v>
      </c>
      <c r="L68" s="431">
        <v>0.30299999999999999</v>
      </c>
      <c r="M68" s="1140"/>
      <c r="N68" s="1141"/>
      <c r="O68" s="1141"/>
      <c r="P68" s="1141"/>
      <c r="Q68" s="1141"/>
      <c r="R68" s="1141"/>
      <c r="S68" s="1141"/>
      <c r="T68" s="1141"/>
      <c r="U68" s="1141"/>
      <c r="V68" s="1142"/>
    </row>
    <row r="69" spans="1:22" s="228" customFormat="1" ht="30" customHeight="1" x14ac:dyDescent="0.2">
      <c r="A69" s="242">
        <v>13</v>
      </c>
      <c r="B69" s="416" t="s">
        <v>1781</v>
      </c>
      <c r="C69" s="1114" t="s">
        <v>1001</v>
      </c>
      <c r="D69" s="1115"/>
      <c r="E69" s="1115"/>
      <c r="F69" s="1115"/>
      <c r="G69" s="1115"/>
      <c r="H69" s="1116"/>
      <c r="I69" s="417">
        <v>0</v>
      </c>
      <c r="J69" s="432">
        <v>0</v>
      </c>
      <c r="K69" s="419">
        <v>0.80579999999999996</v>
      </c>
      <c r="L69" s="431">
        <v>1</v>
      </c>
      <c r="M69" s="1140"/>
      <c r="N69" s="1141"/>
      <c r="O69" s="1141"/>
      <c r="P69" s="1141"/>
      <c r="Q69" s="1141"/>
      <c r="R69" s="1141"/>
      <c r="S69" s="1141"/>
      <c r="T69" s="1141"/>
      <c r="U69" s="1141"/>
      <c r="V69" s="1142"/>
    </row>
    <row r="70" spans="1:22" s="228" customFormat="1" ht="30" customHeight="1" x14ac:dyDescent="0.2">
      <c r="A70" s="242">
        <v>14</v>
      </c>
      <c r="B70" s="416" t="s">
        <v>262</v>
      </c>
      <c r="C70" s="1114" t="s">
        <v>658</v>
      </c>
      <c r="D70" s="1115"/>
      <c r="E70" s="1115"/>
      <c r="F70" s="1115"/>
      <c r="G70" s="1115"/>
      <c r="H70" s="1116"/>
      <c r="I70" s="417">
        <v>0</v>
      </c>
      <c r="J70" s="432">
        <v>6.3500000000000001E-2</v>
      </c>
      <c r="K70" s="419">
        <v>0.50829999999999997</v>
      </c>
      <c r="L70" s="431">
        <v>0.95369999999999999</v>
      </c>
      <c r="M70" s="1140"/>
      <c r="N70" s="1141"/>
      <c r="O70" s="1141"/>
      <c r="P70" s="1141"/>
      <c r="Q70" s="1141"/>
      <c r="R70" s="1141"/>
      <c r="S70" s="1141"/>
      <c r="T70" s="1141"/>
      <c r="U70" s="1141"/>
      <c r="V70" s="1142"/>
    </row>
    <row r="71" spans="1:22" s="228" customFormat="1" ht="30" customHeight="1" x14ac:dyDescent="0.2">
      <c r="A71" s="242">
        <v>15</v>
      </c>
      <c r="B71" s="416" t="s">
        <v>1736</v>
      </c>
      <c r="C71" s="1114" t="s">
        <v>2638</v>
      </c>
      <c r="D71" s="1115"/>
      <c r="E71" s="1115"/>
      <c r="F71" s="1115"/>
      <c r="G71" s="1115"/>
      <c r="H71" s="1116"/>
      <c r="I71" s="417">
        <v>0</v>
      </c>
      <c r="J71" s="432">
        <v>0.25670000000000004</v>
      </c>
      <c r="K71" s="419">
        <v>1</v>
      </c>
      <c r="L71" s="431">
        <v>1</v>
      </c>
      <c r="M71" s="1158"/>
      <c r="N71" s="1144"/>
      <c r="O71" s="1144"/>
      <c r="P71" s="1144"/>
      <c r="Q71" s="1144"/>
      <c r="R71" s="1144"/>
      <c r="S71" s="1144"/>
      <c r="T71" s="1144"/>
      <c r="U71" s="1144"/>
      <c r="V71" s="1145"/>
    </row>
    <row r="72" spans="1:22" s="228" customFormat="1" ht="30" customHeight="1" x14ac:dyDescent="0.2">
      <c r="A72" s="242">
        <v>16</v>
      </c>
      <c r="B72" s="416" t="s">
        <v>1910</v>
      </c>
      <c r="C72" s="1114" t="s">
        <v>1911</v>
      </c>
      <c r="D72" s="1115"/>
      <c r="E72" s="1115"/>
      <c r="F72" s="1115"/>
      <c r="G72" s="1115"/>
      <c r="H72" s="1116"/>
      <c r="I72" s="417">
        <v>0</v>
      </c>
      <c r="J72" s="432">
        <v>0</v>
      </c>
      <c r="K72" s="419">
        <v>0</v>
      </c>
      <c r="L72" s="431">
        <v>1</v>
      </c>
      <c r="M72" s="1158"/>
      <c r="N72" s="1144"/>
      <c r="O72" s="1144"/>
      <c r="P72" s="1144"/>
      <c r="Q72" s="1144"/>
      <c r="R72" s="1144"/>
      <c r="S72" s="1144"/>
      <c r="T72" s="1144"/>
      <c r="U72" s="1144"/>
      <c r="V72" s="1145"/>
    </row>
    <row r="73" spans="1:22" s="228" customFormat="1" ht="30" customHeight="1" x14ac:dyDescent="0.2">
      <c r="A73" s="242">
        <v>17</v>
      </c>
      <c r="B73" s="416" t="s">
        <v>1776</v>
      </c>
      <c r="C73" s="1114" t="s">
        <v>1777</v>
      </c>
      <c r="D73" s="1115"/>
      <c r="E73" s="1115"/>
      <c r="F73" s="1115"/>
      <c r="G73" s="1115"/>
      <c r="H73" s="1116"/>
      <c r="I73" s="417">
        <v>0</v>
      </c>
      <c r="J73" s="432">
        <v>0.20440000000000003</v>
      </c>
      <c r="K73" s="419">
        <v>0.75139999999999996</v>
      </c>
      <c r="L73" s="431">
        <v>0.91930000000000012</v>
      </c>
      <c r="M73" s="1140"/>
      <c r="N73" s="1141"/>
      <c r="O73" s="1141"/>
      <c r="P73" s="1141"/>
      <c r="Q73" s="1141"/>
      <c r="R73" s="1141"/>
      <c r="S73" s="1141"/>
      <c r="T73" s="1141"/>
      <c r="U73" s="1141"/>
      <c r="V73" s="1142"/>
    </row>
    <row r="74" spans="1:22" s="228" customFormat="1" ht="30" customHeight="1" x14ac:dyDescent="0.2">
      <c r="A74" s="242">
        <v>18</v>
      </c>
      <c r="B74" s="416" t="s">
        <v>1721</v>
      </c>
      <c r="C74" s="1114" t="s">
        <v>1722</v>
      </c>
      <c r="D74" s="1115"/>
      <c r="E74" s="1115"/>
      <c r="F74" s="1115"/>
      <c r="G74" s="1115"/>
      <c r="H74" s="1116"/>
      <c r="I74" s="417">
        <v>0.5</v>
      </c>
      <c r="J74" s="432">
        <v>1</v>
      </c>
      <c r="K74" s="419">
        <v>1</v>
      </c>
      <c r="L74" s="431">
        <v>1</v>
      </c>
      <c r="M74" s="1143" t="s">
        <v>2754</v>
      </c>
      <c r="N74" s="1144"/>
      <c r="O74" s="1144"/>
      <c r="P74" s="1144"/>
      <c r="Q74" s="1144"/>
      <c r="R74" s="1144"/>
      <c r="S74" s="1144"/>
      <c r="T74" s="1144"/>
      <c r="U74" s="1144"/>
      <c r="V74" s="1145"/>
    </row>
    <row r="75" spans="1:22" s="228" customFormat="1" ht="30" customHeight="1" x14ac:dyDescent="0.2">
      <c r="A75" s="242">
        <v>19</v>
      </c>
      <c r="B75" s="416" t="s">
        <v>1750</v>
      </c>
      <c r="C75" s="1114" t="s">
        <v>1751</v>
      </c>
      <c r="D75" s="1115"/>
      <c r="E75" s="1115"/>
      <c r="F75" s="1115"/>
      <c r="G75" s="1115"/>
      <c r="H75" s="1116"/>
      <c r="I75" s="417">
        <v>0.23850000000000002</v>
      </c>
      <c r="J75" s="432">
        <v>0.36869999999999997</v>
      </c>
      <c r="K75" s="419">
        <v>0.72319999999999995</v>
      </c>
      <c r="L75" s="431">
        <v>0.95889999999999997</v>
      </c>
      <c r="M75" s="1158"/>
      <c r="N75" s="1144"/>
      <c r="O75" s="1144"/>
      <c r="P75" s="1144"/>
      <c r="Q75" s="1144"/>
      <c r="R75" s="1144"/>
      <c r="S75" s="1144"/>
      <c r="T75" s="1144"/>
      <c r="U75" s="1144"/>
      <c r="V75" s="1145"/>
    </row>
    <row r="76" spans="1:22" s="228" customFormat="1" ht="30" customHeight="1" x14ac:dyDescent="0.2">
      <c r="A76" s="242">
        <v>20</v>
      </c>
      <c r="B76" s="416" t="s">
        <v>1044</v>
      </c>
      <c r="C76" s="1114" t="s">
        <v>1047</v>
      </c>
      <c r="D76" s="1115"/>
      <c r="E76" s="1115"/>
      <c r="F76" s="1115"/>
      <c r="G76" s="1115"/>
      <c r="H76" s="1116"/>
      <c r="I76" s="417">
        <v>0</v>
      </c>
      <c r="J76" s="432">
        <v>0</v>
      </c>
      <c r="K76" s="419">
        <v>0.5</v>
      </c>
      <c r="L76" s="431">
        <v>1</v>
      </c>
      <c r="M76" s="1158"/>
      <c r="N76" s="1144"/>
      <c r="O76" s="1144"/>
      <c r="P76" s="1144"/>
      <c r="Q76" s="1144"/>
      <c r="R76" s="1144"/>
      <c r="S76" s="1144"/>
      <c r="T76" s="1144"/>
      <c r="U76" s="1144"/>
      <c r="V76" s="1145"/>
    </row>
    <row r="77" spans="1:22" s="228" customFormat="1" ht="30" customHeight="1" x14ac:dyDescent="0.2">
      <c r="A77" s="242">
        <v>21</v>
      </c>
      <c r="B77" s="416" t="s">
        <v>264</v>
      </c>
      <c r="C77" s="1114" t="s">
        <v>1896</v>
      </c>
      <c r="D77" s="1115"/>
      <c r="E77" s="1115"/>
      <c r="F77" s="1115"/>
      <c r="G77" s="1115"/>
      <c r="H77" s="1116"/>
      <c r="I77" s="417">
        <v>0</v>
      </c>
      <c r="J77" s="432">
        <v>0</v>
      </c>
      <c r="K77" s="419">
        <v>0.14949999999999999</v>
      </c>
      <c r="L77" s="431">
        <v>0.35869999999999996</v>
      </c>
      <c r="M77" s="1158"/>
      <c r="N77" s="1144"/>
      <c r="O77" s="1144"/>
      <c r="P77" s="1144"/>
      <c r="Q77" s="1144"/>
      <c r="R77" s="1144"/>
      <c r="S77" s="1144"/>
      <c r="T77" s="1144"/>
      <c r="U77" s="1144"/>
      <c r="V77" s="1145"/>
    </row>
    <row r="78" spans="1:22" s="228" customFormat="1" ht="30" customHeight="1" x14ac:dyDescent="0.2">
      <c r="A78" s="242">
        <v>22</v>
      </c>
      <c r="B78" s="416" t="s">
        <v>1768</v>
      </c>
      <c r="C78" s="1114" t="s">
        <v>1003</v>
      </c>
      <c r="D78" s="1115"/>
      <c r="E78" s="1115"/>
      <c r="F78" s="1115"/>
      <c r="G78" s="1115"/>
      <c r="H78" s="1116"/>
      <c r="I78" s="417">
        <v>0</v>
      </c>
      <c r="J78" s="432">
        <v>0.29270000000000002</v>
      </c>
      <c r="K78" s="419">
        <v>0.74840000000000007</v>
      </c>
      <c r="L78" s="431">
        <v>1</v>
      </c>
      <c r="M78" s="1158"/>
      <c r="N78" s="1144"/>
      <c r="O78" s="1144"/>
      <c r="P78" s="1144"/>
      <c r="Q78" s="1144"/>
      <c r="R78" s="1144"/>
      <c r="S78" s="1144"/>
      <c r="T78" s="1144"/>
      <c r="U78" s="1144"/>
      <c r="V78" s="1145"/>
    </row>
    <row r="79" spans="1:22" s="228" customFormat="1" ht="30" customHeight="1" x14ac:dyDescent="0.2">
      <c r="A79" s="242">
        <v>23</v>
      </c>
      <c r="B79" s="416" t="s">
        <v>1810</v>
      </c>
      <c r="C79" s="1114" t="s">
        <v>2660</v>
      </c>
      <c r="D79" s="1115"/>
      <c r="E79" s="1115"/>
      <c r="F79" s="1115"/>
      <c r="G79" s="1115"/>
      <c r="H79" s="1116"/>
      <c r="I79" s="417">
        <v>0</v>
      </c>
      <c r="J79" s="432">
        <v>0</v>
      </c>
      <c r="K79" s="419">
        <v>0.41830000000000001</v>
      </c>
      <c r="L79" s="431">
        <v>0.77510000000000001</v>
      </c>
      <c r="M79" s="1158"/>
      <c r="N79" s="1144"/>
      <c r="O79" s="1144"/>
      <c r="P79" s="1144"/>
      <c r="Q79" s="1144"/>
      <c r="R79" s="1144"/>
      <c r="S79" s="1144"/>
      <c r="T79" s="1144"/>
      <c r="U79" s="1144"/>
      <c r="V79" s="1145"/>
    </row>
    <row r="80" spans="1:22" s="228" customFormat="1" ht="30" customHeight="1" x14ac:dyDescent="0.2">
      <c r="A80" s="242">
        <v>24</v>
      </c>
      <c r="B80" s="416" t="s">
        <v>1806</v>
      </c>
      <c r="C80" s="1114" t="s">
        <v>2659</v>
      </c>
      <c r="D80" s="1115"/>
      <c r="E80" s="1115"/>
      <c r="F80" s="1115"/>
      <c r="G80" s="1115"/>
      <c r="H80" s="1116"/>
      <c r="I80" s="417">
        <v>0.35270000000000001</v>
      </c>
      <c r="J80" s="432">
        <v>0.84909999999999997</v>
      </c>
      <c r="K80" s="419">
        <v>1</v>
      </c>
      <c r="L80" s="431">
        <v>1</v>
      </c>
      <c r="M80" s="1158"/>
      <c r="N80" s="1144"/>
      <c r="O80" s="1144"/>
      <c r="P80" s="1144"/>
      <c r="Q80" s="1144"/>
      <c r="R80" s="1144"/>
      <c r="S80" s="1144"/>
      <c r="T80" s="1144"/>
      <c r="U80" s="1144"/>
      <c r="V80" s="1145"/>
    </row>
    <row r="81" spans="1:23" s="228" customFormat="1" ht="30" customHeight="1" x14ac:dyDescent="0.2">
      <c r="A81" s="242">
        <v>25</v>
      </c>
      <c r="B81" s="428" t="s">
        <v>1734</v>
      </c>
      <c r="C81" s="1114" t="s">
        <v>2637</v>
      </c>
      <c r="D81" s="1115"/>
      <c r="E81" s="1115"/>
      <c r="F81" s="1115"/>
      <c r="G81" s="1115"/>
      <c r="H81" s="1116"/>
      <c r="I81" s="417">
        <v>0.18739999999999998</v>
      </c>
      <c r="J81" s="432">
        <v>0.8034</v>
      </c>
      <c r="K81" s="419">
        <v>1</v>
      </c>
      <c r="L81" s="431">
        <v>1</v>
      </c>
      <c r="M81" s="1158"/>
      <c r="N81" s="1144"/>
      <c r="O81" s="1144"/>
      <c r="P81" s="1144"/>
      <c r="Q81" s="1144"/>
      <c r="R81" s="1144"/>
      <c r="S81" s="1144"/>
      <c r="T81" s="1144"/>
      <c r="U81" s="1144"/>
      <c r="V81" s="1159"/>
      <c r="W81" s="254"/>
    </row>
    <row r="82" spans="1:23" x14ac:dyDescent="0.2">
      <c r="B82" s="257"/>
      <c r="C82" s="221"/>
      <c r="D82" s="221"/>
      <c r="E82" s="221"/>
      <c r="F82" s="221"/>
      <c r="G82" s="221"/>
      <c r="H82" s="221"/>
      <c r="I82" s="221"/>
      <c r="J82" s="221"/>
      <c r="K82" s="221"/>
      <c r="L82" s="221"/>
      <c r="M82" s="221"/>
      <c r="N82" s="221"/>
      <c r="V82" s="221"/>
    </row>
    <row r="83" spans="1:23" x14ac:dyDescent="0.2">
      <c r="B83" s="257"/>
      <c r="C83" s="221"/>
      <c r="D83" s="221"/>
      <c r="E83" s="221"/>
      <c r="F83" s="221"/>
      <c r="G83" s="221"/>
      <c r="H83" s="221"/>
      <c r="I83" s="221"/>
      <c r="J83" s="221"/>
      <c r="K83" s="221"/>
      <c r="L83" s="221"/>
      <c r="M83" s="221"/>
      <c r="N83" s="221"/>
    </row>
    <row r="84" spans="1:23" x14ac:dyDescent="0.2">
      <c r="B84" s="257"/>
      <c r="C84" s="221"/>
      <c r="D84" s="221"/>
      <c r="E84" s="221"/>
      <c r="F84" s="221"/>
      <c r="G84" s="221"/>
      <c r="H84" s="221"/>
      <c r="I84" s="221"/>
      <c r="J84" s="221"/>
      <c r="K84" s="221"/>
      <c r="L84" s="221"/>
      <c r="M84" s="221"/>
      <c r="N84" s="221"/>
    </row>
    <row r="85" spans="1:23" x14ac:dyDescent="0.2">
      <c r="B85" s="257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  <c r="N85" s="221"/>
    </row>
    <row r="86" spans="1:23" x14ac:dyDescent="0.2">
      <c r="B86" s="257"/>
      <c r="C86" s="221"/>
      <c r="D86" s="221"/>
      <c r="E86" s="221"/>
      <c r="F86" s="221"/>
      <c r="G86" s="221"/>
      <c r="H86" s="221"/>
      <c r="I86" s="221"/>
      <c r="J86" s="221"/>
      <c r="K86" s="221"/>
      <c r="L86" s="221"/>
      <c r="M86" s="221"/>
      <c r="N86" s="221"/>
    </row>
    <row r="87" spans="1:23" x14ac:dyDescent="0.2">
      <c r="B87" s="257"/>
      <c r="C87" s="221"/>
      <c r="D87" s="221"/>
      <c r="E87" s="221"/>
      <c r="F87" s="221"/>
      <c r="G87" s="221"/>
      <c r="H87" s="221"/>
      <c r="I87" s="221"/>
      <c r="J87" s="221"/>
      <c r="K87" s="221"/>
      <c r="L87" s="221"/>
      <c r="M87" s="221"/>
      <c r="N87" s="221"/>
    </row>
    <row r="88" spans="1:23" x14ac:dyDescent="0.2">
      <c r="B88" s="257"/>
      <c r="C88" s="221"/>
      <c r="D88" s="221"/>
      <c r="E88" s="221"/>
      <c r="F88" s="221"/>
      <c r="G88" s="221"/>
      <c r="H88" s="221"/>
      <c r="I88" s="221"/>
      <c r="J88" s="221"/>
      <c r="K88" s="221"/>
      <c r="L88" s="221"/>
      <c r="M88" s="221"/>
      <c r="N88" s="221"/>
    </row>
    <row r="89" spans="1:23" x14ac:dyDescent="0.2">
      <c r="B89" s="257"/>
      <c r="C89" s="221"/>
      <c r="D89" s="221"/>
      <c r="E89" s="221"/>
      <c r="F89" s="221"/>
      <c r="G89" s="221"/>
      <c r="H89" s="221"/>
      <c r="I89" s="221"/>
      <c r="J89" s="221"/>
      <c r="K89" s="221"/>
      <c r="L89" s="221"/>
      <c r="M89" s="221"/>
      <c r="N89" s="221"/>
    </row>
  </sheetData>
  <mergeCells count="149">
    <mergeCell ref="M80:V80"/>
    <mergeCell ref="M81:V81"/>
    <mergeCell ref="M57:V57"/>
    <mergeCell ref="M58:V58"/>
    <mergeCell ref="M59:V59"/>
    <mergeCell ref="M60:V60"/>
    <mergeCell ref="M61:V61"/>
    <mergeCell ref="M62:V62"/>
    <mergeCell ref="M63:V63"/>
    <mergeCell ref="M64:V64"/>
    <mergeCell ref="M65:V65"/>
    <mergeCell ref="M66:V66"/>
    <mergeCell ref="M67:V67"/>
    <mergeCell ref="M68:V68"/>
    <mergeCell ref="M75:V75"/>
    <mergeCell ref="M76:V76"/>
    <mergeCell ref="M77:V77"/>
    <mergeCell ref="M78:V78"/>
    <mergeCell ref="M79:V79"/>
    <mergeCell ref="M70:V70"/>
    <mergeCell ref="M71:V71"/>
    <mergeCell ref="M72:V72"/>
    <mergeCell ref="B55:B56"/>
    <mergeCell ref="C55:H56"/>
    <mergeCell ref="I55:L55"/>
    <mergeCell ref="O9:V10"/>
    <mergeCell ref="O11:V11"/>
    <mergeCell ref="O12:V12"/>
    <mergeCell ref="O13:V13"/>
    <mergeCell ref="O14:V14"/>
    <mergeCell ref="O15:V15"/>
    <mergeCell ref="O16:V16"/>
    <mergeCell ref="O17:V17"/>
    <mergeCell ref="O18:V18"/>
    <mergeCell ref="O19:V19"/>
    <mergeCell ref="O20:V20"/>
    <mergeCell ref="O21:V21"/>
    <mergeCell ref="I27:J27"/>
    <mergeCell ref="C40:H40"/>
    <mergeCell ref="C51:H51"/>
    <mergeCell ref="C52:H52"/>
    <mergeCell ref="M55:V56"/>
    <mergeCell ref="O53:V53"/>
    <mergeCell ref="O38:V38"/>
    <mergeCell ref="O39:V39"/>
    <mergeCell ref="O40:V40"/>
    <mergeCell ref="C53:H53"/>
    <mergeCell ref="C38:H38"/>
    <mergeCell ref="C35:H35"/>
    <mergeCell ref="C31:H31"/>
    <mergeCell ref="O35:V35"/>
    <mergeCell ref="O36:V36"/>
    <mergeCell ref="O37:V37"/>
    <mergeCell ref="C77:H77"/>
    <mergeCell ref="C78:H78"/>
    <mergeCell ref="C32:H32"/>
    <mergeCell ref="C33:H33"/>
    <mergeCell ref="C34:H34"/>
    <mergeCell ref="C61:H61"/>
    <mergeCell ref="C57:H57"/>
    <mergeCell ref="C58:H58"/>
    <mergeCell ref="C59:H59"/>
    <mergeCell ref="C60:H60"/>
    <mergeCell ref="M73:V73"/>
    <mergeCell ref="M69:V69"/>
    <mergeCell ref="O51:V51"/>
    <mergeCell ref="O52:V52"/>
    <mergeCell ref="M74:V74"/>
    <mergeCell ref="C41:H41"/>
    <mergeCell ref="O41:V41"/>
    <mergeCell ref="C79:H79"/>
    <mergeCell ref="C80:H80"/>
    <mergeCell ref="C62:H62"/>
    <mergeCell ref="C63:H63"/>
    <mergeCell ref="C64:H64"/>
    <mergeCell ref="C65:H65"/>
    <mergeCell ref="C66:H66"/>
    <mergeCell ref="C67:H67"/>
    <mergeCell ref="C68:H68"/>
    <mergeCell ref="C69:H69"/>
    <mergeCell ref="C70:H70"/>
    <mergeCell ref="C71:H71"/>
    <mergeCell ref="C81:H81"/>
    <mergeCell ref="C72:H72"/>
    <mergeCell ref="C73:H73"/>
    <mergeCell ref="C74:H74"/>
    <mergeCell ref="C75:H75"/>
    <mergeCell ref="C76:H76"/>
    <mergeCell ref="B27:B28"/>
    <mergeCell ref="C25:H25"/>
    <mergeCell ref="C14:H14"/>
    <mergeCell ref="C15:H15"/>
    <mergeCell ref="C16:H16"/>
    <mergeCell ref="C17:H17"/>
    <mergeCell ref="C18:H18"/>
    <mergeCell ref="C19:H19"/>
    <mergeCell ref="C20:H20"/>
    <mergeCell ref="C21:H21"/>
    <mergeCell ref="C22:H22"/>
    <mergeCell ref="C23:H23"/>
    <mergeCell ref="C24:H24"/>
    <mergeCell ref="C39:H39"/>
    <mergeCell ref="C30:H30"/>
    <mergeCell ref="C36:H36"/>
    <mergeCell ref="C27:H28"/>
    <mergeCell ref="C37:H37"/>
    <mergeCell ref="D2:R2"/>
    <mergeCell ref="D3:R3"/>
    <mergeCell ref="M27:N27"/>
    <mergeCell ref="C13:H13"/>
    <mergeCell ref="I9:J9"/>
    <mergeCell ref="K9:L9"/>
    <mergeCell ref="C11:H11"/>
    <mergeCell ref="C12:H12"/>
    <mergeCell ref="B5:V6"/>
    <mergeCell ref="O22:V22"/>
    <mergeCell ref="O23:V23"/>
    <mergeCell ref="O24:V24"/>
    <mergeCell ref="O25:V25"/>
    <mergeCell ref="K27:L27"/>
    <mergeCell ref="C29:H29"/>
    <mergeCell ref="O27:V28"/>
    <mergeCell ref="O29:V29"/>
    <mergeCell ref="O30:V30"/>
    <mergeCell ref="O31:V31"/>
    <mergeCell ref="O32:V32"/>
    <mergeCell ref="O33:V33"/>
    <mergeCell ref="O34:V34"/>
    <mergeCell ref="B9:B10"/>
    <mergeCell ref="C9:H10"/>
    <mergeCell ref="M9:N9"/>
    <mergeCell ref="C47:H47"/>
    <mergeCell ref="O47:V47"/>
    <mergeCell ref="C48:H48"/>
    <mergeCell ref="O48:V48"/>
    <mergeCell ref="C49:H49"/>
    <mergeCell ref="O49:V49"/>
    <mergeCell ref="C50:H50"/>
    <mergeCell ref="O50:V50"/>
    <mergeCell ref="C42:H42"/>
    <mergeCell ref="O42:V42"/>
    <mergeCell ref="C43:H43"/>
    <mergeCell ref="O43:V43"/>
    <mergeCell ref="C44:H44"/>
    <mergeCell ref="O44:V44"/>
    <mergeCell ref="C45:H45"/>
    <mergeCell ref="O45:V45"/>
    <mergeCell ref="C46:H46"/>
    <mergeCell ref="O46:V46"/>
  </mergeCells>
  <pageMargins left="0.51181102362204722" right="0.51181102362204722" top="0.78740157480314965" bottom="0.78740157480314965" header="0.31496062992125984" footer="0.31496062992125984"/>
  <pageSetup paperSize="9" scale="4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7"/>
  <sheetViews>
    <sheetView showGridLines="0" zoomScale="50" zoomScaleNormal="50" workbookViewId="0">
      <pane xSplit="4" ySplit="4" topLeftCell="E5" activePane="bottomRight" state="frozen"/>
      <selection activeCell="C2" sqref="C2:F2"/>
      <selection pane="topRight" activeCell="C2" sqref="C2:F2"/>
      <selection pane="bottomLeft" activeCell="C2" sqref="C2:F2"/>
      <selection pane="bottomRight" activeCell="K10" sqref="K10"/>
    </sheetView>
  </sheetViews>
  <sheetFormatPr defaultRowHeight="15" x14ac:dyDescent="0.2"/>
  <cols>
    <col min="1" max="1" width="12.85546875" style="599" customWidth="1"/>
    <col min="2" max="2" width="17.5703125" customWidth="1"/>
    <col min="3" max="3" width="50.7109375" customWidth="1"/>
    <col min="4" max="4" width="50.42578125" customWidth="1"/>
    <col min="5" max="10" width="14.7109375" customWidth="1"/>
    <col min="11" max="11" width="48.5703125" customWidth="1"/>
    <col min="12" max="12" width="9.85546875" style="258" hidden="1" customWidth="1"/>
    <col min="13" max="13" width="0" style="258" hidden="1" customWidth="1"/>
  </cols>
  <sheetData>
    <row r="1" spans="1:14" ht="27" customHeight="1" thickTop="1" x14ac:dyDescent="0.35">
      <c r="B1" s="550"/>
      <c r="C1" s="551"/>
      <c r="D1" s="1164" t="s">
        <v>948</v>
      </c>
      <c r="E1" s="1164"/>
      <c r="F1" s="1164"/>
      <c r="G1" s="1164"/>
      <c r="H1" s="1164"/>
      <c r="I1" s="551"/>
      <c r="J1" s="551"/>
      <c r="K1" s="552"/>
    </row>
    <row r="2" spans="1:14" ht="27" customHeight="1" x14ac:dyDescent="0.2">
      <c r="B2" s="553" t="s">
        <v>947</v>
      </c>
      <c r="C2" s="554">
        <f ca="1">'Análise Física Macro'!$O$5</f>
        <v>44104</v>
      </c>
      <c r="D2" s="1165"/>
      <c r="E2" s="1165"/>
      <c r="F2" s="1165"/>
      <c r="G2" s="1165"/>
      <c r="H2" s="1165"/>
      <c r="I2" s="555"/>
      <c r="J2" s="555"/>
      <c r="K2" s="556"/>
    </row>
    <row r="3" spans="1:14" ht="20.25" x14ac:dyDescent="0.2">
      <c r="B3" s="1166" t="s">
        <v>5</v>
      </c>
      <c r="C3" s="1168" t="s">
        <v>4</v>
      </c>
      <c r="D3" s="1162" t="s">
        <v>945</v>
      </c>
      <c r="E3" s="1170" t="s">
        <v>943</v>
      </c>
      <c r="F3" s="1170"/>
      <c r="G3" s="1170"/>
      <c r="H3" s="1170" t="s">
        <v>946</v>
      </c>
      <c r="I3" s="1170"/>
      <c r="J3" s="1170"/>
      <c r="K3" s="1160" t="s">
        <v>944</v>
      </c>
    </row>
    <row r="4" spans="1:14" ht="30" customHeight="1" x14ac:dyDescent="0.2">
      <c r="B4" s="1167"/>
      <c r="C4" s="1169"/>
      <c r="D4" s="1163"/>
      <c r="E4" s="542">
        <f ca="1">'Análise Física Macro'!O5+28</f>
        <v>44132</v>
      </c>
      <c r="F4" s="542">
        <f ca="1">E4+29</f>
        <v>44161</v>
      </c>
      <c r="G4" s="542">
        <f ca="1">F4+30</f>
        <v>44191</v>
      </c>
      <c r="H4" s="542">
        <f ca="1">E4+28</f>
        <v>44160</v>
      </c>
      <c r="I4" s="542">
        <f ca="1">F4+28</f>
        <v>44189</v>
      </c>
      <c r="J4" s="542">
        <f ca="1">G4+28</f>
        <v>44219</v>
      </c>
      <c r="K4" s="1161"/>
    </row>
    <row r="5" spans="1:14" ht="38.25" customHeight="1" x14ac:dyDescent="0.2">
      <c r="A5" s="258" t="s">
        <v>2289</v>
      </c>
      <c r="B5" s="538">
        <v>1</v>
      </c>
      <c r="C5" s="537" t="str">
        <f ca="1">IF(A5="","",VLOOKUP($A5,Plan3!$A$1546:$I$1997,3,0))</f>
        <v>Tijolo Ceramico Furado 19x19x29 NBR 15270-3</v>
      </c>
      <c r="D5" s="537" t="str">
        <f ca="1">IF(A5="","",VLOOKUP($A5,Plan3!$A$1546:$I$1997,8,0))</f>
        <v>Alvenaria de bloco cerâmico - 19x19x29 cm</v>
      </c>
      <c r="E5" s="539" t="str">
        <f t="shared" ref="E5:E7" ca="1" si="0">IF($A5="","",IF(H5&lt;&gt;"","Fazer Pedido",""))</f>
        <v/>
      </c>
      <c r="F5" s="539" t="str">
        <f t="shared" ref="F5:F7" ca="1" si="1">IF($A5="","",IF(I5&lt;&gt;"","Fazer Pedido",""))</f>
        <v/>
      </c>
      <c r="G5" s="539" t="str">
        <f t="shared" ref="G5:G7" ca="1" si="2">IF($A5="","",IF(J5&lt;&gt;"","Fazer Pedido",""))</f>
        <v/>
      </c>
      <c r="H5" s="540" t="str">
        <f t="shared" ref="H5:J36" ca="1" si="3">IF($A5="","",IF(MONTH($L5)=MONTH(H$4),"Insumo na Obra",""))</f>
        <v/>
      </c>
      <c r="I5" s="540" t="str">
        <f t="shared" ca="1" si="3"/>
        <v/>
      </c>
      <c r="J5" s="540" t="str">
        <f t="shared" ca="1" si="3"/>
        <v/>
      </c>
      <c r="K5" s="541"/>
      <c r="L5" s="600">
        <f>DATEVALUE(M5)</f>
        <v>43871</v>
      </c>
      <c r="M5" s="832" t="s">
        <v>1975</v>
      </c>
      <c r="N5" s="258" t="s">
        <v>1427</v>
      </c>
    </row>
    <row r="6" spans="1:14" ht="38.25" customHeight="1" x14ac:dyDescent="0.2">
      <c r="A6" s="258" t="s">
        <v>2290</v>
      </c>
      <c r="B6" s="543">
        <f t="shared" ref="B6:B7" ca="1" si="4">IF(C6&lt;&gt;"",B5+1,"")</f>
        <v>2</v>
      </c>
      <c r="C6" s="544" t="str">
        <f ca="1">IF(A6="","",VLOOKUP($A6,Plan3!$A$1546:$I$1997,3,0))</f>
        <v>Serviço de Empreitada / Corte, Dobra e Montagem de Armação  - NBR 14931</v>
      </c>
      <c r="D6" s="544" t="str">
        <f ca="1">IF(A6="","",VLOOKUP($A6,Plan3!$A$1546:$I$1997,8,0))</f>
        <v>Vergas e contra-vergas</v>
      </c>
      <c r="E6" s="545" t="str">
        <f t="shared" ca="1" si="0"/>
        <v/>
      </c>
      <c r="F6" s="545" t="str">
        <f t="shared" ca="1" si="1"/>
        <v/>
      </c>
      <c r="G6" s="545" t="str">
        <f t="shared" ca="1" si="2"/>
        <v/>
      </c>
      <c r="H6" s="546" t="str">
        <f t="shared" ca="1" si="3"/>
        <v/>
      </c>
      <c r="I6" s="546" t="str">
        <f t="shared" ca="1" si="3"/>
        <v/>
      </c>
      <c r="J6" s="546" t="str">
        <f t="shared" ca="1" si="3"/>
        <v/>
      </c>
      <c r="K6" s="547"/>
      <c r="L6" s="600">
        <f t="shared" ref="L6:L69" si="5">DATEVALUE(M6)</f>
        <v>43871</v>
      </c>
      <c r="M6" s="832" t="s">
        <v>1975</v>
      </c>
      <c r="N6" s="258" t="s">
        <v>1428</v>
      </c>
    </row>
    <row r="7" spans="1:14" ht="38.25" customHeight="1" x14ac:dyDescent="0.2">
      <c r="A7" s="258" t="s">
        <v>2291</v>
      </c>
      <c r="B7" s="538">
        <f t="shared" ca="1" si="4"/>
        <v>3</v>
      </c>
      <c r="C7" s="537" t="str">
        <f ca="1">IF(A7="","",VLOOKUP($A7,Plan3!$A$1546:$I$1997,3,0))</f>
        <v xml:space="preserve">Cimento CPII 32 Portland </v>
      </c>
      <c r="D7" s="537" t="str">
        <f ca="1">IF(A7="","",VLOOKUP($A7,Plan3!$A$1546:$I$1997,8,0))</f>
        <v>Alvenaria em tijolo cerâmico - 14x19x29 cm</v>
      </c>
      <c r="E7" s="539" t="str">
        <f t="shared" ca="1" si="0"/>
        <v/>
      </c>
      <c r="F7" s="539" t="str">
        <f t="shared" ca="1" si="1"/>
        <v/>
      </c>
      <c r="G7" s="539" t="str">
        <f t="shared" ca="1" si="2"/>
        <v/>
      </c>
      <c r="H7" s="540" t="str">
        <f t="shared" ca="1" si="3"/>
        <v/>
      </c>
      <c r="I7" s="540" t="str">
        <f t="shared" ca="1" si="3"/>
        <v/>
      </c>
      <c r="J7" s="540" t="str">
        <f t="shared" ca="1" si="3"/>
        <v/>
      </c>
      <c r="K7" s="541"/>
      <c r="L7" s="600">
        <f t="shared" si="5"/>
        <v>43871</v>
      </c>
      <c r="M7" s="832" t="s">
        <v>1975</v>
      </c>
      <c r="N7" s="258" t="s">
        <v>1429</v>
      </c>
    </row>
    <row r="8" spans="1:14" ht="38.25" customHeight="1" x14ac:dyDescent="0.2">
      <c r="A8" s="258" t="s">
        <v>2292</v>
      </c>
      <c r="B8" s="543">
        <f t="shared" ref="B8:B71" ca="1" si="6">IF(C8&lt;&gt;"",B7+1,"")</f>
        <v>4</v>
      </c>
      <c r="C8" s="544" t="str">
        <f ca="1">IF(A8="","",VLOOKUP($A8,Plan3!$A$1546:$I$1997,3,0))</f>
        <v>Serviço de empreitada / Encunhamento</v>
      </c>
      <c r="D8" s="544" t="str">
        <f ca="1">IF(A8="","",VLOOKUP($A8,Plan3!$A$1546:$I$1997,8,0))</f>
        <v>Mão de obra de encunhamento</v>
      </c>
      <c r="E8" s="545" t="str">
        <f t="shared" ref="E8:E71" ca="1" si="7">IF($A8="","",IF(H8&lt;&gt;"","Fazer Pedido",""))</f>
        <v/>
      </c>
      <c r="F8" s="545" t="str">
        <f t="shared" ref="F8:F71" ca="1" si="8">IF($A8="","",IF(I8&lt;&gt;"","Fazer Pedido",""))</f>
        <v/>
      </c>
      <c r="G8" s="545" t="str">
        <f t="shared" ref="G8:G71" ca="1" si="9">IF($A8="","",IF(J8&lt;&gt;"","Fazer Pedido",""))</f>
        <v/>
      </c>
      <c r="H8" s="546" t="str">
        <f t="shared" ca="1" si="3"/>
        <v/>
      </c>
      <c r="I8" s="546" t="str">
        <f t="shared" ca="1" si="3"/>
        <v/>
      </c>
      <c r="J8" s="546" t="str">
        <f t="shared" ca="1" si="3"/>
        <v/>
      </c>
      <c r="K8" s="547"/>
      <c r="L8" s="600">
        <f t="shared" si="5"/>
        <v>43891</v>
      </c>
      <c r="M8" s="832" t="s">
        <v>1951</v>
      </c>
      <c r="N8" s="258" t="s">
        <v>1430</v>
      </c>
    </row>
    <row r="9" spans="1:14" ht="38.25" customHeight="1" x14ac:dyDescent="0.2">
      <c r="A9" s="258" t="s">
        <v>1450</v>
      </c>
      <c r="B9" s="538">
        <f t="shared" ca="1" si="6"/>
        <v>5</v>
      </c>
      <c r="C9" s="537" t="str">
        <f ca="1">IF(A9="","",VLOOKUP($A9,Plan3!$A$1546:$I$1997,3,0))</f>
        <v>Massical - NBR 7175</v>
      </c>
      <c r="D9" s="537" t="str">
        <f ca="1">IF(A9="","",VLOOKUP($A9,Plan3!$A$1546:$I$1997,8,0))</f>
        <v>Alvenaria em tijolo cerâmico - 14x19x29 cm</v>
      </c>
      <c r="E9" s="539" t="str">
        <f t="shared" ca="1" si="7"/>
        <v/>
      </c>
      <c r="F9" s="539" t="str">
        <f t="shared" ca="1" si="8"/>
        <v/>
      </c>
      <c r="G9" s="539" t="str">
        <f t="shared" ca="1" si="9"/>
        <v/>
      </c>
      <c r="H9" s="540" t="str">
        <f t="shared" ca="1" si="3"/>
        <v/>
      </c>
      <c r="I9" s="540" t="str">
        <f t="shared" ca="1" si="3"/>
        <v/>
      </c>
      <c r="J9" s="540" t="str">
        <f t="shared" ca="1" si="3"/>
        <v/>
      </c>
      <c r="K9" s="541"/>
      <c r="L9" s="600">
        <f t="shared" si="5"/>
        <v>43871</v>
      </c>
      <c r="M9" s="832" t="s">
        <v>1975</v>
      </c>
      <c r="N9" s="258" t="s">
        <v>1431</v>
      </c>
    </row>
    <row r="10" spans="1:14" ht="38.25" customHeight="1" x14ac:dyDescent="0.2">
      <c r="A10" s="258" t="s">
        <v>2293</v>
      </c>
      <c r="B10" s="543">
        <f t="shared" ca="1" si="6"/>
        <v>6</v>
      </c>
      <c r="C10" s="544" t="str">
        <f ca="1">IF(A10="","",VLOOKUP($A10,Plan3!$A$1546:$I$1997,3,0))</f>
        <v>Brita 1 (9,5 a 19 mm) - NBR 7211</v>
      </c>
      <c r="D10" s="544" t="str">
        <f ca="1">IF(A10="","",VLOOKUP($A10,Plan3!$A$1546:$I$1997,8,0))</f>
        <v>Vergas e contra-vergas</v>
      </c>
      <c r="E10" s="545" t="str">
        <f t="shared" ca="1" si="7"/>
        <v/>
      </c>
      <c r="F10" s="545" t="str">
        <f t="shared" ca="1" si="8"/>
        <v/>
      </c>
      <c r="G10" s="545" t="str">
        <f t="shared" ca="1" si="9"/>
        <v/>
      </c>
      <c r="H10" s="546" t="str">
        <f t="shared" ca="1" si="3"/>
        <v/>
      </c>
      <c r="I10" s="546" t="str">
        <f t="shared" ca="1" si="3"/>
        <v/>
      </c>
      <c r="J10" s="546" t="str">
        <f t="shared" ca="1" si="3"/>
        <v/>
      </c>
      <c r="K10" s="547"/>
      <c r="L10" s="600">
        <f t="shared" si="5"/>
        <v>43871</v>
      </c>
      <c r="M10" s="832" t="s">
        <v>1975</v>
      </c>
      <c r="N10" s="258" t="s">
        <v>1432</v>
      </c>
    </row>
    <row r="11" spans="1:14" ht="38.25" customHeight="1" x14ac:dyDescent="0.2">
      <c r="A11" s="258" t="s">
        <v>1437</v>
      </c>
      <c r="B11" s="538">
        <f t="shared" ca="1" si="6"/>
        <v>7</v>
      </c>
      <c r="C11" s="537" t="str">
        <f ca="1">IF(A11="","",VLOOKUP($A11,Plan3!$A$1546:$I$1997,3,0))</f>
        <v xml:space="preserve">Prego 18x30 - ABNT NBR 6627:1981 </v>
      </c>
      <c r="D11" s="537" t="str">
        <f ca="1">IF(A11="","",VLOOKUP($A11,Plan3!$A$1546:$I$1997,8,0))</f>
        <v>Vergas e contra-vergas</v>
      </c>
      <c r="E11" s="539" t="str">
        <f t="shared" ca="1" si="7"/>
        <v/>
      </c>
      <c r="F11" s="539" t="str">
        <f t="shared" ca="1" si="8"/>
        <v/>
      </c>
      <c r="G11" s="539" t="str">
        <f t="shared" ca="1" si="9"/>
        <v/>
      </c>
      <c r="H11" s="540" t="str">
        <f t="shared" ca="1" si="3"/>
        <v/>
      </c>
      <c r="I11" s="540" t="str">
        <f t="shared" ca="1" si="3"/>
        <v/>
      </c>
      <c r="J11" s="540" t="str">
        <f t="shared" ca="1" si="3"/>
        <v/>
      </c>
      <c r="K11" s="541"/>
      <c r="L11" s="600">
        <f t="shared" si="5"/>
        <v>43871</v>
      </c>
      <c r="M11" s="832" t="s">
        <v>1975</v>
      </c>
      <c r="N11" s="258" t="s">
        <v>1433</v>
      </c>
    </row>
    <row r="12" spans="1:14" ht="38.25" hidden="1" customHeight="1" x14ac:dyDescent="0.2">
      <c r="A12" s="258" t="s">
        <v>2294</v>
      </c>
      <c r="B12" s="543">
        <f t="shared" ca="1" si="6"/>
        <v>8</v>
      </c>
      <c r="C12" s="544" t="str">
        <f ca="1">IF(A12="","",VLOOKUP($A12,Plan3!$A$1546:$I$1997,3,0))</f>
        <v>Aco CA-50/60 - NBR 7480</v>
      </c>
      <c r="D12" s="544" t="str">
        <f ca="1">IF(A12="","",VLOOKUP($A12,Plan3!$A$1546:$I$1997,8,0))</f>
        <v>Vergas e contra-vergas</v>
      </c>
      <c r="E12" s="545" t="str">
        <f t="shared" ca="1" si="7"/>
        <v/>
      </c>
      <c r="F12" s="545" t="str">
        <f t="shared" ca="1" si="8"/>
        <v/>
      </c>
      <c r="G12" s="545" t="str">
        <f t="shared" ca="1" si="9"/>
        <v/>
      </c>
      <c r="H12" s="546" t="str">
        <f t="shared" ca="1" si="3"/>
        <v/>
      </c>
      <c r="I12" s="546" t="str">
        <f t="shared" ca="1" si="3"/>
        <v/>
      </c>
      <c r="J12" s="546" t="str">
        <f t="shared" ca="1" si="3"/>
        <v/>
      </c>
      <c r="K12" s="547"/>
      <c r="L12" s="600">
        <f t="shared" si="5"/>
        <v>43871</v>
      </c>
      <c r="M12" s="832" t="s">
        <v>1975</v>
      </c>
      <c r="N12" s="258" t="s">
        <v>1434</v>
      </c>
    </row>
    <row r="13" spans="1:14" ht="38.25" customHeight="1" x14ac:dyDescent="0.2">
      <c r="A13" s="258" t="s">
        <v>1439</v>
      </c>
      <c r="B13" s="538">
        <f t="shared" ca="1" si="6"/>
        <v>9</v>
      </c>
      <c r="C13" s="537" t="str">
        <f ca="1">IF(A13="","",VLOOKUP($A13,Plan3!$A$1546:$I$1997,3,0))</f>
        <v xml:space="preserve">Arame Recozido Torcido BWG 18 - NBR 5589:2012  </v>
      </c>
      <c r="D13" s="537" t="str">
        <f ca="1">IF(A13="","",VLOOKUP($A13,Plan3!$A$1546:$I$1997,8,0))</f>
        <v>Vergas e contra-vergas</v>
      </c>
      <c r="E13" s="539" t="str">
        <f t="shared" ca="1" si="7"/>
        <v/>
      </c>
      <c r="F13" s="539" t="str">
        <f t="shared" ca="1" si="8"/>
        <v/>
      </c>
      <c r="G13" s="539" t="str">
        <f t="shared" ca="1" si="9"/>
        <v/>
      </c>
      <c r="H13" s="540" t="str">
        <f t="shared" ca="1" si="3"/>
        <v/>
      </c>
      <c r="I13" s="540" t="str">
        <f t="shared" ca="1" si="3"/>
        <v/>
      </c>
      <c r="J13" s="540" t="str">
        <f t="shared" ca="1" si="3"/>
        <v/>
      </c>
      <c r="K13" s="541"/>
      <c r="L13" s="600">
        <f t="shared" si="5"/>
        <v>43871</v>
      </c>
      <c r="M13" s="832" t="s">
        <v>1975</v>
      </c>
      <c r="N13" s="258" t="s">
        <v>1435</v>
      </c>
    </row>
    <row r="14" spans="1:14" ht="38.25" customHeight="1" x14ac:dyDescent="0.2">
      <c r="A14" s="258" t="s">
        <v>2295</v>
      </c>
      <c r="B14" s="543">
        <f t="shared" ca="1" si="6"/>
        <v>10</v>
      </c>
      <c r="C14" s="544" t="str">
        <f ca="1">IF(A14="","",VLOOKUP($A14,Plan3!$A$1546:$I$1997,3,0))</f>
        <v>Areia Media - NBR 7211</v>
      </c>
      <c r="D14" s="544" t="str">
        <f ca="1">IF(A14="","",VLOOKUP($A14,Plan3!$A$1546:$I$1997,8,0))</f>
        <v>Alvenaria em tijolo cerâmico - 14x19x29 cm</v>
      </c>
      <c r="E14" s="545" t="str">
        <f t="shared" ca="1" si="7"/>
        <v/>
      </c>
      <c r="F14" s="545" t="str">
        <f t="shared" ca="1" si="8"/>
        <v/>
      </c>
      <c r="G14" s="545" t="str">
        <f t="shared" ca="1" si="9"/>
        <v/>
      </c>
      <c r="H14" s="546" t="str">
        <f t="shared" ca="1" si="3"/>
        <v/>
      </c>
      <c r="I14" s="546" t="str">
        <f t="shared" ca="1" si="3"/>
        <v/>
      </c>
      <c r="J14" s="546" t="str">
        <f t="shared" ca="1" si="3"/>
        <v/>
      </c>
      <c r="K14" s="547"/>
      <c r="L14" s="600">
        <f t="shared" si="5"/>
        <v>43871</v>
      </c>
      <c r="M14" s="832" t="s">
        <v>1975</v>
      </c>
      <c r="N14" s="258" t="s">
        <v>1436</v>
      </c>
    </row>
    <row r="15" spans="1:14" ht="38.25" customHeight="1" x14ac:dyDescent="0.2">
      <c r="A15" s="258" t="s">
        <v>1452</v>
      </c>
      <c r="B15" s="538">
        <f t="shared" ca="1" si="6"/>
        <v>11</v>
      </c>
      <c r="C15" s="537" t="str">
        <f ca="1">IF(A15="","",VLOOKUP($A15,Plan3!$A$1546:$I$1997,3,0))</f>
        <v>Tijolo Ceramico Furado 14x19x29 - NBR 15270-3:2005 - un</v>
      </c>
      <c r="D15" s="537" t="str">
        <f ca="1">IF(A15="","",VLOOKUP($A15,Plan3!$A$1546:$I$1997,8,0))</f>
        <v>Alvenaria em tijolo cerâmico - 14x19x29 cm</v>
      </c>
      <c r="E15" s="539" t="str">
        <f t="shared" ca="1" si="7"/>
        <v/>
      </c>
      <c r="F15" s="539" t="str">
        <f t="shared" ca="1" si="8"/>
        <v/>
      </c>
      <c r="G15" s="539" t="str">
        <f t="shared" ca="1" si="9"/>
        <v/>
      </c>
      <c r="H15" s="540" t="str">
        <f t="shared" ca="1" si="3"/>
        <v/>
      </c>
      <c r="I15" s="540" t="str">
        <f t="shared" ca="1" si="3"/>
        <v/>
      </c>
      <c r="J15" s="540" t="str">
        <f t="shared" ca="1" si="3"/>
        <v/>
      </c>
      <c r="K15" s="541"/>
      <c r="L15" s="600">
        <f t="shared" si="5"/>
        <v>43871</v>
      </c>
      <c r="M15" s="832" t="s">
        <v>1975</v>
      </c>
      <c r="N15" s="258" t="s">
        <v>1437</v>
      </c>
    </row>
    <row r="16" spans="1:14" ht="38.25" customHeight="1" x14ac:dyDescent="0.2">
      <c r="A16" s="258" t="s">
        <v>1456</v>
      </c>
      <c r="B16" s="543">
        <f t="shared" ca="1" si="6"/>
        <v>12</v>
      </c>
      <c r="C16" s="544" t="str">
        <f ca="1">IF(A16="","",VLOOKUP($A16,Plan3!$A$1546:$I$1997,3,0))</f>
        <v>Servente</v>
      </c>
      <c r="D16" s="544" t="str">
        <f ca="1">IF(A16="","",VLOOKUP($A16,Plan3!$A$1546:$I$1997,8,0))</f>
        <v>Vergas e contra-vergas</v>
      </c>
      <c r="E16" s="545" t="str">
        <f t="shared" ca="1" si="7"/>
        <v/>
      </c>
      <c r="F16" s="545" t="str">
        <f t="shared" ca="1" si="8"/>
        <v/>
      </c>
      <c r="G16" s="545" t="str">
        <f t="shared" ca="1" si="9"/>
        <v/>
      </c>
      <c r="H16" s="546" t="str">
        <f t="shared" ca="1" si="3"/>
        <v/>
      </c>
      <c r="I16" s="546" t="str">
        <f t="shared" ca="1" si="3"/>
        <v/>
      </c>
      <c r="J16" s="546" t="str">
        <f t="shared" ca="1" si="3"/>
        <v/>
      </c>
      <c r="K16" s="547"/>
      <c r="L16" s="600">
        <f t="shared" si="5"/>
        <v>43871</v>
      </c>
      <c r="M16" s="832" t="s">
        <v>1975</v>
      </c>
      <c r="N16" s="258" t="s">
        <v>1438</v>
      </c>
    </row>
    <row r="17" spans="1:14" ht="38.25" customHeight="1" x14ac:dyDescent="0.2">
      <c r="A17" s="258" t="s">
        <v>1459</v>
      </c>
      <c r="B17" s="538">
        <f t="shared" ca="1" si="6"/>
        <v>13</v>
      </c>
      <c r="C17" s="537" t="str">
        <f ca="1">IF(A17="","",VLOOKUP($A17,Plan3!$A$1546:$I$1997,3,0))</f>
        <v>Pedreiro</v>
      </c>
      <c r="D17" s="537" t="str">
        <f ca="1">IF(A17="","",VLOOKUP($A17,Plan3!$A$1546:$I$1997,8,0))</f>
        <v>Vergas e contra-vergas</v>
      </c>
      <c r="E17" s="539" t="str">
        <f t="shared" ca="1" si="7"/>
        <v/>
      </c>
      <c r="F17" s="539" t="str">
        <f t="shared" ca="1" si="8"/>
        <v/>
      </c>
      <c r="G17" s="539" t="str">
        <f t="shared" ca="1" si="9"/>
        <v/>
      </c>
      <c r="H17" s="540" t="str">
        <f t="shared" ca="1" si="3"/>
        <v/>
      </c>
      <c r="I17" s="540" t="str">
        <f t="shared" ca="1" si="3"/>
        <v/>
      </c>
      <c r="J17" s="540" t="str">
        <f t="shared" ca="1" si="3"/>
        <v/>
      </c>
      <c r="K17" s="541"/>
      <c r="L17" s="600">
        <f t="shared" si="5"/>
        <v>43871</v>
      </c>
      <c r="M17" s="832" t="s">
        <v>1975</v>
      </c>
      <c r="N17" s="258" t="s">
        <v>1439</v>
      </c>
    </row>
    <row r="18" spans="1:14" ht="38.25" customHeight="1" x14ac:dyDescent="0.2">
      <c r="A18" s="258" t="s">
        <v>1460</v>
      </c>
      <c r="B18" s="543">
        <f t="shared" ca="1" si="6"/>
        <v>14</v>
      </c>
      <c r="C18" s="544" t="str">
        <f ca="1">IF(A18="","",VLOOKUP($A18,Plan3!$A$1546:$I$1997,3,0))</f>
        <v>Sarrafo Pinho 1x4"</v>
      </c>
      <c r="D18" s="544" t="str">
        <f ca="1">IF(A18="","",VLOOKUP($A18,Plan3!$A$1546:$I$1997,8,0))</f>
        <v>Vergas e contra-vergas</v>
      </c>
      <c r="E18" s="545" t="str">
        <f t="shared" ca="1" si="7"/>
        <v/>
      </c>
      <c r="F18" s="545" t="str">
        <f t="shared" ca="1" si="8"/>
        <v/>
      </c>
      <c r="G18" s="545" t="str">
        <f t="shared" ca="1" si="9"/>
        <v/>
      </c>
      <c r="H18" s="546" t="str">
        <f t="shared" ca="1" si="3"/>
        <v/>
      </c>
      <c r="I18" s="546" t="str">
        <f t="shared" ca="1" si="3"/>
        <v/>
      </c>
      <c r="J18" s="546" t="str">
        <f t="shared" ca="1" si="3"/>
        <v/>
      </c>
      <c r="K18" s="547"/>
      <c r="L18" s="600">
        <f t="shared" si="5"/>
        <v>43871</v>
      </c>
      <c r="M18" s="832" t="s">
        <v>1975</v>
      </c>
      <c r="N18" s="258" t="s">
        <v>1440</v>
      </c>
    </row>
    <row r="19" spans="1:14" ht="38.25" customHeight="1" x14ac:dyDescent="0.2">
      <c r="A19" s="258" t="s">
        <v>2296</v>
      </c>
      <c r="B19" s="538">
        <f t="shared" ca="1" si="6"/>
        <v>15</v>
      </c>
      <c r="C19" s="537" t="str">
        <f ca="1">IF(A19="","",VLOOKUP($A19,Plan3!$A$1546:$I$1997,3,0))</f>
        <v>Serviços de Empreitada  / Serviço de empreitada de Alvenaria de 09 a 14 cm - Tijolo Cerâmico</v>
      </c>
      <c r="D19" s="537" t="str">
        <f ca="1">IF(A19="","",VLOOKUP($A19,Plan3!$A$1546:$I$1997,8,0))</f>
        <v>Mão de obra alvenaria de bloco cerâmico</v>
      </c>
      <c r="E19" s="539" t="str">
        <f t="shared" ca="1" si="7"/>
        <v/>
      </c>
      <c r="F19" s="539" t="str">
        <f t="shared" ca="1" si="8"/>
        <v/>
      </c>
      <c r="G19" s="539" t="str">
        <f t="shared" ca="1" si="9"/>
        <v/>
      </c>
      <c r="H19" s="540" t="str">
        <f t="shared" ca="1" si="3"/>
        <v/>
      </c>
      <c r="I19" s="540" t="str">
        <f t="shared" ca="1" si="3"/>
        <v/>
      </c>
      <c r="J19" s="540" t="str">
        <f t="shared" ca="1" si="3"/>
        <v/>
      </c>
      <c r="K19" s="541"/>
      <c r="L19" s="600">
        <f t="shared" si="5"/>
        <v>43871</v>
      </c>
      <c r="M19" s="832" t="s">
        <v>1975</v>
      </c>
      <c r="N19" s="258" t="s">
        <v>1441</v>
      </c>
    </row>
    <row r="20" spans="1:14" ht="38.25" customHeight="1" x14ac:dyDescent="0.2">
      <c r="A20" s="258" t="s">
        <v>2297</v>
      </c>
      <c r="B20" s="543">
        <f t="shared" ca="1" si="6"/>
        <v>16</v>
      </c>
      <c r="C20" s="544" t="str">
        <f ca="1">IF(A20="","",VLOOKUP($A20,Plan3!$A$1546:$I$1997,3,0))</f>
        <v>Serviços de Empreitada  / Serviço de empreitada de Alvenaria de 19 cm- Tijolo Cerâmico</v>
      </c>
      <c r="D20" s="544" t="str">
        <f ca="1">IF(A20="","",VLOOKUP($A20,Plan3!$A$1546:$I$1997,8,0))</f>
        <v>Mão de obra alvenaria de bloco cerâmico</v>
      </c>
      <c r="E20" s="545" t="str">
        <f t="shared" ca="1" si="7"/>
        <v/>
      </c>
      <c r="F20" s="545" t="str">
        <f t="shared" ca="1" si="8"/>
        <v/>
      </c>
      <c r="G20" s="545" t="str">
        <f t="shared" ca="1" si="9"/>
        <v/>
      </c>
      <c r="H20" s="546" t="str">
        <f t="shared" ca="1" si="3"/>
        <v/>
      </c>
      <c r="I20" s="546" t="str">
        <f t="shared" ca="1" si="3"/>
        <v/>
      </c>
      <c r="J20" s="546" t="str">
        <f t="shared" ca="1" si="3"/>
        <v/>
      </c>
      <c r="K20" s="547"/>
      <c r="L20" s="600">
        <f t="shared" si="5"/>
        <v>43871</v>
      </c>
      <c r="M20" s="832" t="s">
        <v>1975</v>
      </c>
      <c r="N20" s="258" t="s">
        <v>1442</v>
      </c>
    </row>
    <row r="21" spans="1:14" ht="38.25" customHeight="1" x14ac:dyDescent="0.2">
      <c r="A21" s="258" t="s">
        <v>2298</v>
      </c>
      <c r="B21" s="538">
        <f t="shared" ca="1" si="6"/>
        <v>17</v>
      </c>
      <c r="C21" s="537" t="str">
        <f ca="1">IF(A21="","",VLOOKUP($A21,Plan3!$A$1546:$I$1997,3,0))</f>
        <v xml:space="preserve">Cimento CPII 32 Portland </v>
      </c>
      <c r="D21" s="537" t="str">
        <f ca="1">IF(A21="","",VLOOKUP($A21,Plan3!$A$1546:$I$1997,8,0))</f>
        <v>Alvenaria em tijolo cerâmico - 09x19x29 cm</v>
      </c>
      <c r="E21" s="539" t="str">
        <f t="shared" ca="1" si="7"/>
        <v/>
      </c>
      <c r="F21" s="539" t="str">
        <f t="shared" ca="1" si="8"/>
        <v/>
      </c>
      <c r="G21" s="539" t="str">
        <f t="shared" ca="1" si="9"/>
        <v/>
      </c>
      <c r="H21" s="540" t="str">
        <f t="shared" ca="1" si="3"/>
        <v/>
      </c>
      <c r="I21" s="540" t="str">
        <f t="shared" ca="1" si="3"/>
        <v/>
      </c>
      <c r="J21" s="540" t="str">
        <f t="shared" ca="1" si="3"/>
        <v/>
      </c>
      <c r="K21" s="541"/>
      <c r="L21" s="600">
        <f t="shared" si="5"/>
        <v>43891</v>
      </c>
      <c r="M21" s="832" t="s">
        <v>1951</v>
      </c>
      <c r="N21" s="258" t="s">
        <v>1443</v>
      </c>
    </row>
    <row r="22" spans="1:14" ht="38.25" customHeight="1" x14ac:dyDescent="0.2">
      <c r="A22" s="258" t="s">
        <v>2299</v>
      </c>
      <c r="B22" s="543">
        <f t="shared" ca="1" si="6"/>
        <v>18</v>
      </c>
      <c r="C22" s="544" t="str">
        <f ca="1">IF(A22="","",VLOOKUP($A22,Plan3!$A$1546:$I$1997,3,0))</f>
        <v xml:space="preserve">Pontalete Pinus 3a. 7,5 x 7,5cm - NBR 7190:1997  </v>
      </c>
      <c r="D22" s="544" t="str">
        <f ca="1">IF(A22="","",VLOOKUP($A22,Plan3!$A$1546:$I$1997,8,0))</f>
        <v>Almoxarifado (12 x5 m) - Sob laje</v>
      </c>
      <c r="E22" s="545" t="str">
        <f t="shared" ca="1" si="7"/>
        <v/>
      </c>
      <c r="F22" s="545" t="str">
        <f t="shared" ca="1" si="8"/>
        <v/>
      </c>
      <c r="G22" s="545" t="str">
        <f t="shared" ca="1" si="9"/>
        <v/>
      </c>
      <c r="H22" s="546" t="str">
        <f t="shared" ca="1" si="3"/>
        <v/>
      </c>
      <c r="I22" s="546" t="str">
        <f t="shared" ca="1" si="3"/>
        <v/>
      </c>
      <c r="J22" s="546" t="str">
        <f t="shared" ca="1" si="3"/>
        <v/>
      </c>
      <c r="K22" s="547"/>
      <c r="L22" s="600">
        <f t="shared" si="5"/>
        <v>43891</v>
      </c>
      <c r="M22" s="832" t="s">
        <v>1951</v>
      </c>
      <c r="N22" s="258" t="s">
        <v>1444</v>
      </c>
    </row>
    <row r="23" spans="1:14" ht="38.25" customHeight="1" x14ac:dyDescent="0.2">
      <c r="A23" s="258" t="s">
        <v>2300</v>
      </c>
      <c r="B23" s="538">
        <f t="shared" ca="1" si="6"/>
        <v>19</v>
      </c>
      <c r="C23" s="537" t="str">
        <f ca="1">IF(A23="","",VLOOKUP($A23,Plan3!$A$1546:$I$1997,3,0))</f>
        <v>Aguarrás - NBR 14725</v>
      </c>
      <c r="D23" s="537" t="str">
        <f ca="1">IF(A23="","",VLOOKUP($A23,Plan3!$A$1546:$I$1997,8,0))</f>
        <v>Almoxarifado (12 x5 m) - Sob laje</v>
      </c>
      <c r="E23" s="539" t="str">
        <f t="shared" ca="1" si="7"/>
        <v/>
      </c>
      <c r="F23" s="539" t="str">
        <f t="shared" ca="1" si="8"/>
        <v/>
      </c>
      <c r="G23" s="539" t="str">
        <f t="shared" ca="1" si="9"/>
        <v/>
      </c>
      <c r="H23" s="540" t="str">
        <f t="shared" ca="1" si="3"/>
        <v/>
      </c>
      <c r="I23" s="540" t="str">
        <f t="shared" ca="1" si="3"/>
        <v/>
      </c>
      <c r="J23" s="540" t="str">
        <f t="shared" ca="1" si="3"/>
        <v/>
      </c>
      <c r="K23" s="541"/>
      <c r="L23" s="600">
        <f t="shared" si="5"/>
        <v>43891</v>
      </c>
      <c r="M23" s="832" t="s">
        <v>1951</v>
      </c>
      <c r="N23" s="258" t="s">
        <v>1445</v>
      </c>
    </row>
    <row r="24" spans="1:14" ht="38.25" customHeight="1" x14ac:dyDescent="0.2">
      <c r="A24" s="258" t="s">
        <v>1420</v>
      </c>
      <c r="B24" s="543">
        <f t="shared" ca="1" si="6"/>
        <v>20</v>
      </c>
      <c r="C24" s="544" t="str">
        <f ca="1">IF(A24="","",VLOOKUP($A24,Plan3!$A$1546:$I$1997,3,0))</f>
        <v>Corrente Sold.Zin 05mm - NBR 9358:2013</v>
      </c>
      <c r="D24" s="544" t="str">
        <f ca="1">IF(A24="","",VLOOKUP($A24,Plan3!$A$1546:$I$1997,8,0))</f>
        <v>Materiais complementares de Canteiro</v>
      </c>
      <c r="E24" s="545" t="str">
        <f t="shared" ca="1" si="7"/>
        <v/>
      </c>
      <c r="F24" s="545" t="str">
        <f t="shared" ca="1" si="8"/>
        <v/>
      </c>
      <c r="G24" s="545" t="str">
        <f t="shared" ca="1" si="9"/>
        <v/>
      </c>
      <c r="H24" s="546" t="str">
        <f t="shared" ca="1" si="3"/>
        <v/>
      </c>
      <c r="I24" s="546" t="str">
        <f t="shared" ca="1" si="3"/>
        <v/>
      </c>
      <c r="J24" s="546" t="str">
        <f t="shared" ca="1" si="3"/>
        <v/>
      </c>
      <c r="K24" s="547"/>
      <c r="L24" s="600">
        <f t="shared" si="5"/>
        <v>43891</v>
      </c>
      <c r="M24" s="832" t="s">
        <v>1951</v>
      </c>
      <c r="N24" s="258" t="s">
        <v>1446</v>
      </c>
    </row>
    <row r="25" spans="1:14" ht="38.25" customHeight="1" x14ac:dyDescent="0.2">
      <c r="A25" s="258" t="s">
        <v>1421</v>
      </c>
      <c r="B25" s="543">
        <f t="shared" ca="1" si="6"/>
        <v>21</v>
      </c>
      <c r="C25" s="544" t="str">
        <f ca="1">IF(A25="","",VLOOKUP($A25,Plan3!$A$1546:$I$1997,3,0))</f>
        <v>Cadeado 30mm - NBR 15271</v>
      </c>
      <c r="D25" s="544" t="str">
        <f ca="1">IF(A25="","",VLOOKUP($A25,Plan3!$A$1546:$I$1997,8,0))</f>
        <v>Materiais complementares de Canteiro</v>
      </c>
      <c r="E25" s="545" t="str">
        <f t="shared" ca="1" si="7"/>
        <v/>
      </c>
      <c r="F25" s="545" t="str">
        <f t="shared" ca="1" si="8"/>
        <v/>
      </c>
      <c r="G25" s="545" t="str">
        <f t="shared" ca="1" si="9"/>
        <v/>
      </c>
      <c r="H25" s="546" t="str">
        <f t="shared" ca="1" si="3"/>
        <v/>
      </c>
      <c r="I25" s="546" t="str">
        <f t="shared" ca="1" si="3"/>
        <v/>
      </c>
      <c r="J25" s="546" t="str">
        <f t="shared" ca="1" si="3"/>
        <v/>
      </c>
      <c r="K25" s="547"/>
      <c r="L25" s="600">
        <f t="shared" si="5"/>
        <v>43891</v>
      </c>
      <c r="M25" s="832" t="s">
        <v>1951</v>
      </c>
      <c r="N25" s="258" t="s">
        <v>1447</v>
      </c>
    </row>
    <row r="26" spans="1:14" ht="38.25" customHeight="1" x14ac:dyDescent="0.2">
      <c r="A26" s="258" t="s">
        <v>2301</v>
      </c>
      <c r="B26" s="543">
        <f t="shared" ca="1" si="6"/>
        <v>22</v>
      </c>
      <c r="C26" s="544" t="str">
        <f ca="1">IF(A26="","",VLOOKUP($A26,Plan3!$A$1546:$I$1997,3,0))</f>
        <v xml:space="preserve">Tabua Pinus 300m x 30cm x 2,5cm - NBR 7190:1997  </v>
      </c>
      <c r="D26" s="544" t="str">
        <f ca="1">IF(A26="","",VLOOKUP($A26,Plan3!$A$1546:$I$1997,8,0))</f>
        <v>Almoxarifado (12 x5 m) - Sob laje</v>
      </c>
      <c r="E26" s="545" t="str">
        <f t="shared" ca="1" si="7"/>
        <v/>
      </c>
      <c r="F26" s="545" t="str">
        <f t="shared" ca="1" si="8"/>
        <v/>
      </c>
      <c r="G26" s="545" t="str">
        <f t="shared" ca="1" si="9"/>
        <v/>
      </c>
      <c r="H26" s="546" t="str">
        <f t="shared" ca="1" si="3"/>
        <v/>
      </c>
      <c r="I26" s="546" t="str">
        <f t="shared" ca="1" si="3"/>
        <v/>
      </c>
      <c r="J26" s="546" t="str">
        <f t="shared" ca="1" si="3"/>
        <v/>
      </c>
      <c r="K26" s="547"/>
      <c r="L26" s="600">
        <f t="shared" si="5"/>
        <v>43891</v>
      </c>
      <c r="M26" s="832" t="s">
        <v>1951</v>
      </c>
      <c r="N26" s="258" t="s">
        <v>1448</v>
      </c>
    </row>
    <row r="27" spans="1:14" ht="38.25" customHeight="1" x14ac:dyDescent="0.2">
      <c r="A27" s="258" t="s">
        <v>1485</v>
      </c>
      <c r="B27" s="538">
        <f t="shared" ca="1" si="6"/>
        <v>23</v>
      </c>
      <c r="C27" s="537" t="str">
        <f ca="1">IF(A27="","",VLOOKUP($A27,Plan3!$A$1546:$I$1997,3,0))</f>
        <v>Areia Media - NBR 7211</v>
      </c>
      <c r="D27" s="537" t="str">
        <f ca="1">IF(A27="","",VLOOKUP($A27,Plan3!$A$1546:$I$1997,8,0))</f>
        <v>Alvenaria em tijolo cerâmico - 09x19x29 cm</v>
      </c>
      <c r="E27" s="539" t="str">
        <f t="shared" ca="1" si="7"/>
        <v/>
      </c>
      <c r="F27" s="539" t="str">
        <f t="shared" ca="1" si="8"/>
        <v/>
      </c>
      <c r="G27" s="539" t="str">
        <f t="shared" ca="1" si="9"/>
        <v/>
      </c>
      <c r="H27" s="540" t="str">
        <f t="shared" ca="1" si="3"/>
        <v/>
      </c>
      <c r="I27" s="540" t="str">
        <f t="shared" ca="1" si="3"/>
        <v/>
      </c>
      <c r="J27" s="540" t="str">
        <f t="shared" ca="1" si="3"/>
        <v/>
      </c>
      <c r="K27" s="541"/>
      <c r="L27" s="600">
        <f t="shared" si="5"/>
        <v>43891</v>
      </c>
      <c r="M27" s="832" t="s">
        <v>1951</v>
      </c>
      <c r="N27" s="258" t="s">
        <v>1449</v>
      </c>
    </row>
    <row r="28" spans="1:14" ht="38.25" customHeight="1" x14ac:dyDescent="0.2">
      <c r="A28" s="258" t="s">
        <v>1422</v>
      </c>
      <c r="B28" s="543">
        <f t="shared" ca="1" si="6"/>
        <v>24</v>
      </c>
      <c r="C28" s="544" t="str">
        <f ca="1">IF(A28="","",VLOOKUP($A28,Plan3!$A$1546:$I$1997,3,0))</f>
        <v xml:space="preserve">Vaso Sanitario - NBR 8160:1999  </v>
      </c>
      <c r="D28" s="544" t="str">
        <f ca="1">IF(A28="","",VLOOKUP($A28,Plan3!$A$1546:$I$1997,8,0))</f>
        <v>Materiais complementares de Canteiro</v>
      </c>
      <c r="E28" s="545" t="str">
        <f t="shared" ca="1" si="7"/>
        <v/>
      </c>
      <c r="F28" s="545" t="str">
        <f t="shared" ca="1" si="8"/>
        <v/>
      </c>
      <c r="G28" s="545" t="str">
        <f t="shared" ca="1" si="9"/>
        <v/>
      </c>
      <c r="H28" s="546" t="str">
        <f t="shared" ca="1" si="3"/>
        <v/>
      </c>
      <c r="I28" s="546" t="str">
        <f t="shared" ca="1" si="3"/>
        <v/>
      </c>
      <c r="J28" s="546" t="str">
        <f t="shared" ca="1" si="3"/>
        <v/>
      </c>
      <c r="K28" s="547"/>
      <c r="L28" s="600">
        <f t="shared" si="5"/>
        <v>43891</v>
      </c>
      <c r="M28" s="832" t="s">
        <v>1951</v>
      </c>
      <c r="N28" s="258" t="s">
        <v>1450</v>
      </c>
    </row>
    <row r="29" spans="1:14" ht="38.25" customHeight="1" x14ac:dyDescent="0.2">
      <c r="A29" s="258" t="s">
        <v>2302</v>
      </c>
      <c r="B29" s="538">
        <f t="shared" ca="1" si="6"/>
        <v>25</v>
      </c>
      <c r="C29" s="537" t="str">
        <f ca="1">IF(A29="","",VLOOKUP($A29,Plan3!$A$1546:$I$1997,3,0))</f>
        <v xml:space="preserve">Prego 17x21 - 2x11- NBR 6627:1981 </v>
      </c>
      <c r="D29" s="537" t="str">
        <f ca="1">IF(A29="","",VLOOKUP($A29,Plan3!$A$1546:$I$1997,8,0))</f>
        <v>Almoxarifado (12 x5 m) - Sob laje</v>
      </c>
      <c r="E29" s="539" t="str">
        <f t="shared" ca="1" si="7"/>
        <v/>
      </c>
      <c r="F29" s="539" t="str">
        <f t="shared" ca="1" si="8"/>
        <v/>
      </c>
      <c r="G29" s="539" t="str">
        <f t="shared" ca="1" si="9"/>
        <v/>
      </c>
      <c r="H29" s="540" t="str">
        <f t="shared" ca="1" si="3"/>
        <v/>
      </c>
      <c r="I29" s="540" t="str">
        <f t="shared" ca="1" si="3"/>
        <v/>
      </c>
      <c r="J29" s="540" t="str">
        <f t="shared" ca="1" si="3"/>
        <v/>
      </c>
      <c r="K29" s="541"/>
      <c r="L29" s="600">
        <f t="shared" si="5"/>
        <v>43891</v>
      </c>
      <c r="M29" s="809" t="s">
        <v>1951</v>
      </c>
      <c r="N29" s="258" t="s">
        <v>1451</v>
      </c>
    </row>
    <row r="30" spans="1:14" ht="38.25" customHeight="1" x14ac:dyDescent="0.2">
      <c r="A30" s="258" t="s">
        <v>1490</v>
      </c>
      <c r="B30" s="543">
        <f t="shared" ca="1" si="6"/>
        <v>26</v>
      </c>
      <c r="C30" s="544" t="str">
        <f ca="1">IF(A30="","",VLOOKUP($A30,Plan3!$A$1546:$I$1997,3,0))</f>
        <v xml:space="preserve">Tijolo Ceramico Furado 09x19x29 - NBR 15270-3:2005  </v>
      </c>
      <c r="D30" s="544" t="str">
        <f ca="1">IF(A30="","",VLOOKUP($A30,Plan3!$A$1546:$I$1997,8,0))</f>
        <v>Alvenaria em tijolo cerâmico - 09x19x29 cm</v>
      </c>
      <c r="E30" s="545" t="str">
        <f t="shared" ca="1" si="7"/>
        <v/>
      </c>
      <c r="F30" s="545" t="str">
        <f t="shared" ca="1" si="8"/>
        <v/>
      </c>
      <c r="G30" s="545" t="str">
        <f t="shared" ca="1" si="9"/>
        <v/>
      </c>
      <c r="H30" s="546" t="str">
        <f t="shared" ca="1" si="3"/>
        <v/>
      </c>
      <c r="I30" s="546" t="str">
        <f t="shared" ca="1" si="3"/>
        <v/>
      </c>
      <c r="J30" s="546" t="str">
        <f t="shared" ca="1" si="3"/>
        <v/>
      </c>
      <c r="K30" s="547"/>
      <c r="L30" s="600">
        <f t="shared" si="5"/>
        <v>43891</v>
      </c>
      <c r="M30" s="809" t="s">
        <v>1951</v>
      </c>
      <c r="N30" s="258" t="s">
        <v>1452</v>
      </c>
    </row>
    <row r="31" spans="1:14" ht="38.25" customHeight="1" x14ac:dyDescent="0.2">
      <c r="A31" s="258" t="s">
        <v>1493</v>
      </c>
      <c r="B31" s="538">
        <f t="shared" ca="1" si="6"/>
        <v>27</v>
      </c>
      <c r="C31" s="537" t="str">
        <f ca="1">IF(A31="","",VLOOKUP($A31,Plan3!$A$1546:$I$1997,3,0))</f>
        <v>Argamassa Expansiva para Alvenaria - NBR 7200</v>
      </c>
      <c r="D31" s="537" t="str">
        <f ca="1">IF(A31="","",VLOOKUP($A31,Plan3!$A$1546:$I$1997,8,0))</f>
        <v>Encunhamento</v>
      </c>
      <c r="E31" s="539" t="str">
        <f t="shared" ca="1" si="7"/>
        <v/>
      </c>
      <c r="F31" s="539" t="str">
        <f t="shared" ca="1" si="8"/>
        <v/>
      </c>
      <c r="G31" s="539" t="str">
        <f t="shared" ca="1" si="9"/>
        <v/>
      </c>
      <c r="H31" s="540" t="str">
        <f t="shared" ca="1" si="3"/>
        <v/>
      </c>
      <c r="I31" s="540" t="str">
        <f t="shared" ca="1" si="3"/>
        <v/>
      </c>
      <c r="J31" s="540" t="str">
        <f t="shared" ca="1" si="3"/>
        <v/>
      </c>
      <c r="K31" s="541"/>
      <c r="L31" s="600">
        <f t="shared" si="5"/>
        <v>43891</v>
      </c>
      <c r="M31" s="809" t="s">
        <v>1951</v>
      </c>
      <c r="N31" s="258" t="s">
        <v>1453</v>
      </c>
    </row>
    <row r="32" spans="1:14" ht="38.25" customHeight="1" x14ac:dyDescent="0.2">
      <c r="A32" s="258" t="s">
        <v>2303</v>
      </c>
      <c r="B32" s="543">
        <f t="shared" ca="1" si="6"/>
        <v>28</v>
      </c>
      <c r="C32" s="544" t="str">
        <f ca="1">IF(A32="","",VLOOKUP($A32,Plan3!$A$1546:$I$1997,3,0))</f>
        <v>Tela Fachadeiro 3x50m Branca - NBR 13041:2004</v>
      </c>
      <c r="D32" s="544" t="str">
        <f ca="1">IF(A32="","",VLOOKUP($A32,Plan3!$A$1546:$I$1997,8,0))</f>
        <v>Refeitório ( 6 x 10 m ) sob laje</v>
      </c>
      <c r="E32" s="545" t="str">
        <f t="shared" ca="1" si="7"/>
        <v/>
      </c>
      <c r="F32" s="545" t="str">
        <f t="shared" ca="1" si="8"/>
        <v/>
      </c>
      <c r="G32" s="545" t="str">
        <f t="shared" ca="1" si="9"/>
        <v/>
      </c>
      <c r="H32" s="546" t="str">
        <f t="shared" ca="1" si="3"/>
        <v/>
      </c>
      <c r="I32" s="546" t="str">
        <f t="shared" ca="1" si="3"/>
        <v/>
      </c>
      <c r="J32" s="546" t="str">
        <f t="shared" ca="1" si="3"/>
        <v/>
      </c>
      <c r="K32" s="547"/>
      <c r="L32" s="600">
        <f t="shared" si="5"/>
        <v>43891</v>
      </c>
      <c r="M32" s="809" t="s">
        <v>1951</v>
      </c>
      <c r="N32" s="258" t="s">
        <v>1454</v>
      </c>
    </row>
    <row r="33" spans="1:14" ht="38.25" customHeight="1" x14ac:dyDescent="0.2">
      <c r="A33" s="258" t="s">
        <v>2304</v>
      </c>
      <c r="B33" s="538">
        <f t="shared" ca="1" si="6"/>
        <v>29</v>
      </c>
      <c r="C33" s="537" t="str">
        <f ca="1">IF(A33="","",VLOOKUP($A33,Plan3!$A$1546:$I$1997,3,0))</f>
        <v>Tabua Pinus 300x15x2,5 - NBR 7190:1997</v>
      </c>
      <c r="D33" s="537" t="str">
        <f ca="1">IF(A33="","",VLOOKUP($A33,Plan3!$A$1546:$I$1997,8,0))</f>
        <v>Almoxarifado (12 x5 m) - Sob laje</v>
      </c>
      <c r="E33" s="539" t="str">
        <f t="shared" ca="1" si="7"/>
        <v/>
      </c>
      <c r="F33" s="539" t="str">
        <f t="shared" ca="1" si="8"/>
        <v/>
      </c>
      <c r="G33" s="539" t="str">
        <f t="shared" ca="1" si="9"/>
        <v/>
      </c>
      <c r="H33" s="540" t="str">
        <f t="shared" ca="1" si="3"/>
        <v/>
      </c>
      <c r="I33" s="540" t="str">
        <f t="shared" ca="1" si="3"/>
        <v/>
      </c>
      <c r="J33" s="540" t="str">
        <f t="shared" ca="1" si="3"/>
        <v/>
      </c>
      <c r="K33" s="541"/>
      <c r="L33" s="600">
        <f t="shared" si="5"/>
        <v>43891</v>
      </c>
      <c r="M33" s="809" t="s">
        <v>1951</v>
      </c>
      <c r="N33" s="258" t="s">
        <v>1455</v>
      </c>
    </row>
    <row r="34" spans="1:14" ht="38.25" customHeight="1" x14ac:dyDescent="0.2">
      <c r="A34" s="258" t="s">
        <v>2305</v>
      </c>
      <c r="B34" s="543">
        <f t="shared" ca="1" si="6"/>
        <v>30</v>
      </c>
      <c r="C34" s="544" t="str">
        <f ca="1">IF(A34="","",VLOOKUP($A34,Plan3!$A$1546:$I$1997,3,0))</f>
        <v>Esmalte Sintético Brilhante - Cor Branco Neve - NBR 15494:2010</v>
      </c>
      <c r="D34" s="544" t="str">
        <f ca="1">IF(A34="","",VLOOKUP($A34,Plan3!$A$1546:$I$1997,8,0))</f>
        <v>Almoxarifado (12 x5 m) - Sob laje</v>
      </c>
      <c r="E34" s="545" t="str">
        <f t="shared" ca="1" si="7"/>
        <v/>
      </c>
      <c r="F34" s="545" t="str">
        <f t="shared" ca="1" si="8"/>
        <v/>
      </c>
      <c r="G34" s="545" t="str">
        <f t="shared" ca="1" si="9"/>
        <v/>
      </c>
      <c r="H34" s="546" t="str">
        <f t="shared" ca="1" si="3"/>
        <v/>
      </c>
      <c r="I34" s="546" t="str">
        <f t="shared" ca="1" si="3"/>
        <v/>
      </c>
      <c r="J34" s="546" t="str">
        <f t="shared" ca="1" si="3"/>
        <v/>
      </c>
      <c r="K34" s="547"/>
      <c r="L34" s="600">
        <f t="shared" si="5"/>
        <v>43891</v>
      </c>
      <c r="M34" s="809" t="s">
        <v>1951</v>
      </c>
      <c r="N34" s="258" t="s">
        <v>1456</v>
      </c>
    </row>
    <row r="35" spans="1:14" ht="38.25" customHeight="1" x14ac:dyDescent="0.2">
      <c r="A35" s="258" t="s">
        <v>2306</v>
      </c>
      <c r="B35" s="538">
        <f t="shared" ca="1" si="6"/>
        <v>31</v>
      </c>
      <c r="C35" s="537" t="str">
        <f ca="1">IF(A35="","",VLOOKUP($A35,Plan3!$A$1546:$I$1997,3,0))</f>
        <v>Torneira Jardim 1/2 - NBR 6452</v>
      </c>
      <c r="D35" s="537" t="str">
        <f ca="1">IF(A35="","",VLOOKUP($A35,Plan3!$A$1546:$I$1997,8,0))</f>
        <v>Materiais complementares de Canteiro</v>
      </c>
      <c r="E35" s="539" t="str">
        <f t="shared" ca="1" si="7"/>
        <v/>
      </c>
      <c r="F35" s="539" t="str">
        <f t="shared" ca="1" si="8"/>
        <v/>
      </c>
      <c r="G35" s="539" t="str">
        <f t="shared" ca="1" si="9"/>
        <v/>
      </c>
      <c r="H35" s="540" t="str">
        <f t="shared" ca="1" si="3"/>
        <v/>
      </c>
      <c r="I35" s="540" t="str">
        <f t="shared" ca="1" si="3"/>
        <v/>
      </c>
      <c r="J35" s="540" t="str">
        <f t="shared" ca="1" si="3"/>
        <v/>
      </c>
      <c r="K35" s="541"/>
      <c r="L35" s="600">
        <f t="shared" si="5"/>
        <v>43891</v>
      </c>
      <c r="M35" s="809" t="s">
        <v>1951</v>
      </c>
      <c r="N35" s="258" t="s">
        <v>1457</v>
      </c>
    </row>
    <row r="36" spans="1:14" ht="38.25" customHeight="1" x14ac:dyDescent="0.2">
      <c r="A36" s="258" t="s">
        <v>2307</v>
      </c>
      <c r="B36" s="543">
        <f t="shared" ca="1" si="6"/>
        <v>32</v>
      </c>
      <c r="C36" s="544" t="str">
        <f ca="1">IF(A36="","",VLOOKUP($A36,Plan3!$A$1546:$I$1997,3,0))</f>
        <v xml:space="preserve">Compensado 220x110x15 Plastificado </v>
      </c>
      <c r="D36" s="544" t="str">
        <f ca="1">IF(A36="","",VLOOKUP($A36,Plan3!$A$1546:$I$1997,8,0))</f>
        <v>Almoxarifado (12 x5 m) - Sob laje</v>
      </c>
      <c r="E36" s="545" t="str">
        <f t="shared" ca="1" si="7"/>
        <v/>
      </c>
      <c r="F36" s="545" t="str">
        <f t="shared" ca="1" si="8"/>
        <v/>
      </c>
      <c r="G36" s="545" t="str">
        <f t="shared" ca="1" si="9"/>
        <v/>
      </c>
      <c r="H36" s="546" t="str">
        <f t="shared" ca="1" si="3"/>
        <v/>
      </c>
      <c r="I36" s="546" t="str">
        <f t="shared" ca="1" si="3"/>
        <v/>
      </c>
      <c r="J36" s="546" t="str">
        <f t="shared" ca="1" si="3"/>
        <v/>
      </c>
      <c r="K36" s="547"/>
      <c r="L36" s="600">
        <f t="shared" si="5"/>
        <v>43891</v>
      </c>
      <c r="M36" s="809" t="s">
        <v>1951</v>
      </c>
      <c r="N36" s="258" t="s">
        <v>1458</v>
      </c>
    </row>
    <row r="37" spans="1:14" ht="38.25" customHeight="1" x14ac:dyDescent="0.2">
      <c r="A37" s="258" t="s">
        <v>2308</v>
      </c>
      <c r="B37" s="538">
        <f t="shared" ca="1" si="6"/>
        <v>33</v>
      </c>
      <c r="C37" s="537" t="str">
        <f ca="1">IF(A37="","",VLOOKUP($A37,Plan3!$A$1546:$I$1997,3,0))</f>
        <v>Servente</v>
      </c>
      <c r="D37" s="537" t="str">
        <f ca="1">IF(A37="","",VLOOKUP($A37,Plan3!$A$1546:$I$1997,8,0))</f>
        <v>Almoxarifado (12 x5 m) - Sob laje</v>
      </c>
      <c r="E37" s="539" t="str">
        <f t="shared" ca="1" si="7"/>
        <v/>
      </c>
      <c r="F37" s="539" t="str">
        <f t="shared" ca="1" si="8"/>
        <v/>
      </c>
      <c r="G37" s="539" t="str">
        <f t="shared" ca="1" si="9"/>
        <v/>
      </c>
      <c r="H37" s="540" t="str">
        <f t="shared" ref="H37:J100" ca="1" si="10">IF($A37="","",IF(MONTH($L37)=MONTH(H$4),"Insumo na Obra",""))</f>
        <v/>
      </c>
      <c r="I37" s="540" t="str">
        <f t="shared" ca="1" si="10"/>
        <v/>
      </c>
      <c r="J37" s="540" t="str">
        <f t="shared" ca="1" si="10"/>
        <v/>
      </c>
      <c r="K37" s="541"/>
      <c r="L37" s="600">
        <f t="shared" si="5"/>
        <v>43891</v>
      </c>
      <c r="M37" s="809" t="s">
        <v>1951</v>
      </c>
      <c r="N37" s="258" t="s">
        <v>1459</v>
      </c>
    </row>
    <row r="38" spans="1:14" ht="38.25" customHeight="1" x14ac:dyDescent="0.2">
      <c r="A38" s="258" t="s">
        <v>1424</v>
      </c>
      <c r="B38" s="543">
        <f t="shared" ca="1" si="6"/>
        <v>34</v>
      </c>
      <c r="C38" s="544" t="str">
        <f ca="1">IF(A38="","",VLOOKUP($A38,Plan3!$A$1546:$I$1997,3,0))</f>
        <v>Caixa Descarga Externa C-4S Sobrepor</v>
      </c>
      <c r="D38" s="544" t="str">
        <f ca="1">IF(A38="","",VLOOKUP($A38,Plan3!$A$1546:$I$1997,8,0))</f>
        <v>Materiais complementares de Canteiro</v>
      </c>
      <c r="E38" s="545" t="str">
        <f t="shared" ca="1" si="7"/>
        <v/>
      </c>
      <c r="F38" s="545" t="str">
        <f t="shared" ca="1" si="8"/>
        <v/>
      </c>
      <c r="G38" s="545" t="str">
        <f t="shared" ca="1" si="9"/>
        <v/>
      </c>
      <c r="H38" s="546" t="str">
        <f t="shared" ca="1" si="10"/>
        <v/>
      </c>
      <c r="I38" s="546" t="str">
        <f t="shared" ca="1" si="10"/>
        <v/>
      </c>
      <c r="J38" s="546" t="str">
        <f t="shared" ca="1" si="10"/>
        <v/>
      </c>
      <c r="K38" s="547"/>
      <c r="L38" s="600">
        <f t="shared" si="5"/>
        <v>43891</v>
      </c>
      <c r="M38" s="809" t="s">
        <v>1951</v>
      </c>
      <c r="N38" s="258" t="s">
        <v>1460</v>
      </c>
    </row>
    <row r="39" spans="1:14" ht="38.25" customHeight="1" x14ac:dyDescent="0.2">
      <c r="A39" s="258" t="s">
        <v>2309</v>
      </c>
      <c r="B39" s="538">
        <f t="shared" ca="1" si="6"/>
        <v>35</v>
      </c>
      <c r="C39" s="537" t="str">
        <f ca="1">IF(A39="","",VLOOKUP($A39,Plan3!$A$1546:$I$1997,3,0))</f>
        <v>Sarrafo Pinho 1x4"</v>
      </c>
      <c r="D39" s="537" t="str">
        <f ca="1">IF(A39="","",VLOOKUP($A39,Plan3!$A$1546:$I$1997,8,0))</f>
        <v>Refeitório ( 6 x 10 m ) sob laje</v>
      </c>
      <c r="E39" s="539" t="str">
        <f t="shared" ca="1" si="7"/>
        <v/>
      </c>
      <c r="F39" s="539" t="str">
        <f t="shared" ca="1" si="8"/>
        <v/>
      </c>
      <c r="G39" s="539" t="str">
        <f t="shared" ca="1" si="9"/>
        <v/>
      </c>
      <c r="H39" s="540" t="str">
        <f t="shared" ca="1" si="10"/>
        <v/>
      </c>
      <c r="I39" s="540" t="str">
        <f t="shared" ca="1" si="10"/>
        <v/>
      </c>
      <c r="J39" s="540" t="str">
        <f t="shared" ca="1" si="10"/>
        <v/>
      </c>
      <c r="K39" s="541"/>
      <c r="L39" s="600">
        <f t="shared" si="5"/>
        <v>43891</v>
      </c>
      <c r="M39" s="809" t="s">
        <v>1951</v>
      </c>
      <c r="N39" s="258" t="s">
        <v>1461</v>
      </c>
    </row>
    <row r="40" spans="1:14" ht="38.25" customHeight="1" x14ac:dyDescent="0.2">
      <c r="A40" s="258" t="s">
        <v>1425</v>
      </c>
      <c r="B40" s="543">
        <f t="shared" ca="1" si="6"/>
        <v>36</v>
      </c>
      <c r="C40" s="544" t="str">
        <f ca="1">IF(A40="","",VLOOKUP($A40,Plan3!$A$1546:$I$1997,3,0))</f>
        <v>Dobradica 4"x2.1/2"</v>
      </c>
      <c r="D40" s="544" t="str">
        <f ca="1">IF(A40="","",VLOOKUP($A40,Plan3!$A$1546:$I$1997,8,0))</f>
        <v>Materiais complementares de Canteiro</v>
      </c>
      <c r="E40" s="545" t="str">
        <f t="shared" ca="1" si="7"/>
        <v/>
      </c>
      <c r="F40" s="545" t="str">
        <f t="shared" ca="1" si="8"/>
        <v/>
      </c>
      <c r="G40" s="545" t="str">
        <f t="shared" ca="1" si="9"/>
        <v/>
      </c>
      <c r="H40" s="546" t="str">
        <f t="shared" ca="1" si="10"/>
        <v/>
      </c>
      <c r="I40" s="546" t="str">
        <f t="shared" ca="1" si="10"/>
        <v/>
      </c>
      <c r="J40" s="546" t="str">
        <f t="shared" ca="1" si="10"/>
        <v/>
      </c>
      <c r="K40" s="547"/>
      <c r="L40" s="600">
        <f t="shared" si="5"/>
        <v>43891</v>
      </c>
      <c r="M40" s="809" t="s">
        <v>1951</v>
      </c>
      <c r="N40" s="258" t="s">
        <v>1462</v>
      </c>
    </row>
    <row r="41" spans="1:14" ht="38.25" customHeight="1" x14ac:dyDescent="0.2">
      <c r="A41" s="258" t="s">
        <v>2310</v>
      </c>
      <c r="B41" s="538">
        <f t="shared" ca="1" si="6"/>
        <v>37</v>
      </c>
      <c r="C41" s="537" t="str">
        <f ca="1">IF(A41="","",VLOOKUP($A41,Plan3!$A$1546:$I$1997,3,0))</f>
        <v>Lavatorio Popular</v>
      </c>
      <c r="D41" s="537" t="str">
        <f ca="1">IF(A41="","",VLOOKUP($A41,Plan3!$A$1546:$I$1997,8,0))</f>
        <v>Materiais complementares de Canteiro</v>
      </c>
      <c r="E41" s="539" t="str">
        <f t="shared" ca="1" si="7"/>
        <v/>
      </c>
      <c r="F41" s="539" t="str">
        <f t="shared" ca="1" si="8"/>
        <v/>
      </c>
      <c r="G41" s="539" t="str">
        <f t="shared" ca="1" si="9"/>
        <v/>
      </c>
      <c r="H41" s="540" t="str">
        <f t="shared" ca="1" si="10"/>
        <v/>
      </c>
      <c r="I41" s="540" t="str">
        <f t="shared" ca="1" si="10"/>
        <v/>
      </c>
      <c r="J41" s="540" t="str">
        <f t="shared" ca="1" si="10"/>
        <v/>
      </c>
      <c r="K41" s="541"/>
      <c r="L41" s="600">
        <f t="shared" si="5"/>
        <v>43891</v>
      </c>
      <c r="M41" s="809" t="s">
        <v>1951</v>
      </c>
      <c r="N41" s="258" t="s">
        <v>1463</v>
      </c>
    </row>
    <row r="42" spans="1:14" ht="38.25" customHeight="1" x14ac:dyDescent="0.2">
      <c r="A42" s="258" t="s">
        <v>2311</v>
      </c>
      <c r="B42" s="543">
        <f t="shared" ca="1" si="6"/>
        <v>38</v>
      </c>
      <c r="C42" s="544" t="str">
        <f ca="1">IF(A42="","",VLOOKUP($A42,Plan3!$A$1546:$I$1997,3,0))</f>
        <v>Serviços de Empreitada  / Forma para Barração de obra</v>
      </c>
      <c r="D42" s="544" t="str">
        <f ca="1">IF(A42="","",VLOOKUP($A42,Plan3!$A$1546:$I$1997,8,0))</f>
        <v>Almoxarifado (12 x5 m) - Sob laje</v>
      </c>
      <c r="E42" s="545" t="str">
        <f t="shared" ca="1" si="7"/>
        <v/>
      </c>
      <c r="F42" s="545" t="str">
        <f t="shared" ca="1" si="8"/>
        <v/>
      </c>
      <c r="G42" s="545" t="str">
        <f t="shared" ca="1" si="9"/>
        <v/>
      </c>
      <c r="H42" s="546" t="str">
        <f t="shared" ca="1" si="10"/>
        <v/>
      </c>
      <c r="I42" s="546" t="str">
        <f t="shared" ca="1" si="10"/>
        <v/>
      </c>
      <c r="J42" s="546" t="str">
        <f t="shared" ca="1" si="10"/>
        <v/>
      </c>
      <c r="K42" s="547"/>
      <c r="L42" s="600">
        <f t="shared" si="5"/>
        <v>43891</v>
      </c>
      <c r="M42" s="809" t="s">
        <v>1951</v>
      </c>
      <c r="N42" s="258" t="s">
        <v>1464</v>
      </c>
    </row>
    <row r="43" spans="1:14" ht="38.25" customHeight="1" x14ac:dyDescent="0.2">
      <c r="A43" s="258"/>
      <c r="B43" s="538" t="str">
        <f t="shared" ca="1" si="6"/>
        <v/>
      </c>
      <c r="C43" s="537" t="str">
        <f ca="1">IF(A43="","",VLOOKUP($A43,Plan3!$A$1546:$I$1997,3,0))</f>
        <v/>
      </c>
      <c r="D43" s="537" t="str">
        <f ca="1">IF(A43="","",VLOOKUP($A43,Plan3!$A$1546:$I$1997,8,0))</f>
        <v/>
      </c>
      <c r="E43" s="539" t="str">
        <f t="shared" ca="1" si="7"/>
        <v/>
      </c>
      <c r="F43" s="539" t="str">
        <f t="shared" ca="1" si="8"/>
        <v/>
      </c>
      <c r="G43" s="539" t="str">
        <f t="shared" ca="1" si="9"/>
        <v/>
      </c>
      <c r="H43" s="540" t="str">
        <f t="shared" ca="1" si="10"/>
        <v/>
      </c>
      <c r="I43" s="540" t="str">
        <f t="shared" ca="1" si="10"/>
        <v/>
      </c>
      <c r="J43" s="540" t="str">
        <f t="shared" ca="1" si="10"/>
        <v/>
      </c>
      <c r="K43" s="541"/>
      <c r="L43" s="600" t="e">
        <f t="shared" si="5"/>
        <v>#VALUE!</v>
      </c>
      <c r="M43" s="809"/>
      <c r="N43" s="258" t="s">
        <v>1465</v>
      </c>
    </row>
    <row r="44" spans="1:14" ht="38.25" customHeight="1" x14ac:dyDescent="0.2">
      <c r="A44" s="258"/>
      <c r="B44" s="543" t="str">
        <f t="shared" ca="1" si="6"/>
        <v/>
      </c>
      <c r="C44" s="544" t="str">
        <f ca="1">IF(A44="","",VLOOKUP($A44,Plan3!$A$1546:$I$1997,3,0))</f>
        <v/>
      </c>
      <c r="D44" s="544" t="str">
        <f ca="1">IF(A44="","",VLOOKUP($A44,Plan3!$A$1546:$I$1997,8,0))</f>
        <v/>
      </c>
      <c r="E44" s="545" t="str">
        <f t="shared" ca="1" si="7"/>
        <v/>
      </c>
      <c r="F44" s="545" t="str">
        <f t="shared" ca="1" si="8"/>
        <v/>
      </c>
      <c r="G44" s="545" t="str">
        <f t="shared" ca="1" si="9"/>
        <v/>
      </c>
      <c r="H44" s="546" t="str">
        <f t="shared" ca="1" si="10"/>
        <v/>
      </c>
      <c r="I44" s="546" t="str">
        <f t="shared" ca="1" si="10"/>
        <v/>
      </c>
      <c r="J44" s="546" t="str">
        <f t="shared" ca="1" si="10"/>
        <v/>
      </c>
      <c r="K44" s="547"/>
      <c r="L44" s="600" t="e">
        <f t="shared" si="5"/>
        <v>#VALUE!</v>
      </c>
      <c r="M44" s="809"/>
      <c r="N44" s="258" t="s">
        <v>1466</v>
      </c>
    </row>
    <row r="45" spans="1:14" ht="38.25" customHeight="1" x14ac:dyDescent="0.2">
      <c r="A45" s="258"/>
      <c r="B45" s="538" t="str">
        <f t="shared" ca="1" si="6"/>
        <v/>
      </c>
      <c r="C45" s="537" t="str">
        <f ca="1">IF(A45="","",VLOOKUP($A45,Plan3!$A$1546:$I$1997,3,0))</f>
        <v/>
      </c>
      <c r="D45" s="537" t="str">
        <f ca="1">IF(A45="","",VLOOKUP($A45,Plan3!$A$1546:$I$1997,8,0))</f>
        <v/>
      </c>
      <c r="E45" s="539" t="str">
        <f t="shared" ca="1" si="7"/>
        <v/>
      </c>
      <c r="F45" s="539" t="str">
        <f t="shared" ca="1" si="8"/>
        <v/>
      </c>
      <c r="G45" s="539" t="str">
        <f t="shared" ca="1" si="9"/>
        <v/>
      </c>
      <c r="H45" s="540" t="str">
        <f t="shared" ca="1" si="10"/>
        <v/>
      </c>
      <c r="I45" s="540" t="str">
        <f t="shared" ca="1" si="10"/>
        <v/>
      </c>
      <c r="J45" s="540" t="str">
        <f t="shared" ca="1" si="10"/>
        <v/>
      </c>
      <c r="K45" s="541"/>
      <c r="L45" s="600" t="e">
        <f t="shared" si="5"/>
        <v>#VALUE!</v>
      </c>
      <c r="M45" s="809"/>
      <c r="N45" s="258" t="s">
        <v>1467</v>
      </c>
    </row>
    <row r="46" spans="1:14" ht="38.25" customHeight="1" x14ac:dyDescent="0.2">
      <c r="A46" s="258"/>
      <c r="B46" s="543" t="str">
        <f t="shared" ca="1" si="6"/>
        <v/>
      </c>
      <c r="C46" s="544" t="str">
        <f ca="1">IF(A46="","",VLOOKUP($A46,Plan3!$A$1546:$I$1997,3,0))</f>
        <v/>
      </c>
      <c r="D46" s="544" t="str">
        <f ca="1">IF(A46="","",VLOOKUP($A46,Plan3!$A$1546:$I$1997,8,0))</f>
        <v/>
      </c>
      <c r="E46" s="545" t="str">
        <f t="shared" ca="1" si="7"/>
        <v/>
      </c>
      <c r="F46" s="545" t="str">
        <f t="shared" ca="1" si="8"/>
        <v/>
      </c>
      <c r="G46" s="545" t="str">
        <f t="shared" ca="1" si="9"/>
        <v/>
      </c>
      <c r="H46" s="546" t="str">
        <f t="shared" ca="1" si="10"/>
        <v/>
      </c>
      <c r="I46" s="546" t="str">
        <f t="shared" ca="1" si="10"/>
        <v/>
      </c>
      <c r="J46" s="546" t="str">
        <f t="shared" ca="1" si="10"/>
        <v/>
      </c>
      <c r="K46" s="547"/>
      <c r="L46" s="600" t="e">
        <f t="shared" si="5"/>
        <v>#VALUE!</v>
      </c>
      <c r="M46" s="809"/>
      <c r="N46" s="258" t="s">
        <v>1468</v>
      </c>
    </row>
    <row r="47" spans="1:14" ht="38.25" customHeight="1" x14ac:dyDescent="0.2">
      <c r="A47" s="258"/>
      <c r="B47" s="538" t="str">
        <f t="shared" ca="1" si="6"/>
        <v/>
      </c>
      <c r="C47" s="537" t="str">
        <f ca="1">IF(A47="","",VLOOKUP($A47,Plan3!$A$1546:$I$1997,3,0))</f>
        <v/>
      </c>
      <c r="D47" s="537" t="str">
        <f ca="1">IF(A47="","",VLOOKUP($A47,Plan3!$A$1546:$I$1997,8,0))</f>
        <v/>
      </c>
      <c r="E47" s="539" t="str">
        <f t="shared" ca="1" si="7"/>
        <v/>
      </c>
      <c r="F47" s="539" t="str">
        <f t="shared" ca="1" si="8"/>
        <v/>
      </c>
      <c r="G47" s="539" t="str">
        <f t="shared" ca="1" si="9"/>
        <v/>
      </c>
      <c r="H47" s="540" t="str">
        <f t="shared" ca="1" si="10"/>
        <v/>
      </c>
      <c r="I47" s="540" t="str">
        <f t="shared" ca="1" si="10"/>
        <v/>
      </c>
      <c r="J47" s="540" t="str">
        <f t="shared" ca="1" si="10"/>
        <v/>
      </c>
      <c r="K47" s="541"/>
      <c r="L47" s="600" t="e">
        <f t="shared" si="5"/>
        <v>#VALUE!</v>
      </c>
      <c r="M47" s="809"/>
      <c r="N47" s="258" t="s">
        <v>1469</v>
      </c>
    </row>
    <row r="48" spans="1:14" ht="38.25" customHeight="1" x14ac:dyDescent="0.2">
      <c r="A48" s="258"/>
      <c r="B48" s="543" t="str">
        <f t="shared" ca="1" si="6"/>
        <v/>
      </c>
      <c r="C48" s="544" t="str">
        <f ca="1">IF(A48="","",VLOOKUP($A48,Plan3!$A$1546:$I$1997,3,0))</f>
        <v/>
      </c>
      <c r="D48" s="544" t="str">
        <f ca="1">IF(A48="","",VLOOKUP($A48,Plan3!$A$1546:$I$1997,8,0))</f>
        <v/>
      </c>
      <c r="E48" s="545" t="str">
        <f t="shared" ca="1" si="7"/>
        <v/>
      </c>
      <c r="F48" s="545" t="str">
        <f t="shared" ca="1" si="8"/>
        <v/>
      </c>
      <c r="G48" s="545" t="str">
        <f t="shared" ca="1" si="9"/>
        <v/>
      </c>
      <c r="H48" s="546" t="str">
        <f t="shared" ca="1" si="10"/>
        <v/>
      </c>
      <c r="I48" s="546" t="str">
        <f t="shared" ca="1" si="10"/>
        <v/>
      </c>
      <c r="J48" s="546" t="str">
        <f t="shared" ca="1" si="10"/>
        <v/>
      </c>
      <c r="K48" s="547"/>
      <c r="L48" s="600" t="e">
        <f t="shared" si="5"/>
        <v>#VALUE!</v>
      </c>
      <c r="M48" s="809"/>
      <c r="N48" s="258" t="s">
        <v>1470</v>
      </c>
    </row>
    <row r="49" spans="1:14" ht="38.25" customHeight="1" x14ac:dyDescent="0.2">
      <c r="A49" s="258"/>
      <c r="B49" s="538" t="str">
        <f t="shared" ca="1" si="6"/>
        <v/>
      </c>
      <c r="C49" s="537" t="str">
        <f ca="1">IF(A49="","",VLOOKUP($A49,Plan3!$A$1546:$I$1997,3,0))</f>
        <v/>
      </c>
      <c r="D49" s="537" t="str">
        <f ca="1">IF(A49="","",VLOOKUP($A49,Plan3!$A$1546:$I$1997,8,0))</f>
        <v/>
      </c>
      <c r="E49" s="539" t="str">
        <f t="shared" ca="1" si="7"/>
        <v/>
      </c>
      <c r="F49" s="539" t="str">
        <f t="shared" ca="1" si="8"/>
        <v/>
      </c>
      <c r="G49" s="539" t="str">
        <f t="shared" ca="1" si="9"/>
        <v/>
      </c>
      <c r="H49" s="540" t="str">
        <f t="shared" ca="1" si="10"/>
        <v/>
      </c>
      <c r="I49" s="540" t="str">
        <f t="shared" ca="1" si="10"/>
        <v/>
      </c>
      <c r="J49" s="540" t="str">
        <f t="shared" ca="1" si="10"/>
        <v/>
      </c>
      <c r="K49" s="541"/>
      <c r="L49" s="600" t="e">
        <f t="shared" si="5"/>
        <v>#VALUE!</v>
      </c>
      <c r="M49" s="809"/>
      <c r="N49" s="258" t="s">
        <v>1471</v>
      </c>
    </row>
    <row r="50" spans="1:14" ht="38.25" customHeight="1" x14ac:dyDescent="0.2">
      <c r="A50" s="258"/>
      <c r="B50" s="543" t="str">
        <f t="shared" ca="1" si="6"/>
        <v/>
      </c>
      <c r="C50" s="544" t="str">
        <f ca="1">IF(A50="","",VLOOKUP($A50,Plan3!$A$1546:$I$1997,3,0))</f>
        <v/>
      </c>
      <c r="D50" s="544" t="str">
        <f ca="1">IF(A50="","",VLOOKUP($A50,Plan3!$A$1546:$I$1997,8,0))</f>
        <v/>
      </c>
      <c r="E50" s="545" t="str">
        <f t="shared" ca="1" si="7"/>
        <v/>
      </c>
      <c r="F50" s="545" t="str">
        <f t="shared" ca="1" si="8"/>
        <v/>
      </c>
      <c r="G50" s="545" t="str">
        <f t="shared" ca="1" si="9"/>
        <v/>
      </c>
      <c r="H50" s="546" t="str">
        <f t="shared" ca="1" si="10"/>
        <v/>
      </c>
      <c r="I50" s="546" t="str">
        <f t="shared" ca="1" si="10"/>
        <v/>
      </c>
      <c r="J50" s="546" t="str">
        <f t="shared" ca="1" si="10"/>
        <v/>
      </c>
      <c r="K50" s="547"/>
      <c r="L50" s="600" t="e">
        <f t="shared" si="5"/>
        <v>#VALUE!</v>
      </c>
      <c r="M50" s="809"/>
      <c r="N50" s="258" t="s">
        <v>1472</v>
      </c>
    </row>
    <row r="51" spans="1:14" ht="38.25" customHeight="1" x14ac:dyDescent="0.2">
      <c r="A51" s="258"/>
      <c r="B51" s="538" t="str">
        <f t="shared" ca="1" si="6"/>
        <v/>
      </c>
      <c r="C51" s="537" t="str">
        <f ca="1">IF(A51="","",VLOOKUP($A51,Plan3!$A$1546:$I$1997,3,0))</f>
        <v/>
      </c>
      <c r="D51" s="537" t="str">
        <f ca="1">IF(A51="","",VLOOKUP($A51,Plan3!$A$1546:$I$1997,8,0))</f>
        <v/>
      </c>
      <c r="E51" s="539" t="str">
        <f t="shared" ca="1" si="7"/>
        <v/>
      </c>
      <c r="F51" s="539" t="str">
        <f t="shared" ca="1" si="8"/>
        <v/>
      </c>
      <c r="G51" s="539" t="str">
        <f t="shared" ca="1" si="9"/>
        <v/>
      </c>
      <c r="H51" s="540" t="str">
        <f t="shared" ca="1" si="10"/>
        <v/>
      </c>
      <c r="I51" s="540" t="str">
        <f t="shared" ca="1" si="10"/>
        <v/>
      </c>
      <c r="J51" s="540" t="str">
        <f t="shared" ca="1" si="10"/>
        <v/>
      </c>
      <c r="K51" s="541"/>
      <c r="L51" s="600" t="e">
        <f t="shared" si="5"/>
        <v>#VALUE!</v>
      </c>
      <c r="M51" s="809"/>
      <c r="N51" s="258" t="s">
        <v>1473</v>
      </c>
    </row>
    <row r="52" spans="1:14" ht="38.25" customHeight="1" x14ac:dyDescent="0.2">
      <c r="A52" s="258"/>
      <c r="B52" s="543" t="str">
        <f t="shared" ca="1" si="6"/>
        <v/>
      </c>
      <c r="C52" s="544" t="str">
        <f ca="1">IF(A52="","",VLOOKUP($A52,Plan3!$A$1546:$I$1997,3,0))</f>
        <v/>
      </c>
      <c r="D52" s="544" t="str">
        <f ca="1">IF(A52="","",VLOOKUP($A52,Plan3!$A$1546:$I$1997,8,0))</f>
        <v/>
      </c>
      <c r="E52" s="545" t="str">
        <f t="shared" ca="1" si="7"/>
        <v/>
      </c>
      <c r="F52" s="545" t="str">
        <f t="shared" ca="1" si="8"/>
        <v/>
      </c>
      <c r="G52" s="545" t="str">
        <f t="shared" ca="1" si="9"/>
        <v/>
      </c>
      <c r="H52" s="546" t="str">
        <f t="shared" ca="1" si="10"/>
        <v/>
      </c>
      <c r="I52" s="546" t="str">
        <f t="shared" ca="1" si="10"/>
        <v/>
      </c>
      <c r="J52" s="546" t="str">
        <f t="shared" ca="1" si="10"/>
        <v/>
      </c>
      <c r="K52" s="547"/>
      <c r="L52" s="600" t="e">
        <f t="shared" si="5"/>
        <v>#VALUE!</v>
      </c>
      <c r="M52" s="809"/>
      <c r="N52" s="258" t="s">
        <v>1474</v>
      </c>
    </row>
    <row r="53" spans="1:14" ht="38.25" customHeight="1" x14ac:dyDescent="0.2">
      <c r="A53" s="258"/>
      <c r="B53" s="538" t="str">
        <f t="shared" ca="1" si="6"/>
        <v/>
      </c>
      <c r="C53" s="537" t="str">
        <f ca="1">IF(A53="","",VLOOKUP($A53,Plan3!$A$1546:$I$1997,3,0))</f>
        <v/>
      </c>
      <c r="D53" s="537" t="str">
        <f ca="1">IF(A53="","",VLOOKUP($A53,Plan3!$A$1546:$I$1997,8,0))</f>
        <v/>
      </c>
      <c r="E53" s="539" t="str">
        <f t="shared" ca="1" si="7"/>
        <v/>
      </c>
      <c r="F53" s="539" t="str">
        <f t="shared" ca="1" si="8"/>
        <v/>
      </c>
      <c r="G53" s="539" t="str">
        <f t="shared" ca="1" si="9"/>
        <v/>
      </c>
      <c r="H53" s="540" t="str">
        <f t="shared" ca="1" si="10"/>
        <v/>
      </c>
      <c r="I53" s="540" t="str">
        <f t="shared" ca="1" si="10"/>
        <v/>
      </c>
      <c r="J53" s="540" t="str">
        <f t="shared" ca="1" si="10"/>
        <v/>
      </c>
      <c r="K53" s="541"/>
      <c r="L53" s="600" t="e">
        <f t="shared" si="5"/>
        <v>#VALUE!</v>
      </c>
      <c r="M53" s="809"/>
      <c r="N53" s="258" t="s">
        <v>1475</v>
      </c>
    </row>
    <row r="54" spans="1:14" ht="38.25" customHeight="1" x14ac:dyDescent="0.2">
      <c r="A54" s="258"/>
      <c r="B54" s="543" t="str">
        <f t="shared" ca="1" si="6"/>
        <v/>
      </c>
      <c r="C54" s="544" t="str">
        <f ca="1">IF(A54="","",VLOOKUP($A54,Plan3!$A$1546:$I$1997,3,0))</f>
        <v/>
      </c>
      <c r="D54" s="544" t="str">
        <f ca="1">IF(A54="","",VLOOKUP($A54,Plan3!$A$1546:$I$1997,8,0))</f>
        <v/>
      </c>
      <c r="E54" s="545" t="str">
        <f t="shared" ca="1" si="7"/>
        <v/>
      </c>
      <c r="F54" s="545" t="str">
        <f t="shared" ca="1" si="8"/>
        <v/>
      </c>
      <c r="G54" s="545" t="str">
        <f t="shared" ca="1" si="9"/>
        <v/>
      </c>
      <c r="H54" s="546" t="str">
        <f t="shared" ca="1" si="10"/>
        <v/>
      </c>
      <c r="I54" s="546" t="str">
        <f t="shared" ca="1" si="10"/>
        <v/>
      </c>
      <c r="J54" s="546" t="str">
        <f t="shared" ca="1" si="10"/>
        <v/>
      </c>
      <c r="K54" s="547"/>
      <c r="L54" s="600" t="e">
        <f t="shared" si="5"/>
        <v>#VALUE!</v>
      </c>
      <c r="M54" s="809"/>
      <c r="N54" s="258" t="s">
        <v>1476</v>
      </c>
    </row>
    <row r="55" spans="1:14" ht="38.25" customHeight="1" x14ac:dyDescent="0.2">
      <c r="A55" s="258"/>
      <c r="B55" s="538" t="str">
        <f t="shared" ca="1" si="6"/>
        <v/>
      </c>
      <c r="C55" s="537" t="str">
        <f ca="1">IF(A55="","",VLOOKUP($A55,Plan3!$A$1546:$I$1997,3,0))</f>
        <v/>
      </c>
      <c r="D55" s="537" t="str">
        <f ca="1">IF(A55="","",VLOOKUP($A55,Plan3!$A$1546:$I$1997,8,0))</f>
        <v/>
      </c>
      <c r="E55" s="539" t="str">
        <f t="shared" ca="1" si="7"/>
        <v/>
      </c>
      <c r="F55" s="539" t="str">
        <f t="shared" ca="1" si="8"/>
        <v/>
      </c>
      <c r="G55" s="539" t="str">
        <f t="shared" ca="1" si="9"/>
        <v/>
      </c>
      <c r="H55" s="540" t="str">
        <f t="shared" ca="1" si="10"/>
        <v/>
      </c>
      <c r="I55" s="540" t="str">
        <f t="shared" ca="1" si="10"/>
        <v/>
      </c>
      <c r="J55" s="540" t="str">
        <f t="shared" ca="1" si="10"/>
        <v/>
      </c>
      <c r="K55" s="541"/>
      <c r="L55" s="600" t="e">
        <f t="shared" si="5"/>
        <v>#VALUE!</v>
      </c>
      <c r="M55" s="809"/>
      <c r="N55" s="258" t="s">
        <v>1477</v>
      </c>
    </row>
    <row r="56" spans="1:14" ht="38.25" customHeight="1" x14ac:dyDescent="0.2">
      <c r="A56" s="258"/>
      <c r="B56" s="543" t="str">
        <f t="shared" ca="1" si="6"/>
        <v/>
      </c>
      <c r="C56" s="544" t="str">
        <f ca="1">IF(A56="","",VLOOKUP($A56,Plan3!$A$1546:$I$1997,3,0))</f>
        <v/>
      </c>
      <c r="D56" s="544" t="str">
        <f ca="1">IF(A56="","",VLOOKUP($A56,Plan3!$A$1546:$I$1997,8,0))</f>
        <v/>
      </c>
      <c r="E56" s="545" t="str">
        <f t="shared" ca="1" si="7"/>
        <v/>
      </c>
      <c r="F56" s="545" t="str">
        <f t="shared" ca="1" si="8"/>
        <v/>
      </c>
      <c r="G56" s="545" t="str">
        <f t="shared" ca="1" si="9"/>
        <v/>
      </c>
      <c r="H56" s="546" t="str">
        <f t="shared" ca="1" si="10"/>
        <v/>
      </c>
      <c r="I56" s="546" t="str">
        <f t="shared" ca="1" si="10"/>
        <v/>
      </c>
      <c r="J56" s="546" t="str">
        <f t="shared" ca="1" si="10"/>
        <v/>
      </c>
      <c r="K56" s="547"/>
      <c r="L56" s="600" t="e">
        <f t="shared" si="5"/>
        <v>#VALUE!</v>
      </c>
      <c r="M56" s="809"/>
      <c r="N56" s="258" t="s">
        <v>1478</v>
      </c>
    </row>
    <row r="57" spans="1:14" ht="38.25" customHeight="1" x14ac:dyDescent="0.2">
      <c r="A57" s="258"/>
      <c r="B57" s="538" t="str">
        <f t="shared" ca="1" si="6"/>
        <v/>
      </c>
      <c r="C57" s="537" t="str">
        <f ca="1">IF(A57="","",VLOOKUP($A57,Plan3!$A$1546:$I$1997,3,0))</f>
        <v/>
      </c>
      <c r="D57" s="537" t="str">
        <f ca="1">IF(A57="","",VLOOKUP($A57,Plan3!$A$1546:$I$1997,8,0))</f>
        <v/>
      </c>
      <c r="E57" s="539" t="str">
        <f t="shared" ca="1" si="7"/>
        <v/>
      </c>
      <c r="F57" s="539" t="str">
        <f t="shared" ca="1" si="8"/>
        <v/>
      </c>
      <c r="G57" s="539" t="str">
        <f t="shared" ca="1" si="9"/>
        <v/>
      </c>
      <c r="H57" s="540" t="str">
        <f t="shared" ca="1" si="10"/>
        <v/>
      </c>
      <c r="I57" s="540" t="str">
        <f t="shared" ca="1" si="10"/>
        <v/>
      </c>
      <c r="J57" s="540" t="str">
        <f t="shared" ca="1" si="10"/>
        <v/>
      </c>
      <c r="K57" s="541"/>
      <c r="L57" s="600" t="e">
        <f t="shared" si="5"/>
        <v>#VALUE!</v>
      </c>
      <c r="M57" s="809"/>
      <c r="N57" s="258" t="s">
        <v>1479</v>
      </c>
    </row>
    <row r="58" spans="1:14" ht="38.25" customHeight="1" x14ac:dyDescent="0.2">
      <c r="A58" s="258"/>
      <c r="B58" s="543" t="str">
        <f t="shared" ca="1" si="6"/>
        <v/>
      </c>
      <c r="C58" s="544" t="str">
        <f ca="1">IF(A58="","",VLOOKUP($A58,Plan3!$A$1546:$I$1997,3,0))</f>
        <v/>
      </c>
      <c r="D58" s="544" t="str">
        <f ca="1">IF(A58="","",VLOOKUP($A58,Plan3!$A$1546:$I$1997,8,0))</f>
        <v/>
      </c>
      <c r="E58" s="545" t="str">
        <f t="shared" ca="1" si="7"/>
        <v/>
      </c>
      <c r="F58" s="545" t="str">
        <f t="shared" ca="1" si="8"/>
        <v/>
      </c>
      <c r="G58" s="545" t="str">
        <f t="shared" ca="1" si="9"/>
        <v/>
      </c>
      <c r="H58" s="546" t="str">
        <f t="shared" ca="1" si="10"/>
        <v/>
      </c>
      <c r="I58" s="546" t="str">
        <f t="shared" ca="1" si="10"/>
        <v/>
      </c>
      <c r="J58" s="546" t="str">
        <f t="shared" ca="1" si="10"/>
        <v/>
      </c>
      <c r="K58" s="547"/>
      <c r="L58" s="600" t="e">
        <f t="shared" si="5"/>
        <v>#VALUE!</v>
      </c>
      <c r="M58" s="809"/>
      <c r="N58" s="258" t="s">
        <v>1480</v>
      </c>
    </row>
    <row r="59" spans="1:14" ht="38.25" customHeight="1" x14ac:dyDescent="0.2">
      <c r="A59" s="258"/>
      <c r="B59" s="538" t="str">
        <f t="shared" ca="1" si="6"/>
        <v/>
      </c>
      <c r="C59" s="537" t="str">
        <f ca="1">IF(A59="","",VLOOKUP($A59,Plan3!$A$1546:$I$1997,3,0))</f>
        <v/>
      </c>
      <c r="D59" s="537" t="str">
        <f ca="1">IF(A59="","",VLOOKUP($A59,Plan3!$A$1546:$I$1997,8,0))</f>
        <v/>
      </c>
      <c r="E59" s="539" t="str">
        <f t="shared" ca="1" si="7"/>
        <v/>
      </c>
      <c r="F59" s="539" t="str">
        <f t="shared" ca="1" si="8"/>
        <v/>
      </c>
      <c r="G59" s="539" t="str">
        <f t="shared" ca="1" si="9"/>
        <v/>
      </c>
      <c r="H59" s="540" t="str">
        <f t="shared" ca="1" si="10"/>
        <v/>
      </c>
      <c r="I59" s="540" t="str">
        <f t="shared" ca="1" si="10"/>
        <v/>
      </c>
      <c r="J59" s="540" t="str">
        <f t="shared" ca="1" si="10"/>
        <v/>
      </c>
      <c r="K59" s="541"/>
      <c r="L59" s="600" t="e">
        <f t="shared" si="5"/>
        <v>#VALUE!</v>
      </c>
      <c r="M59" s="809"/>
      <c r="N59" s="258" t="s">
        <v>1481</v>
      </c>
    </row>
    <row r="60" spans="1:14" ht="38.25" customHeight="1" x14ac:dyDescent="0.2">
      <c r="A60" s="258"/>
      <c r="B60" s="543" t="str">
        <f t="shared" ca="1" si="6"/>
        <v/>
      </c>
      <c r="C60" s="544" t="str">
        <f ca="1">IF(A60="","",VLOOKUP($A60,Plan3!$A$1546:$I$1997,3,0))</f>
        <v/>
      </c>
      <c r="D60" s="544" t="str">
        <f ca="1">IF(A60="","",VLOOKUP($A60,Plan3!$A$1546:$I$1997,8,0))</f>
        <v/>
      </c>
      <c r="E60" s="545" t="str">
        <f t="shared" ca="1" si="7"/>
        <v/>
      </c>
      <c r="F60" s="545" t="str">
        <f t="shared" ca="1" si="8"/>
        <v/>
      </c>
      <c r="G60" s="545" t="str">
        <f t="shared" ca="1" si="9"/>
        <v/>
      </c>
      <c r="H60" s="546" t="str">
        <f t="shared" ca="1" si="10"/>
        <v/>
      </c>
      <c r="I60" s="546" t="str">
        <f t="shared" ca="1" si="10"/>
        <v/>
      </c>
      <c r="J60" s="546" t="str">
        <f t="shared" ca="1" si="10"/>
        <v/>
      </c>
      <c r="K60" s="547"/>
      <c r="L60" s="600" t="e">
        <f t="shared" si="5"/>
        <v>#VALUE!</v>
      </c>
      <c r="M60" s="809"/>
      <c r="N60" s="258" t="s">
        <v>1482</v>
      </c>
    </row>
    <row r="61" spans="1:14" ht="38.25" customHeight="1" x14ac:dyDescent="0.2">
      <c r="A61" s="258"/>
      <c r="B61" s="538" t="str">
        <f t="shared" ca="1" si="6"/>
        <v/>
      </c>
      <c r="C61" s="537" t="str">
        <f ca="1">IF(A61="","",VLOOKUP($A61,Plan3!$A$1546:$I$1997,3,0))</f>
        <v/>
      </c>
      <c r="D61" s="537" t="str">
        <f ca="1">IF(A61="","",VLOOKUP($A61,Plan3!$A$1546:$I$1997,8,0))</f>
        <v/>
      </c>
      <c r="E61" s="539" t="str">
        <f t="shared" ca="1" si="7"/>
        <v/>
      </c>
      <c r="F61" s="539" t="str">
        <f t="shared" ca="1" si="8"/>
        <v/>
      </c>
      <c r="G61" s="539" t="str">
        <f t="shared" ca="1" si="9"/>
        <v/>
      </c>
      <c r="H61" s="540" t="str">
        <f t="shared" ca="1" si="10"/>
        <v/>
      </c>
      <c r="I61" s="540" t="str">
        <f t="shared" ca="1" si="10"/>
        <v/>
      </c>
      <c r="J61" s="540" t="str">
        <f t="shared" ca="1" si="10"/>
        <v/>
      </c>
      <c r="K61" s="541"/>
      <c r="L61" s="600" t="e">
        <f t="shared" si="5"/>
        <v>#VALUE!</v>
      </c>
      <c r="M61" s="809"/>
      <c r="N61" s="258" t="s">
        <v>1483</v>
      </c>
    </row>
    <row r="62" spans="1:14" ht="38.25" customHeight="1" x14ac:dyDescent="0.2">
      <c r="A62" s="258"/>
      <c r="B62" s="543" t="str">
        <f t="shared" ca="1" si="6"/>
        <v/>
      </c>
      <c r="C62" s="544" t="str">
        <f ca="1">IF(A62="","",VLOOKUP($A62,Plan3!$A$1546:$I$1997,3,0))</f>
        <v/>
      </c>
      <c r="D62" s="544" t="str">
        <f ca="1">IF(A62="","",VLOOKUP($A62,Plan3!$A$1546:$I$1997,8,0))</f>
        <v/>
      </c>
      <c r="E62" s="545" t="str">
        <f t="shared" ca="1" si="7"/>
        <v/>
      </c>
      <c r="F62" s="545" t="str">
        <f t="shared" ca="1" si="8"/>
        <v/>
      </c>
      <c r="G62" s="545" t="str">
        <f t="shared" ca="1" si="9"/>
        <v/>
      </c>
      <c r="H62" s="546" t="str">
        <f t="shared" ca="1" si="10"/>
        <v/>
      </c>
      <c r="I62" s="546" t="str">
        <f t="shared" ca="1" si="10"/>
        <v/>
      </c>
      <c r="J62" s="546" t="str">
        <f t="shared" ca="1" si="10"/>
        <v/>
      </c>
      <c r="K62" s="547"/>
      <c r="L62" s="600" t="e">
        <f t="shared" si="5"/>
        <v>#VALUE!</v>
      </c>
      <c r="M62" s="809"/>
      <c r="N62" s="258" t="s">
        <v>1484</v>
      </c>
    </row>
    <row r="63" spans="1:14" ht="38.25" customHeight="1" x14ac:dyDescent="0.2">
      <c r="A63" s="258"/>
      <c r="B63" s="538" t="str">
        <f t="shared" ca="1" si="6"/>
        <v/>
      </c>
      <c r="C63" s="537" t="str">
        <f ca="1">IF(A63="","",VLOOKUP($A63,Plan3!$A$1546:$I$1997,3,0))</f>
        <v/>
      </c>
      <c r="D63" s="537" t="str">
        <f ca="1">IF(A63="","",VLOOKUP($A63,Plan3!$A$1546:$I$1997,8,0))</f>
        <v/>
      </c>
      <c r="E63" s="539" t="str">
        <f t="shared" ca="1" si="7"/>
        <v/>
      </c>
      <c r="F63" s="539" t="str">
        <f t="shared" ca="1" si="8"/>
        <v/>
      </c>
      <c r="G63" s="539" t="str">
        <f t="shared" ca="1" si="9"/>
        <v/>
      </c>
      <c r="H63" s="540" t="str">
        <f t="shared" ca="1" si="10"/>
        <v/>
      </c>
      <c r="I63" s="540" t="str">
        <f t="shared" ca="1" si="10"/>
        <v/>
      </c>
      <c r="J63" s="540" t="str">
        <f t="shared" ca="1" si="10"/>
        <v/>
      </c>
      <c r="K63" s="541"/>
      <c r="L63" s="600" t="e">
        <f t="shared" si="5"/>
        <v>#VALUE!</v>
      </c>
      <c r="M63" s="809"/>
      <c r="N63" s="258" t="s">
        <v>1485</v>
      </c>
    </row>
    <row r="64" spans="1:14" ht="38.25" customHeight="1" x14ac:dyDescent="0.2">
      <c r="A64" s="258"/>
      <c r="B64" s="543" t="str">
        <f t="shared" ca="1" si="6"/>
        <v/>
      </c>
      <c r="C64" s="544" t="str">
        <f ca="1">IF(A64="","",VLOOKUP($A64,Plan3!$A$1546:$I$1997,3,0))</f>
        <v/>
      </c>
      <c r="D64" s="544" t="str">
        <f ca="1">IF(A64="","",VLOOKUP($A64,Plan3!$A$1546:$I$1997,8,0))</f>
        <v/>
      </c>
      <c r="E64" s="545" t="str">
        <f t="shared" ca="1" si="7"/>
        <v/>
      </c>
      <c r="F64" s="545" t="str">
        <f t="shared" ca="1" si="8"/>
        <v/>
      </c>
      <c r="G64" s="545" t="str">
        <f t="shared" ca="1" si="9"/>
        <v/>
      </c>
      <c r="H64" s="546" t="str">
        <f t="shared" ca="1" si="10"/>
        <v/>
      </c>
      <c r="I64" s="546" t="str">
        <f t="shared" ca="1" si="10"/>
        <v/>
      </c>
      <c r="J64" s="546" t="str">
        <f t="shared" ca="1" si="10"/>
        <v/>
      </c>
      <c r="K64" s="547"/>
      <c r="L64" s="600" t="e">
        <f t="shared" si="5"/>
        <v>#VALUE!</v>
      </c>
      <c r="M64" s="809"/>
      <c r="N64" s="258" t="s">
        <v>1486</v>
      </c>
    </row>
    <row r="65" spans="1:14" ht="38.25" customHeight="1" x14ac:dyDescent="0.2">
      <c r="A65" s="258"/>
      <c r="B65" s="538" t="str">
        <f t="shared" ca="1" si="6"/>
        <v/>
      </c>
      <c r="C65" s="537" t="str">
        <f ca="1">IF(A65="","",VLOOKUP($A65,Plan3!$A$1546:$I$1997,3,0))</f>
        <v/>
      </c>
      <c r="D65" s="537" t="str">
        <f ca="1">IF(A65="","",VLOOKUP($A65,Plan3!$A$1546:$I$1997,8,0))</f>
        <v/>
      </c>
      <c r="E65" s="539" t="str">
        <f t="shared" ca="1" si="7"/>
        <v/>
      </c>
      <c r="F65" s="539" t="str">
        <f t="shared" ca="1" si="8"/>
        <v/>
      </c>
      <c r="G65" s="539" t="str">
        <f t="shared" ca="1" si="9"/>
        <v/>
      </c>
      <c r="H65" s="540" t="str">
        <f t="shared" ca="1" si="10"/>
        <v/>
      </c>
      <c r="I65" s="540" t="str">
        <f t="shared" ca="1" si="10"/>
        <v/>
      </c>
      <c r="J65" s="540" t="str">
        <f t="shared" ca="1" si="10"/>
        <v/>
      </c>
      <c r="K65" s="541"/>
      <c r="L65" s="600" t="e">
        <f t="shared" si="5"/>
        <v>#VALUE!</v>
      </c>
      <c r="M65" s="809"/>
      <c r="N65" s="258" t="s">
        <v>1487</v>
      </c>
    </row>
    <row r="66" spans="1:14" ht="38.25" customHeight="1" x14ac:dyDescent="0.2">
      <c r="A66" s="258"/>
      <c r="B66" s="543" t="str">
        <f t="shared" ca="1" si="6"/>
        <v/>
      </c>
      <c r="C66" s="544" t="str">
        <f ca="1">IF(A66="","",VLOOKUP($A66,Plan3!$A$1546:$I$1997,3,0))</f>
        <v/>
      </c>
      <c r="D66" s="544" t="str">
        <f ca="1">IF(A66="","",VLOOKUP($A66,Plan3!$A$1546:$I$1997,8,0))</f>
        <v/>
      </c>
      <c r="E66" s="545" t="str">
        <f t="shared" ca="1" si="7"/>
        <v/>
      </c>
      <c r="F66" s="545" t="str">
        <f t="shared" ca="1" si="8"/>
        <v/>
      </c>
      <c r="G66" s="545" t="str">
        <f t="shared" ca="1" si="9"/>
        <v/>
      </c>
      <c r="H66" s="546" t="str">
        <f t="shared" ca="1" si="10"/>
        <v/>
      </c>
      <c r="I66" s="546" t="str">
        <f t="shared" ca="1" si="10"/>
        <v/>
      </c>
      <c r="J66" s="546" t="str">
        <f t="shared" ca="1" si="10"/>
        <v/>
      </c>
      <c r="K66" s="547"/>
      <c r="L66" s="600" t="e">
        <f t="shared" si="5"/>
        <v>#VALUE!</v>
      </c>
      <c r="M66" s="809"/>
      <c r="N66" s="258" t="s">
        <v>1488</v>
      </c>
    </row>
    <row r="67" spans="1:14" ht="38.25" customHeight="1" x14ac:dyDescent="0.2">
      <c r="A67" s="258"/>
      <c r="B67" s="538" t="str">
        <f t="shared" ca="1" si="6"/>
        <v/>
      </c>
      <c r="C67" s="537" t="str">
        <f ca="1">IF(A67="","",VLOOKUP($A67,Plan3!$A$1546:$I$1997,3,0))</f>
        <v/>
      </c>
      <c r="D67" s="537" t="str">
        <f ca="1">IF(A67="","",VLOOKUP($A67,Plan3!$A$1546:$I$1997,8,0))</f>
        <v/>
      </c>
      <c r="E67" s="539" t="str">
        <f t="shared" ca="1" si="7"/>
        <v/>
      </c>
      <c r="F67" s="539" t="str">
        <f t="shared" ca="1" si="8"/>
        <v/>
      </c>
      <c r="G67" s="539" t="str">
        <f t="shared" ca="1" si="9"/>
        <v/>
      </c>
      <c r="H67" s="540" t="str">
        <f t="shared" ca="1" si="10"/>
        <v/>
      </c>
      <c r="I67" s="540" t="str">
        <f t="shared" ca="1" si="10"/>
        <v/>
      </c>
      <c r="J67" s="540" t="str">
        <f t="shared" ca="1" si="10"/>
        <v/>
      </c>
      <c r="K67" s="541"/>
      <c r="L67" s="600" t="e">
        <f t="shared" si="5"/>
        <v>#VALUE!</v>
      </c>
      <c r="M67" s="809"/>
      <c r="N67" s="258" t="s">
        <v>1489</v>
      </c>
    </row>
    <row r="68" spans="1:14" ht="38.25" customHeight="1" x14ac:dyDescent="0.2">
      <c r="A68" s="258"/>
      <c r="B68" s="543" t="str">
        <f t="shared" ca="1" si="6"/>
        <v/>
      </c>
      <c r="C68" s="544" t="str">
        <f ca="1">IF(A68="","",VLOOKUP($A68,Plan3!$A$1546:$I$1997,3,0))</f>
        <v/>
      </c>
      <c r="D68" s="544" t="str">
        <f ca="1">IF(A68="","",VLOOKUP($A68,Plan3!$A$1546:$I$1997,8,0))</f>
        <v/>
      </c>
      <c r="E68" s="545" t="str">
        <f t="shared" ca="1" si="7"/>
        <v/>
      </c>
      <c r="F68" s="545" t="str">
        <f t="shared" ca="1" si="8"/>
        <v/>
      </c>
      <c r="G68" s="545" t="str">
        <f t="shared" ca="1" si="9"/>
        <v/>
      </c>
      <c r="H68" s="546" t="str">
        <f t="shared" ca="1" si="10"/>
        <v/>
      </c>
      <c r="I68" s="546" t="str">
        <f t="shared" ca="1" si="10"/>
        <v/>
      </c>
      <c r="J68" s="546" t="str">
        <f t="shared" ca="1" si="10"/>
        <v/>
      </c>
      <c r="K68" s="547"/>
      <c r="L68" s="600" t="e">
        <f t="shared" si="5"/>
        <v>#VALUE!</v>
      </c>
      <c r="M68" s="809"/>
      <c r="N68" s="258" t="s">
        <v>1490</v>
      </c>
    </row>
    <row r="69" spans="1:14" ht="38.25" customHeight="1" x14ac:dyDescent="0.2">
      <c r="A69" s="258"/>
      <c r="B69" s="538" t="str">
        <f t="shared" ca="1" si="6"/>
        <v/>
      </c>
      <c r="C69" s="537" t="str">
        <f ca="1">IF(A69="","",VLOOKUP($A69,Plan3!$A$1546:$I$1997,3,0))</f>
        <v/>
      </c>
      <c r="D69" s="537" t="str">
        <f ca="1">IF(A69="","",VLOOKUP($A69,Plan3!$A$1546:$I$1997,8,0))</f>
        <v/>
      </c>
      <c r="E69" s="539" t="str">
        <f t="shared" ca="1" si="7"/>
        <v/>
      </c>
      <c r="F69" s="539" t="str">
        <f t="shared" ca="1" si="8"/>
        <v/>
      </c>
      <c r="G69" s="539" t="str">
        <f t="shared" ca="1" si="9"/>
        <v/>
      </c>
      <c r="H69" s="540" t="str">
        <f t="shared" ca="1" si="10"/>
        <v/>
      </c>
      <c r="I69" s="540" t="str">
        <f t="shared" ca="1" si="10"/>
        <v/>
      </c>
      <c r="J69" s="540" t="str">
        <f t="shared" ca="1" si="10"/>
        <v/>
      </c>
      <c r="K69" s="541"/>
      <c r="L69" s="600" t="e">
        <f t="shared" si="5"/>
        <v>#VALUE!</v>
      </c>
      <c r="M69" s="809"/>
      <c r="N69" s="258" t="s">
        <v>1491</v>
      </c>
    </row>
    <row r="70" spans="1:14" ht="38.25" customHeight="1" x14ac:dyDescent="0.2">
      <c r="A70" s="258"/>
      <c r="B70" s="543" t="str">
        <f t="shared" ca="1" si="6"/>
        <v/>
      </c>
      <c r="C70" s="544" t="str">
        <f ca="1">IF(A70="","",VLOOKUP($A70,Plan3!$A$1546:$I$1997,3,0))</f>
        <v/>
      </c>
      <c r="D70" s="544" t="str">
        <f ca="1">IF(A70="","",VLOOKUP($A70,Plan3!$A$1546:$I$1997,8,0))</f>
        <v/>
      </c>
      <c r="E70" s="545" t="str">
        <f t="shared" ca="1" si="7"/>
        <v/>
      </c>
      <c r="F70" s="545" t="str">
        <f t="shared" ca="1" si="8"/>
        <v/>
      </c>
      <c r="G70" s="545" t="str">
        <f t="shared" ca="1" si="9"/>
        <v/>
      </c>
      <c r="H70" s="546" t="str">
        <f t="shared" ca="1" si="10"/>
        <v/>
      </c>
      <c r="I70" s="546" t="str">
        <f t="shared" ca="1" si="10"/>
        <v/>
      </c>
      <c r="J70" s="546" t="str">
        <f t="shared" ca="1" si="10"/>
        <v/>
      </c>
      <c r="K70" s="547"/>
      <c r="L70" s="600" t="e">
        <f t="shared" ref="L70:L105" si="11">DATEVALUE(M70)</f>
        <v>#VALUE!</v>
      </c>
      <c r="M70" s="809"/>
      <c r="N70" s="258" t="s">
        <v>1492</v>
      </c>
    </row>
    <row r="71" spans="1:14" ht="38.25" customHeight="1" x14ac:dyDescent="0.2">
      <c r="A71" s="258"/>
      <c r="B71" s="538" t="str">
        <f t="shared" ca="1" si="6"/>
        <v/>
      </c>
      <c r="C71" s="537" t="str">
        <f ca="1">IF(A71="","",VLOOKUP($A71,Plan3!$A$1546:$I$1997,3,0))</f>
        <v/>
      </c>
      <c r="D71" s="537" t="str">
        <f ca="1">IF(A71="","",VLOOKUP($A71,Plan3!$A$1546:$I$1997,8,0))</f>
        <v/>
      </c>
      <c r="E71" s="539" t="str">
        <f t="shared" ca="1" si="7"/>
        <v/>
      </c>
      <c r="F71" s="539" t="str">
        <f t="shared" ca="1" si="8"/>
        <v/>
      </c>
      <c r="G71" s="539" t="str">
        <f t="shared" ca="1" si="9"/>
        <v/>
      </c>
      <c r="H71" s="540" t="str">
        <f t="shared" ca="1" si="10"/>
        <v/>
      </c>
      <c r="I71" s="540" t="str">
        <f t="shared" ca="1" si="10"/>
        <v/>
      </c>
      <c r="J71" s="540" t="str">
        <f t="shared" ca="1" si="10"/>
        <v/>
      </c>
      <c r="K71" s="541"/>
      <c r="L71" s="600" t="e">
        <f t="shared" si="11"/>
        <v>#VALUE!</v>
      </c>
      <c r="M71" s="809"/>
      <c r="N71" s="258" t="s">
        <v>1493</v>
      </c>
    </row>
    <row r="72" spans="1:14" ht="38.25" customHeight="1" x14ac:dyDescent="0.2">
      <c r="A72" s="258"/>
      <c r="B72" s="543" t="str">
        <f t="shared" ref="B72:B105" ca="1" si="12">IF(C72&lt;&gt;"",B71+1,"")</f>
        <v/>
      </c>
      <c r="C72" s="544" t="str">
        <f ca="1">IF(A72="","",VLOOKUP($A72,Plan3!$A$1546:$I$1997,3,0))</f>
        <v/>
      </c>
      <c r="D72" s="544" t="str">
        <f ca="1">IF(A72="","",VLOOKUP($A72,Plan3!$A$1546:$I$1997,8,0))</f>
        <v/>
      </c>
      <c r="E72" s="545" t="str">
        <f t="shared" ref="E72:E105" ca="1" si="13">IF($A72="","",IF(H72&lt;&gt;"","Fazer Pedido",""))</f>
        <v/>
      </c>
      <c r="F72" s="545" t="str">
        <f t="shared" ref="F72:F105" ca="1" si="14">IF($A72="","",IF(I72&lt;&gt;"","Fazer Pedido",""))</f>
        <v/>
      </c>
      <c r="G72" s="545" t="str">
        <f t="shared" ref="G72:G105" ca="1" si="15">IF($A72="","",IF(J72&lt;&gt;"","Fazer Pedido",""))</f>
        <v/>
      </c>
      <c r="H72" s="546" t="str">
        <f t="shared" ca="1" si="10"/>
        <v/>
      </c>
      <c r="I72" s="546" t="str">
        <f t="shared" ca="1" si="10"/>
        <v/>
      </c>
      <c r="J72" s="546" t="str">
        <f t="shared" ca="1" si="10"/>
        <v/>
      </c>
      <c r="K72" s="547"/>
      <c r="L72" s="600" t="e">
        <f t="shared" si="11"/>
        <v>#VALUE!</v>
      </c>
      <c r="M72" s="809"/>
      <c r="N72" s="258" t="s">
        <v>1494</v>
      </c>
    </row>
    <row r="73" spans="1:14" ht="38.25" customHeight="1" x14ac:dyDescent="0.2">
      <c r="A73" s="258"/>
      <c r="B73" s="538" t="str">
        <f t="shared" ca="1" si="12"/>
        <v/>
      </c>
      <c r="C73" s="537" t="str">
        <f ca="1">IF(A73="","",VLOOKUP($A73,Plan3!$A$1546:$I$1997,3,0))</f>
        <v/>
      </c>
      <c r="D73" s="537" t="str">
        <f ca="1">IF(A73="","",VLOOKUP($A73,Plan3!$A$1546:$I$1997,8,0))</f>
        <v/>
      </c>
      <c r="E73" s="539" t="str">
        <f t="shared" ca="1" si="13"/>
        <v/>
      </c>
      <c r="F73" s="539" t="str">
        <f t="shared" ca="1" si="14"/>
        <v/>
      </c>
      <c r="G73" s="539" t="str">
        <f t="shared" ca="1" si="15"/>
        <v/>
      </c>
      <c r="H73" s="540" t="str">
        <f t="shared" ca="1" si="10"/>
        <v/>
      </c>
      <c r="I73" s="540" t="str">
        <f t="shared" ca="1" si="10"/>
        <v/>
      </c>
      <c r="J73" s="540" t="str">
        <f t="shared" ca="1" si="10"/>
        <v/>
      </c>
      <c r="K73" s="541"/>
      <c r="L73" s="600" t="e">
        <f t="shared" si="11"/>
        <v>#VALUE!</v>
      </c>
      <c r="M73" s="809"/>
      <c r="N73" s="258" t="s">
        <v>1495</v>
      </c>
    </row>
    <row r="74" spans="1:14" ht="38.25" customHeight="1" x14ac:dyDescent="0.2">
      <c r="A74" s="258"/>
      <c r="B74" s="543" t="str">
        <f t="shared" ca="1" si="12"/>
        <v/>
      </c>
      <c r="C74" s="544" t="str">
        <f ca="1">IF(A74="","",VLOOKUP($A74,Plan3!$A$1546:$I$1997,3,0))</f>
        <v/>
      </c>
      <c r="D74" s="544" t="str">
        <f ca="1">IF(A74="","",VLOOKUP($A74,Plan3!$A$1546:$I$1997,8,0))</f>
        <v/>
      </c>
      <c r="E74" s="545" t="str">
        <f t="shared" ca="1" si="13"/>
        <v/>
      </c>
      <c r="F74" s="545" t="str">
        <f t="shared" ca="1" si="14"/>
        <v/>
      </c>
      <c r="G74" s="545" t="str">
        <f t="shared" ca="1" si="15"/>
        <v/>
      </c>
      <c r="H74" s="546" t="str">
        <f t="shared" ca="1" si="10"/>
        <v/>
      </c>
      <c r="I74" s="546" t="str">
        <f t="shared" ca="1" si="10"/>
        <v/>
      </c>
      <c r="J74" s="546" t="str">
        <f t="shared" ca="1" si="10"/>
        <v/>
      </c>
      <c r="K74" s="547"/>
      <c r="L74" s="600" t="e">
        <f t="shared" si="11"/>
        <v>#VALUE!</v>
      </c>
      <c r="M74" s="809"/>
      <c r="N74" s="258" t="s">
        <v>1496</v>
      </c>
    </row>
    <row r="75" spans="1:14" ht="38.25" customHeight="1" x14ac:dyDescent="0.2">
      <c r="A75" s="258"/>
      <c r="B75" s="538" t="str">
        <f t="shared" ca="1" si="12"/>
        <v/>
      </c>
      <c r="C75" s="537" t="str">
        <f ca="1">IF(A75="","",VLOOKUP($A75,Plan3!$A$1546:$I$1997,3,0))</f>
        <v/>
      </c>
      <c r="D75" s="537" t="str">
        <f ca="1">IF(A75="","",VLOOKUP($A75,Plan3!$A$1546:$I$1997,8,0))</f>
        <v/>
      </c>
      <c r="E75" s="539" t="str">
        <f t="shared" ca="1" si="13"/>
        <v/>
      </c>
      <c r="F75" s="539" t="str">
        <f t="shared" ca="1" si="14"/>
        <v/>
      </c>
      <c r="G75" s="539" t="str">
        <f t="shared" ca="1" si="15"/>
        <v/>
      </c>
      <c r="H75" s="540" t="str">
        <f t="shared" ca="1" si="10"/>
        <v/>
      </c>
      <c r="I75" s="540" t="str">
        <f t="shared" ca="1" si="10"/>
        <v/>
      </c>
      <c r="J75" s="540" t="str">
        <f t="shared" ca="1" si="10"/>
        <v/>
      </c>
      <c r="K75" s="541"/>
      <c r="L75" s="600" t="e">
        <f t="shared" si="11"/>
        <v>#VALUE!</v>
      </c>
      <c r="M75" s="809"/>
      <c r="N75" s="258" t="s">
        <v>1497</v>
      </c>
    </row>
    <row r="76" spans="1:14" ht="38.25" customHeight="1" x14ac:dyDescent="0.2">
      <c r="A76" s="258"/>
      <c r="B76" s="543" t="str">
        <f t="shared" ca="1" si="12"/>
        <v/>
      </c>
      <c r="C76" s="544" t="str">
        <f ca="1">IF(A76="","",VLOOKUP($A76,Plan3!$A$1546:$I$1997,3,0))</f>
        <v/>
      </c>
      <c r="D76" s="544" t="str">
        <f ca="1">IF(A76="","",VLOOKUP($A76,Plan3!$A$1546:$I$1997,8,0))</f>
        <v/>
      </c>
      <c r="E76" s="545" t="str">
        <f t="shared" ca="1" si="13"/>
        <v/>
      </c>
      <c r="F76" s="545" t="str">
        <f t="shared" ca="1" si="14"/>
        <v/>
      </c>
      <c r="G76" s="545" t="str">
        <f t="shared" ca="1" si="15"/>
        <v/>
      </c>
      <c r="H76" s="546" t="str">
        <f t="shared" ca="1" si="10"/>
        <v/>
      </c>
      <c r="I76" s="546" t="str">
        <f t="shared" ca="1" si="10"/>
        <v/>
      </c>
      <c r="J76" s="546" t="str">
        <f t="shared" ca="1" si="10"/>
        <v/>
      </c>
      <c r="K76" s="547"/>
      <c r="L76" s="600" t="e">
        <f t="shared" si="11"/>
        <v>#VALUE!</v>
      </c>
      <c r="M76" s="809"/>
      <c r="N76" s="258" t="s">
        <v>1498</v>
      </c>
    </row>
    <row r="77" spans="1:14" ht="38.25" customHeight="1" x14ac:dyDescent="0.2">
      <c r="A77" s="258"/>
      <c r="B77" s="538" t="str">
        <f t="shared" ca="1" si="12"/>
        <v/>
      </c>
      <c r="C77" s="537" t="str">
        <f ca="1">IF(A77="","",VLOOKUP($A77,Plan3!$A$1546:$I$1997,3,0))</f>
        <v/>
      </c>
      <c r="D77" s="537" t="str">
        <f ca="1">IF(A77="","",VLOOKUP($A77,Plan3!$A$1546:$I$1997,8,0))</f>
        <v/>
      </c>
      <c r="E77" s="539" t="str">
        <f t="shared" ca="1" si="13"/>
        <v/>
      </c>
      <c r="F77" s="539" t="str">
        <f t="shared" ca="1" si="14"/>
        <v/>
      </c>
      <c r="G77" s="539" t="str">
        <f t="shared" ca="1" si="15"/>
        <v/>
      </c>
      <c r="H77" s="540" t="str">
        <f t="shared" ca="1" si="10"/>
        <v/>
      </c>
      <c r="I77" s="540" t="str">
        <f t="shared" ca="1" si="10"/>
        <v/>
      </c>
      <c r="J77" s="540" t="str">
        <f t="shared" ca="1" si="10"/>
        <v/>
      </c>
      <c r="K77" s="541"/>
      <c r="L77" s="600" t="e">
        <f t="shared" si="11"/>
        <v>#VALUE!</v>
      </c>
      <c r="M77" s="809"/>
      <c r="N77" s="258" t="s">
        <v>1499</v>
      </c>
    </row>
    <row r="78" spans="1:14" ht="38.25" customHeight="1" x14ac:dyDescent="0.2">
      <c r="A78" s="258"/>
      <c r="B78" s="543" t="str">
        <f t="shared" ca="1" si="12"/>
        <v/>
      </c>
      <c r="C78" s="544" t="str">
        <f ca="1">IF(A78="","",VLOOKUP($A78,Plan3!$A$1546:$I$1997,3,0))</f>
        <v/>
      </c>
      <c r="D78" s="544" t="str">
        <f ca="1">IF(A78="","",VLOOKUP($A78,Plan3!$A$1546:$I$1997,8,0))</f>
        <v/>
      </c>
      <c r="E78" s="545" t="str">
        <f t="shared" ca="1" si="13"/>
        <v/>
      </c>
      <c r="F78" s="545" t="str">
        <f t="shared" ca="1" si="14"/>
        <v/>
      </c>
      <c r="G78" s="545" t="str">
        <f t="shared" ca="1" si="15"/>
        <v/>
      </c>
      <c r="H78" s="546" t="str">
        <f t="shared" ca="1" si="10"/>
        <v/>
      </c>
      <c r="I78" s="546" t="str">
        <f t="shared" ca="1" si="10"/>
        <v/>
      </c>
      <c r="J78" s="546" t="str">
        <f t="shared" ca="1" si="10"/>
        <v/>
      </c>
      <c r="K78" s="547"/>
      <c r="L78" s="600" t="e">
        <f t="shared" si="11"/>
        <v>#VALUE!</v>
      </c>
      <c r="M78" s="809"/>
      <c r="N78" s="258" t="s">
        <v>1500</v>
      </c>
    </row>
    <row r="79" spans="1:14" ht="38.25" customHeight="1" x14ac:dyDescent="0.2">
      <c r="A79" s="258"/>
      <c r="B79" s="538" t="str">
        <f t="shared" ca="1" si="12"/>
        <v/>
      </c>
      <c r="C79" s="537" t="str">
        <f ca="1">IF(A79="","",VLOOKUP($A79,Plan3!$A$1546:$I$1997,3,0))</f>
        <v/>
      </c>
      <c r="D79" s="537" t="str">
        <f ca="1">IF(A79="","",VLOOKUP($A79,Plan3!$A$1546:$I$1997,8,0))</f>
        <v/>
      </c>
      <c r="E79" s="539" t="str">
        <f t="shared" ca="1" si="13"/>
        <v/>
      </c>
      <c r="F79" s="539" t="str">
        <f t="shared" ca="1" si="14"/>
        <v/>
      </c>
      <c r="G79" s="539" t="str">
        <f t="shared" ca="1" si="15"/>
        <v/>
      </c>
      <c r="H79" s="540" t="str">
        <f t="shared" ca="1" si="10"/>
        <v/>
      </c>
      <c r="I79" s="540" t="str">
        <f t="shared" ca="1" si="10"/>
        <v/>
      </c>
      <c r="J79" s="540" t="str">
        <f t="shared" ca="1" si="10"/>
        <v/>
      </c>
      <c r="K79" s="541"/>
      <c r="L79" s="600" t="e">
        <f t="shared" si="11"/>
        <v>#VALUE!</v>
      </c>
      <c r="M79" s="809"/>
      <c r="N79" s="258" t="s">
        <v>1501</v>
      </c>
    </row>
    <row r="80" spans="1:14" ht="38.25" customHeight="1" x14ac:dyDescent="0.2">
      <c r="A80" s="258"/>
      <c r="B80" s="543" t="str">
        <f t="shared" ca="1" si="12"/>
        <v/>
      </c>
      <c r="C80" s="544" t="str">
        <f ca="1">IF(A80="","",VLOOKUP($A80,Plan3!$A$1546:$I$1997,3,0))</f>
        <v/>
      </c>
      <c r="D80" s="544" t="str">
        <f ca="1">IF(A80="","",VLOOKUP($A80,Plan3!$A$1546:$I$1997,8,0))</f>
        <v/>
      </c>
      <c r="E80" s="545" t="str">
        <f t="shared" ca="1" si="13"/>
        <v/>
      </c>
      <c r="F80" s="545" t="str">
        <f t="shared" ca="1" si="14"/>
        <v/>
      </c>
      <c r="G80" s="545" t="str">
        <f t="shared" ca="1" si="15"/>
        <v/>
      </c>
      <c r="H80" s="546" t="str">
        <f t="shared" ca="1" si="10"/>
        <v/>
      </c>
      <c r="I80" s="546" t="str">
        <f t="shared" ca="1" si="10"/>
        <v/>
      </c>
      <c r="J80" s="546" t="str">
        <f t="shared" ca="1" si="10"/>
        <v/>
      </c>
      <c r="K80" s="547"/>
      <c r="L80" s="600" t="e">
        <f t="shared" si="11"/>
        <v>#VALUE!</v>
      </c>
      <c r="M80" s="809"/>
      <c r="N80" s="258" t="s">
        <v>1502</v>
      </c>
    </row>
    <row r="81" spans="1:14" ht="38.25" customHeight="1" x14ac:dyDescent="0.2">
      <c r="A81" s="258"/>
      <c r="B81" s="538" t="str">
        <f t="shared" ca="1" si="12"/>
        <v/>
      </c>
      <c r="C81" s="537" t="str">
        <f ca="1">IF(A81="","",VLOOKUP($A81,Plan3!$A$1546:$I$1997,3,0))</f>
        <v/>
      </c>
      <c r="D81" s="537" t="str">
        <f ca="1">IF(A81="","",VLOOKUP($A81,Plan3!$A$1546:$I$1997,8,0))</f>
        <v/>
      </c>
      <c r="E81" s="539" t="str">
        <f t="shared" ca="1" si="13"/>
        <v/>
      </c>
      <c r="F81" s="539" t="str">
        <f t="shared" ca="1" si="14"/>
        <v/>
      </c>
      <c r="G81" s="539" t="str">
        <f t="shared" ca="1" si="15"/>
        <v/>
      </c>
      <c r="H81" s="540" t="str">
        <f t="shared" ca="1" si="10"/>
        <v/>
      </c>
      <c r="I81" s="540" t="str">
        <f t="shared" ca="1" si="10"/>
        <v/>
      </c>
      <c r="J81" s="540" t="str">
        <f t="shared" ca="1" si="10"/>
        <v/>
      </c>
      <c r="K81" s="541"/>
      <c r="L81" s="600" t="e">
        <f t="shared" si="11"/>
        <v>#VALUE!</v>
      </c>
      <c r="M81" s="809"/>
      <c r="N81" s="258" t="s">
        <v>1503</v>
      </c>
    </row>
    <row r="82" spans="1:14" ht="38.25" customHeight="1" x14ac:dyDescent="0.2">
      <c r="A82" s="258"/>
      <c r="B82" s="543" t="str">
        <f t="shared" ca="1" si="12"/>
        <v/>
      </c>
      <c r="C82" s="544" t="str">
        <f ca="1">IF(A82="","",VLOOKUP($A82,Plan3!$A$1546:$I$1997,3,0))</f>
        <v/>
      </c>
      <c r="D82" s="544" t="str">
        <f ca="1">IF(A82="","",VLOOKUP($A82,Plan3!$A$1546:$I$1997,8,0))</f>
        <v/>
      </c>
      <c r="E82" s="545" t="str">
        <f t="shared" ca="1" si="13"/>
        <v/>
      </c>
      <c r="F82" s="545" t="str">
        <f t="shared" ca="1" si="14"/>
        <v/>
      </c>
      <c r="G82" s="545" t="str">
        <f t="shared" ca="1" si="15"/>
        <v/>
      </c>
      <c r="H82" s="546" t="str">
        <f t="shared" ca="1" si="10"/>
        <v/>
      </c>
      <c r="I82" s="546" t="str">
        <f t="shared" ca="1" si="10"/>
        <v/>
      </c>
      <c r="J82" s="546" t="str">
        <f t="shared" ca="1" si="10"/>
        <v/>
      </c>
      <c r="K82" s="547"/>
      <c r="L82" s="600" t="e">
        <f t="shared" si="11"/>
        <v>#VALUE!</v>
      </c>
      <c r="M82" s="809"/>
      <c r="N82" s="258" t="s">
        <v>1504</v>
      </c>
    </row>
    <row r="83" spans="1:14" ht="38.25" customHeight="1" x14ac:dyDescent="0.2">
      <c r="A83" s="258"/>
      <c r="B83" s="538" t="str">
        <f t="shared" ca="1" si="12"/>
        <v/>
      </c>
      <c r="C83" s="537" t="str">
        <f ca="1">IF(A83="","",VLOOKUP($A83,Plan3!$A$1546:$I$1997,3,0))</f>
        <v/>
      </c>
      <c r="D83" s="537" t="str">
        <f ca="1">IF(A83="","",VLOOKUP($A83,Plan3!$A$1546:$I$1997,8,0))</f>
        <v/>
      </c>
      <c r="E83" s="539" t="str">
        <f t="shared" ca="1" si="13"/>
        <v/>
      </c>
      <c r="F83" s="539" t="str">
        <f t="shared" ca="1" si="14"/>
        <v/>
      </c>
      <c r="G83" s="539" t="str">
        <f t="shared" ca="1" si="15"/>
        <v/>
      </c>
      <c r="H83" s="540" t="str">
        <f t="shared" ca="1" si="10"/>
        <v/>
      </c>
      <c r="I83" s="540" t="str">
        <f t="shared" ca="1" si="10"/>
        <v/>
      </c>
      <c r="J83" s="540" t="str">
        <f t="shared" ca="1" si="10"/>
        <v/>
      </c>
      <c r="K83" s="541"/>
      <c r="L83" s="600" t="e">
        <f t="shared" si="11"/>
        <v>#VALUE!</v>
      </c>
      <c r="M83" s="809"/>
      <c r="N83" s="258" t="s">
        <v>1505</v>
      </c>
    </row>
    <row r="84" spans="1:14" ht="38.25" customHeight="1" x14ac:dyDescent="0.2">
      <c r="A84" s="258"/>
      <c r="B84" s="543" t="str">
        <f t="shared" ca="1" si="12"/>
        <v/>
      </c>
      <c r="C84" s="544" t="str">
        <f ca="1">IF(A84="","",VLOOKUP($A84,Plan3!$A$1546:$I$1997,3,0))</f>
        <v/>
      </c>
      <c r="D84" s="544" t="str">
        <f ca="1">IF(A84="","",VLOOKUP($A84,Plan3!$A$1546:$I$1997,8,0))</f>
        <v/>
      </c>
      <c r="E84" s="545" t="str">
        <f t="shared" ca="1" si="13"/>
        <v/>
      </c>
      <c r="F84" s="545" t="str">
        <f t="shared" ca="1" si="14"/>
        <v/>
      </c>
      <c r="G84" s="545" t="str">
        <f t="shared" ca="1" si="15"/>
        <v/>
      </c>
      <c r="H84" s="546" t="str">
        <f t="shared" ca="1" si="10"/>
        <v/>
      </c>
      <c r="I84" s="546" t="str">
        <f t="shared" ca="1" si="10"/>
        <v/>
      </c>
      <c r="J84" s="546" t="str">
        <f t="shared" ca="1" si="10"/>
        <v/>
      </c>
      <c r="K84" s="547"/>
      <c r="L84" s="600" t="e">
        <f t="shared" si="11"/>
        <v>#VALUE!</v>
      </c>
      <c r="M84" s="809"/>
      <c r="N84" s="258" t="s">
        <v>1506</v>
      </c>
    </row>
    <row r="85" spans="1:14" ht="38.25" customHeight="1" x14ac:dyDescent="0.2">
      <c r="A85" s="258"/>
      <c r="B85" s="538" t="str">
        <f t="shared" ca="1" si="12"/>
        <v/>
      </c>
      <c r="C85" s="537" t="str">
        <f ca="1">IF(A85="","",VLOOKUP($A85,Plan3!$A$1546:$I$1997,3,0))</f>
        <v/>
      </c>
      <c r="D85" s="537" t="str">
        <f ca="1">IF(A85="","",VLOOKUP($A85,Plan3!$A$1546:$I$1997,8,0))</f>
        <v/>
      </c>
      <c r="E85" s="539" t="str">
        <f t="shared" ca="1" si="13"/>
        <v/>
      </c>
      <c r="F85" s="539" t="str">
        <f t="shared" ca="1" si="14"/>
        <v/>
      </c>
      <c r="G85" s="539" t="str">
        <f t="shared" ca="1" si="15"/>
        <v/>
      </c>
      <c r="H85" s="540" t="str">
        <f t="shared" ca="1" si="10"/>
        <v/>
      </c>
      <c r="I85" s="540" t="str">
        <f t="shared" ca="1" si="10"/>
        <v/>
      </c>
      <c r="J85" s="540" t="str">
        <f t="shared" ca="1" si="10"/>
        <v/>
      </c>
      <c r="K85" s="541"/>
      <c r="L85" s="600" t="e">
        <f t="shared" si="11"/>
        <v>#VALUE!</v>
      </c>
      <c r="M85" s="809"/>
      <c r="N85" s="258" t="s">
        <v>1507</v>
      </c>
    </row>
    <row r="86" spans="1:14" ht="38.25" customHeight="1" x14ac:dyDescent="0.2">
      <c r="A86" s="258"/>
      <c r="B86" s="543" t="str">
        <f t="shared" ca="1" si="12"/>
        <v/>
      </c>
      <c r="C86" s="544" t="str">
        <f ca="1">IF(A86="","",VLOOKUP($A86,Plan3!$A$1546:$I$1997,3,0))</f>
        <v/>
      </c>
      <c r="D86" s="544" t="str">
        <f ca="1">IF(A86="","",VLOOKUP($A86,Plan3!$A$1546:$I$1997,8,0))</f>
        <v/>
      </c>
      <c r="E86" s="545" t="str">
        <f t="shared" ca="1" si="13"/>
        <v/>
      </c>
      <c r="F86" s="545" t="str">
        <f t="shared" ca="1" si="14"/>
        <v/>
      </c>
      <c r="G86" s="545" t="str">
        <f t="shared" ca="1" si="15"/>
        <v/>
      </c>
      <c r="H86" s="546" t="str">
        <f t="shared" ca="1" si="10"/>
        <v/>
      </c>
      <c r="I86" s="546" t="str">
        <f t="shared" ca="1" si="10"/>
        <v/>
      </c>
      <c r="J86" s="546" t="str">
        <f t="shared" ca="1" si="10"/>
        <v/>
      </c>
      <c r="K86" s="547"/>
      <c r="L86" s="600" t="e">
        <f t="shared" si="11"/>
        <v>#VALUE!</v>
      </c>
      <c r="M86" s="809"/>
      <c r="N86" s="258" t="s">
        <v>1508</v>
      </c>
    </row>
    <row r="87" spans="1:14" ht="38.25" customHeight="1" x14ac:dyDescent="0.2">
      <c r="A87" s="258"/>
      <c r="B87" s="538" t="str">
        <f t="shared" ca="1" si="12"/>
        <v/>
      </c>
      <c r="C87" s="537" t="str">
        <f ca="1">IF(A87="","",VLOOKUP($A87,Plan3!$A$1546:$I$1997,3,0))</f>
        <v/>
      </c>
      <c r="D87" s="537" t="str">
        <f ca="1">IF(A87="","",VLOOKUP($A87,Plan3!$A$1546:$I$1997,8,0))</f>
        <v/>
      </c>
      <c r="E87" s="539" t="str">
        <f t="shared" ca="1" si="13"/>
        <v/>
      </c>
      <c r="F87" s="539" t="str">
        <f t="shared" ca="1" si="14"/>
        <v/>
      </c>
      <c r="G87" s="539" t="str">
        <f t="shared" ca="1" si="15"/>
        <v/>
      </c>
      <c r="H87" s="540" t="str">
        <f t="shared" ca="1" si="10"/>
        <v/>
      </c>
      <c r="I87" s="540" t="str">
        <f t="shared" ca="1" si="10"/>
        <v/>
      </c>
      <c r="J87" s="540" t="str">
        <f t="shared" ca="1" si="10"/>
        <v/>
      </c>
      <c r="K87" s="541"/>
      <c r="L87" s="600" t="e">
        <f t="shared" si="11"/>
        <v>#VALUE!</v>
      </c>
      <c r="M87" s="809"/>
      <c r="N87" s="258" t="s">
        <v>1509</v>
      </c>
    </row>
    <row r="88" spans="1:14" ht="38.25" customHeight="1" x14ac:dyDescent="0.2">
      <c r="A88" s="258"/>
      <c r="B88" s="543" t="str">
        <f t="shared" ca="1" si="12"/>
        <v/>
      </c>
      <c r="C88" s="544" t="str">
        <f ca="1">IF(A88="","",VLOOKUP($A88,Plan3!$A$1546:$I$1997,3,0))</f>
        <v/>
      </c>
      <c r="D88" s="544" t="str">
        <f ca="1">IF(A88="","",VLOOKUP($A88,Plan3!$A$1546:$I$1997,8,0))</f>
        <v/>
      </c>
      <c r="E88" s="545" t="str">
        <f t="shared" ca="1" si="13"/>
        <v/>
      </c>
      <c r="F88" s="545" t="str">
        <f t="shared" ca="1" si="14"/>
        <v/>
      </c>
      <c r="G88" s="545" t="str">
        <f t="shared" ca="1" si="15"/>
        <v/>
      </c>
      <c r="H88" s="546" t="str">
        <f t="shared" ca="1" si="10"/>
        <v/>
      </c>
      <c r="I88" s="546" t="str">
        <f t="shared" ca="1" si="10"/>
        <v/>
      </c>
      <c r="J88" s="546" t="str">
        <f t="shared" ca="1" si="10"/>
        <v/>
      </c>
      <c r="K88" s="547"/>
      <c r="L88" s="600" t="e">
        <f t="shared" si="11"/>
        <v>#VALUE!</v>
      </c>
      <c r="M88" s="809"/>
      <c r="N88" s="258" t="s">
        <v>1510</v>
      </c>
    </row>
    <row r="89" spans="1:14" ht="38.25" customHeight="1" x14ac:dyDescent="0.2">
      <c r="A89" s="258"/>
      <c r="B89" s="538" t="str">
        <f t="shared" ca="1" si="12"/>
        <v/>
      </c>
      <c r="C89" s="537" t="str">
        <f ca="1">IF(A89="","",VLOOKUP($A89,Plan3!$A$1546:$I$1997,3,0))</f>
        <v/>
      </c>
      <c r="D89" s="537" t="str">
        <f ca="1">IF(A89="","",VLOOKUP($A89,Plan3!$A$1546:$I$1997,8,0))</f>
        <v/>
      </c>
      <c r="E89" s="539" t="str">
        <f t="shared" ca="1" si="13"/>
        <v/>
      </c>
      <c r="F89" s="539" t="str">
        <f t="shared" ca="1" si="14"/>
        <v/>
      </c>
      <c r="G89" s="539" t="str">
        <f t="shared" ca="1" si="15"/>
        <v/>
      </c>
      <c r="H89" s="540" t="str">
        <f t="shared" ca="1" si="10"/>
        <v/>
      </c>
      <c r="I89" s="540" t="str">
        <f t="shared" ca="1" si="10"/>
        <v/>
      </c>
      <c r="J89" s="540" t="str">
        <f t="shared" ca="1" si="10"/>
        <v/>
      </c>
      <c r="K89" s="541"/>
      <c r="L89" s="600" t="e">
        <f t="shared" si="11"/>
        <v>#VALUE!</v>
      </c>
      <c r="M89" s="809"/>
      <c r="N89" s="258" t="s">
        <v>1511</v>
      </c>
    </row>
    <row r="90" spans="1:14" ht="38.25" customHeight="1" x14ac:dyDescent="0.2">
      <c r="A90" s="258"/>
      <c r="B90" s="543" t="str">
        <f t="shared" ca="1" si="12"/>
        <v/>
      </c>
      <c r="C90" s="544" t="str">
        <f ca="1">IF(A90="","",VLOOKUP($A90,Plan3!$A$1546:$I$1997,3,0))</f>
        <v/>
      </c>
      <c r="D90" s="544" t="str">
        <f ca="1">IF(A90="","",VLOOKUP($A90,Plan3!$A$1546:$I$1997,8,0))</f>
        <v/>
      </c>
      <c r="E90" s="545" t="str">
        <f t="shared" ca="1" si="13"/>
        <v/>
      </c>
      <c r="F90" s="545" t="str">
        <f t="shared" ca="1" si="14"/>
        <v/>
      </c>
      <c r="G90" s="545" t="str">
        <f t="shared" ca="1" si="15"/>
        <v/>
      </c>
      <c r="H90" s="546" t="str">
        <f t="shared" ca="1" si="10"/>
        <v/>
      </c>
      <c r="I90" s="546" t="str">
        <f t="shared" ca="1" si="10"/>
        <v/>
      </c>
      <c r="J90" s="546" t="str">
        <f t="shared" ca="1" si="10"/>
        <v/>
      </c>
      <c r="K90" s="547"/>
      <c r="L90" s="600" t="e">
        <f t="shared" si="11"/>
        <v>#VALUE!</v>
      </c>
      <c r="M90" s="809"/>
      <c r="N90" s="258" t="s">
        <v>1512</v>
      </c>
    </row>
    <row r="91" spans="1:14" ht="38.25" customHeight="1" x14ac:dyDescent="0.2">
      <c r="A91" s="258"/>
      <c r="B91" s="538" t="str">
        <f t="shared" ca="1" si="12"/>
        <v/>
      </c>
      <c r="C91" s="537" t="str">
        <f ca="1">IF(A91="","",VLOOKUP($A91,Plan3!$A$1546:$I$1997,3,0))</f>
        <v/>
      </c>
      <c r="D91" s="537" t="str">
        <f ca="1">IF(A91="","",VLOOKUP($A91,Plan3!$A$1546:$I$1997,8,0))</f>
        <v/>
      </c>
      <c r="E91" s="539" t="str">
        <f t="shared" ca="1" si="13"/>
        <v/>
      </c>
      <c r="F91" s="539" t="str">
        <f t="shared" ca="1" si="14"/>
        <v/>
      </c>
      <c r="G91" s="539" t="str">
        <f t="shared" ca="1" si="15"/>
        <v/>
      </c>
      <c r="H91" s="540" t="str">
        <f t="shared" ca="1" si="10"/>
        <v/>
      </c>
      <c r="I91" s="540" t="str">
        <f t="shared" ca="1" si="10"/>
        <v/>
      </c>
      <c r="J91" s="540" t="str">
        <f t="shared" ca="1" si="10"/>
        <v/>
      </c>
      <c r="K91" s="541"/>
      <c r="L91" s="600" t="e">
        <f t="shared" si="11"/>
        <v>#VALUE!</v>
      </c>
      <c r="M91" s="809"/>
      <c r="N91" s="258" t="s">
        <v>1511</v>
      </c>
    </row>
    <row r="92" spans="1:14" ht="38.25" customHeight="1" x14ac:dyDescent="0.2">
      <c r="A92" s="258"/>
      <c r="B92" s="543" t="str">
        <f t="shared" ca="1" si="12"/>
        <v/>
      </c>
      <c r="C92" s="544" t="str">
        <f ca="1">IF(A92="","",VLOOKUP($A92,Plan3!$A$1546:$I$1997,3,0))</f>
        <v/>
      </c>
      <c r="D92" s="544" t="str">
        <f ca="1">IF(A92="","",VLOOKUP($A92,Plan3!$A$1546:$I$1997,8,0))</f>
        <v/>
      </c>
      <c r="E92" s="545" t="str">
        <f t="shared" ca="1" si="13"/>
        <v/>
      </c>
      <c r="F92" s="545" t="str">
        <f t="shared" ca="1" si="14"/>
        <v/>
      </c>
      <c r="G92" s="545" t="str">
        <f t="shared" ca="1" si="15"/>
        <v/>
      </c>
      <c r="H92" s="546" t="str">
        <f t="shared" ca="1" si="10"/>
        <v/>
      </c>
      <c r="I92" s="546" t="str">
        <f t="shared" ca="1" si="10"/>
        <v/>
      </c>
      <c r="J92" s="546" t="str">
        <f t="shared" ca="1" si="10"/>
        <v/>
      </c>
      <c r="K92" s="547"/>
      <c r="L92" s="600" t="e">
        <f t="shared" si="11"/>
        <v>#VALUE!</v>
      </c>
      <c r="M92" s="809"/>
      <c r="N92" s="258" t="s">
        <v>1513</v>
      </c>
    </row>
    <row r="93" spans="1:14" ht="38.25" customHeight="1" x14ac:dyDescent="0.2">
      <c r="A93" s="258"/>
      <c r="B93" s="538" t="str">
        <f t="shared" ca="1" si="12"/>
        <v/>
      </c>
      <c r="C93" s="537" t="str">
        <f ca="1">IF(A93="","",VLOOKUP($A93,Plan3!$A$1546:$I$1997,3,0))</f>
        <v/>
      </c>
      <c r="D93" s="537" t="str">
        <f ca="1">IF(A93="","",VLOOKUP($A93,Plan3!$A$1546:$I$1997,8,0))</f>
        <v/>
      </c>
      <c r="E93" s="539" t="str">
        <f t="shared" ca="1" si="13"/>
        <v/>
      </c>
      <c r="F93" s="539" t="str">
        <f t="shared" ca="1" si="14"/>
        <v/>
      </c>
      <c r="G93" s="539" t="str">
        <f t="shared" ca="1" si="15"/>
        <v/>
      </c>
      <c r="H93" s="540" t="str">
        <f t="shared" ca="1" si="10"/>
        <v/>
      </c>
      <c r="I93" s="540" t="str">
        <f t="shared" ca="1" si="10"/>
        <v/>
      </c>
      <c r="J93" s="540" t="str">
        <f t="shared" ca="1" si="10"/>
        <v/>
      </c>
      <c r="K93" s="541"/>
      <c r="L93" s="600" t="e">
        <f t="shared" si="11"/>
        <v>#VALUE!</v>
      </c>
      <c r="M93" s="809"/>
      <c r="N93" s="258" t="s">
        <v>1514</v>
      </c>
    </row>
    <row r="94" spans="1:14" ht="38.25" customHeight="1" x14ac:dyDescent="0.2">
      <c r="A94" s="258"/>
      <c r="B94" s="543" t="str">
        <f t="shared" ca="1" si="12"/>
        <v/>
      </c>
      <c r="C94" s="544" t="str">
        <f ca="1">IF(A94="","",VLOOKUP($A94,Plan3!$A$1546:$I$1997,3,0))</f>
        <v/>
      </c>
      <c r="D94" s="544" t="str">
        <f ca="1">IF(A94="","",VLOOKUP($A94,Plan3!$A$1546:$I$1997,8,0))</f>
        <v/>
      </c>
      <c r="E94" s="545" t="str">
        <f t="shared" ca="1" si="13"/>
        <v/>
      </c>
      <c r="F94" s="545" t="str">
        <f t="shared" ca="1" si="14"/>
        <v/>
      </c>
      <c r="G94" s="545" t="str">
        <f t="shared" ca="1" si="15"/>
        <v/>
      </c>
      <c r="H94" s="546" t="str">
        <f t="shared" ca="1" si="10"/>
        <v/>
      </c>
      <c r="I94" s="546" t="str">
        <f t="shared" ca="1" si="10"/>
        <v/>
      </c>
      <c r="J94" s="546" t="str">
        <f t="shared" ca="1" si="10"/>
        <v/>
      </c>
      <c r="K94" s="547"/>
      <c r="L94" s="600" t="e">
        <f t="shared" si="11"/>
        <v>#VALUE!</v>
      </c>
      <c r="M94" s="809"/>
      <c r="N94" s="258" t="s">
        <v>1515</v>
      </c>
    </row>
    <row r="95" spans="1:14" ht="38.25" customHeight="1" x14ac:dyDescent="0.2">
      <c r="A95" s="258"/>
      <c r="B95" s="538" t="str">
        <f t="shared" ca="1" si="12"/>
        <v/>
      </c>
      <c r="C95" s="537" t="str">
        <f ca="1">IF(A95="","",VLOOKUP($A95,Plan3!$A$1546:$I$1997,3,0))</f>
        <v/>
      </c>
      <c r="D95" s="537" t="str">
        <f ca="1">IF(A95="","",VLOOKUP($A95,Plan3!$A$1546:$I$1997,8,0))</f>
        <v/>
      </c>
      <c r="E95" s="539" t="str">
        <f t="shared" ca="1" si="13"/>
        <v/>
      </c>
      <c r="F95" s="539" t="str">
        <f t="shared" ca="1" si="14"/>
        <v/>
      </c>
      <c r="G95" s="539" t="str">
        <f t="shared" ca="1" si="15"/>
        <v/>
      </c>
      <c r="H95" s="540" t="str">
        <f t="shared" ca="1" si="10"/>
        <v/>
      </c>
      <c r="I95" s="540" t="str">
        <f t="shared" ca="1" si="10"/>
        <v/>
      </c>
      <c r="J95" s="540" t="str">
        <f t="shared" ca="1" si="10"/>
        <v/>
      </c>
      <c r="K95" s="541"/>
      <c r="L95" s="600" t="e">
        <f t="shared" si="11"/>
        <v>#VALUE!</v>
      </c>
      <c r="M95" s="809"/>
      <c r="N95" s="258" t="s">
        <v>1516</v>
      </c>
    </row>
    <row r="96" spans="1:14" ht="38.25" customHeight="1" x14ac:dyDescent="0.2">
      <c r="A96" s="258"/>
      <c r="B96" s="543" t="str">
        <f t="shared" ca="1" si="12"/>
        <v/>
      </c>
      <c r="C96" s="544" t="str">
        <f ca="1">IF(A96="","",VLOOKUP($A96,Plan3!$A$1546:$I$1997,3,0))</f>
        <v/>
      </c>
      <c r="D96" s="544" t="str">
        <f ca="1">IF(A96="","",VLOOKUP($A96,Plan3!$A$1546:$I$1997,8,0))</f>
        <v/>
      </c>
      <c r="E96" s="545" t="str">
        <f t="shared" ca="1" si="13"/>
        <v/>
      </c>
      <c r="F96" s="545" t="str">
        <f t="shared" ca="1" si="14"/>
        <v/>
      </c>
      <c r="G96" s="545" t="str">
        <f t="shared" ca="1" si="15"/>
        <v/>
      </c>
      <c r="H96" s="546" t="str">
        <f t="shared" ca="1" si="10"/>
        <v/>
      </c>
      <c r="I96" s="546" t="str">
        <f t="shared" ca="1" si="10"/>
        <v/>
      </c>
      <c r="J96" s="546" t="str">
        <f t="shared" ca="1" si="10"/>
        <v/>
      </c>
      <c r="K96" s="547"/>
      <c r="L96" s="600" t="e">
        <f t="shared" si="11"/>
        <v>#VALUE!</v>
      </c>
      <c r="M96" s="809"/>
      <c r="N96" s="258" t="s">
        <v>1517</v>
      </c>
    </row>
    <row r="97" spans="1:17" ht="38.25" customHeight="1" x14ac:dyDescent="0.2">
      <c r="A97" s="258"/>
      <c r="B97" s="538" t="str">
        <f t="shared" ca="1" si="12"/>
        <v/>
      </c>
      <c r="C97" s="537" t="str">
        <f ca="1">IF(A97="","",VLOOKUP($A97,Plan3!$A$1546:$I$1997,3,0))</f>
        <v/>
      </c>
      <c r="D97" s="537" t="str">
        <f ca="1">IF(A97="","",VLOOKUP($A97,Plan3!$A$1546:$I$1997,8,0))</f>
        <v/>
      </c>
      <c r="E97" s="539" t="str">
        <f t="shared" ca="1" si="13"/>
        <v/>
      </c>
      <c r="F97" s="539" t="str">
        <f t="shared" ca="1" si="14"/>
        <v/>
      </c>
      <c r="G97" s="539" t="str">
        <f t="shared" ca="1" si="15"/>
        <v/>
      </c>
      <c r="H97" s="540" t="str">
        <f t="shared" ca="1" si="10"/>
        <v/>
      </c>
      <c r="I97" s="540" t="str">
        <f t="shared" ca="1" si="10"/>
        <v/>
      </c>
      <c r="J97" s="540" t="str">
        <f t="shared" ca="1" si="10"/>
        <v/>
      </c>
      <c r="K97" s="541"/>
      <c r="L97" s="600" t="e">
        <f t="shared" si="11"/>
        <v>#VALUE!</v>
      </c>
      <c r="M97" s="809"/>
      <c r="N97" s="258" t="s">
        <v>1518</v>
      </c>
    </row>
    <row r="98" spans="1:17" ht="38.25" customHeight="1" x14ac:dyDescent="0.2">
      <c r="A98" s="258"/>
      <c r="B98" s="543" t="str">
        <f t="shared" ca="1" si="12"/>
        <v/>
      </c>
      <c r="C98" s="544" t="str">
        <f ca="1">IF(A98="","",VLOOKUP($A98,Plan3!$A$1546:$I$1997,3,0))</f>
        <v/>
      </c>
      <c r="D98" s="544" t="str">
        <f ca="1">IF(A98="","",VLOOKUP($A98,Plan3!$A$1546:$I$1997,8,0))</f>
        <v/>
      </c>
      <c r="E98" s="545" t="str">
        <f t="shared" ca="1" si="13"/>
        <v/>
      </c>
      <c r="F98" s="545" t="str">
        <f t="shared" ca="1" si="14"/>
        <v/>
      </c>
      <c r="G98" s="545" t="str">
        <f t="shared" ca="1" si="15"/>
        <v/>
      </c>
      <c r="H98" s="546" t="str">
        <f t="shared" ca="1" si="10"/>
        <v/>
      </c>
      <c r="I98" s="546" t="str">
        <f t="shared" ca="1" si="10"/>
        <v/>
      </c>
      <c r="J98" s="546" t="str">
        <f t="shared" ca="1" si="10"/>
        <v/>
      </c>
      <c r="K98" s="547"/>
      <c r="L98" s="600" t="e">
        <f t="shared" si="11"/>
        <v>#VALUE!</v>
      </c>
      <c r="M98" s="809"/>
      <c r="N98" s="258" t="s">
        <v>1519</v>
      </c>
    </row>
    <row r="99" spans="1:17" ht="38.25" customHeight="1" x14ac:dyDescent="0.2">
      <c r="A99" s="258"/>
      <c r="B99" s="538" t="str">
        <f t="shared" ca="1" si="12"/>
        <v/>
      </c>
      <c r="C99" s="537" t="str">
        <f ca="1">IF(A99="","",VLOOKUP($A99,Plan3!$A$1546:$I$1997,3,0))</f>
        <v/>
      </c>
      <c r="D99" s="537" t="str">
        <f ca="1">IF(A99="","",VLOOKUP($A99,Plan3!$A$1546:$I$1997,8,0))</f>
        <v/>
      </c>
      <c r="E99" s="539" t="str">
        <f t="shared" ca="1" si="13"/>
        <v/>
      </c>
      <c r="F99" s="539" t="str">
        <f t="shared" ca="1" si="14"/>
        <v/>
      </c>
      <c r="G99" s="539" t="str">
        <f t="shared" ca="1" si="15"/>
        <v/>
      </c>
      <c r="H99" s="540" t="str">
        <f t="shared" ca="1" si="10"/>
        <v/>
      </c>
      <c r="I99" s="540" t="str">
        <f t="shared" ca="1" si="10"/>
        <v/>
      </c>
      <c r="J99" s="540" t="str">
        <f t="shared" ca="1" si="10"/>
        <v/>
      </c>
      <c r="K99" s="541"/>
      <c r="L99" s="600" t="e">
        <f t="shared" si="11"/>
        <v>#VALUE!</v>
      </c>
      <c r="M99" s="809"/>
      <c r="N99" s="258" t="s">
        <v>1520</v>
      </c>
    </row>
    <row r="100" spans="1:17" ht="38.25" customHeight="1" x14ac:dyDescent="0.2">
      <c r="A100" s="258"/>
      <c r="B100" s="543" t="str">
        <f t="shared" ca="1" si="12"/>
        <v/>
      </c>
      <c r="C100" s="544" t="str">
        <f ca="1">IF(A100="","",VLOOKUP($A100,Plan3!$A$1546:$I$1997,3,0))</f>
        <v/>
      </c>
      <c r="D100" s="544" t="str">
        <f ca="1">IF(A100="","",VLOOKUP($A100,Plan3!$A$1546:$I$1997,8,0))</f>
        <v/>
      </c>
      <c r="E100" s="545" t="str">
        <f t="shared" ca="1" si="13"/>
        <v/>
      </c>
      <c r="F100" s="545" t="str">
        <f t="shared" ca="1" si="14"/>
        <v/>
      </c>
      <c r="G100" s="545" t="str">
        <f t="shared" ca="1" si="15"/>
        <v/>
      </c>
      <c r="H100" s="546" t="str">
        <f t="shared" ca="1" si="10"/>
        <v/>
      </c>
      <c r="I100" s="546" t="str">
        <f t="shared" ca="1" si="10"/>
        <v/>
      </c>
      <c r="J100" s="546" t="str">
        <f t="shared" ca="1" si="10"/>
        <v/>
      </c>
      <c r="K100" s="547"/>
      <c r="L100" s="600" t="e">
        <f t="shared" si="11"/>
        <v>#VALUE!</v>
      </c>
      <c r="M100" s="809"/>
      <c r="N100" s="258" t="s">
        <v>1521</v>
      </c>
    </row>
    <row r="101" spans="1:17" ht="38.25" customHeight="1" x14ac:dyDescent="0.2">
      <c r="A101" s="258"/>
      <c r="B101" s="538" t="str">
        <f t="shared" ca="1" si="12"/>
        <v/>
      </c>
      <c r="C101" s="537" t="str">
        <f ca="1">IF(A101="","",VLOOKUP($A101,Plan3!$A$1546:$I$1997,3,0))</f>
        <v/>
      </c>
      <c r="D101" s="537" t="str">
        <f ca="1">IF(A101="","",VLOOKUP($A101,Plan3!$A$1546:$I$1997,8,0))</f>
        <v/>
      </c>
      <c r="E101" s="539" t="str">
        <f t="shared" ca="1" si="13"/>
        <v/>
      </c>
      <c r="F101" s="539" t="str">
        <f t="shared" ca="1" si="14"/>
        <v/>
      </c>
      <c r="G101" s="539" t="str">
        <f t="shared" ca="1" si="15"/>
        <v/>
      </c>
      <c r="H101" s="540" t="str">
        <f t="shared" ref="H101:J105" ca="1" si="16">IF($A101="","",IF(MONTH($L101)=MONTH(H$4),"Insumo na Obra",""))</f>
        <v/>
      </c>
      <c r="I101" s="540" t="str">
        <f t="shared" ca="1" si="16"/>
        <v/>
      </c>
      <c r="J101" s="540" t="str">
        <f t="shared" ca="1" si="16"/>
        <v/>
      </c>
      <c r="K101" s="541"/>
      <c r="L101" s="600" t="e">
        <f t="shared" si="11"/>
        <v>#VALUE!</v>
      </c>
      <c r="M101" s="809"/>
      <c r="N101" s="258" t="s">
        <v>1522</v>
      </c>
    </row>
    <row r="102" spans="1:17" ht="38.25" customHeight="1" x14ac:dyDescent="0.2">
      <c r="A102" s="258"/>
      <c r="B102" s="543" t="str">
        <f t="shared" ca="1" si="12"/>
        <v/>
      </c>
      <c r="C102" s="544" t="str">
        <f ca="1">IF(A102="","",VLOOKUP($A102,Plan3!$A$1546:$I$1997,3,0))</f>
        <v/>
      </c>
      <c r="D102" s="544" t="str">
        <f ca="1">IF(A102="","",VLOOKUP($A102,Plan3!$A$1546:$I$1997,8,0))</f>
        <v/>
      </c>
      <c r="E102" s="545" t="str">
        <f t="shared" ca="1" si="13"/>
        <v/>
      </c>
      <c r="F102" s="545" t="str">
        <f t="shared" ca="1" si="14"/>
        <v/>
      </c>
      <c r="G102" s="545" t="str">
        <f t="shared" ca="1" si="15"/>
        <v/>
      </c>
      <c r="H102" s="546" t="str">
        <f t="shared" ca="1" si="16"/>
        <v/>
      </c>
      <c r="I102" s="546" t="str">
        <f t="shared" ca="1" si="16"/>
        <v/>
      </c>
      <c r="J102" s="546" t="str">
        <f t="shared" ca="1" si="16"/>
        <v/>
      </c>
      <c r="K102" s="547"/>
      <c r="L102" s="600" t="e">
        <f t="shared" si="11"/>
        <v>#VALUE!</v>
      </c>
      <c r="M102" s="809"/>
      <c r="N102" s="258" t="s">
        <v>1523</v>
      </c>
    </row>
    <row r="103" spans="1:17" ht="38.25" customHeight="1" x14ac:dyDescent="0.2">
      <c r="A103" s="258"/>
      <c r="B103" s="538" t="str">
        <f t="shared" ca="1" si="12"/>
        <v/>
      </c>
      <c r="C103" s="537" t="str">
        <f ca="1">IF(A103="","",VLOOKUP($A103,Plan3!$A$1546:$I$1997,3,0))</f>
        <v/>
      </c>
      <c r="D103" s="537" t="str">
        <f ca="1">IF(A103="","",VLOOKUP($A103,Plan3!$A$1546:$I$1997,8,0))</f>
        <v/>
      </c>
      <c r="E103" s="539" t="str">
        <f t="shared" ca="1" si="13"/>
        <v/>
      </c>
      <c r="F103" s="539" t="str">
        <f t="shared" ca="1" si="14"/>
        <v/>
      </c>
      <c r="G103" s="539" t="str">
        <f t="shared" ca="1" si="15"/>
        <v/>
      </c>
      <c r="H103" s="540" t="str">
        <f t="shared" ca="1" si="16"/>
        <v/>
      </c>
      <c r="I103" s="540" t="str">
        <f t="shared" ca="1" si="16"/>
        <v/>
      </c>
      <c r="J103" s="540" t="str">
        <f t="shared" ca="1" si="16"/>
        <v/>
      </c>
      <c r="K103" s="541"/>
      <c r="L103" s="600" t="e">
        <f t="shared" si="11"/>
        <v>#VALUE!</v>
      </c>
      <c r="M103" s="809"/>
      <c r="N103" s="258" t="s">
        <v>1524</v>
      </c>
    </row>
    <row r="104" spans="1:17" ht="38.25" customHeight="1" x14ac:dyDescent="0.2">
      <c r="A104" s="258"/>
      <c r="B104" s="543" t="str">
        <f t="shared" ca="1" si="12"/>
        <v/>
      </c>
      <c r="C104" s="544" t="str">
        <f ca="1">IF(A104="","",VLOOKUP($A104,Plan3!$A$1546:$I$1997,3,0))</f>
        <v/>
      </c>
      <c r="D104" s="544" t="str">
        <f ca="1">IF(A104="","",VLOOKUP($A104,Plan3!$A$1546:$I$1997,8,0))</f>
        <v/>
      </c>
      <c r="E104" s="545" t="str">
        <f t="shared" ca="1" si="13"/>
        <v/>
      </c>
      <c r="F104" s="545" t="str">
        <f t="shared" ca="1" si="14"/>
        <v/>
      </c>
      <c r="G104" s="545" t="str">
        <f t="shared" ca="1" si="15"/>
        <v/>
      </c>
      <c r="H104" s="546" t="str">
        <f t="shared" ca="1" si="16"/>
        <v/>
      </c>
      <c r="I104" s="546" t="str">
        <f t="shared" ca="1" si="16"/>
        <v/>
      </c>
      <c r="J104" s="546" t="str">
        <f t="shared" ca="1" si="16"/>
        <v/>
      </c>
      <c r="K104" s="547"/>
      <c r="L104" s="600" t="e">
        <f t="shared" si="11"/>
        <v>#VALUE!</v>
      </c>
      <c r="M104" s="809"/>
      <c r="N104" s="258" t="s">
        <v>1525</v>
      </c>
    </row>
    <row r="105" spans="1:17" ht="38.25" customHeight="1" x14ac:dyDescent="0.2">
      <c r="A105" s="258"/>
      <c r="B105" s="538" t="str">
        <f t="shared" ca="1" si="12"/>
        <v/>
      </c>
      <c r="C105" s="537" t="str">
        <f ca="1">IF(A105="","",VLOOKUP($A105,Plan3!$A$1546:$I$1997,3,0))</f>
        <v/>
      </c>
      <c r="D105" s="537" t="str">
        <f ca="1">IF(A105="","",VLOOKUP($A105,Plan3!$A$1546:$I$1997,8,0))</f>
        <v/>
      </c>
      <c r="E105" s="539" t="str">
        <f t="shared" ca="1" si="13"/>
        <v/>
      </c>
      <c r="F105" s="539" t="str">
        <f t="shared" ca="1" si="14"/>
        <v/>
      </c>
      <c r="G105" s="539" t="str">
        <f t="shared" ca="1" si="15"/>
        <v/>
      </c>
      <c r="H105" s="540" t="str">
        <f t="shared" ca="1" si="16"/>
        <v/>
      </c>
      <c r="I105" s="540" t="str">
        <f t="shared" ca="1" si="16"/>
        <v/>
      </c>
      <c r="J105" s="540" t="str">
        <f t="shared" ca="1" si="16"/>
        <v/>
      </c>
      <c r="K105" s="541"/>
      <c r="L105" s="600" t="e">
        <f t="shared" si="11"/>
        <v>#VALUE!</v>
      </c>
      <c r="M105" s="809"/>
      <c r="N105" s="258" t="s">
        <v>1526</v>
      </c>
    </row>
    <row r="106" spans="1:17" ht="38.25" customHeight="1" x14ac:dyDescent="0.2">
      <c r="A106" s="258"/>
      <c r="B106" s="543"/>
      <c r="C106" s="544"/>
      <c r="D106" s="544"/>
      <c r="E106" s="545"/>
      <c r="F106" s="545"/>
      <c r="G106" s="545"/>
      <c r="H106" s="546"/>
      <c r="I106" s="546"/>
      <c r="J106" s="546"/>
      <c r="K106" s="547"/>
      <c r="L106" s="600"/>
      <c r="M106" s="809"/>
      <c r="N106" s="258"/>
    </row>
    <row r="107" spans="1:17" ht="38.25" customHeight="1" x14ac:dyDescent="0.2">
      <c r="A107" s="258"/>
      <c r="B107" s="538"/>
      <c r="C107" s="537"/>
      <c r="D107" s="537"/>
      <c r="E107" s="539"/>
      <c r="F107" s="539"/>
      <c r="G107" s="539"/>
      <c r="H107" s="540"/>
      <c r="I107" s="540"/>
      <c r="J107" s="540"/>
      <c r="K107" s="541"/>
      <c r="L107" s="600"/>
      <c r="M107" s="809"/>
      <c r="N107" s="258"/>
    </row>
    <row r="108" spans="1:17" ht="38.25" customHeight="1" x14ac:dyDescent="0.2">
      <c r="A108" s="258"/>
      <c r="B108" s="543"/>
      <c r="C108" s="544"/>
      <c r="D108" s="544"/>
      <c r="E108" s="545"/>
      <c r="F108" s="545"/>
      <c r="G108" s="545"/>
      <c r="H108" s="546"/>
      <c r="I108" s="546"/>
      <c r="J108" s="546"/>
      <c r="K108" s="547"/>
      <c r="L108" s="600"/>
      <c r="M108" s="809"/>
      <c r="N108" s="258"/>
    </row>
    <row r="109" spans="1:17" ht="38.25" customHeight="1" x14ac:dyDescent="0.2">
      <c r="A109" s="258"/>
      <c r="B109" s="538"/>
      <c r="C109" s="537"/>
      <c r="D109" s="537"/>
      <c r="E109" s="539"/>
      <c r="F109" s="539"/>
      <c r="G109" s="539"/>
      <c r="H109" s="540"/>
      <c r="I109" s="540"/>
      <c r="J109" s="540"/>
      <c r="K109" s="541"/>
      <c r="L109" s="600"/>
      <c r="M109" s="809"/>
      <c r="N109" s="258"/>
    </row>
    <row r="110" spans="1:17" ht="38.25" customHeight="1" x14ac:dyDescent="0.2">
      <c r="A110" s="258"/>
      <c r="B110" s="1177" t="s">
        <v>924</v>
      </c>
      <c r="C110" s="1178"/>
      <c r="D110" s="1178"/>
      <c r="E110" s="1178"/>
      <c r="F110" s="1178"/>
      <c r="G110" s="1178"/>
      <c r="H110" s="1178"/>
      <c r="I110" s="1178"/>
      <c r="J110" s="1178"/>
      <c r="K110" s="1179"/>
      <c r="M110" s="809"/>
      <c r="N110" s="788"/>
      <c r="O110" s="534"/>
      <c r="P110" s="534"/>
      <c r="Q110" s="534"/>
    </row>
    <row r="111" spans="1:17" ht="38.25" customHeight="1" x14ac:dyDescent="0.2">
      <c r="A111" s="258"/>
      <c r="B111" s="557" t="s">
        <v>5</v>
      </c>
      <c r="C111" s="558" t="s">
        <v>4</v>
      </c>
      <c r="D111" s="1180" t="s">
        <v>39</v>
      </c>
      <c r="E111" s="1181"/>
      <c r="F111" s="1181"/>
      <c r="G111" s="1181"/>
      <c r="H111" s="1181"/>
      <c r="I111" s="1181"/>
      <c r="J111" s="1181"/>
      <c r="K111" s="1182"/>
      <c r="M111" s="809"/>
      <c r="N111" s="788"/>
      <c r="O111" s="534"/>
      <c r="P111" s="534"/>
      <c r="Q111" s="534"/>
    </row>
    <row r="112" spans="1:17" ht="38.25" customHeight="1" x14ac:dyDescent="0.2">
      <c r="A112" s="258"/>
      <c r="B112" s="543">
        <v>1</v>
      </c>
      <c r="C112" s="544"/>
      <c r="D112" s="1183"/>
      <c r="E112" s="1184"/>
      <c r="F112" s="1184"/>
      <c r="G112" s="1184"/>
      <c r="H112" s="1184"/>
      <c r="I112" s="1184"/>
      <c r="J112" s="1184"/>
      <c r="K112" s="1185"/>
      <c r="M112" s="809"/>
      <c r="N112" s="788"/>
      <c r="O112" s="534"/>
      <c r="P112" s="534"/>
      <c r="Q112" s="534"/>
    </row>
    <row r="113" spans="1:17" ht="38.25" customHeight="1" x14ac:dyDescent="0.2">
      <c r="A113" s="258"/>
      <c r="B113" s="538">
        <v>2</v>
      </c>
      <c r="C113" s="537"/>
      <c r="D113" s="1171"/>
      <c r="E113" s="1172"/>
      <c r="F113" s="1172"/>
      <c r="G113" s="1172"/>
      <c r="H113" s="1172"/>
      <c r="I113" s="1172"/>
      <c r="J113" s="1172"/>
      <c r="K113" s="1173"/>
      <c r="M113" s="809"/>
      <c r="N113" s="788"/>
      <c r="O113" s="534"/>
      <c r="P113" s="534"/>
      <c r="Q113" s="534"/>
    </row>
    <row r="114" spans="1:17" ht="38.25" customHeight="1" x14ac:dyDescent="0.2">
      <c r="A114" s="258"/>
      <c r="B114" s="543">
        <v>3</v>
      </c>
      <c r="C114" s="544"/>
      <c r="D114" s="1186"/>
      <c r="E114" s="1187"/>
      <c r="F114" s="1187"/>
      <c r="G114" s="1187"/>
      <c r="H114" s="1187"/>
      <c r="I114" s="1187"/>
      <c r="J114" s="1187"/>
      <c r="K114" s="1188"/>
      <c r="M114" s="809"/>
      <c r="N114" s="788"/>
      <c r="O114" s="534"/>
      <c r="P114" s="534"/>
      <c r="Q114" s="534"/>
    </row>
    <row r="115" spans="1:17" ht="38.25" customHeight="1" x14ac:dyDescent="0.2">
      <c r="A115" s="258"/>
      <c r="B115" s="538">
        <v>4</v>
      </c>
      <c r="C115" s="537"/>
      <c r="D115" s="1171"/>
      <c r="E115" s="1172"/>
      <c r="F115" s="1172"/>
      <c r="G115" s="1172"/>
      <c r="H115" s="1172"/>
      <c r="I115" s="1172"/>
      <c r="J115" s="1172"/>
      <c r="K115" s="1173"/>
      <c r="M115" s="809"/>
      <c r="N115" s="788"/>
      <c r="O115" s="534"/>
      <c r="P115" s="534"/>
      <c r="Q115" s="534"/>
    </row>
    <row r="116" spans="1:17" ht="38.25" customHeight="1" thickBot="1" x14ac:dyDescent="0.25">
      <c r="A116" s="258"/>
      <c r="B116" s="548">
        <v>5</v>
      </c>
      <c r="C116" s="549"/>
      <c r="D116" s="1174"/>
      <c r="E116" s="1175"/>
      <c r="F116" s="1175"/>
      <c r="G116" s="1175"/>
      <c r="H116" s="1175"/>
      <c r="I116" s="1175"/>
      <c r="J116" s="1175"/>
      <c r="K116" s="1176"/>
      <c r="M116" s="809"/>
      <c r="N116" s="788"/>
      <c r="O116" s="534"/>
      <c r="P116" s="534"/>
      <c r="Q116" s="534"/>
    </row>
    <row r="117" spans="1:17" ht="13.5" thickTop="1" x14ac:dyDescent="0.2">
      <c r="A117" s="258"/>
      <c r="M117" s="809"/>
      <c r="N117" s="788"/>
      <c r="O117" s="534"/>
      <c r="P117" s="534"/>
      <c r="Q117" s="534"/>
    </row>
    <row r="118" spans="1:17" ht="12.75" x14ac:dyDescent="0.2">
      <c r="A118" s="258"/>
      <c r="M118" s="809"/>
      <c r="N118" s="788"/>
      <c r="O118" s="534"/>
      <c r="P118" s="534"/>
      <c r="Q118" s="534"/>
    </row>
    <row r="119" spans="1:17" ht="12.75" x14ac:dyDescent="0.2">
      <c r="A119" s="258"/>
      <c r="M119" s="809"/>
      <c r="N119" s="788"/>
      <c r="O119" s="534"/>
      <c r="P119" s="534"/>
      <c r="Q119" s="534"/>
    </row>
    <row r="120" spans="1:17" ht="12.75" x14ac:dyDescent="0.2">
      <c r="A120" s="258"/>
      <c r="M120" s="809"/>
    </row>
    <row r="121" spans="1:17" ht="12.75" x14ac:dyDescent="0.2">
      <c r="A121" s="258"/>
      <c r="M121" s="809"/>
    </row>
    <row r="122" spans="1:17" ht="12.75" x14ac:dyDescent="0.2">
      <c r="A122" s="258"/>
      <c r="M122" s="809"/>
    </row>
    <row r="123" spans="1:17" ht="12.75" x14ac:dyDescent="0.2">
      <c r="A123" s="258"/>
      <c r="M123" s="809"/>
    </row>
    <row r="124" spans="1:17" ht="12.75" x14ac:dyDescent="0.2">
      <c r="A124" s="258"/>
      <c r="M124" s="809"/>
    </row>
    <row r="125" spans="1:17" ht="12.75" x14ac:dyDescent="0.2">
      <c r="A125" s="258"/>
      <c r="M125" s="809"/>
    </row>
    <row r="126" spans="1:17" ht="12.75" x14ac:dyDescent="0.2">
      <c r="A126" s="258"/>
      <c r="M126" s="809"/>
    </row>
    <row r="127" spans="1:17" ht="12.75" x14ac:dyDescent="0.2">
      <c r="A127" s="258"/>
      <c r="M127" s="809"/>
    </row>
    <row r="128" spans="1:17" ht="12.75" x14ac:dyDescent="0.2">
      <c r="A128" s="258"/>
      <c r="M128" s="809"/>
    </row>
    <row r="129" spans="1:13" ht="12.75" x14ac:dyDescent="0.2">
      <c r="A129" s="258"/>
      <c r="M129" s="809"/>
    </row>
    <row r="130" spans="1:13" ht="12.75" x14ac:dyDescent="0.2">
      <c r="A130" s="258"/>
      <c r="M130" s="809"/>
    </row>
    <row r="131" spans="1:13" ht="12.75" x14ac:dyDescent="0.2">
      <c r="A131" s="258"/>
      <c r="M131" s="809"/>
    </row>
    <row r="132" spans="1:13" ht="12.75" x14ac:dyDescent="0.2">
      <c r="A132" s="258"/>
      <c r="M132" s="806"/>
    </row>
    <row r="133" spans="1:13" ht="12.75" x14ac:dyDescent="0.2">
      <c r="A133" s="258"/>
      <c r="M133" s="806"/>
    </row>
    <row r="134" spans="1:13" ht="12.75" x14ac:dyDescent="0.2">
      <c r="A134" s="258"/>
      <c r="M134" s="806"/>
    </row>
    <row r="135" spans="1:13" ht="12.75" x14ac:dyDescent="0.2">
      <c r="A135" s="258"/>
      <c r="M135" s="806"/>
    </row>
    <row r="136" spans="1:13" ht="12.75" x14ac:dyDescent="0.2">
      <c r="A136" s="258"/>
      <c r="M136" s="806"/>
    </row>
    <row r="137" spans="1:13" ht="12.75" x14ac:dyDescent="0.2">
      <c r="A137" s="258"/>
      <c r="M137" s="806"/>
    </row>
    <row r="138" spans="1:13" ht="12.75" x14ac:dyDescent="0.2">
      <c r="A138" s="258"/>
      <c r="M138" s="806"/>
    </row>
    <row r="139" spans="1:13" ht="12.75" x14ac:dyDescent="0.2">
      <c r="A139" s="258"/>
      <c r="M139" s="806"/>
    </row>
    <row r="140" spans="1:13" x14ac:dyDescent="0.2">
      <c r="M140" s="806"/>
    </row>
    <row r="141" spans="1:13" x14ac:dyDescent="0.2">
      <c r="M141" s="806"/>
    </row>
    <row r="142" spans="1:13" x14ac:dyDescent="0.2">
      <c r="M142" s="806"/>
    </row>
    <row r="143" spans="1:13" x14ac:dyDescent="0.2">
      <c r="M143" s="806"/>
    </row>
    <row r="144" spans="1:13" x14ac:dyDescent="0.2">
      <c r="M144" s="806"/>
    </row>
    <row r="145" spans="13:13" x14ac:dyDescent="0.2">
      <c r="M145" s="806"/>
    </row>
    <row r="146" spans="13:13" x14ac:dyDescent="0.2">
      <c r="M146" s="806"/>
    </row>
    <row r="147" spans="13:13" x14ac:dyDescent="0.2">
      <c r="M147" s="806"/>
    </row>
    <row r="148" spans="13:13" x14ac:dyDescent="0.2">
      <c r="M148" s="806"/>
    </row>
    <row r="149" spans="13:13" x14ac:dyDescent="0.2">
      <c r="M149" s="806"/>
    </row>
    <row r="150" spans="13:13" x14ac:dyDescent="0.2">
      <c r="M150" s="806"/>
    </row>
    <row r="151" spans="13:13" x14ac:dyDescent="0.2">
      <c r="M151" s="806"/>
    </row>
    <row r="152" spans="13:13" x14ac:dyDescent="0.2">
      <c r="M152" s="806"/>
    </row>
    <row r="153" spans="13:13" x14ac:dyDescent="0.2">
      <c r="M153" s="806"/>
    </row>
    <row r="154" spans="13:13" x14ac:dyDescent="0.2">
      <c r="M154" s="806"/>
    </row>
    <row r="155" spans="13:13" x14ac:dyDescent="0.2">
      <c r="M155" s="806"/>
    </row>
    <row r="156" spans="13:13" x14ac:dyDescent="0.2">
      <c r="M156" s="806"/>
    </row>
    <row r="157" spans="13:13" x14ac:dyDescent="0.2">
      <c r="M157" s="806"/>
    </row>
    <row r="158" spans="13:13" x14ac:dyDescent="0.2">
      <c r="M158" s="806"/>
    </row>
    <row r="159" spans="13:13" x14ac:dyDescent="0.2">
      <c r="M159" s="806"/>
    </row>
    <row r="160" spans="13:13" x14ac:dyDescent="0.2">
      <c r="M160" s="806"/>
    </row>
    <row r="161" spans="13:13" x14ac:dyDescent="0.2">
      <c r="M161" s="806"/>
    </row>
    <row r="162" spans="13:13" x14ac:dyDescent="0.2">
      <c r="M162" s="806"/>
    </row>
    <row r="163" spans="13:13" x14ac:dyDescent="0.2">
      <c r="M163" s="806"/>
    </row>
    <row r="164" spans="13:13" x14ac:dyDescent="0.2">
      <c r="M164" s="806"/>
    </row>
    <row r="165" spans="13:13" x14ac:dyDescent="0.2">
      <c r="M165" s="806"/>
    </row>
    <row r="166" spans="13:13" x14ac:dyDescent="0.2">
      <c r="M166" s="806"/>
    </row>
    <row r="167" spans="13:13" x14ac:dyDescent="0.2">
      <c r="M167" s="806"/>
    </row>
    <row r="168" spans="13:13" x14ac:dyDescent="0.2">
      <c r="M168" s="806"/>
    </row>
    <row r="169" spans="13:13" x14ac:dyDescent="0.2">
      <c r="M169" s="806"/>
    </row>
    <row r="170" spans="13:13" x14ac:dyDescent="0.2">
      <c r="M170" s="806"/>
    </row>
    <row r="171" spans="13:13" x14ac:dyDescent="0.2">
      <c r="M171" s="806"/>
    </row>
    <row r="172" spans="13:13" x14ac:dyDescent="0.2">
      <c r="M172" s="806"/>
    </row>
    <row r="173" spans="13:13" x14ac:dyDescent="0.2">
      <c r="M173" s="806"/>
    </row>
    <row r="174" spans="13:13" x14ac:dyDescent="0.2">
      <c r="M174" s="806"/>
    </row>
    <row r="175" spans="13:13" x14ac:dyDescent="0.2">
      <c r="M175" s="806"/>
    </row>
    <row r="176" spans="13:13" x14ac:dyDescent="0.2">
      <c r="M176" s="806"/>
    </row>
    <row r="177" spans="13:13" x14ac:dyDescent="0.2">
      <c r="M177" s="806"/>
    </row>
    <row r="178" spans="13:13" x14ac:dyDescent="0.2">
      <c r="M178" s="806"/>
    </row>
    <row r="179" spans="13:13" x14ac:dyDescent="0.2">
      <c r="M179" s="806"/>
    </row>
    <row r="180" spans="13:13" x14ac:dyDescent="0.2">
      <c r="M180" s="806"/>
    </row>
    <row r="181" spans="13:13" x14ac:dyDescent="0.2">
      <c r="M181" s="806"/>
    </row>
    <row r="182" spans="13:13" x14ac:dyDescent="0.2">
      <c r="M182" s="806"/>
    </row>
    <row r="183" spans="13:13" x14ac:dyDescent="0.2">
      <c r="M183" s="806"/>
    </row>
    <row r="184" spans="13:13" x14ac:dyDescent="0.2">
      <c r="M184" s="806"/>
    </row>
    <row r="185" spans="13:13" x14ac:dyDescent="0.2">
      <c r="M185" s="806"/>
    </row>
    <row r="186" spans="13:13" x14ac:dyDescent="0.2">
      <c r="M186" s="806"/>
    </row>
    <row r="187" spans="13:13" x14ac:dyDescent="0.2">
      <c r="M187" s="806"/>
    </row>
  </sheetData>
  <mergeCells count="14">
    <mergeCell ref="D115:K115"/>
    <mergeCell ref="D116:K116"/>
    <mergeCell ref="B110:K110"/>
    <mergeCell ref="D111:K111"/>
    <mergeCell ref="D112:K112"/>
    <mergeCell ref="D113:K113"/>
    <mergeCell ref="D114:K114"/>
    <mergeCell ref="K3:K4"/>
    <mergeCell ref="D3:D4"/>
    <mergeCell ref="D1:H2"/>
    <mergeCell ref="B3:B4"/>
    <mergeCell ref="C3:C4"/>
    <mergeCell ref="E3:G3"/>
    <mergeCell ref="H3:J3"/>
  </mergeCells>
  <pageMargins left="0.51181102362204722" right="0.51181102362204722" top="0.78740157480314965" bottom="0.78740157480314965" header="0.31496062992125984" footer="0.31496062992125984"/>
  <pageSetup paperSize="9" scale="5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0"/>
  <sheetViews>
    <sheetView showGridLines="0" showZeros="0" zoomScaleNormal="100" workbookViewId="0">
      <pane xSplit="15" ySplit="3" topLeftCell="P13" activePane="bottomRight" state="frozen"/>
      <selection activeCell="B486" sqref="B486"/>
      <selection pane="topRight" activeCell="B486" sqref="B486"/>
      <selection pane="bottomLeft" activeCell="B486" sqref="B486"/>
      <selection pane="bottomRight" activeCell="B486" sqref="B486"/>
    </sheetView>
  </sheetViews>
  <sheetFormatPr defaultColWidth="8.85546875" defaultRowHeight="12.75" x14ac:dyDescent="0.2"/>
  <cols>
    <col min="1" max="1" width="5.7109375" style="1" bestFit="1" customWidth="1"/>
    <col min="2" max="2" width="16.140625" style="1" customWidth="1"/>
    <col min="3" max="4" width="12.28515625" style="1" customWidth="1"/>
    <col min="5" max="5" width="6.28515625" style="1" customWidth="1"/>
    <col min="6" max="7" width="7" style="1" bestFit="1" customWidth="1"/>
    <col min="8" max="8" width="13.28515625" style="1" customWidth="1"/>
    <col min="9" max="9" width="13.7109375" style="1" customWidth="1"/>
    <col min="10" max="10" width="15.140625" style="1" customWidth="1"/>
    <col min="11" max="14" width="13.85546875" style="1" customWidth="1"/>
    <col min="15" max="15" width="13.140625" style="1" customWidth="1"/>
    <col min="16" max="241" width="8.85546875" style="1"/>
    <col min="242" max="242" width="4.42578125" style="1" customWidth="1"/>
    <col min="243" max="247" width="12.28515625" style="1" customWidth="1"/>
    <col min="248" max="248" width="16.140625" style="1" customWidth="1"/>
    <col min="249" max="250" width="12.28515625" style="1" customWidth="1"/>
    <col min="251" max="251" width="14.5703125" style="1" customWidth="1"/>
    <col min="252" max="252" width="12.28515625" style="1" customWidth="1"/>
    <col min="253" max="253" width="12.7109375" style="1" customWidth="1"/>
    <col min="254" max="497" width="8.85546875" style="1"/>
    <col min="498" max="498" width="4.42578125" style="1" customWidth="1"/>
    <col min="499" max="503" width="12.28515625" style="1" customWidth="1"/>
    <col min="504" max="504" width="16.140625" style="1" customWidth="1"/>
    <col min="505" max="506" width="12.28515625" style="1" customWidth="1"/>
    <col min="507" max="507" width="14.5703125" style="1" customWidth="1"/>
    <col min="508" max="508" width="12.28515625" style="1" customWidth="1"/>
    <col min="509" max="509" width="12.7109375" style="1" customWidth="1"/>
    <col min="510" max="753" width="8.85546875" style="1"/>
    <col min="754" max="754" width="4.42578125" style="1" customWidth="1"/>
    <col min="755" max="759" width="12.28515625" style="1" customWidth="1"/>
    <col min="760" max="760" width="16.140625" style="1" customWidth="1"/>
    <col min="761" max="762" width="12.28515625" style="1" customWidth="1"/>
    <col min="763" max="763" width="14.5703125" style="1" customWidth="1"/>
    <col min="764" max="764" width="12.28515625" style="1" customWidth="1"/>
    <col min="765" max="765" width="12.7109375" style="1" customWidth="1"/>
    <col min="766" max="1009" width="8.85546875" style="1"/>
    <col min="1010" max="1010" width="4.42578125" style="1" customWidth="1"/>
    <col min="1011" max="1015" width="12.28515625" style="1" customWidth="1"/>
    <col min="1016" max="1016" width="16.140625" style="1" customWidth="1"/>
    <col min="1017" max="1018" width="12.28515625" style="1" customWidth="1"/>
    <col min="1019" max="1019" width="14.5703125" style="1" customWidth="1"/>
    <col min="1020" max="1020" width="12.28515625" style="1" customWidth="1"/>
    <col min="1021" max="1021" width="12.7109375" style="1" customWidth="1"/>
    <col min="1022" max="1265" width="8.85546875" style="1"/>
    <col min="1266" max="1266" width="4.42578125" style="1" customWidth="1"/>
    <col min="1267" max="1271" width="12.28515625" style="1" customWidth="1"/>
    <col min="1272" max="1272" width="16.140625" style="1" customWidth="1"/>
    <col min="1273" max="1274" width="12.28515625" style="1" customWidth="1"/>
    <col min="1275" max="1275" width="14.5703125" style="1" customWidth="1"/>
    <col min="1276" max="1276" width="12.28515625" style="1" customWidth="1"/>
    <col min="1277" max="1277" width="12.7109375" style="1" customWidth="1"/>
    <col min="1278" max="1521" width="8.85546875" style="1"/>
    <col min="1522" max="1522" width="4.42578125" style="1" customWidth="1"/>
    <col min="1523" max="1527" width="12.28515625" style="1" customWidth="1"/>
    <col min="1528" max="1528" width="16.140625" style="1" customWidth="1"/>
    <col min="1529" max="1530" width="12.28515625" style="1" customWidth="1"/>
    <col min="1531" max="1531" width="14.5703125" style="1" customWidth="1"/>
    <col min="1532" max="1532" width="12.28515625" style="1" customWidth="1"/>
    <col min="1533" max="1533" width="12.7109375" style="1" customWidth="1"/>
    <col min="1534" max="1777" width="8.85546875" style="1"/>
    <col min="1778" max="1778" width="4.42578125" style="1" customWidth="1"/>
    <col min="1779" max="1783" width="12.28515625" style="1" customWidth="1"/>
    <col min="1784" max="1784" width="16.140625" style="1" customWidth="1"/>
    <col min="1785" max="1786" width="12.28515625" style="1" customWidth="1"/>
    <col min="1787" max="1787" width="14.5703125" style="1" customWidth="1"/>
    <col min="1788" max="1788" width="12.28515625" style="1" customWidth="1"/>
    <col min="1789" max="1789" width="12.7109375" style="1" customWidth="1"/>
    <col min="1790" max="2033" width="8.85546875" style="1"/>
    <col min="2034" max="2034" width="4.42578125" style="1" customWidth="1"/>
    <col min="2035" max="2039" width="12.28515625" style="1" customWidth="1"/>
    <col min="2040" max="2040" width="16.140625" style="1" customWidth="1"/>
    <col min="2041" max="2042" width="12.28515625" style="1" customWidth="1"/>
    <col min="2043" max="2043" width="14.5703125" style="1" customWidth="1"/>
    <col min="2044" max="2044" width="12.28515625" style="1" customWidth="1"/>
    <col min="2045" max="2045" width="12.7109375" style="1" customWidth="1"/>
    <col min="2046" max="2289" width="8.85546875" style="1"/>
    <col min="2290" max="2290" width="4.42578125" style="1" customWidth="1"/>
    <col min="2291" max="2295" width="12.28515625" style="1" customWidth="1"/>
    <col min="2296" max="2296" width="16.140625" style="1" customWidth="1"/>
    <col min="2297" max="2298" width="12.28515625" style="1" customWidth="1"/>
    <col min="2299" max="2299" width="14.5703125" style="1" customWidth="1"/>
    <col min="2300" max="2300" width="12.28515625" style="1" customWidth="1"/>
    <col min="2301" max="2301" width="12.7109375" style="1" customWidth="1"/>
    <col min="2302" max="2545" width="8.85546875" style="1"/>
    <col min="2546" max="2546" width="4.42578125" style="1" customWidth="1"/>
    <col min="2547" max="2551" width="12.28515625" style="1" customWidth="1"/>
    <col min="2552" max="2552" width="16.140625" style="1" customWidth="1"/>
    <col min="2553" max="2554" width="12.28515625" style="1" customWidth="1"/>
    <col min="2555" max="2555" width="14.5703125" style="1" customWidth="1"/>
    <col min="2556" max="2556" width="12.28515625" style="1" customWidth="1"/>
    <col min="2557" max="2557" width="12.7109375" style="1" customWidth="1"/>
    <col min="2558" max="2801" width="8.85546875" style="1"/>
    <col min="2802" max="2802" width="4.42578125" style="1" customWidth="1"/>
    <col min="2803" max="2807" width="12.28515625" style="1" customWidth="1"/>
    <col min="2808" max="2808" width="16.140625" style="1" customWidth="1"/>
    <col min="2809" max="2810" width="12.28515625" style="1" customWidth="1"/>
    <col min="2811" max="2811" width="14.5703125" style="1" customWidth="1"/>
    <col min="2812" max="2812" width="12.28515625" style="1" customWidth="1"/>
    <col min="2813" max="2813" width="12.7109375" style="1" customWidth="1"/>
    <col min="2814" max="3057" width="8.85546875" style="1"/>
    <col min="3058" max="3058" width="4.42578125" style="1" customWidth="1"/>
    <col min="3059" max="3063" width="12.28515625" style="1" customWidth="1"/>
    <col min="3064" max="3064" width="16.140625" style="1" customWidth="1"/>
    <col min="3065" max="3066" width="12.28515625" style="1" customWidth="1"/>
    <col min="3067" max="3067" width="14.5703125" style="1" customWidth="1"/>
    <col min="3068" max="3068" width="12.28515625" style="1" customWidth="1"/>
    <col min="3069" max="3069" width="12.7109375" style="1" customWidth="1"/>
    <col min="3070" max="3313" width="8.85546875" style="1"/>
    <col min="3314" max="3314" width="4.42578125" style="1" customWidth="1"/>
    <col min="3315" max="3319" width="12.28515625" style="1" customWidth="1"/>
    <col min="3320" max="3320" width="16.140625" style="1" customWidth="1"/>
    <col min="3321" max="3322" width="12.28515625" style="1" customWidth="1"/>
    <col min="3323" max="3323" width="14.5703125" style="1" customWidth="1"/>
    <col min="3324" max="3324" width="12.28515625" style="1" customWidth="1"/>
    <col min="3325" max="3325" width="12.7109375" style="1" customWidth="1"/>
    <col min="3326" max="3569" width="8.85546875" style="1"/>
    <col min="3570" max="3570" width="4.42578125" style="1" customWidth="1"/>
    <col min="3571" max="3575" width="12.28515625" style="1" customWidth="1"/>
    <col min="3576" max="3576" width="16.140625" style="1" customWidth="1"/>
    <col min="3577" max="3578" width="12.28515625" style="1" customWidth="1"/>
    <col min="3579" max="3579" width="14.5703125" style="1" customWidth="1"/>
    <col min="3580" max="3580" width="12.28515625" style="1" customWidth="1"/>
    <col min="3581" max="3581" width="12.7109375" style="1" customWidth="1"/>
    <col min="3582" max="3825" width="8.85546875" style="1"/>
    <col min="3826" max="3826" width="4.42578125" style="1" customWidth="1"/>
    <col min="3827" max="3831" width="12.28515625" style="1" customWidth="1"/>
    <col min="3832" max="3832" width="16.140625" style="1" customWidth="1"/>
    <col min="3833" max="3834" width="12.28515625" style="1" customWidth="1"/>
    <col min="3835" max="3835" width="14.5703125" style="1" customWidth="1"/>
    <col min="3836" max="3836" width="12.28515625" style="1" customWidth="1"/>
    <col min="3837" max="3837" width="12.7109375" style="1" customWidth="1"/>
    <col min="3838" max="4081" width="8.85546875" style="1"/>
    <col min="4082" max="4082" width="4.42578125" style="1" customWidth="1"/>
    <col min="4083" max="4087" width="12.28515625" style="1" customWidth="1"/>
    <col min="4088" max="4088" width="16.140625" style="1" customWidth="1"/>
    <col min="4089" max="4090" width="12.28515625" style="1" customWidth="1"/>
    <col min="4091" max="4091" width="14.5703125" style="1" customWidth="1"/>
    <col min="4092" max="4092" width="12.28515625" style="1" customWidth="1"/>
    <col min="4093" max="4093" width="12.7109375" style="1" customWidth="1"/>
    <col min="4094" max="4337" width="8.85546875" style="1"/>
    <col min="4338" max="4338" width="4.42578125" style="1" customWidth="1"/>
    <col min="4339" max="4343" width="12.28515625" style="1" customWidth="1"/>
    <col min="4344" max="4344" width="16.140625" style="1" customWidth="1"/>
    <col min="4345" max="4346" width="12.28515625" style="1" customWidth="1"/>
    <col min="4347" max="4347" width="14.5703125" style="1" customWidth="1"/>
    <col min="4348" max="4348" width="12.28515625" style="1" customWidth="1"/>
    <col min="4349" max="4349" width="12.7109375" style="1" customWidth="1"/>
    <col min="4350" max="4593" width="8.85546875" style="1"/>
    <col min="4594" max="4594" width="4.42578125" style="1" customWidth="1"/>
    <col min="4595" max="4599" width="12.28515625" style="1" customWidth="1"/>
    <col min="4600" max="4600" width="16.140625" style="1" customWidth="1"/>
    <col min="4601" max="4602" width="12.28515625" style="1" customWidth="1"/>
    <col min="4603" max="4603" width="14.5703125" style="1" customWidth="1"/>
    <col min="4604" max="4604" width="12.28515625" style="1" customWidth="1"/>
    <col min="4605" max="4605" width="12.7109375" style="1" customWidth="1"/>
    <col min="4606" max="4849" width="8.85546875" style="1"/>
    <col min="4850" max="4850" width="4.42578125" style="1" customWidth="1"/>
    <col min="4851" max="4855" width="12.28515625" style="1" customWidth="1"/>
    <col min="4856" max="4856" width="16.140625" style="1" customWidth="1"/>
    <col min="4857" max="4858" width="12.28515625" style="1" customWidth="1"/>
    <col min="4859" max="4859" width="14.5703125" style="1" customWidth="1"/>
    <col min="4860" max="4860" width="12.28515625" style="1" customWidth="1"/>
    <col min="4861" max="4861" width="12.7109375" style="1" customWidth="1"/>
    <col min="4862" max="5105" width="8.85546875" style="1"/>
    <col min="5106" max="5106" width="4.42578125" style="1" customWidth="1"/>
    <col min="5107" max="5111" width="12.28515625" style="1" customWidth="1"/>
    <col min="5112" max="5112" width="16.140625" style="1" customWidth="1"/>
    <col min="5113" max="5114" width="12.28515625" style="1" customWidth="1"/>
    <col min="5115" max="5115" width="14.5703125" style="1" customWidth="1"/>
    <col min="5116" max="5116" width="12.28515625" style="1" customWidth="1"/>
    <col min="5117" max="5117" width="12.7109375" style="1" customWidth="1"/>
    <col min="5118" max="5361" width="8.85546875" style="1"/>
    <col min="5362" max="5362" width="4.42578125" style="1" customWidth="1"/>
    <col min="5363" max="5367" width="12.28515625" style="1" customWidth="1"/>
    <col min="5368" max="5368" width="16.140625" style="1" customWidth="1"/>
    <col min="5369" max="5370" width="12.28515625" style="1" customWidth="1"/>
    <col min="5371" max="5371" width="14.5703125" style="1" customWidth="1"/>
    <col min="5372" max="5372" width="12.28515625" style="1" customWidth="1"/>
    <col min="5373" max="5373" width="12.7109375" style="1" customWidth="1"/>
    <col min="5374" max="5617" width="8.85546875" style="1"/>
    <col min="5618" max="5618" width="4.42578125" style="1" customWidth="1"/>
    <col min="5619" max="5623" width="12.28515625" style="1" customWidth="1"/>
    <col min="5624" max="5624" width="16.140625" style="1" customWidth="1"/>
    <col min="5625" max="5626" width="12.28515625" style="1" customWidth="1"/>
    <col min="5627" max="5627" width="14.5703125" style="1" customWidth="1"/>
    <col min="5628" max="5628" width="12.28515625" style="1" customWidth="1"/>
    <col min="5629" max="5629" width="12.7109375" style="1" customWidth="1"/>
    <col min="5630" max="5873" width="8.85546875" style="1"/>
    <col min="5874" max="5874" width="4.42578125" style="1" customWidth="1"/>
    <col min="5875" max="5879" width="12.28515625" style="1" customWidth="1"/>
    <col min="5880" max="5880" width="16.140625" style="1" customWidth="1"/>
    <col min="5881" max="5882" width="12.28515625" style="1" customWidth="1"/>
    <col min="5883" max="5883" width="14.5703125" style="1" customWidth="1"/>
    <col min="5884" max="5884" width="12.28515625" style="1" customWidth="1"/>
    <col min="5885" max="5885" width="12.7109375" style="1" customWidth="1"/>
    <col min="5886" max="6129" width="8.85546875" style="1"/>
    <col min="6130" max="6130" width="4.42578125" style="1" customWidth="1"/>
    <col min="6131" max="6135" width="12.28515625" style="1" customWidth="1"/>
    <col min="6136" max="6136" width="16.140625" style="1" customWidth="1"/>
    <col min="6137" max="6138" width="12.28515625" style="1" customWidth="1"/>
    <col min="6139" max="6139" width="14.5703125" style="1" customWidth="1"/>
    <col min="6140" max="6140" width="12.28515625" style="1" customWidth="1"/>
    <col min="6141" max="6141" width="12.7109375" style="1" customWidth="1"/>
    <col min="6142" max="6385" width="8.85546875" style="1"/>
    <col min="6386" max="6386" width="4.42578125" style="1" customWidth="1"/>
    <col min="6387" max="6391" width="12.28515625" style="1" customWidth="1"/>
    <col min="6392" max="6392" width="16.140625" style="1" customWidth="1"/>
    <col min="6393" max="6394" width="12.28515625" style="1" customWidth="1"/>
    <col min="6395" max="6395" width="14.5703125" style="1" customWidth="1"/>
    <col min="6396" max="6396" width="12.28515625" style="1" customWidth="1"/>
    <col min="6397" max="6397" width="12.7109375" style="1" customWidth="1"/>
    <col min="6398" max="6641" width="8.85546875" style="1"/>
    <col min="6642" max="6642" width="4.42578125" style="1" customWidth="1"/>
    <col min="6643" max="6647" width="12.28515625" style="1" customWidth="1"/>
    <col min="6648" max="6648" width="16.140625" style="1" customWidth="1"/>
    <col min="6649" max="6650" width="12.28515625" style="1" customWidth="1"/>
    <col min="6651" max="6651" width="14.5703125" style="1" customWidth="1"/>
    <col min="6652" max="6652" width="12.28515625" style="1" customWidth="1"/>
    <col min="6653" max="6653" width="12.7109375" style="1" customWidth="1"/>
    <col min="6654" max="6897" width="8.85546875" style="1"/>
    <col min="6898" max="6898" width="4.42578125" style="1" customWidth="1"/>
    <col min="6899" max="6903" width="12.28515625" style="1" customWidth="1"/>
    <col min="6904" max="6904" width="16.140625" style="1" customWidth="1"/>
    <col min="6905" max="6906" width="12.28515625" style="1" customWidth="1"/>
    <col min="6907" max="6907" width="14.5703125" style="1" customWidth="1"/>
    <col min="6908" max="6908" width="12.28515625" style="1" customWidth="1"/>
    <col min="6909" max="6909" width="12.7109375" style="1" customWidth="1"/>
    <col min="6910" max="7153" width="8.85546875" style="1"/>
    <col min="7154" max="7154" width="4.42578125" style="1" customWidth="1"/>
    <col min="7155" max="7159" width="12.28515625" style="1" customWidth="1"/>
    <col min="7160" max="7160" width="16.140625" style="1" customWidth="1"/>
    <col min="7161" max="7162" width="12.28515625" style="1" customWidth="1"/>
    <col min="7163" max="7163" width="14.5703125" style="1" customWidth="1"/>
    <col min="7164" max="7164" width="12.28515625" style="1" customWidth="1"/>
    <col min="7165" max="7165" width="12.7109375" style="1" customWidth="1"/>
    <col min="7166" max="7409" width="8.85546875" style="1"/>
    <col min="7410" max="7410" width="4.42578125" style="1" customWidth="1"/>
    <col min="7411" max="7415" width="12.28515625" style="1" customWidth="1"/>
    <col min="7416" max="7416" width="16.140625" style="1" customWidth="1"/>
    <col min="7417" max="7418" width="12.28515625" style="1" customWidth="1"/>
    <col min="7419" max="7419" width="14.5703125" style="1" customWidth="1"/>
    <col min="7420" max="7420" width="12.28515625" style="1" customWidth="1"/>
    <col min="7421" max="7421" width="12.7109375" style="1" customWidth="1"/>
    <col min="7422" max="7665" width="8.85546875" style="1"/>
    <col min="7666" max="7666" width="4.42578125" style="1" customWidth="1"/>
    <col min="7667" max="7671" width="12.28515625" style="1" customWidth="1"/>
    <col min="7672" max="7672" width="16.140625" style="1" customWidth="1"/>
    <col min="7673" max="7674" width="12.28515625" style="1" customWidth="1"/>
    <col min="7675" max="7675" width="14.5703125" style="1" customWidth="1"/>
    <col min="7676" max="7676" width="12.28515625" style="1" customWidth="1"/>
    <col min="7677" max="7677" width="12.7109375" style="1" customWidth="1"/>
    <col min="7678" max="7921" width="8.85546875" style="1"/>
    <col min="7922" max="7922" width="4.42578125" style="1" customWidth="1"/>
    <col min="7923" max="7927" width="12.28515625" style="1" customWidth="1"/>
    <col min="7928" max="7928" width="16.140625" style="1" customWidth="1"/>
    <col min="7929" max="7930" width="12.28515625" style="1" customWidth="1"/>
    <col min="7931" max="7931" width="14.5703125" style="1" customWidth="1"/>
    <col min="7932" max="7932" width="12.28515625" style="1" customWidth="1"/>
    <col min="7933" max="7933" width="12.7109375" style="1" customWidth="1"/>
    <col min="7934" max="8177" width="8.85546875" style="1"/>
    <col min="8178" max="8178" width="4.42578125" style="1" customWidth="1"/>
    <col min="8179" max="8183" width="12.28515625" style="1" customWidth="1"/>
    <col min="8184" max="8184" width="16.140625" style="1" customWidth="1"/>
    <col min="8185" max="8186" width="12.28515625" style="1" customWidth="1"/>
    <col min="8187" max="8187" width="14.5703125" style="1" customWidth="1"/>
    <col min="8188" max="8188" width="12.28515625" style="1" customWidth="1"/>
    <col min="8189" max="8189" width="12.7109375" style="1" customWidth="1"/>
    <col min="8190" max="8433" width="8.85546875" style="1"/>
    <col min="8434" max="8434" width="4.42578125" style="1" customWidth="1"/>
    <col min="8435" max="8439" width="12.28515625" style="1" customWidth="1"/>
    <col min="8440" max="8440" width="16.140625" style="1" customWidth="1"/>
    <col min="8441" max="8442" width="12.28515625" style="1" customWidth="1"/>
    <col min="8443" max="8443" width="14.5703125" style="1" customWidth="1"/>
    <col min="8444" max="8444" width="12.28515625" style="1" customWidth="1"/>
    <col min="8445" max="8445" width="12.7109375" style="1" customWidth="1"/>
    <col min="8446" max="8689" width="8.85546875" style="1"/>
    <col min="8690" max="8690" width="4.42578125" style="1" customWidth="1"/>
    <col min="8691" max="8695" width="12.28515625" style="1" customWidth="1"/>
    <col min="8696" max="8696" width="16.140625" style="1" customWidth="1"/>
    <col min="8697" max="8698" width="12.28515625" style="1" customWidth="1"/>
    <col min="8699" max="8699" width="14.5703125" style="1" customWidth="1"/>
    <col min="8700" max="8700" width="12.28515625" style="1" customWidth="1"/>
    <col min="8701" max="8701" width="12.7109375" style="1" customWidth="1"/>
    <col min="8702" max="8945" width="8.85546875" style="1"/>
    <col min="8946" max="8946" width="4.42578125" style="1" customWidth="1"/>
    <col min="8947" max="8951" width="12.28515625" style="1" customWidth="1"/>
    <col min="8952" max="8952" width="16.140625" style="1" customWidth="1"/>
    <col min="8953" max="8954" width="12.28515625" style="1" customWidth="1"/>
    <col min="8955" max="8955" width="14.5703125" style="1" customWidth="1"/>
    <col min="8956" max="8956" width="12.28515625" style="1" customWidth="1"/>
    <col min="8957" max="8957" width="12.7109375" style="1" customWidth="1"/>
    <col min="8958" max="9201" width="8.85546875" style="1"/>
    <col min="9202" max="9202" width="4.42578125" style="1" customWidth="1"/>
    <col min="9203" max="9207" width="12.28515625" style="1" customWidth="1"/>
    <col min="9208" max="9208" width="16.140625" style="1" customWidth="1"/>
    <col min="9209" max="9210" width="12.28515625" style="1" customWidth="1"/>
    <col min="9211" max="9211" width="14.5703125" style="1" customWidth="1"/>
    <col min="9212" max="9212" width="12.28515625" style="1" customWidth="1"/>
    <col min="9213" max="9213" width="12.7109375" style="1" customWidth="1"/>
    <col min="9214" max="9457" width="8.85546875" style="1"/>
    <col min="9458" max="9458" width="4.42578125" style="1" customWidth="1"/>
    <col min="9459" max="9463" width="12.28515625" style="1" customWidth="1"/>
    <col min="9464" max="9464" width="16.140625" style="1" customWidth="1"/>
    <col min="9465" max="9466" width="12.28515625" style="1" customWidth="1"/>
    <col min="9467" max="9467" width="14.5703125" style="1" customWidth="1"/>
    <col min="9468" max="9468" width="12.28515625" style="1" customWidth="1"/>
    <col min="9469" max="9469" width="12.7109375" style="1" customWidth="1"/>
    <col min="9470" max="9713" width="8.85546875" style="1"/>
    <col min="9714" max="9714" width="4.42578125" style="1" customWidth="1"/>
    <col min="9715" max="9719" width="12.28515625" style="1" customWidth="1"/>
    <col min="9720" max="9720" width="16.140625" style="1" customWidth="1"/>
    <col min="9721" max="9722" width="12.28515625" style="1" customWidth="1"/>
    <col min="9723" max="9723" width="14.5703125" style="1" customWidth="1"/>
    <col min="9724" max="9724" width="12.28515625" style="1" customWidth="1"/>
    <col min="9725" max="9725" width="12.7109375" style="1" customWidth="1"/>
    <col min="9726" max="9969" width="8.85546875" style="1"/>
    <col min="9970" max="9970" width="4.42578125" style="1" customWidth="1"/>
    <col min="9971" max="9975" width="12.28515625" style="1" customWidth="1"/>
    <col min="9976" max="9976" width="16.140625" style="1" customWidth="1"/>
    <col min="9977" max="9978" width="12.28515625" style="1" customWidth="1"/>
    <col min="9979" max="9979" width="14.5703125" style="1" customWidth="1"/>
    <col min="9980" max="9980" width="12.28515625" style="1" customWidth="1"/>
    <col min="9981" max="9981" width="12.7109375" style="1" customWidth="1"/>
    <col min="9982" max="10225" width="8.85546875" style="1"/>
    <col min="10226" max="10226" width="4.42578125" style="1" customWidth="1"/>
    <col min="10227" max="10231" width="12.28515625" style="1" customWidth="1"/>
    <col min="10232" max="10232" width="16.140625" style="1" customWidth="1"/>
    <col min="10233" max="10234" width="12.28515625" style="1" customWidth="1"/>
    <col min="10235" max="10235" width="14.5703125" style="1" customWidth="1"/>
    <col min="10236" max="10236" width="12.28515625" style="1" customWidth="1"/>
    <col min="10237" max="10237" width="12.7109375" style="1" customWidth="1"/>
    <col min="10238" max="10481" width="8.85546875" style="1"/>
    <col min="10482" max="10482" width="4.42578125" style="1" customWidth="1"/>
    <col min="10483" max="10487" width="12.28515625" style="1" customWidth="1"/>
    <col min="10488" max="10488" width="16.140625" style="1" customWidth="1"/>
    <col min="10489" max="10490" width="12.28515625" style="1" customWidth="1"/>
    <col min="10491" max="10491" width="14.5703125" style="1" customWidth="1"/>
    <col min="10492" max="10492" width="12.28515625" style="1" customWidth="1"/>
    <col min="10493" max="10493" width="12.7109375" style="1" customWidth="1"/>
    <col min="10494" max="10737" width="8.85546875" style="1"/>
    <col min="10738" max="10738" width="4.42578125" style="1" customWidth="1"/>
    <col min="10739" max="10743" width="12.28515625" style="1" customWidth="1"/>
    <col min="10744" max="10744" width="16.140625" style="1" customWidth="1"/>
    <col min="10745" max="10746" width="12.28515625" style="1" customWidth="1"/>
    <col min="10747" max="10747" width="14.5703125" style="1" customWidth="1"/>
    <col min="10748" max="10748" width="12.28515625" style="1" customWidth="1"/>
    <col min="10749" max="10749" width="12.7109375" style="1" customWidth="1"/>
    <col min="10750" max="10993" width="8.85546875" style="1"/>
    <col min="10994" max="10994" width="4.42578125" style="1" customWidth="1"/>
    <col min="10995" max="10999" width="12.28515625" style="1" customWidth="1"/>
    <col min="11000" max="11000" width="16.140625" style="1" customWidth="1"/>
    <col min="11001" max="11002" width="12.28515625" style="1" customWidth="1"/>
    <col min="11003" max="11003" width="14.5703125" style="1" customWidth="1"/>
    <col min="11004" max="11004" width="12.28515625" style="1" customWidth="1"/>
    <col min="11005" max="11005" width="12.7109375" style="1" customWidth="1"/>
    <col min="11006" max="11249" width="8.85546875" style="1"/>
    <col min="11250" max="11250" width="4.42578125" style="1" customWidth="1"/>
    <col min="11251" max="11255" width="12.28515625" style="1" customWidth="1"/>
    <col min="11256" max="11256" width="16.140625" style="1" customWidth="1"/>
    <col min="11257" max="11258" width="12.28515625" style="1" customWidth="1"/>
    <col min="11259" max="11259" width="14.5703125" style="1" customWidth="1"/>
    <col min="11260" max="11260" width="12.28515625" style="1" customWidth="1"/>
    <col min="11261" max="11261" width="12.7109375" style="1" customWidth="1"/>
    <col min="11262" max="11505" width="8.85546875" style="1"/>
    <col min="11506" max="11506" width="4.42578125" style="1" customWidth="1"/>
    <col min="11507" max="11511" width="12.28515625" style="1" customWidth="1"/>
    <col min="11512" max="11512" width="16.140625" style="1" customWidth="1"/>
    <col min="11513" max="11514" width="12.28515625" style="1" customWidth="1"/>
    <col min="11515" max="11515" width="14.5703125" style="1" customWidth="1"/>
    <col min="11516" max="11516" width="12.28515625" style="1" customWidth="1"/>
    <col min="11517" max="11517" width="12.7109375" style="1" customWidth="1"/>
    <col min="11518" max="11761" width="8.85546875" style="1"/>
    <col min="11762" max="11762" width="4.42578125" style="1" customWidth="1"/>
    <col min="11763" max="11767" width="12.28515625" style="1" customWidth="1"/>
    <col min="11768" max="11768" width="16.140625" style="1" customWidth="1"/>
    <col min="11769" max="11770" width="12.28515625" style="1" customWidth="1"/>
    <col min="11771" max="11771" width="14.5703125" style="1" customWidth="1"/>
    <col min="11772" max="11772" width="12.28515625" style="1" customWidth="1"/>
    <col min="11773" max="11773" width="12.7109375" style="1" customWidth="1"/>
    <col min="11774" max="12017" width="8.85546875" style="1"/>
    <col min="12018" max="12018" width="4.42578125" style="1" customWidth="1"/>
    <col min="12019" max="12023" width="12.28515625" style="1" customWidth="1"/>
    <col min="12024" max="12024" width="16.140625" style="1" customWidth="1"/>
    <col min="12025" max="12026" width="12.28515625" style="1" customWidth="1"/>
    <col min="12027" max="12027" width="14.5703125" style="1" customWidth="1"/>
    <col min="12028" max="12028" width="12.28515625" style="1" customWidth="1"/>
    <col min="12029" max="12029" width="12.7109375" style="1" customWidth="1"/>
    <col min="12030" max="12273" width="8.85546875" style="1"/>
    <col min="12274" max="12274" width="4.42578125" style="1" customWidth="1"/>
    <col min="12275" max="12279" width="12.28515625" style="1" customWidth="1"/>
    <col min="12280" max="12280" width="16.140625" style="1" customWidth="1"/>
    <col min="12281" max="12282" width="12.28515625" style="1" customWidth="1"/>
    <col min="12283" max="12283" width="14.5703125" style="1" customWidth="1"/>
    <col min="12284" max="12284" width="12.28515625" style="1" customWidth="1"/>
    <col min="12285" max="12285" width="12.7109375" style="1" customWidth="1"/>
    <col min="12286" max="12529" width="8.85546875" style="1"/>
    <col min="12530" max="12530" width="4.42578125" style="1" customWidth="1"/>
    <col min="12531" max="12535" width="12.28515625" style="1" customWidth="1"/>
    <col min="12536" max="12536" width="16.140625" style="1" customWidth="1"/>
    <col min="12537" max="12538" width="12.28515625" style="1" customWidth="1"/>
    <col min="12539" max="12539" width="14.5703125" style="1" customWidth="1"/>
    <col min="12540" max="12540" width="12.28515625" style="1" customWidth="1"/>
    <col min="12541" max="12541" width="12.7109375" style="1" customWidth="1"/>
    <col min="12542" max="12785" width="8.85546875" style="1"/>
    <col min="12786" max="12786" width="4.42578125" style="1" customWidth="1"/>
    <col min="12787" max="12791" width="12.28515625" style="1" customWidth="1"/>
    <col min="12792" max="12792" width="16.140625" style="1" customWidth="1"/>
    <col min="12793" max="12794" width="12.28515625" style="1" customWidth="1"/>
    <col min="12795" max="12795" width="14.5703125" style="1" customWidth="1"/>
    <col min="12796" max="12796" width="12.28515625" style="1" customWidth="1"/>
    <col min="12797" max="12797" width="12.7109375" style="1" customWidth="1"/>
    <col min="12798" max="13041" width="8.85546875" style="1"/>
    <col min="13042" max="13042" width="4.42578125" style="1" customWidth="1"/>
    <col min="13043" max="13047" width="12.28515625" style="1" customWidth="1"/>
    <col min="13048" max="13048" width="16.140625" style="1" customWidth="1"/>
    <col min="13049" max="13050" width="12.28515625" style="1" customWidth="1"/>
    <col min="13051" max="13051" width="14.5703125" style="1" customWidth="1"/>
    <col min="13052" max="13052" width="12.28515625" style="1" customWidth="1"/>
    <col min="13053" max="13053" width="12.7109375" style="1" customWidth="1"/>
    <col min="13054" max="13297" width="8.85546875" style="1"/>
    <col min="13298" max="13298" width="4.42578125" style="1" customWidth="1"/>
    <col min="13299" max="13303" width="12.28515625" style="1" customWidth="1"/>
    <col min="13304" max="13304" width="16.140625" style="1" customWidth="1"/>
    <col min="13305" max="13306" width="12.28515625" style="1" customWidth="1"/>
    <col min="13307" max="13307" width="14.5703125" style="1" customWidth="1"/>
    <col min="13308" max="13308" width="12.28515625" style="1" customWidth="1"/>
    <col min="13309" max="13309" width="12.7109375" style="1" customWidth="1"/>
    <col min="13310" max="13553" width="8.85546875" style="1"/>
    <col min="13554" max="13554" width="4.42578125" style="1" customWidth="1"/>
    <col min="13555" max="13559" width="12.28515625" style="1" customWidth="1"/>
    <col min="13560" max="13560" width="16.140625" style="1" customWidth="1"/>
    <col min="13561" max="13562" width="12.28515625" style="1" customWidth="1"/>
    <col min="13563" max="13563" width="14.5703125" style="1" customWidth="1"/>
    <col min="13564" max="13564" width="12.28515625" style="1" customWidth="1"/>
    <col min="13565" max="13565" width="12.7109375" style="1" customWidth="1"/>
    <col min="13566" max="13809" width="8.85546875" style="1"/>
    <col min="13810" max="13810" width="4.42578125" style="1" customWidth="1"/>
    <col min="13811" max="13815" width="12.28515625" style="1" customWidth="1"/>
    <col min="13816" max="13816" width="16.140625" style="1" customWidth="1"/>
    <col min="13817" max="13818" width="12.28515625" style="1" customWidth="1"/>
    <col min="13819" max="13819" width="14.5703125" style="1" customWidth="1"/>
    <col min="13820" max="13820" width="12.28515625" style="1" customWidth="1"/>
    <col min="13821" max="13821" width="12.7109375" style="1" customWidth="1"/>
    <col min="13822" max="14065" width="8.85546875" style="1"/>
    <col min="14066" max="14066" width="4.42578125" style="1" customWidth="1"/>
    <col min="14067" max="14071" width="12.28515625" style="1" customWidth="1"/>
    <col min="14072" max="14072" width="16.140625" style="1" customWidth="1"/>
    <col min="14073" max="14074" width="12.28515625" style="1" customWidth="1"/>
    <col min="14075" max="14075" width="14.5703125" style="1" customWidth="1"/>
    <col min="14076" max="14076" width="12.28515625" style="1" customWidth="1"/>
    <col min="14077" max="14077" width="12.7109375" style="1" customWidth="1"/>
    <col min="14078" max="14321" width="8.85546875" style="1"/>
    <col min="14322" max="14322" width="4.42578125" style="1" customWidth="1"/>
    <col min="14323" max="14327" width="12.28515625" style="1" customWidth="1"/>
    <col min="14328" max="14328" width="16.140625" style="1" customWidth="1"/>
    <col min="14329" max="14330" width="12.28515625" style="1" customWidth="1"/>
    <col min="14331" max="14331" width="14.5703125" style="1" customWidth="1"/>
    <col min="14332" max="14332" width="12.28515625" style="1" customWidth="1"/>
    <col min="14333" max="14333" width="12.7109375" style="1" customWidth="1"/>
    <col min="14334" max="14577" width="8.85546875" style="1"/>
    <col min="14578" max="14578" width="4.42578125" style="1" customWidth="1"/>
    <col min="14579" max="14583" width="12.28515625" style="1" customWidth="1"/>
    <col min="14584" max="14584" width="16.140625" style="1" customWidth="1"/>
    <col min="14585" max="14586" width="12.28515625" style="1" customWidth="1"/>
    <col min="14587" max="14587" width="14.5703125" style="1" customWidth="1"/>
    <col min="14588" max="14588" width="12.28515625" style="1" customWidth="1"/>
    <col min="14589" max="14589" width="12.7109375" style="1" customWidth="1"/>
    <col min="14590" max="14833" width="8.85546875" style="1"/>
    <col min="14834" max="14834" width="4.42578125" style="1" customWidth="1"/>
    <col min="14835" max="14839" width="12.28515625" style="1" customWidth="1"/>
    <col min="14840" max="14840" width="16.140625" style="1" customWidth="1"/>
    <col min="14841" max="14842" width="12.28515625" style="1" customWidth="1"/>
    <col min="14843" max="14843" width="14.5703125" style="1" customWidth="1"/>
    <col min="14844" max="14844" width="12.28515625" style="1" customWidth="1"/>
    <col min="14845" max="14845" width="12.7109375" style="1" customWidth="1"/>
    <col min="14846" max="15089" width="8.85546875" style="1"/>
    <col min="15090" max="15090" width="4.42578125" style="1" customWidth="1"/>
    <col min="15091" max="15095" width="12.28515625" style="1" customWidth="1"/>
    <col min="15096" max="15096" width="16.140625" style="1" customWidth="1"/>
    <col min="15097" max="15098" width="12.28515625" style="1" customWidth="1"/>
    <col min="15099" max="15099" width="14.5703125" style="1" customWidth="1"/>
    <col min="15100" max="15100" width="12.28515625" style="1" customWidth="1"/>
    <col min="15101" max="15101" width="12.7109375" style="1" customWidth="1"/>
    <col min="15102" max="15345" width="8.85546875" style="1"/>
    <col min="15346" max="15346" width="4.42578125" style="1" customWidth="1"/>
    <col min="15347" max="15351" width="12.28515625" style="1" customWidth="1"/>
    <col min="15352" max="15352" width="16.140625" style="1" customWidth="1"/>
    <col min="15353" max="15354" width="12.28515625" style="1" customWidth="1"/>
    <col min="15355" max="15355" width="14.5703125" style="1" customWidth="1"/>
    <col min="15356" max="15356" width="12.28515625" style="1" customWidth="1"/>
    <col min="15357" max="15357" width="12.7109375" style="1" customWidth="1"/>
    <col min="15358" max="15601" width="8.85546875" style="1"/>
    <col min="15602" max="15602" width="4.42578125" style="1" customWidth="1"/>
    <col min="15603" max="15607" width="12.28515625" style="1" customWidth="1"/>
    <col min="15608" max="15608" width="16.140625" style="1" customWidth="1"/>
    <col min="15609" max="15610" width="12.28515625" style="1" customWidth="1"/>
    <col min="15611" max="15611" width="14.5703125" style="1" customWidth="1"/>
    <col min="15612" max="15612" width="12.28515625" style="1" customWidth="1"/>
    <col min="15613" max="15613" width="12.7109375" style="1" customWidth="1"/>
    <col min="15614" max="15857" width="8.85546875" style="1"/>
    <col min="15858" max="15858" width="4.42578125" style="1" customWidth="1"/>
    <col min="15859" max="15863" width="12.28515625" style="1" customWidth="1"/>
    <col min="15864" max="15864" width="16.140625" style="1" customWidth="1"/>
    <col min="15865" max="15866" width="12.28515625" style="1" customWidth="1"/>
    <col min="15867" max="15867" width="14.5703125" style="1" customWidth="1"/>
    <col min="15868" max="15868" width="12.28515625" style="1" customWidth="1"/>
    <col min="15869" max="15869" width="12.7109375" style="1" customWidth="1"/>
    <col min="15870" max="16113" width="8.85546875" style="1"/>
    <col min="16114" max="16114" width="4.42578125" style="1" customWidth="1"/>
    <col min="16115" max="16119" width="12.28515625" style="1" customWidth="1"/>
    <col min="16120" max="16120" width="16.140625" style="1" customWidth="1"/>
    <col min="16121" max="16122" width="12.28515625" style="1" customWidth="1"/>
    <col min="16123" max="16123" width="14.5703125" style="1" customWidth="1"/>
    <col min="16124" max="16124" width="12.28515625" style="1" customWidth="1"/>
    <col min="16125" max="16125" width="12.7109375" style="1" customWidth="1"/>
    <col min="16126" max="16384" width="8.85546875" style="1"/>
  </cols>
  <sheetData>
    <row r="1" spans="1:15" ht="13.5" thickBot="1" x14ac:dyDescent="0.25">
      <c r="A1" s="1" t="s">
        <v>30</v>
      </c>
    </row>
    <row r="2" spans="1:15" ht="36.75" customHeight="1" x14ac:dyDescent="0.2">
      <c r="B2" s="601"/>
      <c r="C2" s="602"/>
      <c r="D2" s="602"/>
      <c r="E2" s="602"/>
      <c r="F2" s="602"/>
      <c r="G2" s="602"/>
      <c r="H2" s="1189" t="s">
        <v>1660</v>
      </c>
      <c r="I2" s="1189"/>
      <c r="J2" s="1189"/>
      <c r="K2" s="602"/>
      <c r="L2" s="602"/>
      <c r="M2" s="611"/>
      <c r="N2" s="610"/>
      <c r="O2" s="607"/>
    </row>
    <row r="3" spans="1:15" ht="29.25" customHeight="1" x14ac:dyDescent="0.2">
      <c r="B3" s="603"/>
      <c r="C3" s="604"/>
      <c r="D3" s="604"/>
      <c r="E3" s="604"/>
      <c r="F3" s="604"/>
      <c r="G3" s="604"/>
      <c r="H3" s="605" t="s">
        <v>961</v>
      </c>
      <c r="I3" s="604"/>
      <c r="J3" s="604"/>
      <c r="K3" s="604"/>
      <c r="L3" s="604"/>
      <c r="M3" s="604"/>
      <c r="N3" s="612" t="s">
        <v>947</v>
      </c>
      <c r="O3" s="791">
        <v>44104</v>
      </c>
    </row>
    <row r="4" spans="1:15" ht="21.95" customHeight="1" x14ac:dyDescent="0.2">
      <c r="B4" s="608"/>
      <c r="C4" s="51"/>
      <c r="D4" s="51"/>
      <c r="E4" s="51"/>
      <c r="F4" s="51"/>
      <c r="G4" s="51"/>
      <c r="H4" s="65"/>
      <c r="I4" s="196"/>
      <c r="J4" s="593"/>
      <c r="K4" s="594"/>
      <c r="L4" s="594"/>
      <c r="M4" s="594"/>
      <c r="N4" s="594"/>
      <c r="O4" s="609"/>
    </row>
    <row r="5" spans="1:15" ht="21.95" customHeight="1" x14ac:dyDescent="0.2">
      <c r="A5" s="166"/>
      <c r="B5" s="628">
        <v>1.1741679939833576</v>
      </c>
      <c r="C5" s="623"/>
      <c r="D5" s="624"/>
      <c r="E5" s="624" t="s">
        <v>2759</v>
      </c>
      <c r="F5" s="625"/>
      <c r="G5" s="626"/>
      <c r="H5" s="626"/>
      <c r="I5" s="626"/>
      <c r="J5" s="626"/>
      <c r="K5" s="626"/>
      <c r="L5" s="626"/>
      <c r="M5" s="627"/>
      <c r="N5" s="627"/>
      <c r="O5" s="598">
        <v>17.419999999999998</v>
      </c>
    </row>
    <row r="6" spans="1:15" ht="21.95" customHeight="1" x14ac:dyDescent="0.25">
      <c r="A6" s="166"/>
      <c r="B6" s="43"/>
      <c r="C6" s="613"/>
      <c r="D6" s="567"/>
      <c r="E6" s="568"/>
      <c r="F6" s="582"/>
      <c r="G6" s="582"/>
      <c r="H6" s="582"/>
      <c r="I6" s="582"/>
      <c r="J6" s="582"/>
      <c r="K6" s="582"/>
      <c r="L6" s="582"/>
      <c r="M6" s="582"/>
      <c r="N6" s="582"/>
      <c r="O6" s="44"/>
    </row>
    <row r="7" spans="1:15" ht="21.95" customHeight="1" x14ac:dyDescent="0.25">
      <c r="A7" s="166"/>
      <c r="B7" s="43"/>
      <c r="C7" s="614"/>
      <c r="D7" s="569"/>
      <c r="E7" s="570"/>
      <c r="F7" s="587"/>
      <c r="G7" s="589"/>
      <c r="H7" s="590"/>
      <c r="I7" s="590"/>
      <c r="J7" s="590"/>
      <c r="K7" s="590"/>
      <c r="L7" s="590"/>
      <c r="M7" s="587"/>
      <c r="N7" s="587"/>
      <c r="O7" s="44"/>
    </row>
    <row r="8" spans="1:15" ht="21.95" customHeight="1" x14ac:dyDescent="0.25">
      <c r="A8" s="166"/>
      <c r="B8" s="43"/>
      <c r="C8" s="615"/>
      <c r="D8" s="571"/>
      <c r="E8" s="572"/>
      <c r="F8" s="580"/>
      <c r="G8" s="588"/>
      <c r="H8" s="588"/>
      <c r="I8" s="588"/>
      <c r="J8" s="588"/>
      <c r="K8" s="588"/>
      <c r="L8" s="588"/>
      <c r="M8" s="581"/>
      <c r="N8" s="581"/>
      <c r="O8" s="44"/>
    </row>
    <row r="9" spans="1:15" ht="21.95" customHeight="1" x14ac:dyDescent="0.25">
      <c r="A9" s="42"/>
      <c r="B9" s="43"/>
      <c r="C9" s="614"/>
      <c r="D9" s="569"/>
      <c r="E9" s="570"/>
      <c r="F9" s="580"/>
      <c r="G9" s="588"/>
      <c r="H9" s="588"/>
      <c r="I9" s="588"/>
      <c r="J9" s="588"/>
      <c r="K9" s="588"/>
      <c r="L9" s="588"/>
      <c r="M9" s="581"/>
      <c r="N9" s="581"/>
      <c r="O9" s="44"/>
    </row>
    <row r="10" spans="1:15" ht="21.95" customHeight="1" x14ac:dyDescent="0.25">
      <c r="A10" s="166"/>
      <c r="B10" s="43"/>
      <c r="C10" s="615"/>
      <c r="D10" s="571"/>
      <c r="E10" s="572"/>
      <c r="F10" s="580"/>
      <c r="G10" s="588"/>
      <c r="H10" s="588"/>
      <c r="I10" s="588"/>
      <c r="J10" s="588"/>
      <c r="K10" s="588"/>
      <c r="L10" s="588"/>
      <c r="M10" s="581"/>
      <c r="N10" s="581"/>
      <c r="O10" s="44"/>
    </row>
    <row r="11" spans="1:15" ht="21.75" customHeight="1" x14ac:dyDescent="0.25">
      <c r="A11" s="166"/>
      <c r="B11" s="43"/>
      <c r="C11" s="616"/>
      <c r="D11" s="573"/>
      <c r="E11" s="574"/>
      <c r="F11" s="580"/>
      <c r="G11" s="588"/>
      <c r="H11" s="588"/>
      <c r="I11" s="588"/>
      <c r="J11" s="588"/>
      <c r="K11" s="588"/>
      <c r="L11" s="588"/>
      <c r="M11" s="581"/>
      <c r="N11" s="581"/>
      <c r="O11" s="44"/>
    </row>
    <row r="12" spans="1:15" ht="21.95" customHeight="1" x14ac:dyDescent="0.2">
      <c r="A12" s="166"/>
      <c r="B12" s="43"/>
      <c r="C12" s="408"/>
      <c r="D12" s="592"/>
      <c r="E12" s="408"/>
      <c r="F12" s="580"/>
      <c r="G12" s="588"/>
      <c r="H12" s="588"/>
      <c r="I12" s="588"/>
      <c r="J12" s="588"/>
      <c r="K12" s="588"/>
      <c r="L12" s="588"/>
      <c r="M12" s="581"/>
      <c r="N12" s="581"/>
      <c r="O12" s="44"/>
    </row>
    <row r="13" spans="1:15" ht="21.95" customHeight="1" x14ac:dyDescent="0.2">
      <c r="A13" s="166"/>
      <c r="B13" s="43"/>
      <c r="C13" s="617"/>
      <c r="D13" s="333"/>
      <c r="E13" s="332"/>
      <c r="F13" s="580"/>
      <c r="G13" s="588"/>
      <c r="H13" s="588"/>
      <c r="I13" s="588"/>
      <c r="J13" s="588"/>
      <c r="K13" s="588"/>
      <c r="L13" s="588"/>
      <c r="M13" s="581"/>
      <c r="N13" s="581"/>
      <c r="O13" s="44"/>
    </row>
    <row r="14" spans="1:15" ht="21.95" customHeight="1" x14ac:dyDescent="0.2">
      <c r="A14" s="166"/>
      <c r="B14" s="43"/>
      <c r="C14" s="618"/>
      <c r="D14" s="56"/>
      <c r="E14" s="56"/>
      <c r="F14" s="580"/>
      <c r="G14" s="588"/>
      <c r="H14" s="588"/>
      <c r="I14" s="588"/>
      <c r="J14" s="588"/>
      <c r="K14" s="588"/>
      <c r="L14" s="588"/>
      <c r="M14" s="581"/>
      <c r="N14" s="581"/>
      <c r="O14" s="44"/>
    </row>
    <row r="15" spans="1:15" ht="21.95" customHeight="1" x14ac:dyDescent="0.2">
      <c r="A15" s="166"/>
      <c r="B15" s="43"/>
      <c r="C15" s="619"/>
      <c r="D15" s="575"/>
      <c r="E15" s="576"/>
      <c r="F15" s="580"/>
      <c r="G15" s="588"/>
      <c r="H15" s="588"/>
      <c r="I15" s="588"/>
      <c r="J15" s="588"/>
      <c r="K15" s="588"/>
      <c r="L15" s="588"/>
      <c r="M15" s="581"/>
      <c r="N15" s="581"/>
      <c r="O15" s="44"/>
    </row>
    <row r="16" spans="1:15" ht="21.95" customHeight="1" x14ac:dyDescent="0.2">
      <c r="A16" s="166"/>
      <c r="B16" s="43"/>
      <c r="C16" s="618"/>
      <c r="D16" s="577"/>
      <c r="E16" s="578"/>
      <c r="F16" s="580"/>
      <c r="G16" s="588"/>
      <c r="H16" s="588"/>
      <c r="I16" s="588"/>
      <c r="J16" s="588"/>
      <c r="K16" s="588"/>
      <c r="L16" s="588"/>
      <c r="M16" s="581"/>
      <c r="N16" s="581"/>
      <c r="O16" s="44"/>
    </row>
    <row r="17" spans="1:15" ht="21.95" customHeight="1" x14ac:dyDescent="0.2">
      <c r="A17" s="166"/>
      <c r="B17" s="43"/>
      <c r="C17" s="618"/>
      <c r="D17" s="577"/>
      <c r="E17" s="579"/>
      <c r="F17" s="580"/>
      <c r="G17" s="588"/>
      <c r="H17" s="588"/>
      <c r="I17" s="588"/>
      <c r="J17" s="588"/>
      <c r="K17" s="588"/>
      <c r="L17" s="588"/>
      <c r="M17" s="581"/>
      <c r="N17" s="581"/>
      <c r="O17" s="44"/>
    </row>
    <row r="18" spans="1:15" ht="21.95" customHeight="1" x14ac:dyDescent="0.2">
      <c r="A18" s="166"/>
      <c r="B18" s="43"/>
      <c r="C18" s="620"/>
      <c r="D18" s="408"/>
      <c r="E18" s="620"/>
      <c r="F18" s="620"/>
      <c r="G18" s="621"/>
      <c r="H18" s="621"/>
      <c r="I18" s="621"/>
      <c r="J18" s="621"/>
      <c r="K18" s="621"/>
      <c r="L18" s="621"/>
      <c r="M18" s="622"/>
      <c r="N18" s="622"/>
      <c r="O18" s="609"/>
    </row>
    <row r="19" spans="1:15" ht="21.95" customHeight="1" x14ac:dyDescent="0.2">
      <c r="A19" s="166"/>
      <c r="B19" s="43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4"/>
    </row>
    <row r="20" spans="1:15" ht="21.95" customHeight="1" x14ac:dyDescent="0.2">
      <c r="A20" s="166"/>
      <c r="B20" s="635">
        <v>0.92998206755701263</v>
      </c>
      <c r="C20" s="630"/>
      <c r="D20" s="631"/>
      <c r="E20" s="631" t="s">
        <v>2760</v>
      </c>
      <c r="F20" s="632"/>
      <c r="G20" s="633"/>
      <c r="H20" s="633"/>
      <c r="I20" s="633"/>
      <c r="J20" s="633"/>
      <c r="K20" s="633"/>
      <c r="L20" s="633"/>
      <c r="M20" s="634"/>
      <c r="N20" s="634"/>
      <c r="O20" s="636">
        <v>7.0000000000000009</v>
      </c>
    </row>
    <row r="21" spans="1:15" ht="21.95" customHeight="1" x14ac:dyDescent="0.2">
      <c r="A21" s="166"/>
      <c r="B21" s="43"/>
      <c r="C21" s="629"/>
      <c r="D21" s="408"/>
      <c r="E21" s="408"/>
      <c r="F21" s="580"/>
      <c r="G21" s="588"/>
      <c r="H21" s="588"/>
      <c r="I21" s="588"/>
      <c r="J21" s="588"/>
      <c r="K21" s="588"/>
      <c r="L21" s="588"/>
      <c r="M21" s="581"/>
      <c r="N21" s="581"/>
      <c r="O21" s="44"/>
    </row>
    <row r="22" spans="1:15" ht="21.95" customHeight="1" x14ac:dyDescent="0.2">
      <c r="A22" s="606"/>
      <c r="B22" s="43"/>
      <c r="C22" s="629"/>
      <c r="D22" s="408"/>
      <c r="E22" s="408"/>
      <c r="F22" s="580"/>
      <c r="G22" s="588"/>
      <c r="H22" s="588"/>
      <c r="I22" s="588"/>
      <c r="J22" s="588"/>
      <c r="K22" s="588"/>
      <c r="L22" s="588"/>
      <c r="M22" s="581"/>
      <c r="N22" s="581"/>
      <c r="O22" s="44"/>
    </row>
    <row r="23" spans="1:15" ht="21.95" customHeight="1" x14ac:dyDescent="0.2">
      <c r="A23" s="42"/>
      <c r="B23" s="43"/>
      <c r="C23" s="408"/>
      <c r="D23" s="408"/>
      <c r="E23" s="408"/>
      <c r="F23" s="580"/>
      <c r="G23" s="588"/>
      <c r="H23" s="588"/>
      <c r="I23" s="588"/>
      <c r="J23" s="588"/>
      <c r="K23" s="588"/>
      <c r="L23" s="588"/>
      <c r="M23" s="581"/>
      <c r="N23" s="581"/>
      <c r="O23" s="44"/>
    </row>
    <row r="24" spans="1:15" ht="21.95" customHeight="1" x14ac:dyDescent="0.2">
      <c r="A24" s="42"/>
      <c r="B24" s="43"/>
      <c r="C24" s="408"/>
      <c r="D24" s="408"/>
      <c r="E24" s="408"/>
      <c r="F24" s="580"/>
      <c r="G24" s="588"/>
      <c r="H24" s="588"/>
      <c r="I24" s="588"/>
      <c r="J24" s="588"/>
      <c r="K24" s="588"/>
      <c r="L24" s="588"/>
      <c r="M24" s="581"/>
      <c r="N24" s="581"/>
      <c r="O24" s="44"/>
    </row>
    <row r="25" spans="1:15" ht="21.95" customHeight="1" x14ac:dyDescent="0.2">
      <c r="A25" s="42"/>
      <c r="B25" s="43"/>
      <c r="C25" s="408"/>
      <c r="D25" s="408"/>
      <c r="E25" s="408"/>
      <c r="F25" s="580"/>
      <c r="G25" s="588"/>
      <c r="H25" s="588"/>
      <c r="I25" s="588"/>
      <c r="J25" s="588"/>
      <c r="K25" s="588"/>
      <c r="L25" s="588"/>
      <c r="M25" s="581"/>
      <c r="N25" s="581"/>
      <c r="O25" s="609"/>
    </row>
    <row r="26" spans="1:15" ht="21.95" customHeight="1" x14ac:dyDescent="0.2">
      <c r="B26" s="43"/>
      <c r="C26" s="408"/>
      <c r="D26" s="408"/>
      <c r="E26" s="408"/>
      <c r="F26" s="580"/>
      <c r="G26" s="588"/>
      <c r="H26" s="588"/>
      <c r="I26" s="588"/>
      <c r="J26" s="588"/>
      <c r="K26" s="588"/>
      <c r="L26" s="588"/>
      <c r="M26" s="581"/>
      <c r="N26" s="581"/>
      <c r="O26" s="44"/>
    </row>
    <row r="27" spans="1:15" ht="21.95" customHeight="1" x14ac:dyDescent="0.2">
      <c r="B27" s="43"/>
      <c r="C27" s="408"/>
      <c r="D27" s="408"/>
      <c r="E27" s="408"/>
      <c r="F27" s="580"/>
      <c r="G27" s="588"/>
      <c r="H27" s="588"/>
      <c r="I27" s="588"/>
      <c r="J27" s="588"/>
      <c r="K27" s="588"/>
      <c r="L27" s="588"/>
      <c r="M27" s="581"/>
      <c r="N27" s="581"/>
      <c r="O27" s="44"/>
    </row>
    <row r="28" spans="1:15" ht="21.95" customHeight="1" x14ac:dyDescent="0.2">
      <c r="B28" s="43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4"/>
    </row>
    <row r="29" spans="1:15" ht="21.95" customHeight="1" x14ac:dyDescent="0.2">
      <c r="B29" s="43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4"/>
    </row>
    <row r="30" spans="1:15" ht="21.95" customHeight="1" x14ac:dyDescent="0.2">
      <c r="B30" s="43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4"/>
    </row>
    <row r="31" spans="1:15" ht="21.95" customHeight="1" x14ac:dyDescent="0.2">
      <c r="B31" s="43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4"/>
    </row>
    <row r="32" spans="1:15" ht="21.95" customHeight="1" x14ac:dyDescent="0.2">
      <c r="B32" s="43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4"/>
    </row>
    <row r="33" spans="2:15" ht="21.95" customHeight="1" x14ac:dyDescent="0.2">
      <c r="B33" s="43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4"/>
    </row>
    <row r="34" spans="2:15" ht="21.95" customHeight="1" x14ac:dyDescent="0.2">
      <c r="B34" s="43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4"/>
    </row>
    <row r="35" spans="2:15" ht="21.95" customHeight="1" x14ac:dyDescent="0.2">
      <c r="B35" s="635">
        <v>0.94785279567760172</v>
      </c>
      <c r="C35" s="637"/>
      <c r="D35" s="638"/>
      <c r="E35" s="638" t="s">
        <v>2761</v>
      </c>
      <c r="F35" s="639"/>
      <c r="G35" s="640"/>
      <c r="H35" s="640"/>
      <c r="I35" s="640"/>
      <c r="J35" s="640"/>
      <c r="K35" s="640"/>
      <c r="L35" s="640"/>
      <c r="M35" s="641"/>
      <c r="N35" s="641"/>
      <c r="O35" s="598">
        <v>5.21</v>
      </c>
    </row>
    <row r="36" spans="2:15" ht="21.95" customHeight="1" x14ac:dyDescent="0.2">
      <c r="B36" s="43"/>
      <c r="C36" s="629"/>
      <c r="D36" s="408"/>
      <c r="E36" s="408"/>
      <c r="F36" s="580"/>
      <c r="G36" s="588"/>
      <c r="H36" s="588"/>
      <c r="I36" s="588"/>
      <c r="J36" s="588"/>
      <c r="K36" s="588"/>
      <c r="L36" s="588"/>
      <c r="M36" s="581"/>
      <c r="N36" s="581"/>
      <c r="O36" s="44"/>
    </row>
    <row r="37" spans="2:15" ht="21.95" customHeight="1" x14ac:dyDescent="0.2">
      <c r="B37" s="43"/>
      <c r="C37" s="629"/>
      <c r="D37" s="408"/>
      <c r="E37" s="408"/>
      <c r="F37" s="580"/>
      <c r="G37" s="588"/>
      <c r="H37" s="588"/>
      <c r="I37" s="588"/>
      <c r="J37" s="588"/>
      <c r="K37" s="588"/>
      <c r="L37" s="588"/>
      <c r="M37" s="581"/>
      <c r="N37" s="581"/>
      <c r="O37" s="44"/>
    </row>
    <row r="38" spans="2:15" ht="21.95" customHeight="1" x14ac:dyDescent="0.2">
      <c r="B38" s="43"/>
      <c r="C38" s="408"/>
      <c r="D38" s="408"/>
      <c r="E38" s="408"/>
      <c r="F38" s="580"/>
      <c r="G38" s="588"/>
      <c r="H38" s="588"/>
      <c r="I38" s="588"/>
      <c r="J38" s="588"/>
      <c r="K38" s="588"/>
      <c r="L38" s="588"/>
      <c r="M38" s="581"/>
      <c r="N38" s="581"/>
      <c r="O38" s="44"/>
    </row>
    <row r="39" spans="2:15" ht="21.95" customHeight="1" x14ac:dyDescent="0.2">
      <c r="B39" s="43"/>
      <c r="C39" s="408"/>
      <c r="D39" s="408"/>
      <c r="E39" s="408"/>
      <c r="F39" s="580"/>
      <c r="G39" s="588"/>
      <c r="H39" s="588"/>
      <c r="I39" s="588"/>
      <c r="J39" s="588"/>
      <c r="K39" s="588"/>
      <c r="L39" s="588"/>
      <c r="M39" s="581"/>
      <c r="N39" s="581"/>
      <c r="O39" s="44"/>
    </row>
    <row r="40" spans="2:15" ht="21.95" customHeight="1" x14ac:dyDescent="0.2">
      <c r="B40" s="43"/>
      <c r="C40" s="408"/>
      <c r="D40" s="408"/>
      <c r="E40" s="408"/>
      <c r="F40" s="580"/>
      <c r="G40" s="588"/>
      <c r="H40" s="588"/>
      <c r="I40" s="588"/>
      <c r="J40" s="588"/>
      <c r="K40" s="588"/>
      <c r="L40" s="588"/>
      <c r="M40" s="581"/>
      <c r="N40" s="581"/>
      <c r="O40" s="44"/>
    </row>
    <row r="41" spans="2:15" ht="21.95" customHeight="1" x14ac:dyDescent="0.2">
      <c r="B41" s="43"/>
      <c r="C41" s="408"/>
      <c r="D41" s="408"/>
      <c r="E41" s="408"/>
      <c r="F41" s="580"/>
      <c r="G41" s="588"/>
      <c r="H41" s="588"/>
      <c r="I41" s="588"/>
      <c r="J41" s="588"/>
      <c r="K41" s="588"/>
      <c r="L41" s="588"/>
      <c r="M41" s="581"/>
      <c r="N41" s="581"/>
      <c r="O41" s="44"/>
    </row>
    <row r="42" spans="2:15" ht="21.95" customHeight="1" x14ac:dyDescent="0.2">
      <c r="B42" s="43"/>
      <c r="C42" s="408"/>
      <c r="D42" s="408"/>
      <c r="E42" s="408"/>
      <c r="F42" s="580"/>
      <c r="G42" s="588"/>
      <c r="H42" s="588"/>
      <c r="I42" s="588"/>
      <c r="J42" s="588"/>
      <c r="K42" s="588"/>
      <c r="L42" s="588"/>
      <c r="M42" s="581"/>
      <c r="N42" s="581"/>
      <c r="O42" s="44"/>
    </row>
    <row r="43" spans="2:15" ht="21.95" customHeight="1" x14ac:dyDescent="0.2">
      <c r="B43" s="43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4"/>
    </row>
    <row r="44" spans="2:15" ht="21.95" customHeight="1" x14ac:dyDescent="0.2">
      <c r="B44" s="43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4"/>
    </row>
    <row r="45" spans="2:15" ht="21.95" customHeight="1" x14ac:dyDescent="0.2">
      <c r="B45" s="43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4"/>
    </row>
    <row r="46" spans="2:15" ht="21.95" customHeight="1" x14ac:dyDescent="0.2">
      <c r="B46" s="43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4"/>
    </row>
    <row r="47" spans="2:15" ht="21.95" customHeight="1" x14ac:dyDescent="0.2">
      <c r="B47" s="43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4"/>
    </row>
    <row r="48" spans="2:15" ht="21.95" customHeight="1" x14ac:dyDescent="0.2">
      <c r="B48" s="43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4"/>
    </row>
    <row r="49" spans="1:15" ht="21.95" customHeight="1" x14ac:dyDescent="0.2">
      <c r="B49" s="43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4"/>
    </row>
    <row r="50" spans="1:15" ht="21.95" customHeight="1" x14ac:dyDescent="0.2">
      <c r="B50" s="635">
        <v>0.89673166527093273</v>
      </c>
      <c r="C50" s="642"/>
      <c r="D50" s="643"/>
      <c r="E50" s="643" t="s">
        <v>2762</v>
      </c>
      <c r="F50" s="644"/>
      <c r="G50" s="645"/>
      <c r="H50" s="645"/>
      <c r="I50" s="645"/>
      <c r="J50" s="645"/>
      <c r="K50" s="645"/>
      <c r="L50" s="645"/>
      <c r="M50" s="646"/>
      <c r="N50" s="646"/>
      <c r="O50" s="598">
        <v>10.33</v>
      </c>
    </row>
    <row r="51" spans="1:15" ht="21.95" customHeight="1" x14ac:dyDescent="0.2">
      <c r="B51" s="43"/>
      <c r="C51" s="629"/>
      <c r="D51" s="408"/>
      <c r="E51" s="408"/>
      <c r="F51" s="580"/>
      <c r="G51" s="588"/>
      <c r="H51" s="588"/>
      <c r="I51" s="588"/>
      <c r="J51" s="588"/>
      <c r="K51" s="588"/>
      <c r="L51" s="588"/>
      <c r="M51" s="581"/>
      <c r="N51" s="581"/>
      <c r="O51" s="591"/>
    </row>
    <row r="52" spans="1:15" ht="21.95" customHeight="1" x14ac:dyDescent="0.2">
      <c r="B52" s="43"/>
      <c r="C52" s="629"/>
      <c r="D52" s="408"/>
      <c r="E52" s="408"/>
      <c r="F52" s="580"/>
      <c r="G52" s="588"/>
      <c r="H52" s="588"/>
      <c r="I52" s="588"/>
      <c r="J52" s="588"/>
      <c r="K52" s="588"/>
      <c r="L52" s="588"/>
      <c r="M52" s="581"/>
      <c r="N52" s="581"/>
      <c r="O52" s="77"/>
    </row>
    <row r="53" spans="1:15" ht="21.95" customHeight="1" x14ac:dyDescent="0.2">
      <c r="B53" s="43"/>
      <c r="C53" s="408"/>
      <c r="D53" s="408"/>
      <c r="E53" s="408"/>
      <c r="F53" s="580"/>
      <c r="G53" s="588"/>
      <c r="H53" s="588"/>
      <c r="I53" s="588"/>
      <c r="J53" s="588"/>
      <c r="K53" s="588"/>
      <c r="L53" s="588"/>
      <c r="M53" s="581"/>
      <c r="N53" s="581"/>
      <c r="O53" s="77"/>
    </row>
    <row r="54" spans="1:15" ht="21.95" customHeight="1" x14ac:dyDescent="0.2">
      <c r="B54" s="43"/>
      <c r="C54" s="408"/>
      <c r="D54" s="408"/>
      <c r="E54" s="408"/>
      <c r="F54" s="580"/>
      <c r="G54" s="588"/>
      <c r="H54" s="588"/>
      <c r="I54" s="588"/>
      <c r="J54" s="588"/>
      <c r="K54" s="588"/>
      <c r="L54" s="588"/>
      <c r="M54" s="581"/>
      <c r="N54" s="581"/>
      <c r="O54" s="77"/>
    </row>
    <row r="55" spans="1:15" ht="21.95" customHeight="1" x14ac:dyDescent="0.2">
      <c r="B55" s="43"/>
      <c r="C55" s="408"/>
      <c r="D55" s="408"/>
      <c r="E55" s="408"/>
      <c r="F55" s="580"/>
      <c r="G55" s="588"/>
      <c r="H55" s="588"/>
      <c r="I55" s="588"/>
      <c r="J55" s="588"/>
      <c r="K55" s="588"/>
      <c r="L55" s="588"/>
      <c r="M55" s="581"/>
      <c r="N55" s="581"/>
      <c r="O55" s="77"/>
    </row>
    <row r="56" spans="1:15" ht="21.95" customHeight="1" x14ac:dyDescent="0.2">
      <c r="B56" s="43"/>
      <c r="C56" s="408"/>
      <c r="D56" s="408"/>
      <c r="E56" s="408"/>
      <c r="F56" s="580"/>
      <c r="G56" s="588"/>
      <c r="H56" s="588"/>
      <c r="I56" s="588"/>
      <c r="J56" s="588"/>
      <c r="K56" s="588"/>
      <c r="L56" s="588"/>
      <c r="M56" s="581"/>
      <c r="N56" s="581"/>
      <c r="O56" s="77"/>
    </row>
    <row r="57" spans="1:15" ht="21.95" customHeight="1" x14ac:dyDescent="0.2">
      <c r="B57" s="43"/>
      <c r="C57" s="408"/>
      <c r="D57" s="408"/>
      <c r="E57" s="408"/>
      <c r="F57" s="580"/>
      <c r="G57" s="588"/>
      <c r="H57" s="588"/>
      <c r="I57" s="588"/>
      <c r="J57" s="588"/>
      <c r="K57" s="588"/>
      <c r="L57" s="588"/>
      <c r="M57" s="581"/>
      <c r="N57" s="581"/>
      <c r="O57" s="77"/>
    </row>
    <row r="58" spans="1:15" ht="21.95" customHeight="1" x14ac:dyDescent="0.2">
      <c r="B58" s="43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77"/>
    </row>
    <row r="59" spans="1:15" ht="21.95" customHeight="1" x14ac:dyDescent="0.2">
      <c r="B59" s="43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77"/>
    </row>
    <row r="60" spans="1:15" ht="21.95" customHeight="1" x14ac:dyDescent="0.2">
      <c r="B60" s="43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77"/>
    </row>
    <row r="61" spans="1:15" ht="21.95" customHeight="1" x14ac:dyDescent="0.2">
      <c r="B61" s="43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77"/>
    </row>
    <row r="62" spans="1:15" ht="21.95" customHeight="1" x14ac:dyDescent="0.2">
      <c r="B62" s="43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77"/>
    </row>
    <row r="63" spans="1:15" ht="21.95" customHeight="1" thickBot="1" x14ac:dyDescent="0.25">
      <c r="B63" s="45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647"/>
    </row>
    <row r="64" spans="1:15" ht="21.95" customHeight="1" x14ac:dyDescent="0.2">
      <c r="A64" s="42"/>
      <c r="B64" s="42"/>
    </row>
    <row r="65" spans="1:2" ht="21.95" customHeight="1" x14ac:dyDescent="0.2">
      <c r="A65" s="42"/>
      <c r="B65" s="42"/>
    </row>
    <row r="66" spans="1:2" ht="21.95" customHeight="1" x14ac:dyDescent="0.2">
      <c r="A66" s="42"/>
      <c r="B66" s="42"/>
    </row>
    <row r="67" spans="1:2" ht="21.95" customHeight="1" x14ac:dyDescent="0.2"/>
    <row r="68" spans="1:2" ht="21.95" customHeight="1" x14ac:dyDescent="0.2"/>
    <row r="69" spans="1:2" ht="21.95" customHeight="1" x14ac:dyDescent="0.2"/>
    <row r="70" spans="1:2" ht="21.95" customHeight="1" x14ac:dyDescent="0.2"/>
    <row r="71" spans="1:2" ht="21.95" customHeight="1" x14ac:dyDescent="0.2"/>
    <row r="72" spans="1:2" ht="21.95" customHeight="1" x14ac:dyDescent="0.2"/>
    <row r="73" spans="1:2" ht="21.95" customHeight="1" x14ac:dyDescent="0.2"/>
    <row r="74" spans="1:2" ht="21.95" customHeight="1" x14ac:dyDescent="0.2"/>
    <row r="75" spans="1:2" ht="21.95" customHeight="1" x14ac:dyDescent="0.2"/>
    <row r="76" spans="1:2" ht="21.95" customHeight="1" x14ac:dyDescent="0.2"/>
    <row r="77" spans="1:2" ht="21.95" customHeight="1" x14ac:dyDescent="0.2"/>
    <row r="78" spans="1:2" ht="21.95" customHeight="1" x14ac:dyDescent="0.2"/>
    <row r="79" spans="1:2" ht="21.95" customHeight="1" x14ac:dyDescent="0.2"/>
    <row r="80" spans="1:2" ht="21.95" customHeight="1" x14ac:dyDescent="0.2"/>
    <row r="81" ht="21.95" customHeight="1" x14ac:dyDescent="0.2"/>
    <row r="82" ht="21.95" customHeight="1" x14ac:dyDescent="0.2"/>
    <row r="83" ht="21.95" customHeight="1" x14ac:dyDescent="0.2"/>
    <row r="84" ht="21.95" customHeight="1" x14ac:dyDescent="0.2"/>
    <row r="85" ht="21.95" customHeight="1" x14ac:dyDescent="0.2"/>
    <row r="86" ht="21.95" customHeight="1" x14ac:dyDescent="0.2"/>
    <row r="87" ht="21.95" customHeight="1" x14ac:dyDescent="0.2"/>
    <row r="88" ht="21.95" customHeight="1" x14ac:dyDescent="0.2"/>
    <row r="89" ht="21.95" customHeight="1" x14ac:dyDescent="0.2"/>
    <row r="90" ht="21.95" customHeight="1" x14ac:dyDescent="0.2"/>
  </sheetData>
  <mergeCells count="1">
    <mergeCell ref="H2:J2"/>
  </mergeCells>
  <conditionalFormatting sqref="D13:E13">
    <cfRule type="cellIs" dxfId="60" priority="1" operator="lessThan">
      <formula>0</formula>
    </cfRule>
    <cfRule type="cellIs" dxfId="59" priority="2" operator="greaterThanOrEqual">
      <formula>0</formula>
    </cfRule>
  </conditionalFormatting>
  <conditionalFormatting sqref="E17">
    <cfRule type="cellIs" dxfId="58" priority="11" operator="equal">
      <formula>"""OBRA ATRASADA"""</formula>
    </cfRule>
  </conditionalFormatting>
  <conditionalFormatting sqref="E16">
    <cfRule type="cellIs" dxfId="57" priority="10" operator="equal">
      <formula>"""OBRA ATRASADA"""</formula>
    </cfRule>
  </conditionalFormatting>
  <conditionalFormatting sqref="D11">
    <cfRule type="cellIs" dxfId="56" priority="8" operator="lessThan">
      <formula>0</formula>
    </cfRule>
    <cfRule type="cellIs" dxfId="55" priority="9" operator="greaterThan">
      <formula>0</formula>
    </cfRule>
  </conditionalFormatting>
  <conditionalFormatting sqref="E11">
    <cfRule type="cellIs" dxfId="54" priority="6" operator="lessThan">
      <formula>0</formula>
    </cfRule>
    <cfRule type="cellIs" dxfId="53" priority="7" operator="greaterThan">
      <formula>0</formula>
    </cfRule>
  </conditionalFormatting>
  <conditionalFormatting sqref="C13">
    <cfRule type="containsText" dxfId="52" priority="3" operator="containsText" text="A obra está atrasada (em dias)">
      <formula>NOT(ISERROR(SEARCH("A obra está atrasada (em dias)",C13)))</formula>
    </cfRule>
    <cfRule type="containsText" dxfId="51" priority="4" operator="containsText" text="A obra está adiantada (em dias)">
      <formula>NOT(ISERROR(SEARCH("A obra está adiantada (em dias)",C13)))</formula>
    </cfRule>
    <cfRule type="containsText" dxfId="50" priority="5" operator="containsText" text="Situação física da obra em dia com o cronograma">
      <formula>NOT(ISERROR(SEARCH("Situação física da obra em dia com o cronograma",C13)))</formula>
    </cfRule>
  </conditionalFormatting>
  <printOptions horizontalCentered="1" verticalCentered="1"/>
  <pageMargins left="0.59055118110236227" right="0.19685039370078741" top="0.59055118110236227" bottom="1.7716535433070868" header="0.51181102362204722" footer="1.5748031496062993"/>
  <pageSetup paperSize="5" scale="70" fitToHeight="5" orientation="portrait" horizontalDpi="4294967294" verticalDpi="300" r:id="rId1"/>
  <headerFooter alignWithMargins="0">
    <oddFooter>&amp;L&amp;8&amp;F / &amp;A&amp;C&amp;8&amp;P /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showGridLines="0" topLeftCell="A2" zoomScaleNormal="100" workbookViewId="0">
      <selection activeCell="B486" sqref="B486"/>
    </sheetView>
  </sheetViews>
  <sheetFormatPr defaultColWidth="8.85546875" defaultRowHeight="12.75" x14ac:dyDescent="0.2"/>
  <cols>
    <col min="1" max="1" width="5.7109375" style="1" bestFit="1" customWidth="1"/>
    <col min="2" max="2" width="11.140625" style="1" customWidth="1"/>
    <col min="3" max="3" width="6.140625" style="1" customWidth="1"/>
    <col min="4" max="4" width="20.140625" style="1" customWidth="1"/>
    <col min="5" max="5" width="18.85546875" style="1" bestFit="1" customWidth="1"/>
    <col min="6" max="6" width="18.140625" style="1" customWidth="1"/>
    <col min="7" max="7" width="14.140625" style="1" customWidth="1"/>
    <col min="8" max="8" width="7.28515625" style="1" customWidth="1"/>
    <col min="9" max="9" width="13.7109375" style="1" customWidth="1"/>
    <col min="10" max="10" width="18.42578125" style="1" customWidth="1"/>
    <col min="11" max="11" width="15.42578125" style="1" customWidth="1"/>
    <col min="12" max="12" width="15" style="1" bestFit="1" customWidth="1"/>
    <col min="13" max="13" width="11.140625" style="1" customWidth="1"/>
    <col min="14" max="239" width="8.85546875" style="1"/>
    <col min="240" max="240" width="4.42578125" style="1" customWidth="1"/>
    <col min="241" max="245" width="12.28515625" style="1" customWidth="1"/>
    <col min="246" max="246" width="16.140625" style="1" customWidth="1"/>
    <col min="247" max="248" width="12.28515625" style="1" customWidth="1"/>
    <col min="249" max="249" width="14.5703125" style="1" customWidth="1"/>
    <col min="250" max="250" width="12.28515625" style="1" customWidth="1"/>
    <col min="251" max="251" width="12.7109375" style="1" customWidth="1"/>
    <col min="252" max="495" width="8.85546875" style="1"/>
    <col min="496" max="496" width="4.42578125" style="1" customWidth="1"/>
    <col min="497" max="501" width="12.28515625" style="1" customWidth="1"/>
    <col min="502" max="502" width="16.140625" style="1" customWidth="1"/>
    <col min="503" max="504" width="12.28515625" style="1" customWidth="1"/>
    <col min="505" max="505" width="14.5703125" style="1" customWidth="1"/>
    <col min="506" max="506" width="12.28515625" style="1" customWidth="1"/>
    <col min="507" max="507" width="12.7109375" style="1" customWidth="1"/>
    <col min="508" max="751" width="8.85546875" style="1"/>
    <col min="752" max="752" width="4.42578125" style="1" customWidth="1"/>
    <col min="753" max="757" width="12.28515625" style="1" customWidth="1"/>
    <col min="758" max="758" width="16.140625" style="1" customWidth="1"/>
    <col min="759" max="760" width="12.28515625" style="1" customWidth="1"/>
    <col min="761" max="761" width="14.5703125" style="1" customWidth="1"/>
    <col min="762" max="762" width="12.28515625" style="1" customWidth="1"/>
    <col min="763" max="763" width="12.7109375" style="1" customWidth="1"/>
    <col min="764" max="1007" width="8.85546875" style="1"/>
    <col min="1008" max="1008" width="4.42578125" style="1" customWidth="1"/>
    <col min="1009" max="1013" width="12.28515625" style="1" customWidth="1"/>
    <col min="1014" max="1014" width="16.140625" style="1" customWidth="1"/>
    <col min="1015" max="1016" width="12.28515625" style="1" customWidth="1"/>
    <col min="1017" max="1017" width="14.5703125" style="1" customWidth="1"/>
    <col min="1018" max="1018" width="12.28515625" style="1" customWidth="1"/>
    <col min="1019" max="1019" width="12.7109375" style="1" customWidth="1"/>
    <col min="1020" max="1263" width="8.85546875" style="1"/>
    <col min="1264" max="1264" width="4.42578125" style="1" customWidth="1"/>
    <col min="1265" max="1269" width="12.28515625" style="1" customWidth="1"/>
    <col min="1270" max="1270" width="16.140625" style="1" customWidth="1"/>
    <col min="1271" max="1272" width="12.28515625" style="1" customWidth="1"/>
    <col min="1273" max="1273" width="14.5703125" style="1" customWidth="1"/>
    <col min="1274" max="1274" width="12.28515625" style="1" customWidth="1"/>
    <col min="1275" max="1275" width="12.7109375" style="1" customWidth="1"/>
    <col min="1276" max="1519" width="8.85546875" style="1"/>
    <col min="1520" max="1520" width="4.42578125" style="1" customWidth="1"/>
    <col min="1521" max="1525" width="12.28515625" style="1" customWidth="1"/>
    <col min="1526" max="1526" width="16.140625" style="1" customWidth="1"/>
    <col min="1527" max="1528" width="12.28515625" style="1" customWidth="1"/>
    <col min="1529" max="1529" width="14.5703125" style="1" customWidth="1"/>
    <col min="1530" max="1530" width="12.28515625" style="1" customWidth="1"/>
    <col min="1531" max="1531" width="12.7109375" style="1" customWidth="1"/>
    <col min="1532" max="1775" width="8.85546875" style="1"/>
    <col min="1776" max="1776" width="4.42578125" style="1" customWidth="1"/>
    <col min="1777" max="1781" width="12.28515625" style="1" customWidth="1"/>
    <col min="1782" max="1782" width="16.140625" style="1" customWidth="1"/>
    <col min="1783" max="1784" width="12.28515625" style="1" customWidth="1"/>
    <col min="1785" max="1785" width="14.5703125" style="1" customWidth="1"/>
    <col min="1786" max="1786" width="12.28515625" style="1" customWidth="1"/>
    <col min="1787" max="1787" width="12.7109375" style="1" customWidth="1"/>
    <col min="1788" max="2031" width="8.85546875" style="1"/>
    <col min="2032" max="2032" width="4.42578125" style="1" customWidth="1"/>
    <col min="2033" max="2037" width="12.28515625" style="1" customWidth="1"/>
    <col min="2038" max="2038" width="16.140625" style="1" customWidth="1"/>
    <col min="2039" max="2040" width="12.28515625" style="1" customWidth="1"/>
    <col min="2041" max="2041" width="14.5703125" style="1" customWidth="1"/>
    <col min="2042" max="2042" width="12.28515625" style="1" customWidth="1"/>
    <col min="2043" max="2043" width="12.7109375" style="1" customWidth="1"/>
    <col min="2044" max="2287" width="8.85546875" style="1"/>
    <col min="2288" max="2288" width="4.42578125" style="1" customWidth="1"/>
    <col min="2289" max="2293" width="12.28515625" style="1" customWidth="1"/>
    <col min="2294" max="2294" width="16.140625" style="1" customWidth="1"/>
    <col min="2295" max="2296" width="12.28515625" style="1" customWidth="1"/>
    <col min="2297" max="2297" width="14.5703125" style="1" customWidth="1"/>
    <col min="2298" max="2298" width="12.28515625" style="1" customWidth="1"/>
    <col min="2299" max="2299" width="12.7109375" style="1" customWidth="1"/>
    <col min="2300" max="2543" width="8.85546875" style="1"/>
    <col min="2544" max="2544" width="4.42578125" style="1" customWidth="1"/>
    <col min="2545" max="2549" width="12.28515625" style="1" customWidth="1"/>
    <col min="2550" max="2550" width="16.140625" style="1" customWidth="1"/>
    <col min="2551" max="2552" width="12.28515625" style="1" customWidth="1"/>
    <col min="2553" max="2553" width="14.5703125" style="1" customWidth="1"/>
    <col min="2554" max="2554" width="12.28515625" style="1" customWidth="1"/>
    <col min="2555" max="2555" width="12.7109375" style="1" customWidth="1"/>
    <col min="2556" max="2799" width="8.85546875" style="1"/>
    <col min="2800" max="2800" width="4.42578125" style="1" customWidth="1"/>
    <col min="2801" max="2805" width="12.28515625" style="1" customWidth="1"/>
    <col min="2806" max="2806" width="16.140625" style="1" customWidth="1"/>
    <col min="2807" max="2808" width="12.28515625" style="1" customWidth="1"/>
    <col min="2809" max="2809" width="14.5703125" style="1" customWidth="1"/>
    <col min="2810" max="2810" width="12.28515625" style="1" customWidth="1"/>
    <col min="2811" max="2811" width="12.7109375" style="1" customWidth="1"/>
    <col min="2812" max="3055" width="8.85546875" style="1"/>
    <col min="3056" max="3056" width="4.42578125" style="1" customWidth="1"/>
    <col min="3057" max="3061" width="12.28515625" style="1" customWidth="1"/>
    <col min="3062" max="3062" width="16.140625" style="1" customWidth="1"/>
    <col min="3063" max="3064" width="12.28515625" style="1" customWidth="1"/>
    <col min="3065" max="3065" width="14.5703125" style="1" customWidth="1"/>
    <col min="3066" max="3066" width="12.28515625" style="1" customWidth="1"/>
    <col min="3067" max="3067" width="12.7109375" style="1" customWidth="1"/>
    <col min="3068" max="3311" width="8.85546875" style="1"/>
    <col min="3312" max="3312" width="4.42578125" style="1" customWidth="1"/>
    <col min="3313" max="3317" width="12.28515625" style="1" customWidth="1"/>
    <col min="3318" max="3318" width="16.140625" style="1" customWidth="1"/>
    <col min="3319" max="3320" width="12.28515625" style="1" customWidth="1"/>
    <col min="3321" max="3321" width="14.5703125" style="1" customWidth="1"/>
    <col min="3322" max="3322" width="12.28515625" style="1" customWidth="1"/>
    <col min="3323" max="3323" width="12.7109375" style="1" customWidth="1"/>
    <col min="3324" max="3567" width="8.85546875" style="1"/>
    <col min="3568" max="3568" width="4.42578125" style="1" customWidth="1"/>
    <col min="3569" max="3573" width="12.28515625" style="1" customWidth="1"/>
    <col min="3574" max="3574" width="16.140625" style="1" customWidth="1"/>
    <col min="3575" max="3576" width="12.28515625" style="1" customWidth="1"/>
    <col min="3577" max="3577" width="14.5703125" style="1" customWidth="1"/>
    <col min="3578" max="3578" width="12.28515625" style="1" customWidth="1"/>
    <col min="3579" max="3579" width="12.7109375" style="1" customWidth="1"/>
    <col min="3580" max="3823" width="8.85546875" style="1"/>
    <col min="3824" max="3824" width="4.42578125" style="1" customWidth="1"/>
    <col min="3825" max="3829" width="12.28515625" style="1" customWidth="1"/>
    <col min="3830" max="3830" width="16.140625" style="1" customWidth="1"/>
    <col min="3831" max="3832" width="12.28515625" style="1" customWidth="1"/>
    <col min="3833" max="3833" width="14.5703125" style="1" customWidth="1"/>
    <col min="3834" max="3834" width="12.28515625" style="1" customWidth="1"/>
    <col min="3835" max="3835" width="12.7109375" style="1" customWidth="1"/>
    <col min="3836" max="4079" width="8.85546875" style="1"/>
    <col min="4080" max="4080" width="4.42578125" style="1" customWidth="1"/>
    <col min="4081" max="4085" width="12.28515625" style="1" customWidth="1"/>
    <col min="4086" max="4086" width="16.140625" style="1" customWidth="1"/>
    <col min="4087" max="4088" width="12.28515625" style="1" customWidth="1"/>
    <col min="4089" max="4089" width="14.5703125" style="1" customWidth="1"/>
    <col min="4090" max="4090" width="12.28515625" style="1" customWidth="1"/>
    <col min="4091" max="4091" width="12.7109375" style="1" customWidth="1"/>
    <col min="4092" max="4335" width="8.85546875" style="1"/>
    <col min="4336" max="4336" width="4.42578125" style="1" customWidth="1"/>
    <col min="4337" max="4341" width="12.28515625" style="1" customWidth="1"/>
    <col min="4342" max="4342" width="16.140625" style="1" customWidth="1"/>
    <col min="4343" max="4344" width="12.28515625" style="1" customWidth="1"/>
    <col min="4345" max="4345" width="14.5703125" style="1" customWidth="1"/>
    <col min="4346" max="4346" width="12.28515625" style="1" customWidth="1"/>
    <col min="4347" max="4347" width="12.7109375" style="1" customWidth="1"/>
    <col min="4348" max="4591" width="8.85546875" style="1"/>
    <col min="4592" max="4592" width="4.42578125" style="1" customWidth="1"/>
    <col min="4593" max="4597" width="12.28515625" style="1" customWidth="1"/>
    <col min="4598" max="4598" width="16.140625" style="1" customWidth="1"/>
    <col min="4599" max="4600" width="12.28515625" style="1" customWidth="1"/>
    <col min="4601" max="4601" width="14.5703125" style="1" customWidth="1"/>
    <col min="4602" max="4602" width="12.28515625" style="1" customWidth="1"/>
    <col min="4603" max="4603" width="12.7109375" style="1" customWidth="1"/>
    <col min="4604" max="4847" width="8.85546875" style="1"/>
    <col min="4848" max="4848" width="4.42578125" style="1" customWidth="1"/>
    <col min="4849" max="4853" width="12.28515625" style="1" customWidth="1"/>
    <col min="4854" max="4854" width="16.140625" style="1" customWidth="1"/>
    <col min="4855" max="4856" width="12.28515625" style="1" customWidth="1"/>
    <col min="4857" max="4857" width="14.5703125" style="1" customWidth="1"/>
    <col min="4858" max="4858" width="12.28515625" style="1" customWidth="1"/>
    <col min="4859" max="4859" width="12.7109375" style="1" customWidth="1"/>
    <col min="4860" max="5103" width="8.85546875" style="1"/>
    <col min="5104" max="5104" width="4.42578125" style="1" customWidth="1"/>
    <col min="5105" max="5109" width="12.28515625" style="1" customWidth="1"/>
    <col min="5110" max="5110" width="16.140625" style="1" customWidth="1"/>
    <col min="5111" max="5112" width="12.28515625" style="1" customWidth="1"/>
    <col min="5113" max="5113" width="14.5703125" style="1" customWidth="1"/>
    <col min="5114" max="5114" width="12.28515625" style="1" customWidth="1"/>
    <col min="5115" max="5115" width="12.7109375" style="1" customWidth="1"/>
    <col min="5116" max="5359" width="8.85546875" style="1"/>
    <col min="5360" max="5360" width="4.42578125" style="1" customWidth="1"/>
    <col min="5361" max="5365" width="12.28515625" style="1" customWidth="1"/>
    <col min="5366" max="5366" width="16.140625" style="1" customWidth="1"/>
    <col min="5367" max="5368" width="12.28515625" style="1" customWidth="1"/>
    <col min="5369" max="5369" width="14.5703125" style="1" customWidth="1"/>
    <col min="5370" max="5370" width="12.28515625" style="1" customWidth="1"/>
    <col min="5371" max="5371" width="12.7109375" style="1" customWidth="1"/>
    <col min="5372" max="5615" width="8.85546875" style="1"/>
    <col min="5616" max="5616" width="4.42578125" style="1" customWidth="1"/>
    <col min="5617" max="5621" width="12.28515625" style="1" customWidth="1"/>
    <col min="5622" max="5622" width="16.140625" style="1" customWidth="1"/>
    <col min="5623" max="5624" width="12.28515625" style="1" customWidth="1"/>
    <col min="5625" max="5625" width="14.5703125" style="1" customWidth="1"/>
    <col min="5626" max="5626" width="12.28515625" style="1" customWidth="1"/>
    <col min="5627" max="5627" width="12.7109375" style="1" customWidth="1"/>
    <col min="5628" max="5871" width="8.85546875" style="1"/>
    <col min="5872" max="5872" width="4.42578125" style="1" customWidth="1"/>
    <col min="5873" max="5877" width="12.28515625" style="1" customWidth="1"/>
    <col min="5878" max="5878" width="16.140625" style="1" customWidth="1"/>
    <col min="5879" max="5880" width="12.28515625" style="1" customWidth="1"/>
    <col min="5881" max="5881" width="14.5703125" style="1" customWidth="1"/>
    <col min="5882" max="5882" width="12.28515625" style="1" customWidth="1"/>
    <col min="5883" max="5883" width="12.7109375" style="1" customWidth="1"/>
    <col min="5884" max="6127" width="8.85546875" style="1"/>
    <col min="6128" max="6128" width="4.42578125" style="1" customWidth="1"/>
    <col min="6129" max="6133" width="12.28515625" style="1" customWidth="1"/>
    <col min="6134" max="6134" width="16.140625" style="1" customWidth="1"/>
    <col min="6135" max="6136" width="12.28515625" style="1" customWidth="1"/>
    <col min="6137" max="6137" width="14.5703125" style="1" customWidth="1"/>
    <col min="6138" max="6138" width="12.28515625" style="1" customWidth="1"/>
    <col min="6139" max="6139" width="12.7109375" style="1" customWidth="1"/>
    <col min="6140" max="6383" width="8.85546875" style="1"/>
    <col min="6384" max="6384" width="4.42578125" style="1" customWidth="1"/>
    <col min="6385" max="6389" width="12.28515625" style="1" customWidth="1"/>
    <col min="6390" max="6390" width="16.140625" style="1" customWidth="1"/>
    <col min="6391" max="6392" width="12.28515625" style="1" customWidth="1"/>
    <col min="6393" max="6393" width="14.5703125" style="1" customWidth="1"/>
    <col min="6394" max="6394" width="12.28515625" style="1" customWidth="1"/>
    <col min="6395" max="6395" width="12.7109375" style="1" customWidth="1"/>
    <col min="6396" max="6639" width="8.85546875" style="1"/>
    <col min="6640" max="6640" width="4.42578125" style="1" customWidth="1"/>
    <col min="6641" max="6645" width="12.28515625" style="1" customWidth="1"/>
    <col min="6646" max="6646" width="16.140625" style="1" customWidth="1"/>
    <col min="6647" max="6648" width="12.28515625" style="1" customWidth="1"/>
    <col min="6649" max="6649" width="14.5703125" style="1" customWidth="1"/>
    <col min="6650" max="6650" width="12.28515625" style="1" customWidth="1"/>
    <col min="6651" max="6651" width="12.7109375" style="1" customWidth="1"/>
    <col min="6652" max="6895" width="8.85546875" style="1"/>
    <col min="6896" max="6896" width="4.42578125" style="1" customWidth="1"/>
    <col min="6897" max="6901" width="12.28515625" style="1" customWidth="1"/>
    <col min="6902" max="6902" width="16.140625" style="1" customWidth="1"/>
    <col min="6903" max="6904" width="12.28515625" style="1" customWidth="1"/>
    <col min="6905" max="6905" width="14.5703125" style="1" customWidth="1"/>
    <col min="6906" max="6906" width="12.28515625" style="1" customWidth="1"/>
    <col min="6907" max="6907" width="12.7109375" style="1" customWidth="1"/>
    <col min="6908" max="7151" width="8.85546875" style="1"/>
    <col min="7152" max="7152" width="4.42578125" style="1" customWidth="1"/>
    <col min="7153" max="7157" width="12.28515625" style="1" customWidth="1"/>
    <col min="7158" max="7158" width="16.140625" style="1" customWidth="1"/>
    <col min="7159" max="7160" width="12.28515625" style="1" customWidth="1"/>
    <col min="7161" max="7161" width="14.5703125" style="1" customWidth="1"/>
    <col min="7162" max="7162" width="12.28515625" style="1" customWidth="1"/>
    <col min="7163" max="7163" width="12.7109375" style="1" customWidth="1"/>
    <col min="7164" max="7407" width="8.85546875" style="1"/>
    <col min="7408" max="7408" width="4.42578125" style="1" customWidth="1"/>
    <col min="7409" max="7413" width="12.28515625" style="1" customWidth="1"/>
    <col min="7414" max="7414" width="16.140625" style="1" customWidth="1"/>
    <col min="7415" max="7416" width="12.28515625" style="1" customWidth="1"/>
    <col min="7417" max="7417" width="14.5703125" style="1" customWidth="1"/>
    <col min="7418" max="7418" width="12.28515625" style="1" customWidth="1"/>
    <col min="7419" max="7419" width="12.7109375" style="1" customWidth="1"/>
    <col min="7420" max="7663" width="8.85546875" style="1"/>
    <col min="7664" max="7664" width="4.42578125" style="1" customWidth="1"/>
    <col min="7665" max="7669" width="12.28515625" style="1" customWidth="1"/>
    <col min="7670" max="7670" width="16.140625" style="1" customWidth="1"/>
    <col min="7671" max="7672" width="12.28515625" style="1" customWidth="1"/>
    <col min="7673" max="7673" width="14.5703125" style="1" customWidth="1"/>
    <col min="7674" max="7674" width="12.28515625" style="1" customWidth="1"/>
    <col min="7675" max="7675" width="12.7109375" style="1" customWidth="1"/>
    <col min="7676" max="7919" width="8.85546875" style="1"/>
    <col min="7920" max="7920" width="4.42578125" style="1" customWidth="1"/>
    <col min="7921" max="7925" width="12.28515625" style="1" customWidth="1"/>
    <col min="7926" max="7926" width="16.140625" style="1" customWidth="1"/>
    <col min="7927" max="7928" width="12.28515625" style="1" customWidth="1"/>
    <col min="7929" max="7929" width="14.5703125" style="1" customWidth="1"/>
    <col min="7930" max="7930" width="12.28515625" style="1" customWidth="1"/>
    <col min="7931" max="7931" width="12.7109375" style="1" customWidth="1"/>
    <col min="7932" max="8175" width="8.85546875" style="1"/>
    <col min="8176" max="8176" width="4.42578125" style="1" customWidth="1"/>
    <col min="8177" max="8181" width="12.28515625" style="1" customWidth="1"/>
    <col min="8182" max="8182" width="16.140625" style="1" customWidth="1"/>
    <col min="8183" max="8184" width="12.28515625" style="1" customWidth="1"/>
    <col min="8185" max="8185" width="14.5703125" style="1" customWidth="1"/>
    <col min="8186" max="8186" width="12.28515625" style="1" customWidth="1"/>
    <col min="8187" max="8187" width="12.7109375" style="1" customWidth="1"/>
    <col min="8188" max="8431" width="8.85546875" style="1"/>
    <col min="8432" max="8432" width="4.42578125" style="1" customWidth="1"/>
    <col min="8433" max="8437" width="12.28515625" style="1" customWidth="1"/>
    <col min="8438" max="8438" width="16.140625" style="1" customWidth="1"/>
    <col min="8439" max="8440" width="12.28515625" style="1" customWidth="1"/>
    <col min="8441" max="8441" width="14.5703125" style="1" customWidth="1"/>
    <col min="8442" max="8442" width="12.28515625" style="1" customWidth="1"/>
    <col min="8443" max="8443" width="12.7109375" style="1" customWidth="1"/>
    <col min="8444" max="8687" width="8.85546875" style="1"/>
    <col min="8688" max="8688" width="4.42578125" style="1" customWidth="1"/>
    <col min="8689" max="8693" width="12.28515625" style="1" customWidth="1"/>
    <col min="8694" max="8694" width="16.140625" style="1" customWidth="1"/>
    <col min="8695" max="8696" width="12.28515625" style="1" customWidth="1"/>
    <col min="8697" max="8697" width="14.5703125" style="1" customWidth="1"/>
    <col min="8698" max="8698" width="12.28515625" style="1" customWidth="1"/>
    <col min="8699" max="8699" width="12.7109375" style="1" customWidth="1"/>
    <col min="8700" max="8943" width="8.85546875" style="1"/>
    <col min="8944" max="8944" width="4.42578125" style="1" customWidth="1"/>
    <col min="8945" max="8949" width="12.28515625" style="1" customWidth="1"/>
    <col min="8950" max="8950" width="16.140625" style="1" customWidth="1"/>
    <col min="8951" max="8952" width="12.28515625" style="1" customWidth="1"/>
    <col min="8953" max="8953" width="14.5703125" style="1" customWidth="1"/>
    <col min="8954" max="8954" width="12.28515625" style="1" customWidth="1"/>
    <col min="8955" max="8955" width="12.7109375" style="1" customWidth="1"/>
    <col min="8956" max="9199" width="8.85546875" style="1"/>
    <col min="9200" max="9200" width="4.42578125" style="1" customWidth="1"/>
    <col min="9201" max="9205" width="12.28515625" style="1" customWidth="1"/>
    <col min="9206" max="9206" width="16.140625" style="1" customWidth="1"/>
    <col min="9207" max="9208" width="12.28515625" style="1" customWidth="1"/>
    <col min="9209" max="9209" width="14.5703125" style="1" customWidth="1"/>
    <col min="9210" max="9210" width="12.28515625" style="1" customWidth="1"/>
    <col min="9211" max="9211" width="12.7109375" style="1" customWidth="1"/>
    <col min="9212" max="9455" width="8.85546875" style="1"/>
    <col min="9456" max="9456" width="4.42578125" style="1" customWidth="1"/>
    <col min="9457" max="9461" width="12.28515625" style="1" customWidth="1"/>
    <col min="9462" max="9462" width="16.140625" style="1" customWidth="1"/>
    <col min="9463" max="9464" width="12.28515625" style="1" customWidth="1"/>
    <col min="9465" max="9465" width="14.5703125" style="1" customWidth="1"/>
    <col min="9466" max="9466" width="12.28515625" style="1" customWidth="1"/>
    <col min="9467" max="9467" width="12.7109375" style="1" customWidth="1"/>
    <col min="9468" max="9711" width="8.85546875" style="1"/>
    <col min="9712" max="9712" width="4.42578125" style="1" customWidth="1"/>
    <col min="9713" max="9717" width="12.28515625" style="1" customWidth="1"/>
    <col min="9718" max="9718" width="16.140625" style="1" customWidth="1"/>
    <col min="9719" max="9720" width="12.28515625" style="1" customWidth="1"/>
    <col min="9721" max="9721" width="14.5703125" style="1" customWidth="1"/>
    <col min="9722" max="9722" width="12.28515625" style="1" customWidth="1"/>
    <col min="9723" max="9723" width="12.7109375" style="1" customWidth="1"/>
    <col min="9724" max="9967" width="8.85546875" style="1"/>
    <col min="9968" max="9968" width="4.42578125" style="1" customWidth="1"/>
    <col min="9969" max="9973" width="12.28515625" style="1" customWidth="1"/>
    <col min="9974" max="9974" width="16.140625" style="1" customWidth="1"/>
    <col min="9975" max="9976" width="12.28515625" style="1" customWidth="1"/>
    <col min="9977" max="9977" width="14.5703125" style="1" customWidth="1"/>
    <col min="9978" max="9978" width="12.28515625" style="1" customWidth="1"/>
    <col min="9979" max="9979" width="12.7109375" style="1" customWidth="1"/>
    <col min="9980" max="10223" width="8.85546875" style="1"/>
    <col min="10224" max="10224" width="4.42578125" style="1" customWidth="1"/>
    <col min="10225" max="10229" width="12.28515625" style="1" customWidth="1"/>
    <col min="10230" max="10230" width="16.140625" style="1" customWidth="1"/>
    <col min="10231" max="10232" width="12.28515625" style="1" customWidth="1"/>
    <col min="10233" max="10233" width="14.5703125" style="1" customWidth="1"/>
    <col min="10234" max="10234" width="12.28515625" style="1" customWidth="1"/>
    <col min="10235" max="10235" width="12.7109375" style="1" customWidth="1"/>
    <col min="10236" max="10479" width="8.85546875" style="1"/>
    <col min="10480" max="10480" width="4.42578125" style="1" customWidth="1"/>
    <col min="10481" max="10485" width="12.28515625" style="1" customWidth="1"/>
    <col min="10486" max="10486" width="16.140625" style="1" customWidth="1"/>
    <col min="10487" max="10488" width="12.28515625" style="1" customWidth="1"/>
    <col min="10489" max="10489" width="14.5703125" style="1" customWidth="1"/>
    <col min="10490" max="10490" width="12.28515625" style="1" customWidth="1"/>
    <col min="10491" max="10491" width="12.7109375" style="1" customWidth="1"/>
    <col min="10492" max="10735" width="8.85546875" style="1"/>
    <col min="10736" max="10736" width="4.42578125" style="1" customWidth="1"/>
    <col min="10737" max="10741" width="12.28515625" style="1" customWidth="1"/>
    <col min="10742" max="10742" width="16.140625" style="1" customWidth="1"/>
    <col min="10743" max="10744" width="12.28515625" style="1" customWidth="1"/>
    <col min="10745" max="10745" width="14.5703125" style="1" customWidth="1"/>
    <col min="10746" max="10746" width="12.28515625" style="1" customWidth="1"/>
    <col min="10747" max="10747" width="12.7109375" style="1" customWidth="1"/>
    <col min="10748" max="10991" width="8.85546875" style="1"/>
    <col min="10992" max="10992" width="4.42578125" style="1" customWidth="1"/>
    <col min="10993" max="10997" width="12.28515625" style="1" customWidth="1"/>
    <col min="10998" max="10998" width="16.140625" style="1" customWidth="1"/>
    <col min="10999" max="11000" width="12.28515625" style="1" customWidth="1"/>
    <col min="11001" max="11001" width="14.5703125" style="1" customWidth="1"/>
    <col min="11002" max="11002" width="12.28515625" style="1" customWidth="1"/>
    <col min="11003" max="11003" width="12.7109375" style="1" customWidth="1"/>
    <col min="11004" max="11247" width="8.85546875" style="1"/>
    <col min="11248" max="11248" width="4.42578125" style="1" customWidth="1"/>
    <col min="11249" max="11253" width="12.28515625" style="1" customWidth="1"/>
    <col min="11254" max="11254" width="16.140625" style="1" customWidth="1"/>
    <col min="11255" max="11256" width="12.28515625" style="1" customWidth="1"/>
    <col min="11257" max="11257" width="14.5703125" style="1" customWidth="1"/>
    <col min="11258" max="11258" width="12.28515625" style="1" customWidth="1"/>
    <col min="11259" max="11259" width="12.7109375" style="1" customWidth="1"/>
    <col min="11260" max="11503" width="8.85546875" style="1"/>
    <col min="11504" max="11504" width="4.42578125" style="1" customWidth="1"/>
    <col min="11505" max="11509" width="12.28515625" style="1" customWidth="1"/>
    <col min="11510" max="11510" width="16.140625" style="1" customWidth="1"/>
    <col min="11511" max="11512" width="12.28515625" style="1" customWidth="1"/>
    <col min="11513" max="11513" width="14.5703125" style="1" customWidth="1"/>
    <col min="11514" max="11514" width="12.28515625" style="1" customWidth="1"/>
    <col min="11515" max="11515" width="12.7109375" style="1" customWidth="1"/>
    <col min="11516" max="11759" width="8.85546875" style="1"/>
    <col min="11760" max="11760" width="4.42578125" style="1" customWidth="1"/>
    <col min="11761" max="11765" width="12.28515625" style="1" customWidth="1"/>
    <col min="11766" max="11766" width="16.140625" style="1" customWidth="1"/>
    <col min="11767" max="11768" width="12.28515625" style="1" customWidth="1"/>
    <col min="11769" max="11769" width="14.5703125" style="1" customWidth="1"/>
    <col min="11770" max="11770" width="12.28515625" style="1" customWidth="1"/>
    <col min="11771" max="11771" width="12.7109375" style="1" customWidth="1"/>
    <col min="11772" max="12015" width="8.85546875" style="1"/>
    <col min="12016" max="12016" width="4.42578125" style="1" customWidth="1"/>
    <col min="12017" max="12021" width="12.28515625" style="1" customWidth="1"/>
    <col min="12022" max="12022" width="16.140625" style="1" customWidth="1"/>
    <col min="12023" max="12024" width="12.28515625" style="1" customWidth="1"/>
    <col min="12025" max="12025" width="14.5703125" style="1" customWidth="1"/>
    <col min="12026" max="12026" width="12.28515625" style="1" customWidth="1"/>
    <col min="12027" max="12027" width="12.7109375" style="1" customWidth="1"/>
    <col min="12028" max="12271" width="8.85546875" style="1"/>
    <col min="12272" max="12272" width="4.42578125" style="1" customWidth="1"/>
    <col min="12273" max="12277" width="12.28515625" style="1" customWidth="1"/>
    <col min="12278" max="12278" width="16.140625" style="1" customWidth="1"/>
    <col min="12279" max="12280" width="12.28515625" style="1" customWidth="1"/>
    <col min="12281" max="12281" width="14.5703125" style="1" customWidth="1"/>
    <col min="12282" max="12282" width="12.28515625" style="1" customWidth="1"/>
    <col min="12283" max="12283" width="12.7109375" style="1" customWidth="1"/>
    <col min="12284" max="12527" width="8.85546875" style="1"/>
    <col min="12528" max="12528" width="4.42578125" style="1" customWidth="1"/>
    <col min="12529" max="12533" width="12.28515625" style="1" customWidth="1"/>
    <col min="12534" max="12534" width="16.140625" style="1" customWidth="1"/>
    <col min="12535" max="12536" width="12.28515625" style="1" customWidth="1"/>
    <col min="12537" max="12537" width="14.5703125" style="1" customWidth="1"/>
    <col min="12538" max="12538" width="12.28515625" style="1" customWidth="1"/>
    <col min="12539" max="12539" width="12.7109375" style="1" customWidth="1"/>
    <col min="12540" max="12783" width="8.85546875" style="1"/>
    <col min="12784" max="12784" width="4.42578125" style="1" customWidth="1"/>
    <col min="12785" max="12789" width="12.28515625" style="1" customWidth="1"/>
    <col min="12790" max="12790" width="16.140625" style="1" customWidth="1"/>
    <col min="12791" max="12792" width="12.28515625" style="1" customWidth="1"/>
    <col min="12793" max="12793" width="14.5703125" style="1" customWidth="1"/>
    <col min="12794" max="12794" width="12.28515625" style="1" customWidth="1"/>
    <col min="12795" max="12795" width="12.7109375" style="1" customWidth="1"/>
    <col min="12796" max="13039" width="8.85546875" style="1"/>
    <col min="13040" max="13040" width="4.42578125" style="1" customWidth="1"/>
    <col min="13041" max="13045" width="12.28515625" style="1" customWidth="1"/>
    <col min="13046" max="13046" width="16.140625" style="1" customWidth="1"/>
    <col min="13047" max="13048" width="12.28515625" style="1" customWidth="1"/>
    <col min="13049" max="13049" width="14.5703125" style="1" customWidth="1"/>
    <col min="13050" max="13050" width="12.28515625" style="1" customWidth="1"/>
    <col min="13051" max="13051" width="12.7109375" style="1" customWidth="1"/>
    <col min="13052" max="13295" width="8.85546875" style="1"/>
    <col min="13296" max="13296" width="4.42578125" style="1" customWidth="1"/>
    <col min="13297" max="13301" width="12.28515625" style="1" customWidth="1"/>
    <col min="13302" max="13302" width="16.140625" style="1" customWidth="1"/>
    <col min="13303" max="13304" width="12.28515625" style="1" customWidth="1"/>
    <col min="13305" max="13305" width="14.5703125" style="1" customWidth="1"/>
    <col min="13306" max="13306" width="12.28515625" style="1" customWidth="1"/>
    <col min="13307" max="13307" width="12.7109375" style="1" customWidth="1"/>
    <col min="13308" max="13551" width="8.85546875" style="1"/>
    <col min="13552" max="13552" width="4.42578125" style="1" customWidth="1"/>
    <col min="13553" max="13557" width="12.28515625" style="1" customWidth="1"/>
    <col min="13558" max="13558" width="16.140625" style="1" customWidth="1"/>
    <col min="13559" max="13560" width="12.28515625" style="1" customWidth="1"/>
    <col min="13561" max="13561" width="14.5703125" style="1" customWidth="1"/>
    <col min="13562" max="13562" width="12.28515625" style="1" customWidth="1"/>
    <col min="13563" max="13563" width="12.7109375" style="1" customWidth="1"/>
    <col min="13564" max="13807" width="8.85546875" style="1"/>
    <col min="13808" max="13808" width="4.42578125" style="1" customWidth="1"/>
    <col min="13809" max="13813" width="12.28515625" style="1" customWidth="1"/>
    <col min="13814" max="13814" width="16.140625" style="1" customWidth="1"/>
    <col min="13815" max="13816" width="12.28515625" style="1" customWidth="1"/>
    <col min="13817" max="13817" width="14.5703125" style="1" customWidth="1"/>
    <col min="13818" max="13818" width="12.28515625" style="1" customWidth="1"/>
    <col min="13819" max="13819" width="12.7109375" style="1" customWidth="1"/>
    <col min="13820" max="14063" width="8.85546875" style="1"/>
    <col min="14064" max="14064" width="4.42578125" style="1" customWidth="1"/>
    <col min="14065" max="14069" width="12.28515625" style="1" customWidth="1"/>
    <col min="14070" max="14070" width="16.140625" style="1" customWidth="1"/>
    <col min="14071" max="14072" width="12.28515625" style="1" customWidth="1"/>
    <col min="14073" max="14073" width="14.5703125" style="1" customWidth="1"/>
    <col min="14074" max="14074" width="12.28515625" style="1" customWidth="1"/>
    <col min="14075" max="14075" width="12.7109375" style="1" customWidth="1"/>
    <col min="14076" max="14319" width="8.85546875" style="1"/>
    <col min="14320" max="14320" width="4.42578125" style="1" customWidth="1"/>
    <col min="14321" max="14325" width="12.28515625" style="1" customWidth="1"/>
    <col min="14326" max="14326" width="16.140625" style="1" customWidth="1"/>
    <col min="14327" max="14328" width="12.28515625" style="1" customWidth="1"/>
    <col min="14329" max="14329" width="14.5703125" style="1" customWidth="1"/>
    <col min="14330" max="14330" width="12.28515625" style="1" customWidth="1"/>
    <col min="14331" max="14331" width="12.7109375" style="1" customWidth="1"/>
    <col min="14332" max="14575" width="8.85546875" style="1"/>
    <col min="14576" max="14576" width="4.42578125" style="1" customWidth="1"/>
    <col min="14577" max="14581" width="12.28515625" style="1" customWidth="1"/>
    <col min="14582" max="14582" width="16.140625" style="1" customWidth="1"/>
    <col min="14583" max="14584" width="12.28515625" style="1" customWidth="1"/>
    <col min="14585" max="14585" width="14.5703125" style="1" customWidth="1"/>
    <col min="14586" max="14586" width="12.28515625" style="1" customWidth="1"/>
    <col min="14587" max="14587" width="12.7109375" style="1" customWidth="1"/>
    <col min="14588" max="14831" width="8.85546875" style="1"/>
    <col min="14832" max="14832" width="4.42578125" style="1" customWidth="1"/>
    <col min="14833" max="14837" width="12.28515625" style="1" customWidth="1"/>
    <col min="14838" max="14838" width="16.140625" style="1" customWidth="1"/>
    <col min="14839" max="14840" width="12.28515625" style="1" customWidth="1"/>
    <col min="14841" max="14841" width="14.5703125" style="1" customWidth="1"/>
    <col min="14842" max="14842" width="12.28515625" style="1" customWidth="1"/>
    <col min="14843" max="14843" width="12.7109375" style="1" customWidth="1"/>
    <col min="14844" max="15087" width="8.85546875" style="1"/>
    <col min="15088" max="15088" width="4.42578125" style="1" customWidth="1"/>
    <col min="15089" max="15093" width="12.28515625" style="1" customWidth="1"/>
    <col min="15094" max="15094" width="16.140625" style="1" customWidth="1"/>
    <col min="15095" max="15096" width="12.28515625" style="1" customWidth="1"/>
    <col min="15097" max="15097" width="14.5703125" style="1" customWidth="1"/>
    <col min="15098" max="15098" width="12.28515625" style="1" customWidth="1"/>
    <col min="15099" max="15099" width="12.7109375" style="1" customWidth="1"/>
    <col min="15100" max="15343" width="8.85546875" style="1"/>
    <col min="15344" max="15344" width="4.42578125" style="1" customWidth="1"/>
    <col min="15345" max="15349" width="12.28515625" style="1" customWidth="1"/>
    <col min="15350" max="15350" width="16.140625" style="1" customWidth="1"/>
    <col min="15351" max="15352" width="12.28515625" style="1" customWidth="1"/>
    <col min="15353" max="15353" width="14.5703125" style="1" customWidth="1"/>
    <col min="15354" max="15354" width="12.28515625" style="1" customWidth="1"/>
    <col min="15355" max="15355" width="12.7109375" style="1" customWidth="1"/>
    <col min="15356" max="15599" width="8.85546875" style="1"/>
    <col min="15600" max="15600" width="4.42578125" style="1" customWidth="1"/>
    <col min="15601" max="15605" width="12.28515625" style="1" customWidth="1"/>
    <col min="15606" max="15606" width="16.140625" style="1" customWidth="1"/>
    <col min="15607" max="15608" width="12.28515625" style="1" customWidth="1"/>
    <col min="15609" max="15609" width="14.5703125" style="1" customWidth="1"/>
    <col min="15610" max="15610" width="12.28515625" style="1" customWidth="1"/>
    <col min="15611" max="15611" width="12.7109375" style="1" customWidth="1"/>
    <col min="15612" max="15855" width="8.85546875" style="1"/>
    <col min="15856" max="15856" width="4.42578125" style="1" customWidth="1"/>
    <col min="15857" max="15861" width="12.28515625" style="1" customWidth="1"/>
    <col min="15862" max="15862" width="16.140625" style="1" customWidth="1"/>
    <col min="15863" max="15864" width="12.28515625" style="1" customWidth="1"/>
    <col min="15865" max="15865" width="14.5703125" style="1" customWidth="1"/>
    <col min="15866" max="15866" width="12.28515625" style="1" customWidth="1"/>
    <col min="15867" max="15867" width="12.7109375" style="1" customWidth="1"/>
    <col min="15868" max="16111" width="8.85546875" style="1"/>
    <col min="16112" max="16112" width="4.42578125" style="1" customWidth="1"/>
    <col min="16113" max="16117" width="12.28515625" style="1" customWidth="1"/>
    <col min="16118" max="16118" width="16.140625" style="1" customWidth="1"/>
    <col min="16119" max="16120" width="12.28515625" style="1" customWidth="1"/>
    <col min="16121" max="16121" width="14.5703125" style="1" customWidth="1"/>
    <col min="16122" max="16122" width="12.28515625" style="1" customWidth="1"/>
    <col min="16123" max="16123" width="12.7109375" style="1" customWidth="1"/>
    <col min="16124" max="16384" width="8.85546875" style="1"/>
  </cols>
  <sheetData>
    <row r="1" spans="1:13" ht="13.5" thickBot="1" x14ac:dyDescent="0.25">
      <c r="A1" s="1" t="s">
        <v>30</v>
      </c>
    </row>
    <row r="2" spans="1:13" ht="36.75" customHeight="1" x14ac:dyDescent="0.2">
      <c r="B2" s="1204" t="s">
        <v>1660</v>
      </c>
      <c r="C2" s="1189"/>
      <c r="D2" s="1189"/>
      <c r="E2" s="1189"/>
      <c r="F2" s="1189"/>
      <c r="G2" s="1189"/>
      <c r="H2" s="1189"/>
      <c r="I2" s="1189"/>
      <c r="J2" s="1189"/>
      <c r="K2" s="1189"/>
      <c r="L2" s="1189"/>
      <c r="M2" s="1205"/>
    </row>
    <row r="3" spans="1:13" ht="29.25" customHeight="1" x14ac:dyDescent="0.2">
      <c r="B3" s="603"/>
      <c r="C3" s="1206" t="s">
        <v>1629</v>
      </c>
      <c r="D3" s="1206"/>
      <c r="E3" s="1206"/>
      <c r="F3" s="1206"/>
      <c r="G3" s="1206"/>
      <c r="H3" s="1206"/>
      <c r="I3" s="1206"/>
      <c r="J3" s="1206"/>
      <c r="K3" s="1206"/>
      <c r="L3" s="1206"/>
      <c r="M3" s="714">
        <v>44087</v>
      </c>
    </row>
    <row r="4" spans="1:13" ht="9" customHeight="1" x14ac:dyDescent="0.2">
      <c r="B4" s="608"/>
      <c r="C4" s="51"/>
      <c r="D4" s="51"/>
      <c r="E4" s="51"/>
      <c r="F4" s="51"/>
      <c r="G4" s="51"/>
      <c r="H4" s="65"/>
      <c r="I4" s="196"/>
      <c r="J4" s="593"/>
      <c r="K4" s="594"/>
      <c r="L4" s="594"/>
      <c r="M4" s="609"/>
    </row>
    <row r="5" spans="1:13" ht="21.95" customHeight="1" x14ac:dyDescent="0.2">
      <c r="A5" s="166"/>
      <c r="B5" s="635"/>
      <c r="C5" s="1207" t="s">
        <v>1652</v>
      </c>
      <c r="D5" s="1207"/>
      <c r="E5" s="1207"/>
      <c r="F5" s="1207"/>
      <c r="G5" s="1207"/>
      <c r="H5" s="1207"/>
      <c r="I5" s="1207"/>
      <c r="J5" s="1207"/>
      <c r="K5" s="1207"/>
      <c r="L5" s="1207"/>
      <c r="M5" s="636"/>
    </row>
    <row r="6" spans="1:13" ht="9.75" customHeight="1" thickBot="1" x14ac:dyDescent="0.3">
      <c r="A6" s="166"/>
      <c r="B6" s="715"/>
      <c r="C6" s="716"/>
      <c r="D6" s="567"/>
      <c r="E6" s="568"/>
      <c r="F6" s="582"/>
      <c r="G6" s="582"/>
      <c r="H6" s="582"/>
      <c r="I6" s="582"/>
      <c r="J6" s="582"/>
      <c r="K6" s="582"/>
      <c r="L6" s="582"/>
      <c r="M6" s="609"/>
    </row>
    <row r="7" spans="1:13" ht="21.95" customHeight="1" x14ac:dyDescent="0.2">
      <c r="A7" s="166"/>
      <c r="B7" s="715"/>
      <c r="C7" s="1208" t="s">
        <v>1630</v>
      </c>
      <c r="D7" s="1210" t="s">
        <v>2</v>
      </c>
      <c r="E7" s="1211"/>
      <c r="F7" s="1214" t="s">
        <v>1631</v>
      </c>
      <c r="G7" s="1216" t="s">
        <v>1632</v>
      </c>
      <c r="H7" s="1216" t="s">
        <v>1633</v>
      </c>
      <c r="I7" s="1218" t="s">
        <v>1634</v>
      </c>
      <c r="J7" s="1219"/>
      <c r="K7" s="1219"/>
      <c r="L7" s="1220"/>
      <c r="M7" s="609"/>
    </row>
    <row r="8" spans="1:13" ht="45.75" customHeight="1" thickBot="1" x14ac:dyDescent="0.25">
      <c r="A8" s="166"/>
      <c r="B8" s="715"/>
      <c r="C8" s="1209"/>
      <c r="D8" s="1212"/>
      <c r="E8" s="1213"/>
      <c r="F8" s="1215"/>
      <c r="G8" s="1217"/>
      <c r="H8" s="1217"/>
      <c r="I8" s="717" t="s">
        <v>191</v>
      </c>
      <c r="J8" s="717" t="s">
        <v>1635</v>
      </c>
      <c r="K8" s="718" t="s">
        <v>1636</v>
      </c>
      <c r="L8" s="719" t="s">
        <v>1637</v>
      </c>
      <c r="M8" s="609"/>
    </row>
    <row r="9" spans="1:13" ht="17.100000000000001" customHeight="1" thickBot="1" x14ac:dyDescent="0.25">
      <c r="A9" s="166"/>
      <c r="B9" s="715"/>
      <c r="C9" s="1202" t="s">
        <v>1628</v>
      </c>
      <c r="D9" s="1202"/>
      <c r="E9" s="1202"/>
      <c r="F9" s="1202"/>
      <c r="G9" s="1202"/>
      <c r="H9" s="1202"/>
      <c r="I9" s="1202"/>
      <c r="J9" s="1202"/>
      <c r="K9" s="1202"/>
      <c r="L9" s="1202"/>
      <c r="M9" s="609"/>
    </row>
    <row r="10" spans="1:13" ht="16.5" customHeight="1" x14ac:dyDescent="0.2">
      <c r="A10" s="42"/>
      <c r="B10" s="715"/>
      <c r="C10" s="720" t="s">
        <v>75</v>
      </c>
      <c r="D10" s="1221" t="s">
        <v>772</v>
      </c>
      <c r="E10" s="1221"/>
      <c r="F10" s="744">
        <v>0.99553678547653635</v>
      </c>
      <c r="G10" s="745">
        <v>292608.86994262337</v>
      </c>
      <c r="H10" s="746">
        <v>2.9167790879803235</v>
      </c>
      <c r="I10" s="745">
        <v>291302.89378460118</v>
      </c>
      <c r="J10" s="747">
        <v>310798.7</v>
      </c>
      <c r="K10" s="747">
        <v>-18189.830057376646</v>
      </c>
      <c r="L10" s="748">
        <v>309836.91838482843</v>
      </c>
      <c r="M10" s="609"/>
    </row>
    <row r="11" spans="1:13" ht="16.5" customHeight="1" x14ac:dyDescent="0.2">
      <c r="A11" s="42"/>
      <c r="B11" s="715"/>
      <c r="C11" s="721" t="s">
        <v>82</v>
      </c>
      <c r="D11" s="1200" t="s">
        <v>773</v>
      </c>
      <c r="E11" s="1200"/>
      <c r="F11" s="749">
        <v>1</v>
      </c>
      <c r="G11" s="750">
        <v>55821.980103001602</v>
      </c>
      <c r="H11" s="751">
        <v>0.55644377508452036</v>
      </c>
      <c r="I11" s="750">
        <v>55821.980103001602</v>
      </c>
      <c r="J11" s="752">
        <v>42044.18</v>
      </c>
      <c r="K11" s="753">
        <v>13777.800103001602</v>
      </c>
      <c r="L11" s="754">
        <v>42044.18</v>
      </c>
      <c r="M11" s="609"/>
    </row>
    <row r="12" spans="1:13" ht="16.5" customHeight="1" x14ac:dyDescent="0.2">
      <c r="A12" s="42"/>
      <c r="B12" s="715"/>
      <c r="C12" s="722" t="s">
        <v>86</v>
      </c>
      <c r="D12" s="1199" t="s">
        <v>775</v>
      </c>
      <c r="E12" s="1199"/>
      <c r="F12" s="755">
        <v>0.99999999999999989</v>
      </c>
      <c r="G12" s="756">
        <v>65086.797763010632</v>
      </c>
      <c r="H12" s="757">
        <v>0.64879718327055402</v>
      </c>
      <c r="I12" s="756">
        <v>65086.797763010625</v>
      </c>
      <c r="J12" s="758">
        <v>47246.99</v>
      </c>
      <c r="K12" s="759">
        <v>17839.807763010635</v>
      </c>
      <c r="L12" s="760">
        <v>45576.15</v>
      </c>
      <c r="M12" s="609"/>
    </row>
    <row r="13" spans="1:13" ht="16.5" customHeight="1" x14ac:dyDescent="0.2">
      <c r="A13" s="42"/>
      <c r="B13" s="715"/>
      <c r="C13" s="721" t="s">
        <v>91</v>
      </c>
      <c r="D13" s="1200" t="s">
        <v>784</v>
      </c>
      <c r="E13" s="1200"/>
      <c r="F13" s="749">
        <v>1</v>
      </c>
      <c r="G13" s="750">
        <v>143143.61208291791</v>
      </c>
      <c r="H13" s="751">
        <v>1.4268818794976796</v>
      </c>
      <c r="I13" s="750">
        <v>143143.61208291791</v>
      </c>
      <c r="J13" s="752">
        <v>131492.75</v>
      </c>
      <c r="K13" s="753">
        <v>11650.862082917913</v>
      </c>
      <c r="L13" s="754">
        <v>131492.75</v>
      </c>
      <c r="M13" s="609"/>
    </row>
    <row r="14" spans="1:13" ht="16.5" customHeight="1" x14ac:dyDescent="0.2">
      <c r="A14" s="42"/>
      <c r="B14" s="715"/>
      <c r="C14" s="722" t="s">
        <v>95</v>
      </c>
      <c r="D14" s="1199" t="s">
        <v>786</v>
      </c>
      <c r="E14" s="1199"/>
      <c r="F14" s="755">
        <v>1</v>
      </c>
      <c r="G14" s="756">
        <v>531854.80738066311</v>
      </c>
      <c r="H14" s="757">
        <v>5.3016266400738665</v>
      </c>
      <c r="I14" s="756">
        <v>531854.80738066311</v>
      </c>
      <c r="J14" s="758">
        <v>517899.60000000009</v>
      </c>
      <c r="K14" s="759">
        <v>13955.207380663021</v>
      </c>
      <c r="L14" s="760">
        <v>514294.97000000003</v>
      </c>
      <c r="M14" s="609"/>
    </row>
    <row r="15" spans="1:13" ht="16.5" customHeight="1" x14ac:dyDescent="0.2">
      <c r="A15" s="42"/>
      <c r="B15" s="715"/>
      <c r="C15" s="721" t="s">
        <v>105</v>
      </c>
      <c r="D15" s="1200" t="s">
        <v>797</v>
      </c>
      <c r="E15" s="1200"/>
      <c r="F15" s="749">
        <v>1</v>
      </c>
      <c r="G15" s="750">
        <v>1072268.5623638765</v>
      </c>
      <c r="H15" s="751">
        <v>10.688570445642863</v>
      </c>
      <c r="I15" s="750">
        <v>1072268.5623638765</v>
      </c>
      <c r="J15" s="752">
        <v>1116165.97</v>
      </c>
      <c r="K15" s="753">
        <v>-43897.407636123477</v>
      </c>
      <c r="L15" s="754">
        <v>1111773.31</v>
      </c>
      <c r="M15" s="609"/>
    </row>
    <row r="16" spans="1:13" ht="16.5" customHeight="1" x14ac:dyDescent="0.2">
      <c r="A16" s="42"/>
      <c r="B16" s="715"/>
      <c r="C16" s="722" t="s">
        <v>108</v>
      </c>
      <c r="D16" s="1199" t="s">
        <v>800</v>
      </c>
      <c r="E16" s="1199"/>
      <c r="F16" s="755">
        <v>0.7943345886020291</v>
      </c>
      <c r="G16" s="756">
        <v>257506.07790717791</v>
      </c>
      <c r="H16" s="757">
        <v>2.5668679941751824</v>
      </c>
      <c r="I16" s="756">
        <v>204545.98445692021</v>
      </c>
      <c r="J16" s="758">
        <v>192384.598</v>
      </c>
      <c r="K16" s="759">
        <v>65121.479907177913</v>
      </c>
      <c r="L16" s="760">
        <v>233945.14311238431</v>
      </c>
      <c r="M16" s="609"/>
    </row>
    <row r="17" spans="1:13" ht="16.5" customHeight="1" x14ac:dyDescent="0.2">
      <c r="A17" s="42"/>
      <c r="B17" s="715"/>
      <c r="C17" s="721" t="s">
        <v>110</v>
      </c>
      <c r="D17" s="1200" t="s">
        <v>815</v>
      </c>
      <c r="E17" s="1200"/>
      <c r="F17" s="749">
        <v>0.3147717407958634</v>
      </c>
      <c r="G17" s="750">
        <v>86343.267547345487</v>
      </c>
      <c r="H17" s="751">
        <v>0.86068558762203862</v>
      </c>
      <c r="I17" s="750">
        <v>27178.420631880919</v>
      </c>
      <c r="J17" s="752">
        <v>55634.317999999992</v>
      </c>
      <c r="K17" s="753">
        <v>30708.949547345495</v>
      </c>
      <c r="L17" s="754">
        <v>78120.238782244633</v>
      </c>
      <c r="M17" s="609"/>
    </row>
    <row r="18" spans="1:13" ht="16.5" customHeight="1" x14ac:dyDescent="0.2">
      <c r="A18" s="42"/>
      <c r="B18" s="715"/>
      <c r="C18" s="722" t="s">
        <v>112</v>
      </c>
      <c r="D18" s="1199" t="s">
        <v>821</v>
      </c>
      <c r="E18" s="1199"/>
      <c r="F18" s="755">
        <v>0.17288905780647884</v>
      </c>
      <c r="G18" s="756">
        <v>481167.66998789657</v>
      </c>
      <c r="H18" s="757">
        <v>4.7963679225039</v>
      </c>
      <c r="I18" s="756">
        <v>83188.62511114619</v>
      </c>
      <c r="J18" s="758">
        <v>170616.03</v>
      </c>
      <c r="K18" s="759">
        <v>310551.63998789655</v>
      </c>
      <c r="L18" s="760">
        <v>481167.66998789657</v>
      </c>
      <c r="M18" s="609"/>
    </row>
    <row r="19" spans="1:13" ht="16.5" customHeight="1" x14ac:dyDescent="0.2">
      <c r="A19" s="42"/>
      <c r="B19" s="715"/>
      <c r="C19" s="721" t="s">
        <v>125</v>
      </c>
      <c r="D19" s="1200" t="s">
        <v>833</v>
      </c>
      <c r="E19" s="1200"/>
      <c r="F19" s="749">
        <v>0.40500373767917158</v>
      </c>
      <c r="G19" s="750">
        <v>383285.49366535165</v>
      </c>
      <c r="H19" s="751">
        <v>3.8206603677753486</v>
      </c>
      <c r="I19" s="750">
        <v>155232.05753267385</v>
      </c>
      <c r="J19" s="752">
        <v>317145.84600000002</v>
      </c>
      <c r="K19" s="753">
        <v>66139.647665351629</v>
      </c>
      <c r="L19" s="754">
        <v>539474.79389673972</v>
      </c>
      <c r="M19" s="609"/>
    </row>
    <row r="20" spans="1:13" ht="16.5" customHeight="1" x14ac:dyDescent="0.2">
      <c r="A20" s="42"/>
      <c r="B20" s="715"/>
      <c r="C20" s="722" t="s">
        <v>136</v>
      </c>
      <c r="D20" s="1199" t="s">
        <v>845</v>
      </c>
      <c r="E20" s="1199"/>
      <c r="F20" s="755">
        <v>3.7860564826719102E-4</v>
      </c>
      <c r="G20" s="756">
        <v>116674.85327383559</v>
      </c>
      <c r="H20" s="757">
        <v>1.1630364185098947</v>
      </c>
      <c r="I20" s="756">
        <v>44.173758460219915</v>
      </c>
      <c r="J20" s="758">
        <v>17203.7</v>
      </c>
      <c r="K20" s="759">
        <v>99471.153273835589</v>
      </c>
      <c r="L20" s="760">
        <v>116674.85327383559</v>
      </c>
      <c r="M20" s="609"/>
    </row>
    <row r="21" spans="1:13" ht="16.5" customHeight="1" x14ac:dyDescent="0.2">
      <c r="A21" s="42"/>
      <c r="B21" s="715"/>
      <c r="C21" s="721" t="s">
        <v>137</v>
      </c>
      <c r="D21" s="1200" t="s">
        <v>1</v>
      </c>
      <c r="E21" s="1200"/>
      <c r="F21" s="749">
        <v>0.85228109532022223</v>
      </c>
      <c r="G21" s="750">
        <v>354221.42187646806</v>
      </c>
      <c r="H21" s="751">
        <v>3.5309443491802956</v>
      </c>
      <c r="I21" s="750">
        <v>301896.22142276273</v>
      </c>
      <c r="J21" s="752">
        <v>320675.84954624891</v>
      </c>
      <c r="K21" s="753">
        <v>33545.572330219147</v>
      </c>
      <c r="L21" s="754">
        <v>294019.41675407824</v>
      </c>
      <c r="M21" s="609"/>
    </row>
    <row r="22" spans="1:13" ht="16.5" customHeight="1" x14ac:dyDescent="0.2">
      <c r="A22" s="42"/>
      <c r="B22" s="715"/>
      <c r="C22" s="722" t="s">
        <v>143</v>
      </c>
      <c r="D22" s="1199" t="s">
        <v>857</v>
      </c>
      <c r="E22" s="1199"/>
      <c r="F22" s="755">
        <v>0.26270097599819597</v>
      </c>
      <c r="G22" s="756">
        <v>759260.13723670063</v>
      </c>
      <c r="H22" s="757">
        <v>7.5684448358087391</v>
      </c>
      <c r="I22" s="756">
        <v>199458.37908860546</v>
      </c>
      <c r="J22" s="758">
        <v>221243.28</v>
      </c>
      <c r="K22" s="759">
        <v>538016.8572367006</v>
      </c>
      <c r="L22" s="760">
        <v>753427.1507101903</v>
      </c>
      <c r="M22" s="609"/>
    </row>
    <row r="23" spans="1:13" ht="16.5" customHeight="1" x14ac:dyDescent="0.2">
      <c r="A23" s="42"/>
      <c r="B23" s="715"/>
      <c r="C23" s="721" t="s">
        <v>144</v>
      </c>
      <c r="D23" s="1200" t="s">
        <v>858</v>
      </c>
      <c r="E23" s="1200"/>
      <c r="F23" s="749">
        <v>5.1513726358577858E-2</v>
      </c>
      <c r="G23" s="750">
        <v>67062.061479256139</v>
      </c>
      <c r="H23" s="751">
        <v>0.6684869756610613</v>
      </c>
      <c r="I23" s="750">
        <v>3454.6166840845258</v>
      </c>
      <c r="J23" s="752">
        <v>0</v>
      </c>
      <c r="K23" s="753">
        <v>67062.061479256139</v>
      </c>
      <c r="L23" s="754">
        <v>67062.061479256139</v>
      </c>
      <c r="M23" s="609"/>
    </row>
    <row r="24" spans="1:13" ht="16.5" customHeight="1" x14ac:dyDescent="0.2">
      <c r="A24" s="42"/>
      <c r="B24" s="715"/>
      <c r="C24" s="722" t="s">
        <v>148</v>
      </c>
      <c r="D24" s="1199" t="s">
        <v>863</v>
      </c>
      <c r="E24" s="1199"/>
      <c r="F24" s="755">
        <v>0</v>
      </c>
      <c r="G24" s="756">
        <v>103816.23709922987</v>
      </c>
      <c r="H24" s="757">
        <v>1.0348593650739895</v>
      </c>
      <c r="I24" s="756">
        <v>0</v>
      </c>
      <c r="J24" s="758">
        <v>63294.7</v>
      </c>
      <c r="K24" s="759">
        <v>40521.53709922987</v>
      </c>
      <c r="L24" s="760">
        <v>103816.23709922987</v>
      </c>
      <c r="M24" s="609"/>
    </row>
    <row r="25" spans="1:13" ht="16.5" customHeight="1" x14ac:dyDescent="0.2">
      <c r="A25" s="42"/>
      <c r="B25" s="715"/>
      <c r="C25" s="721" t="s">
        <v>149</v>
      </c>
      <c r="D25" s="1200" t="s">
        <v>884</v>
      </c>
      <c r="E25" s="1200"/>
      <c r="F25" s="749">
        <v>0.62724430712580981</v>
      </c>
      <c r="G25" s="750">
        <v>1289294.9460309565</v>
      </c>
      <c r="H25" s="751">
        <v>12.851929394892281</v>
      </c>
      <c r="I25" s="750">
        <v>808702.91510399559</v>
      </c>
      <c r="J25" s="752">
        <v>601042.46799999988</v>
      </c>
      <c r="K25" s="753">
        <v>688252.47803095658</v>
      </c>
      <c r="L25" s="754">
        <v>988542.9686819968</v>
      </c>
      <c r="M25" s="609"/>
    </row>
    <row r="26" spans="1:13" ht="16.5" customHeight="1" x14ac:dyDescent="0.2">
      <c r="A26" s="42"/>
      <c r="B26" s="715"/>
      <c r="C26" s="722" t="s">
        <v>150</v>
      </c>
      <c r="D26" s="1199" t="s">
        <v>886</v>
      </c>
      <c r="E26" s="1199"/>
      <c r="F26" s="755">
        <v>0</v>
      </c>
      <c r="G26" s="756">
        <v>101697.49661469787</v>
      </c>
      <c r="H26" s="757">
        <v>1.0137393698416095</v>
      </c>
      <c r="I26" s="756">
        <v>0</v>
      </c>
      <c r="J26" s="758">
        <v>0</v>
      </c>
      <c r="K26" s="759">
        <v>101697.49661469787</v>
      </c>
      <c r="L26" s="760">
        <v>101697.49661469787</v>
      </c>
      <c r="M26" s="609"/>
    </row>
    <row r="27" spans="1:13" ht="16.5" customHeight="1" x14ac:dyDescent="0.2">
      <c r="A27" s="42"/>
      <c r="B27" s="715"/>
      <c r="C27" s="721" t="s">
        <v>151</v>
      </c>
      <c r="D27" s="1200" t="s">
        <v>887</v>
      </c>
      <c r="E27" s="1200"/>
      <c r="F27" s="749">
        <v>0</v>
      </c>
      <c r="G27" s="750">
        <v>99217.96814201065</v>
      </c>
      <c r="H27" s="751">
        <v>0.98902297351840862</v>
      </c>
      <c r="I27" s="750">
        <v>0</v>
      </c>
      <c r="J27" s="752">
        <v>0</v>
      </c>
      <c r="K27" s="753">
        <v>99217.96814201065</v>
      </c>
      <c r="L27" s="754">
        <v>99217.96814201065</v>
      </c>
      <c r="M27" s="609"/>
    </row>
    <row r="28" spans="1:13" ht="16.5" customHeight="1" x14ac:dyDescent="0.2">
      <c r="A28" s="42"/>
      <c r="B28" s="715"/>
      <c r="C28" s="722" t="s">
        <v>152</v>
      </c>
      <c r="D28" s="1199" t="s">
        <v>9</v>
      </c>
      <c r="E28" s="1199"/>
      <c r="F28" s="755">
        <v>7.758912475318634E-3</v>
      </c>
      <c r="G28" s="756">
        <v>222426.31961481075</v>
      </c>
      <c r="H28" s="757">
        <v>2.2171865049618025</v>
      </c>
      <c r="I28" s="756">
        <v>1725.786346098565</v>
      </c>
      <c r="J28" s="758">
        <v>1777.99</v>
      </c>
      <c r="K28" s="759">
        <v>220648.32961481076</v>
      </c>
      <c r="L28" s="760">
        <v>222426.31961481075</v>
      </c>
      <c r="M28" s="609"/>
    </row>
    <row r="29" spans="1:13" ht="16.5" customHeight="1" thickBot="1" x14ac:dyDescent="0.25">
      <c r="A29" s="42"/>
      <c r="B29" s="715"/>
      <c r="C29" s="781" t="s">
        <v>153</v>
      </c>
      <c r="D29" s="1201" t="s">
        <v>919</v>
      </c>
      <c r="E29" s="1201"/>
      <c r="F29" s="782">
        <v>2.6212993540981482E-2</v>
      </c>
      <c r="G29" s="783">
        <v>187354.28540745864</v>
      </c>
      <c r="H29" s="784">
        <v>1.8675820108499379</v>
      </c>
      <c r="I29" s="783">
        <v>4911.1166732609145</v>
      </c>
      <c r="J29" s="785">
        <v>26462.7</v>
      </c>
      <c r="K29" s="786">
        <v>160891.58540745862</v>
      </c>
      <c r="L29" s="787">
        <v>187354.28540745864</v>
      </c>
      <c r="M29" s="609"/>
    </row>
    <row r="30" spans="1:13" ht="17.100000000000001" customHeight="1" thickBot="1" x14ac:dyDescent="0.25">
      <c r="A30" s="166"/>
      <c r="B30" s="715"/>
      <c r="C30" s="1202" t="s">
        <v>16</v>
      </c>
      <c r="D30" s="1202"/>
      <c r="E30" s="1202"/>
      <c r="F30" s="1202"/>
      <c r="G30" s="1202"/>
      <c r="H30" s="1202"/>
      <c r="I30" s="1202"/>
      <c r="J30" s="1202"/>
      <c r="K30" s="1202"/>
      <c r="L30" s="1202"/>
      <c r="M30" s="609"/>
    </row>
    <row r="31" spans="1:13" ht="16.5" customHeight="1" x14ac:dyDescent="0.2">
      <c r="A31" s="42"/>
      <c r="B31" s="715"/>
      <c r="C31" s="724" t="s">
        <v>75</v>
      </c>
      <c r="D31" s="1203" t="s">
        <v>155</v>
      </c>
      <c r="E31" s="1203"/>
      <c r="F31" s="761">
        <v>0.53400224999809498</v>
      </c>
      <c r="G31" s="762">
        <v>153772.67404914892</v>
      </c>
      <c r="H31" s="763">
        <v>1.5328343260999608</v>
      </c>
      <c r="I31" s="762">
        <v>82114.953930469186</v>
      </c>
      <c r="J31" s="764">
        <v>75697.53</v>
      </c>
      <c r="K31" s="765">
        <v>78075.144049148919</v>
      </c>
      <c r="L31" s="766">
        <v>144555.16349693076</v>
      </c>
      <c r="M31" s="609"/>
    </row>
    <row r="32" spans="1:13" ht="16.5" customHeight="1" x14ac:dyDescent="0.2">
      <c r="A32" s="42"/>
      <c r="B32" s="715"/>
      <c r="C32" s="722" t="s">
        <v>82</v>
      </c>
      <c r="D32" s="1199" t="s">
        <v>158</v>
      </c>
      <c r="E32" s="1199"/>
      <c r="F32" s="755">
        <v>0.91264496615376645</v>
      </c>
      <c r="G32" s="767">
        <v>77424.664249605456</v>
      </c>
      <c r="H32" s="757">
        <v>0.77178330794083339</v>
      </c>
      <c r="I32" s="767">
        <v>70661.230083547896</v>
      </c>
      <c r="J32" s="768">
        <v>61995.330000000009</v>
      </c>
      <c r="K32" s="769">
        <v>15429.334249605447</v>
      </c>
      <c r="L32" s="770">
        <v>68344.030056310192</v>
      </c>
      <c r="M32" s="609"/>
    </row>
    <row r="33" spans="1:13" ht="16.5" customHeight="1" x14ac:dyDescent="0.2">
      <c r="A33" s="42"/>
      <c r="B33" s="715"/>
      <c r="C33" s="721" t="s">
        <v>86</v>
      </c>
      <c r="D33" s="1200" t="s">
        <v>693</v>
      </c>
      <c r="E33" s="1200"/>
      <c r="F33" s="749">
        <v>0.66215915241998691</v>
      </c>
      <c r="G33" s="771">
        <v>1305389.3175404617</v>
      </c>
      <c r="H33" s="751">
        <v>13.012361053243296</v>
      </c>
      <c r="I33" s="771">
        <v>864375.48408069729</v>
      </c>
      <c r="J33" s="772">
        <v>798037.11600000015</v>
      </c>
      <c r="K33" s="773">
        <v>507352.20154046151</v>
      </c>
      <c r="L33" s="774">
        <v>1222127.6686914254</v>
      </c>
      <c r="M33" s="609"/>
    </row>
    <row r="34" spans="1:13" ht="16.5" customHeight="1" x14ac:dyDescent="0.2">
      <c r="A34" s="42"/>
      <c r="B34" s="715"/>
      <c r="C34" s="722" t="s">
        <v>91</v>
      </c>
      <c r="D34" s="1199" t="s">
        <v>168</v>
      </c>
      <c r="E34" s="1199"/>
      <c r="F34" s="755">
        <v>0.71958309192859915</v>
      </c>
      <c r="G34" s="767">
        <v>224148.78962368326</v>
      </c>
      <c r="H34" s="757">
        <v>2.2343564031352163</v>
      </c>
      <c r="I34" s="767">
        <v>161293.67908946311</v>
      </c>
      <c r="J34" s="768">
        <v>88441.11</v>
      </c>
      <c r="K34" s="769">
        <v>135707.67962368327</v>
      </c>
      <c r="L34" s="770">
        <v>137101.13146231597</v>
      </c>
      <c r="M34" s="609"/>
    </row>
    <row r="35" spans="1:13" ht="16.5" customHeight="1" x14ac:dyDescent="0.2">
      <c r="A35" s="42"/>
      <c r="B35" s="715"/>
      <c r="C35" s="721" t="s">
        <v>95</v>
      </c>
      <c r="D35" s="1200" t="s">
        <v>743</v>
      </c>
      <c r="E35" s="1200"/>
      <c r="F35" s="749">
        <v>0.59077733646122932</v>
      </c>
      <c r="G35" s="771">
        <v>292549.27959654352</v>
      </c>
      <c r="H35" s="751">
        <v>2.9161850804393858</v>
      </c>
      <c r="I35" s="771">
        <v>172831.48418369744</v>
      </c>
      <c r="J35" s="772">
        <v>131876.96999999997</v>
      </c>
      <c r="K35" s="773">
        <v>160672.30959654355</v>
      </c>
      <c r="L35" s="774">
        <v>237410.47435779395</v>
      </c>
      <c r="M35" s="609"/>
    </row>
    <row r="36" spans="1:13" ht="16.5" customHeight="1" thickBot="1" x14ac:dyDescent="0.25">
      <c r="A36" s="42"/>
      <c r="B36" s="715"/>
      <c r="C36" s="723" t="s">
        <v>105</v>
      </c>
      <c r="D36" s="1190" t="s">
        <v>770</v>
      </c>
      <c r="E36" s="1190"/>
      <c r="F36" s="775">
        <v>0.58966461799923975</v>
      </c>
      <c r="G36" s="776">
        <v>1308519.8469957265</v>
      </c>
      <c r="H36" s="777">
        <v>13.043566747217007</v>
      </c>
      <c r="I36" s="776">
        <v>771587.85572315869</v>
      </c>
      <c r="J36" s="778">
        <v>747591.92999999993</v>
      </c>
      <c r="K36" s="779">
        <v>560927.91699572653</v>
      </c>
      <c r="L36" s="780">
        <v>1276174.7876739779</v>
      </c>
      <c r="M36" s="609"/>
    </row>
    <row r="37" spans="1:13" ht="21.95" customHeight="1" thickBot="1" x14ac:dyDescent="0.25">
      <c r="B37" s="715"/>
      <c r="C37" s="1196" t="s">
        <v>320</v>
      </c>
      <c r="D37" s="1197"/>
      <c r="E37" s="1197"/>
      <c r="F37" s="1197"/>
      <c r="G37" s="725">
        <v>10031917.437574459</v>
      </c>
      <c r="H37" s="725"/>
      <c r="I37" s="725">
        <v>6072681.6373789934</v>
      </c>
      <c r="J37" s="725">
        <v>6056769.6555462498</v>
      </c>
      <c r="K37" s="725">
        <v>3975147.7820282103</v>
      </c>
      <c r="L37" s="726">
        <v>9507678.1376804132</v>
      </c>
      <c r="M37" s="609"/>
    </row>
    <row r="38" spans="1:13" ht="12.75" customHeight="1" x14ac:dyDescent="0.2">
      <c r="B38" s="715"/>
      <c r="C38" s="408"/>
      <c r="D38" s="408"/>
      <c r="E38" s="408"/>
      <c r="F38" s="580"/>
      <c r="G38" s="588"/>
      <c r="H38" s="588"/>
      <c r="I38" s="588"/>
      <c r="J38" s="588"/>
      <c r="K38" s="588"/>
      <c r="L38" s="581"/>
      <c r="M38" s="609"/>
    </row>
    <row r="39" spans="1:13" ht="21.95" customHeight="1" x14ac:dyDescent="0.2">
      <c r="A39" s="166"/>
      <c r="B39" s="635"/>
      <c r="C39" s="1198" t="s">
        <v>1638</v>
      </c>
      <c r="D39" s="1198"/>
      <c r="E39" s="1198"/>
      <c r="F39" s="1198"/>
      <c r="G39" s="1198"/>
      <c r="H39" s="1198"/>
      <c r="I39" s="1198"/>
      <c r="J39" s="1198"/>
      <c r="K39" s="1198"/>
      <c r="L39" s="1198"/>
      <c r="M39" s="636"/>
    </row>
    <row r="40" spans="1:13" ht="21.95" customHeight="1" x14ac:dyDescent="0.2">
      <c r="B40" s="715"/>
      <c r="C40" s="727"/>
      <c r="D40" s="727"/>
      <c r="E40" s="728">
        <v>44075</v>
      </c>
      <c r="F40" s="729">
        <v>44044</v>
      </c>
      <c r="G40" s="408"/>
      <c r="H40" s="408"/>
      <c r="I40" s="408"/>
      <c r="J40" s="408"/>
      <c r="K40" s="408"/>
      <c r="L40" s="408"/>
      <c r="M40" s="609"/>
    </row>
    <row r="41" spans="1:13" ht="30" customHeight="1" x14ac:dyDescent="0.2">
      <c r="B41" s="715"/>
      <c r="C41" s="1194" t="s">
        <v>1639</v>
      </c>
      <c r="D41" s="1194"/>
      <c r="E41" s="730">
        <v>0.53649999999999998</v>
      </c>
      <c r="F41" s="731">
        <v>0.49349999999999999</v>
      </c>
      <c r="G41" s="408"/>
      <c r="H41" s="408"/>
      <c r="I41" s="408"/>
      <c r="J41" s="408"/>
      <c r="K41" s="408"/>
      <c r="L41" s="408"/>
      <c r="M41" s="609"/>
    </row>
    <row r="42" spans="1:13" ht="30" customHeight="1" x14ac:dyDescent="0.2">
      <c r="B42" s="715"/>
      <c r="C42" s="1192" t="s">
        <v>1640</v>
      </c>
      <c r="D42" s="1192"/>
      <c r="E42" s="732">
        <v>0.60533608606404776</v>
      </c>
      <c r="F42" s="733">
        <v>0.54941556154508153</v>
      </c>
      <c r="G42" s="408"/>
      <c r="H42" s="408"/>
      <c r="I42" s="408"/>
      <c r="J42" s="408"/>
      <c r="K42" s="408"/>
      <c r="L42" s="408"/>
      <c r="M42" s="609"/>
    </row>
    <row r="43" spans="1:13" ht="30" customHeight="1" x14ac:dyDescent="0.2">
      <c r="B43" s="715"/>
      <c r="C43" s="1194" t="s">
        <v>1641</v>
      </c>
      <c r="D43" s="1194"/>
      <c r="E43" s="734">
        <v>5344100.0447639842</v>
      </c>
      <c r="F43" s="735">
        <v>4917915.0763170598</v>
      </c>
      <c r="G43" s="408"/>
      <c r="H43" s="408"/>
      <c r="I43" s="408"/>
      <c r="J43" s="408"/>
      <c r="K43" s="408"/>
      <c r="L43" s="408"/>
      <c r="M43" s="609"/>
    </row>
    <row r="44" spans="1:13" ht="30" customHeight="1" x14ac:dyDescent="0.2">
      <c r="B44" s="715"/>
      <c r="C44" s="1192" t="s">
        <v>1642</v>
      </c>
      <c r="D44" s="1192"/>
      <c r="E44" s="736">
        <v>6072681.6373789944</v>
      </c>
      <c r="F44" s="737">
        <v>5531257.8580154367</v>
      </c>
      <c r="G44" s="408"/>
      <c r="H44" s="408"/>
      <c r="I44" s="408"/>
      <c r="J44" s="408"/>
      <c r="K44" s="408"/>
      <c r="L44" s="408"/>
      <c r="M44" s="609"/>
    </row>
    <row r="45" spans="1:13" ht="30" customHeight="1" x14ac:dyDescent="0.2">
      <c r="B45" s="715"/>
      <c r="C45" s="1194" t="s">
        <v>2710</v>
      </c>
      <c r="D45" s="1194"/>
      <c r="E45" s="734">
        <v>5647485.0247452222</v>
      </c>
      <c r="F45" s="735">
        <v>5122250.477079859</v>
      </c>
      <c r="G45" s="408"/>
      <c r="H45" s="408"/>
      <c r="I45" s="408"/>
      <c r="J45" s="408"/>
      <c r="K45" s="408"/>
      <c r="L45" s="408"/>
      <c r="M45" s="609"/>
    </row>
    <row r="46" spans="1:13" ht="30" customHeight="1" x14ac:dyDescent="0.2">
      <c r="B46" s="715"/>
      <c r="C46" s="1192" t="s">
        <v>1643</v>
      </c>
      <c r="D46" s="1192"/>
      <c r="E46" s="736">
        <v>10031917.437574459</v>
      </c>
      <c r="F46" s="737">
        <v>10067530.381666441</v>
      </c>
      <c r="G46" s="408"/>
      <c r="H46" s="408"/>
      <c r="I46" s="408"/>
      <c r="J46" s="408"/>
      <c r="K46" s="408"/>
      <c r="L46" s="408"/>
      <c r="M46" s="609"/>
    </row>
    <row r="47" spans="1:13" ht="30" customHeight="1" x14ac:dyDescent="0.2">
      <c r="B47" s="738"/>
      <c r="C47" s="1193" t="s">
        <v>1644</v>
      </c>
      <c r="D47" s="1193"/>
      <c r="E47" s="949">
        <v>9507678.1376804151</v>
      </c>
      <c r="F47" s="950">
        <v>9493851.5341380909</v>
      </c>
      <c r="G47" s="588"/>
      <c r="H47" s="588"/>
      <c r="I47" s="588"/>
      <c r="J47" s="588"/>
      <c r="K47" s="588"/>
      <c r="L47" s="581"/>
      <c r="M47" s="598"/>
    </row>
    <row r="48" spans="1:13" ht="30" customHeight="1" x14ac:dyDescent="0.2">
      <c r="B48" s="715"/>
      <c r="C48" s="1192" t="s">
        <v>1645</v>
      </c>
      <c r="D48" s="1192"/>
      <c r="E48" s="946">
        <v>-5.2257138593516578E-2</v>
      </c>
      <c r="F48" s="947">
        <v>-5.6983075866654666E-2</v>
      </c>
      <c r="G48" s="588"/>
      <c r="H48" s="588"/>
      <c r="I48" s="588"/>
      <c r="J48" s="588"/>
      <c r="K48" s="588"/>
      <c r="L48" s="581"/>
      <c r="M48" s="591"/>
    </row>
    <row r="49" spans="1:13" ht="30" customHeight="1" x14ac:dyDescent="0.2">
      <c r="B49" s="715"/>
      <c r="C49" s="1194" t="s">
        <v>1646</v>
      </c>
      <c r="D49" s="1194"/>
      <c r="E49" s="951">
        <v>2924.3956426876607</v>
      </c>
      <c r="F49" s="952">
        <v>2920.1428210663553</v>
      </c>
      <c r="G49" s="588"/>
      <c r="H49" s="588"/>
      <c r="I49" s="588"/>
      <c r="J49" s="588"/>
      <c r="K49" s="588"/>
      <c r="L49" s="581"/>
      <c r="M49" s="739"/>
    </row>
    <row r="50" spans="1:13" ht="30" customHeight="1" x14ac:dyDescent="0.2">
      <c r="B50" s="715"/>
      <c r="C50" s="1192" t="s">
        <v>2692</v>
      </c>
      <c r="D50" s="1192"/>
      <c r="E50" s="948">
        <v>3251.16</v>
      </c>
      <c r="F50" s="948">
        <v>3251.16</v>
      </c>
      <c r="G50" s="588"/>
      <c r="H50" s="588"/>
      <c r="I50" s="588"/>
      <c r="J50" s="588"/>
      <c r="K50" s="588"/>
      <c r="L50" s="581"/>
      <c r="M50" s="739"/>
    </row>
    <row r="51" spans="1:13" ht="30" customHeight="1" x14ac:dyDescent="0.2">
      <c r="B51" s="715"/>
      <c r="C51" s="408"/>
      <c r="D51" s="408"/>
      <c r="E51" s="408"/>
      <c r="F51" s="580"/>
      <c r="G51" s="588"/>
      <c r="H51" s="588"/>
      <c r="I51" s="588"/>
      <c r="J51" s="588"/>
      <c r="K51" s="588"/>
      <c r="L51" s="581"/>
      <c r="M51" s="739"/>
    </row>
    <row r="52" spans="1:13" ht="21.95" customHeight="1" x14ac:dyDescent="0.2">
      <c r="A52" s="166"/>
      <c r="B52" s="635"/>
      <c r="C52" s="1195" t="s">
        <v>1647</v>
      </c>
      <c r="D52" s="1195"/>
      <c r="E52" s="1195"/>
      <c r="F52" s="1195"/>
      <c r="G52" s="1195"/>
      <c r="H52" s="1195"/>
      <c r="I52" s="1195"/>
      <c r="J52" s="1195"/>
      <c r="K52" s="1195"/>
      <c r="L52" s="1195"/>
      <c r="M52" s="636"/>
    </row>
    <row r="53" spans="1:13" ht="10.5" customHeight="1" x14ac:dyDescent="0.2">
      <c r="B53" s="715"/>
      <c r="C53" s="408"/>
      <c r="D53" s="408"/>
      <c r="E53" s="408"/>
      <c r="F53" s="580"/>
      <c r="G53" s="588"/>
      <c r="H53" s="588"/>
      <c r="I53" s="588"/>
      <c r="J53" s="588"/>
      <c r="K53" s="588"/>
      <c r="L53" s="581"/>
      <c r="M53" s="739"/>
    </row>
    <row r="54" spans="1:13" s="19" customFormat="1" ht="21.95" customHeight="1" x14ac:dyDescent="0.2">
      <c r="A54" s="740"/>
      <c r="B54" s="738"/>
      <c r="C54" s="1191"/>
      <c r="D54" s="1191"/>
      <c r="E54" s="1191"/>
      <c r="F54" s="1191"/>
      <c r="G54" s="1191"/>
      <c r="H54" s="1191"/>
      <c r="I54" s="1191"/>
      <c r="J54" s="1191"/>
      <c r="K54" s="1191"/>
      <c r="L54" s="1191"/>
      <c r="M54" s="741"/>
    </row>
    <row r="55" spans="1:13" ht="21.95" customHeight="1" x14ac:dyDescent="0.2">
      <c r="B55" s="715"/>
      <c r="C55" s="408"/>
      <c r="D55" s="408"/>
      <c r="E55" s="408"/>
      <c r="F55" s="408"/>
      <c r="G55" s="408"/>
      <c r="H55" s="408"/>
      <c r="I55" s="408"/>
      <c r="J55" s="408"/>
      <c r="K55" s="408"/>
      <c r="L55" s="408"/>
      <c r="M55" s="739"/>
    </row>
    <row r="56" spans="1:13" ht="21.95" customHeight="1" x14ac:dyDescent="0.2">
      <c r="B56" s="715"/>
      <c r="C56" s="408"/>
      <c r="D56" s="408"/>
      <c r="E56" s="408"/>
      <c r="F56" s="408"/>
      <c r="G56" s="408"/>
      <c r="H56" s="408"/>
      <c r="I56" s="408"/>
      <c r="J56" s="408"/>
      <c r="K56" s="408"/>
      <c r="L56" s="408"/>
      <c r="M56" s="739"/>
    </row>
    <row r="57" spans="1:13" ht="21.95" customHeight="1" x14ac:dyDescent="0.2">
      <c r="B57" s="715"/>
      <c r="C57" s="408"/>
      <c r="D57" s="408"/>
      <c r="E57" s="408"/>
      <c r="F57" s="408"/>
      <c r="G57" s="408"/>
      <c r="H57" s="408"/>
      <c r="I57" s="408"/>
      <c r="J57" s="408"/>
      <c r="K57" s="408"/>
      <c r="L57" s="408"/>
      <c r="M57" s="739"/>
    </row>
    <row r="58" spans="1:13" ht="21.95" customHeight="1" x14ac:dyDescent="0.2">
      <c r="B58" s="715"/>
      <c r="C58" s="408"/>
      <c r="D58" s="408"/>
      <c r="E58" s="408"/>
      <c r="F58" s="408"/>
      <c r="G58" s="408"/>
      <c r="H58" s="408"/>
      <c r="I58" s="408"/>
      <c r="J58" s="408"/>
      <c r="K58" s="408"/>
      <c r="L58" s="408"/>
      <c r="M58" s="739"/>
    </row>
    <row r="59" spans="1:13" ht="21.95" customHeight="1" x14ac:dyDescent="0.2">
      <c r="B59" s="715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739"/>
    </row>
    <row r="60" spans="1:13" ht="21.95" customHeight="1" x14ac:dyDescent="0.2">
      <c r="B60" s="43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4"/>
    </row>
    <row r="61" spans="1:13" ht="21.95" customHeight="1" x14ac:dyDescent="0.2">
      <c r="A61" s="42"/>
      <c r="B61" s="43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4"/>
    </row>
    <row r="62" spans="1:13" ht="21.95" customHeight="1" x14ac:dyDescent="0.2">
      <c r="A62" s="42"/>
      <c r="B62" s="43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4"/>
    </row>
    <row r="63" spans="1:13" ht="21.95" customHeight="1" x14ac:dyDescent="0.2">
      <c r="A63" s="42"/>
      <c r="B63" s="43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4"/>
    </row>
    <row r="64" spans="1:13" ht="21.95" customHeight="1" x14ac:dyDescent="0.2">
      <c r="B64" s="43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4"/>
    </row>
    <row r="65" spans="2:13" ht="21.95" customHeight="1" x14ac:dyDescent="0.2">
      <c r="B65" s="43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4"/>
    </row>
    <row r="66" spans="2:13" ht="21.95" customHeight="1" x14ac:dyDescent="0.2">
      <c r="B66" s="43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4"/>
    </row>
    <row r="67" spans="2:13" ht="21.95" customHeight="1" x14ac:dyDescent="0.2">
      <c r="B67" s="43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4"/>
    </row>
    <row r="68" spans="2:13" ht="21.95" customHeight="1" x14ac:dyDescent="0.2">
      <c r="B68" s="43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4"/>
    </row>
    <row r="69" spans="2:13" ht="21.95" customHeight="1" x14ac:dyDescent="0.2">
      <c r="B69" s="43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4"/>
    </row>
    <row r="70" spans="2:13" ht="21.95" customHeight="1" x14ac:dyDescent="0.2">
      <c r="B70" s="43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4"/>
    </row>
    <row r="71" spans="2:13" ht="21.95" customHeight="1" x14ac:dyDescent="0.2">
      <c r="B71" s="43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4"/>
    </row>
    <row r="72" spans="2:13" ht="21.95" customHeight="1" x14ac:dyDescent="0.2">
      <c r="B72" s="43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4"/>
    </row>
    <row r="73" spans="2:13" ht="21.95" customHeight="1" x14ac:dyDescent="0.2">
      <c r="B73" s="43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4"/>
    </row>
    <row r="74" spans="2:13" ht="21.95" customHeight="1" thickBot="1" x14ac:dyDescent="0.25">
      <c r="B74" s="45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7"/>
    </row>
    <row r="75" spans="2:13" ht="21.95" customHeight="1" x14ac:dyDescent="0.2"/>
    <row r="76" spans="2:13" ht="21.95" customHeight="1" x14ac:dyDescent="0.2"/>
    <row r="77" spans="2:13" ht="21.95" customHeight="1" x14ac:dyDescent="0.2"/>
    <row r="78" spans="2:13" ht="21.95" customHeight="1" x14ac:dyDescent="0.2"/>
    <row r="79" spans="2:13" ht="21.95" customHeight="1" x14ac:dyDescent="0.2"/>
    <row r="80" spans="2:13" ht="21.95" customHeight="1" x14ac:dyDescent="0.2"/>
    <row r="81" ht="21.95" customHeight="1" x14ac:dyDescent="0.2"/>
    <row r="82" ht="21.95" customHeight="1" x14ac:dyDescent="0.2"/>
    <row r="83" ht="21.95" customHeight="1" x14ac:dyDescent="0.2"/>
    <row r="84" ht="21.95" customHeight="1" x14ac:dyDescent="0.2"/>
    <row r="85" ht="21.95" customHeight="1" x14ac:dyDescent="0.2"/>
    <row r="86" ht="21.95" customHeight="1" x14ac:dyDescent="0.2"/>
    <row r="87" ht="21.95" customHeight="1" x14ac:dyDescent="0.2"/>
  </sheetData>
  <mergeCells count="51">
    <mergeCell ref="D25:E25"/>
    <mergeCell ref="D14:E14"/>
    <mergeCell ref="B2:M2"/>
    <mergeCell ref="C3:L3"/>
    <mergeCell ref="C5:L5"/>
    <mergeCell ref="C7:C8"/>
    <mergeCell ref="D7:E8"/>
    <mergeCell ref="F7:F8"/>
    <mergeCell ref="G7:G8"/>
    <mergeCell ref="H7:H8"/>
    <mergeCell ref="I7:L7"/>
    <mergeCell ref="C9:L9"/>
    <mergeCell ref="D10:E10"/>
    <mergeCell ref="D11:E11"/>
    <mergeCell ref="D12:E12"/>
    <mergeCell ref="D13:E13"/>
    <mergeCell ref="D20:E20"/>
    <mergeCell ref="D21:E21"/>
    <mergeCell ref="D22:E22"/>
    <mergeCell ref="D23:E23"/>
    <mergeCell ref="D24:E24"/>
    <mergeCell ref="D15:E15"/>
    <mergeCell ref="D16:E16"/>
    <mergeCell ref="D17:E17"/>
    <mergeCell ref="D18:E18"/>
    <mergeCell ref="D19:E19"/>
    <mergeCell ref="D32:E32"/>
    <mergeCell ref="D33:E33"/>
    <mergeCell ref="D34:E34"/>
    <mergeCell ref="D35:E35"/>
    <mergeCell ref="D26:E26"/>
    <mergeCell ref="D27:E27"/>
    <mergeCell ref="D28:E28"/>
    <mergeCell ref="D29:E29"/>
    <mergeCell ref="C30:L30"/>
    <mergeCell ref="D31:E31"/>
    <mergeCell ref="D36:E36"/>
    <mergeCell ref="C54:L54"/>
    <mergeCell ref="C46:D46"/>
    <mergeCell ref="C47:D47"/>
    <mergeCell ref="C48:D48"/>
    <mergeCell ref="C49:D49"/>
    <mergeCell ref="C50:D50"/>
    <mergeCell ref="C52:L52"/>
    <mergeCell ref="C44:D44"/>
    <mergeCell ref="C45:D45"/>
    <mergeCell ref="C37:F37"/>
    <mergeCell ref="C39:L39"/>
    <mergeCell ref="C41:D41"/>
    <mergeCell ref="C42:D42"/>
    <mergeCell ref="C43:D43"/>
  </mergeCells>
  <conditionalFormatting sqref="K10:K29 K31:K37">
    <cfRule type="cellIs" dxfId="49" priority="16" operator="lessThan">
      <formula>0</formula>
    </cfRule>
  </conditionalFormatting>
  <conditionalFormatting sqref="L10:L29">
    <cfRule type="expression" dxfId="48" priority="13">
      <formula>L10&gt;G10</formula>
    </cfRule>
    <cfRule type="expression" dxfId="47" priority="14">
      <formula>"{SE($L$10:$L$30)&gt;($G$10:$G$30)}"</formula>
    </cfRule>
    <cfRule type="cellIs" dxfId="46" priority="15" operator="lessThan">
      <formula>0</formula>
    </cfRule>
  </conditionalFormatting>
  <conditionalFormatting sqref="E49:F49">
    <cfRule type="cellIs" dxfId="45" priority="1" operator="equal">
      <formula>0</formula>
    </cfRule>
    <cfRule type="cellIs" dxfId="44" priority="2" operator="greaterThan">
      <formula>0</formula>
    </cfRule>
    <cfRule type="cellIs" dxfId="43" priority="3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8</vt:i4>
      </vt:variant>
    </vt:vector>
  </HeadingPairs>
  <TitlesOfParts>
    <vt:vector size="20" baseType="lpstr">
      <vt:lpstr>Plan3</vt:lpstr>
      <vt:lpstr>DADOS</vt:lpstr>
      <vt:lpstr>Análise Física Macro</vt:lpstr>
      <vt:lpstr>Análise Física Detalhada</vt:lpstr>
      <vt:lpstr>Ata Set20</vt:lpstr>
      <vt:lpstr>Principais Impactos do Mês</vt:lpstr>
      <vt:lpstr>Suprimentos Próximos 03 Meses</vt:lpstr>
      <vt:lpstr>Painel de Indicadores 2</vt:lpstr>
      <vt:lpstr>Relatório Gerencial</vt:lpstr>
      <vt:lpstr>Econômico Detalhado</vt:lpstr>
      <vt:lpstr>Econômico Macro</vt:lpstr>
      <vt:lpstr>Dados Finan</vt:lpstr>
      <vt:lpstr>'Análise Física Macro'!Area_de_impressao</vt:lpstr>
      <vt:lpstr>DADOS!Area_de_impressao</vt:lpstr>
      <vt:lpstr>'Dados Finan'!Area_de_impressao</vt:lpstr>
      <vt:lpstr>'Painel de Indicadores 2'!Area_de_impressao</vt:lpstr>
      <vt:lpstr>'Principais Impactos do Mês'!Area_de_impressao</vt:lpstr>
      <vt:lpstr>'Suprimentos Próximos 03 Meses'!Area_de_impressao</vt:lpstr>
      <vt:lpstr>'Principais Impactos do Mês'!Titulos_de_impressao</vt:lpstr>
      <vt:lpstr>'Suprimentos Próximos 03 Meses'!Titulos_de_impressao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KAMEI</dc:creator>
  <cp:lastModifiedBy>Marcos Antonio da Conceição</cp:lastModifiedBy>
  <cp:lastPrinted>2019-11-14T14:40:36Z</cp:lastPrinted>
  <dcterms:created xsi:type="dcterms:W3CDTF">2005-04-18T14:29:00Z</dcterms:created>
  <dcterms:modified xsi:type="dcterms:W3CDTF">2020-10-21T13:22:24Z</dcterms:modified>
</cp:coreProperties>
</file>