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D:\桌面\装修\"/>
    </mc:Choice>
  </mc:AlternateContent>
  <bookViews>
    <workbookView xWindow="0" yWindow="0" windowWidth="24225" windowHeight="12540"/>
  </bookViews>
  <sheets>
    <sheet name="总预算表" sheetId="8" r:id="rId1"/>
    <sheet name="开关插座" sheetId="6" r:id="rId2"/>
    <sheet name="墙地面积" sheetId="5" r:id="rId3"/>
    <sheet name="窗帘" sheetId="3" r:id="rId4"/>
    <sheet name="半包预算" sheetId="12" r:id="rId5"/>
    <sheet name="半包决算" sheetId="13" r:id="rId6"/>
  </sheets>
  <definedNames>
    <definedName name="_xlnm._FilterDatabase" localSheetId="1" hidden="1">开关插座!$M$1:$O$71</definedName>
    <definedName name="_xlnm._FilterDatabase" localSheetId="0" hidden="1">总预算表!$A$2:$W$80</definedName>
  </definedNames>
  <calcPr calcId="162913"/>
</workbook>
</file>

<file path=xl/calcChain.xml><?xml version="1.0" encoding="utf-8"?>
<calcChain xmlns="http://schemas.openxmlformats.org/spreadsheetml/2006/main">
  <c r="S23" i="8" l="1"/>
  <c r="P23" i="8"/>
  <c r="P3" i="8" l="1"/>
  <c r="S3" i="8"/>
  <c r="P4" i="8"/>
  <c r="S4" i="8"/>
  <c r="P5" i="8"/>
  <c r="S5" i="8"/>
  <c r="P6" i="8"/>
  <c r="S6" i="8"/>
  <c r="P7" i="8"/>
  <c r="S7" i="8"/>
  <c r="P8" i="8"/>
  <c r="S8" i="8"/>
  <c r="P9" i="8"/>
  <c r="S9" i="8"/>
  <c r="P10" i="8"/>
  <c r="S10" i="8"/>
  <c r="P11" i="8"/>
  <c r="S11" i="8"/>
  <c r="P12" i="8"/>
  <c r="S12" i="8"/>
  <c r="P13" i="8"/>
  <c r="S13" i="8"/>
  <c r="P14" i="8"/>
  <c r="S14" i="8"/>
  <c r="P15" i="8"/>
  <c r="S15" i="8"/>
  <c r="P16" i="8"/>
  <c r="S16" i="8"/>
  <c r="P17" i="8"/>
  <c r="S17" i="8"/>
  <c r="P18" i="8"/>
  <c r="S18" i="8"/>
  <c r="P19" i="8"/>
  <c r="S19" i="8"/>
  <c r="P20" i="8"/>
  <c r="S20" i="8"/>
  <c r="P21" i="8"/>
  <c r="S21" i="8"/>
  <c r="P22" i="8"/>
  <c r="S22" i="8"/>
  <c r="P24" i="8"/>
  <c r="S24" i="8"/>
  <c r="P25" i="8"/>
  <c r="S25" i="8"/>
  <c r="P26" i="8"/>
  <c r="S26" i="8"/>
  <c r="P27" i="8"/>
  <c r="S27" i="8"/>
  <c r="P28" i="8"/>
  <c r="S28" i="8"/>
  <c r="P29" i="8"/>
  <c r="S29" i="8"/>
  <c r="P30" i="8"/>
  <c r="S30" i="8"/>
  <c r="P31" i="8"/>
  <c r="S31" i="8"/>
  <c r="P32" i="8"/>
  <c r="S32" i="8"/>
  <c r="P33" i="8"/>
  <c r="S33" i="8"/>
  <c r="P34" i="8"/>
  <c r="S34" i="8"/>
  <c r="P35" i="8"/>
  <c r="S35" i="8"/>
  <c r="P36" i="8"/>
  <c r="S36" i="8"/>
  <c r="P37" i="8"/>
  <c r="S37" i="8"/>
  <c r="P38" i="8"/>
  <c r="S38" i="8"/>
  <c r="P39" i="8"/>
  <c r="S39" i="8"/>
  <c r="P40" i="8"/>
  <c r="S40" i="8"/>
  <c r="P41" i="8"/>
  <c r="S41" i="8"/>
  <c r="P42" i="8"/>
  <c r="S42" i="8"/>
  <c r="P43" i="8"/>
  <c r="S43" i="8"/>
  <c r="P44" i="8"/>
  <c r="S44" i="8"/>
  <c r="P45" i="8"/>
  <c r="S45" i="8"/>
  <c r="P46" i="8"/>
  <c r="S46" i="8"/>
  <c r="P47" i="8"/>
  <c r="S47" i="8"/>
  <c r="P48" i="8"/>
  <c r="S48" i="8"/>
  <c r="P49" i="8"/>
  <c r="S49" i="8"/>
  <c r="P50" i="8"/>
  <c r="S50" i="8"/>
  <c r="P51" i="8"/>
  <c r="S51" i="8"/>
  <c r="P52" i="8"/>
  <c r="S52" i="8"/>
  <c r="P53" i="8"/>
  <c r="S53" i="8"/>
  <c r="P54" i="8"/>
  <c r="S54" i="8"/>
  <c r="P55" i="8"/>
  <c r="S55" i="8"/>
  <c r="P56" i="8"/>
  <c r="S56" i="8"/>
  <c r="P57" i="8"/>
  <c r="S57" i="8"/>
  <c r="P58" i="8"/>
  <c r="S58" i="8"/>
  <c r="P59" i="8"/>
  <c r="S59" i="8"/>
  <c r="P60" i="8"/>
  <c r="S60" i="8"/>
  <c r="P61" i="8"/>
  <c r="S61" i="8"/>
  <c r="P62" i="8"/>
  <c r="S62" i="8"/>
  <c r="P63" i="8"/>
  <c r="S63" i="8"/>
  <c r="P64" i="8"/>
  <c r="S64" i="8"/>
  <c r="P65" i="8"/>
  <c r="S65" i="8"/>
  <c r="P66" i="8"/>
  <c r="S66" i="8"/>
  <c r="P67" i="8"/>
  <c r="S67" i="8"/>
  <c r="P68" i="8"/>
  <c r="S68" i="8"/>
  <c r="P69" i="8"/>
  <c r="S69" i="8"/>
  <c r="P70" i="8"/>
  <c r="S70" i="8"/>
  <c r="P71" i="8"/>
  <c r="S71" i="8"/>
  <c r="P72" i="8"/>
  <c r="S72" i="8"/>
  <c r="P73" i="8"/>
  <c r="S73" i="8"/>
  <c r="P74" i="8"/>
  <c r="S74" i="8"/>
  <c r="P75" i="8"/>
  <c r="S75" i="8"/>
  <c r="P76" i="8"/>
  <c r="S76" i="8"/>
  <c r="P77" i="8"/>
  <c r="S77" i="8"/>
  <c r="P78" i="8"/>
  <c r="S78" i="8"/>
  <c r="P79" i="8"/>
  <c r="S79" i="8"/>
  <c r="P80" i="8"/>
  <c r="S80" i="8"/>
  <c r="P81" i="8"/>
  <c r="S81" i="8"/>
  <c r="P82" i="8"/>
  <c r="S82" i="8"/>
  <c r="P83" i="8"/>
  <c r="S83" i="8"/>
  <c r="P84" i="8"/>
  <c r="S84" i="8"/>
  <c r="P85" i="8"/>
  <c r="S85" i="8"/>
  <c r="P86" i="8"/>
  <c r="S86" i="8"/>
  <c r="P87" i="8"/>
  <c r="S87" i="8"/>
  <c r="P88" i="8"/>
  <c r="S88" i="8"/>
  <c r="P89" i="8"/>
  <c r="S89" i="8"/>
  <c r="P90" i="8"/>
  <c r="S90" i="8"/>
  <c r="P91" i="8"/>
  <c r="S91" i="8"/>
  <c r="P92" i="8"/>
  <c r="S92" i="8"/>
  <c r="P93" i="8"/>
  <c r="S93" i="8"/>
  <c r="P94" i="8"/>
  <c r="S94" i="8"/>
  <c r="P95" i="8"/>
  <c r="S95" i="8"/>
  <c r="P96" i="8"/>
  <c r="S96" i="8"/>
  <c r="P97" i="8"/>
  <c r="S97" i="8"/>
  <c r="P98" i="8"/>
  <c r="S98" i="8"/>
  <c r="P99" i="8"/>
  <c r="S99" i="8"/>
  <c r="P100" i="8"/>
  <c r="S100" i="8"/>
  <c r="P101" i="8"/>
  <c r="S101" i="8"/>
  <c r="P102" i="8"/>
  <c r="S102" i="8"/>
  <c r="P103" i="8"/>
  <c r="S103" i="8"/>
  <c r="P104" i="8"/>
  <c r="S104" i="8"/>
  <c r="P105" i="8"/>
  <c r="S105" i="8"/>
  <c r="P106" i="8"/>
  <c r="S106" i="8"/>
  <c r="P107" i="8"/>
  <c r="S107" i="8"/>
  <c r="P108" i="8"/>
  <c r="S108" i="8"/>
  <c r="P109" i="8"/>
  <c r="S109" i="8"/>
  <c r="P110" i="8"/>
  <c r="S110" i="8"/>
  <c r="P111" i="8"/>
  <c r="S111" i="8"/>
  <c r="P112" i="8"/>
  <c r="S112" i="8"/>
  <c r="P113" i="8"/>
  <c r="S113" i="8"/>
  <c r="P114" i="8"/>
  <c r="S114" i="8"/>
  <c r="P115" i="8"/>
  <c r="S115" i="8"/>
  <c r="P116" i="8"/>
  <c r="S116" i="8"/>
  <c r="P117" i="8"/>
  <c r="S117" i="8"/>
  <c r="P118" i="8"/>
  <c r="S118" i="8"/>
  <c r="P119" i="8"/>
  <c r="S119" i="8"/>
  <c r="P120" i="8"/>
  <c r="S120" i="8"/>
  <c r="P121" i="8"/>
  <c r="S121" i="8"/>
  <c r="P122" i="8"/>
  <c r="S122" i="8"/>
  <c r="P123" i="8"/>
  <c r="S123" i="8"/>
  <c r="P124" i="8"/>
  <c r="S124" i="8"/>
  <c r="P125" i="8"/>
  <c r="S125" i="8"/>
  <c r="P126" i="8"/>
  <c r="S126" i="8"/>
  <c r="T127" i="8"/>
  <c r="S138" i="8"/>
  <c r="T137" i="8" s="1"/>
  <c r="D57" i="6"/>
  <c r="E57" i="6"/>
  <c r="F57" i="6"/>
  <c r="G57" i="6"/>
  <c r="H57" i="6"/>
  <c r="I57" i="6"/>
  <c r="J57" i="6"/>
  <c r="K57" i="6"/>
  <c r="L57" i="6"/>
  <c r="M57" i="6"/>
  <c r="N57" i="6"/>
  <c r="O57" i="6"/>
  <c r="P57" i="6"/>
  <c r="Q57" i="6"/>
  <c r="R57" i="6"/>
  <c r="S57" i="6"/>
  <c r="B57" i="6" s="1"/>
  <c r="F61" i="6"/>
  <c r="F62" i="6"/>
  <c r="F63" i="6"/>
  <c r="F64" i="6"/>
  <c r="F65" i="6"/>
  <c r="F66" i="6"/>
  <c r="F67" i="6"/>
  <c r="F68" i="6"/>
  <c r="F69" i="6"/>
  <c r="F70" i="6"/>
  <c r="D71" i="6"/>
  <c r="E71" i="6"/>
  <c r="F71" i="6"/>
  <c r="F3" i="5"/>
  <c r="I3" i="5"/>
  <c r="J3" i="5"/>
  <c r="M3" i="5" s="1"/>
  <c r="K3" i="5"/>
  <c r="L3" i="5"/>
  <c r="Q3" i="5"/>
  <c r="R3" i="5"/>
  <c r="V3" i="5" s="1"/>
  <c r="U3" i="5"/>
  <c r="Z3" i="5"/>
  <c r="F4" i="5"/>
  <c r="I4" i="5"/>
  <c r="M4" i="5" s="1"/>
  <c r="AA4" i="5" s="1"/>
  <c r="J4" i="5"/>
  <c r="K4" i="5"/>
  <c r="L4" i="5"/>
  <c r="Q4" i="5"/>
  <c r="R4" i="5"/>
  <c r="U4" i="5"/>
  <c r="V4" i="5"/>
  <c r="Z4" i="5"/>
  <c r="AB4" i="5"/>
  <c r="F5" i="5"/>
  <c r="I5" i="5"/>
  <c r="M5" i="5" s="1"/>
  <c r="J5" i="5"/>
  <c r="K5" i="5"/>
  <c r="L5" i="5"/>
  <c r="Q5" i="5"/>
  <c r="U5" i="5"/>
  <c r="U14" i="5" s="1"/>
  <c r="Z5" i="5"/>
  <c r="F7" i="5"/>
  <c r="I7" i="5"/>
  <c r="J7" i="5"/>
  <c r="K7" i="5"/>
  <c r="L7" i="5"/>
  <c r="M7" i="5"/>
  <c r="Q7" i="5"/>
  <c r="R7" i="5"/>
  <c r="V7" i="5" s="1"/>
  <c r="U7" i="5"/>
  <c r="Z7" i="5"/>
  <c r="AB7" i="5"/>
  <c r="F8" i="5"/>
  <c r="I8" i="5"/>
  <c r="M8" i="5" s="1"/>
  <c r="J8" i="5"/>
  <c r="K8" i="5"/>
  <c r="L8" i="5"/>
  <c r="Q8" i="5"/>
  <c r="R8" i="5"/>
  <c r="Z8" i="5"/>
  <c r="AC8" i="5"/>
  <c r="F9" i="5"/>
  <c r="F14" i="5" s="1"/>
  <c r="I9" i="5"/>
  <c r="J9" i="5"/>
  <c r="M9" i="5" s="1"/>
  <c r="AA9" i="5" s="1"/>
  <c r="AC9" i="5" s="1"/>
  <c r="K9" i="5"/>
  <c r="L9" i="5"/>
  <c r="Q9" i="5"/>
  <c r="R9" i="5"/>
  <c r="V9" i="5" s="1"/>
  <c r="U9" i="5"/>
  <c r="W9" i="5"/>
  <c r="Q10" i="5"/>
  <c r="Q40" i="5" s="1"/>
  <c r="R10" i="5"/>
  <c r="F11" i="5"/>
  <c r="I11" i="5"/>
  <c r="J11" i="5"/>
  <c r="M11" i="5" s="1"/>
  <c r="AA11" i="5" s="1"/>
  <c r="AC11" i="5" s="1"/>
  <c r="K11" i="5"/>
  <c r="L11" i="5"/>
  <c r="Q11" i="5"/>
  <c r="R11" i="5"/>
  <c r="U11" i="5"/>
  <c r="V11" i="5"/>
  <c r="W11" i="5"/>
  <c r="Y11" i="5"/>
  <c r="Z11" i="5"/>
  <c r="F12" i="5"/>
  <c r="Y12" i="5" s="1"/>
  <c r="Z12" i="5" s="1"/>
  <c r="I12" i="5"/>
  <c r="J12" i="5"/>
  <c r="M12" i="5" s="1"/>
  <c r="K12" i="5"/>
  <c r="L12" i="5"/>
  <c r="Q12" i="5"/>
  <c r="R12" i="5"/>
  <c r="V12" i="5" s="1"/>
  <c r="U12" i="5"/>
  <c r="W12" i="5"/>
  <c r="AB12" i="5"/>
  <c r="AB14" i="5" s="1"/>
  <c r="F13" i="5"/>
  <c r="Y13" i="5" s="1"/>
  <c r="I13" i="5"/>
  <c r="J13" i="5"/>
  <c r="M13" i="5" s="1"/>
  <c r="AA13" i="5" s="1"/>
  <c r="K13" i="5"/>
  <c r="L13" i="5"/>
  <c r="R13" i="5"/>
  <c r="V13" i="5" s="1"/>
  <c r="U13" i="5"/>
  <c r="W13" i="5"/>
  <c r="Q14" i="5"/>
  <c r="AB16" i="5"/>
  <c r="AC16" i="5" s="1"/>
  <c r="G17" i="5"/>
  <c r="I17" i="5"/>
  <c r="J17" i="5"/>
  <c r="K17" i="5"/>
  <c r="L17" i="5"/>
  <c r="M17" i="5"/>
  <c r="AA17" i="5"/>
  <c r="AC17" i="5"/>
  <c r="AB18" i="5"/>
  <c r="AB19" i="5"/>
  <c r="AC19" i="5"/>
  <c r="AC21" i="5"/>
  <c r="AB22" i="5"/>
  <c r="AC22" i="5" s="1"/>
  <c r="AC23" i="5"/>
  <c r="AC25" i="5"/>
  <c r="AB32" i="5"/>
  <c r="F33" i="5"/>
  <c r="Z33" i="5" s="1"/>
  <c r="G33" i="5"/>
  <c r="J33" i="5" s="1"/>
  <c r="I33" i="5"/>
  <c r="V33" i="5"/>
  <c r="AB35" i="5"/>
  <c r="AB36" i="5"/>
  <c r="AA37" i="5"/>
  <c r="AB37" i="5"/>
  <c r="AC37" i="5" s="1"/>
  <c r="AB39" i="5"/>
  <c r="AC39" i="5" s="1"/>
  <c r="AD42" i="5"/>
  <c r="AD44" i="5"/>
  <c r="AD45" i="5"/>
  <c r="AD46" i="5"/>
  <c r="AD47" i="5"/>
  <c r="AD48" i="5"/>
  <c r="G2" i="3"/>
  <c r="K2" i="3"/>
  <c r="O2" i="3"/>
  <c r="Q2" i="3"/>
  <c r="S2" i="3" s="1"/>
  <c r="G3" i="3"/>
  <c r="K3" i="3"/>
  <c r="O3" i="3"/>
  <c r="Q3" i="3"/>
  <c r="S3" i="3"/>
  <c r="G4" i="3"/>
  <c r="K4" i="3"/>
  <c r="O4" i="3"/>
  <c r="Q4" i="3"/>
  <c r="S4" i="3"/>
  <c r="G5" i="3"/>
  <c r="K5" i="3"/>
  <c r="O5" i="3"/>
  <c r="Q5" i="3"/>
  <c r="S5" i="3"/>
  <c r="G6" i="3"/>
  <c r="K6" i="3"/>
  <c r="O6" i="3"/>
  <c r="Q6" i="3"/>
  <c r="S6" i="3" s="1"/>
  <c r="G7" i="3"/>
  <c r="K7" i="3"/>
  <c r="O7" i="3"/>
  <c r="Q7" i="3"/>
  <c r="G8" i="3"/>
  <c r="K8" i="3"/>
  <c r="O8" i="3"/>
  <c r="Q8" i="3"/>
  <c r="G9" i="3"/>
  <c r="K9" i="3"/>
  <c r="G10" i="3"/>
  <c r="K10" i="3"/>
  <c r="G11" i="3"/>
  <c r="K11" i="3"/>
  <c r="S11" i="3" s="1"/>
  <c r="S127" i="8" l="1"/>
  <c r="T134" i="8"/>
  <c r="T133" i="8"/>
  <c r="T132" i="8"/>
  <c r="T136" i="8"/>
  <c r="T131" i="8"/>
  <c r="T135" i="8"/>
  <c r="P127" i="8"/>
  <c r="M14" i="5"/>
  <c r="AA3" i="5"/>
  <c r="S12" i="3"/>
  <c r="Z35" i="5"/>
  <c r="Z13" i="5"/>
  <c r="M33" i="5"/>
  <c r="AA33" i="5" s="1"/>
  <c r="AC33" i="5" s="1"/>
  <c r="AA20" i="5"/>
  <c r="AC20" i="5" s="1"/>
  <c r="AC4" i="5"/>
  <c r="AC13" i="5"/>
  <c r="AC35" i="5" s="1"/>
  <c r="AA35" i="5"/>
  <c r="AA7" i="5"/>
  <c r="AA12" i="5"/>
  <c r="AC12" i="5" s="1"/>
  <c r="AA5" i="5"/>
  <c r="T130" i="8"/>
  <c r="Y9" i="5"/>
  <c r="AB34" i="5"/>
  <c r="T129" i="8"/>
  <c r="V5" i="5"/>
  <c r="L33" i="5"/>
  <c r="K33" i="5"/>
  <c r="R14" i="5"/>
  <c r="Y14" i="5" l="1"/>
  <c r="Z9" i="5"/>
  <c r="AA38" i="5"/>
  <c r="AC38" i="5" s="1"/>
  <c r="AC7" i="5"/>
  <c r="AA14" i="5"/>
  <c r="AC3" i="5"/>
  <c r="AC14" i="5" s="1"/>
  <c r="AC5" i="5"/>
  <c r="AA24" i="5"/>
  <c r="AC24" i="5" s="1"/>
</calcChain>
</file>

<file path=xl/sharedStrings.xml><?xml version="1.0" encoding="utf-8"?>
<sst xmlns="http://schemas.openxmlformats.org/spreadsheetml/2006/main" count="1183" uniqueCount="309">
  <si>
    <t>支出大类</t>
  </si>
  <si>
    <t>项目名称</t>
  </si>
  <si>
    <t>分类</t>
  </si>
  <si>
    <t>施工区域</t>
  </si>
  <si>
    <t>单位</t>
  </si>
  <si>
    <t>商品信息</t>
  </si>
  <si>
    <t>预算数量</t>
  </si>
  <si>
    <t>预计单价</t>
  </si>
  <si>
    <t>预算合计</t>
  </si>
  <si>
    <t>实际数量</t>
  </si>
  <si>
    <t>实际单价</t>
  </si>
  <si>
    <t>实际决算</t>
  </si>
  <si>
    <t>已付款</t>
  </si>
  <si>
    <t>购买时间</t>
  </si>
  <si>
    <t>完成度</t>
  </si>
  <si>
    <t>备注</t>
  </si>
  <si>
    <t>品牌</t>
  </si>
  <si>
    <t>型号</t>
  </si>
  <si>
    <t>尺寸/容量</t>
  </si>
  <si>
    <t>渠道</t>
  </si>
  <si>
    <t>链接</t>
  </si>
  <si>
    <t>经购人</t>
  </si>
  <si>
    <t>售后电话</t>
  </si>
  <si>
    <t>质保</t>
  </si>
  <si>
    <t>设计</t>
  </si>
  <si>
    <t>设计费</t>
  </si>
  <si>
    <t>硬装设计</t>
  </si>
  <si>
    <t>全屋</t>
  </si>
  <si>
    <t>项</t>
  </si>
  <si>
    <t>软装设计</t>
  </si>
  <si>
    <t>柜子设计</t>
  </si>
  <si>
    <t>灯光设计</t>
  </si>
  <si>
    <t>基装</t>
  </si>
  <si>
    <t>基装/半包费用</t>
  </si>
  <si>
    <t>拆除</t>
  </si>
  <si>
    <t>平米</t>
  </si>
  <si>
    <t>土建</t>
  </si>
  <si>
    <t>水电</t>
  </si>
  <si>
    <t>泥工/瓦工</t>
  </si>
  <si>
    <t>木工</t>
  </si>
  <si>
    <t>油工</t>
  </si>
  <si>
    <t>安装</t>
  </si>
  <si>
    <t>其他</t>
  </si>
  <si>
    <t>物业垃圾清运费</t>
  </si>
  <si>
    <t>打孔</t>
  </si>
  <si>
    <t>个</t>
  </si>
  <si>
    <t>燃气/气表改装位移</t>
  </si>
  <si>
    <t>暖通设备</t>
  </si>
  <si>
    <t>空调</t>
  </si>
  <si>
    <t>中央空调</t>
  </si>
  <si>
    <t>台</t>
  </si>
  <si>
    <t>柜机</t>
  </si>
  <si>
    <t>挂机</t>
  </si>
  <si>
    <t>风管机</t>
  </si>
  <si>
    <t>暖气</t>
  </si>
  <si>
    <t>新风</t>
  </si>
  <si>
    <t>净水</t>
  </si>
  <si>
    <t>门窗</t>
  </si>
  <si>
    <t>窗户</t>
  </si>
  <si>
    <t>阳台窗</t>
  </si>
  <si>
    <t>露台</t>
  </si>
  <si>
    <t>卧室窗</t>
  </si>
  <si>
    <t>厨房</t>
  </si>
  <si>
    <t>防盗网</t>
  </si>
  <si>
    <t>卫生间隔断</t>
  </si>
  <si>
    <t>卫生间</t>
  </si>
  <si>
    <t>入户门</t>
  </si>
  <si>
    <t>主材</t>
  </si>
  <si>
    <t>瓷砖/地板</t>
  </si>
  <si>
    <t>客餐厅</t>
  </si>
  <si>
    <t>客卧</t>
  </si>
  <si>
    <t>阳台</t>
  </si>
  <si>
    <t>生活阳台</t>
  </si>
  <si>
    <t>踢脚线</t>
  </si>
  <si>
    <t>米</t>
  </si>
  <si>
    <t>美缝</t>
  </si>
  <si>
    <t>美缝剂</t>
  </si>
  <si>
    <t>瓶</t>
  </si>
  <si>
    <t>人工</t>
  </si>
  <si>
    <t>石材</t>
  </si>
  <si>
    <t>过门石/门槛石</t>
  </si>
  <si>
    <t>窗台石</t>
  </si>
  <si>
    <t>室内门</t>
  </si>
  <si>
    <t>卧室门1</t>
  </si>
  <si>
    <t>套</t>
  </si>
  <si>
    <t>卧室门2</t>
  </si>
  <si>
    <t>厨房门</t>
  </si>
  <si>
    <t>玄关</t>
  </si>
  <si>
    <t>卫生间门</t>
  </si>
  <si>
    <t>主卧</t>
  </si>
  <si>
    <t>阳台门</t>
  </si>
  <si>
    <t>油漆</t>
  </si>
  <si>
    <t>客厅</t>
  </si>
  <si>
    <t>桶</t>
  </si>
  <si>
    <t>卧室</t>
  </si>
  <si>
    <t>墙纸</t>
  </si>
  <si>
    <t>墙布</t>
  </si>
  <si>
    <t>成品浴室柜</t>
  </si>
  <si>
    <t>主卫</t>
  </si>
  <si>
    <t>洁具卫具</t>
  </si>
  <si>
    <t>客卫</t>
  </si>
  <si>
    <t>马桶/智能马桶</t>
  </si>
  <si>
    <t>蹲便器</t>
  </si>
  <si>
    <t>浴缸</t>
  </si>
  <si>
    <t>龙头</t>
  </si>
  <si>
    <t>花洒</t>
  </si>
  <si>
    <t>地漏</t>
  </si>
  <si>
    <t>厨房小五金</t>
  </si>
  <si>
    <t>卫生间小五金</t>
  </si>
  <si>
    <t>灯具</t>
  </si>
  <si>
    <t>吸顶灯</t>
  </si>
  <si>
    <t>筒灯</t>
  </si>
  <si>
    <t>射灯</t>
  </si>
  <si>
    <t>灯带</t>
  </si>
  <si>
    <t>吊灯</t>
  </si>
  <si>
    <t>镜前灯</t>
  </si>
  <si>
    <t>卫生间吊顶嵌入式灯具</t>
  </si>
  <si>
    <t>厨房吊顶嵌入式灯具</t>
  </si>
  <si>
    <t>开关插座</t>
  </si>
  <si>
    <t>开关/智能开关</t>
  </si>
  <si>
    <t>插座</t>
  </si>
  <si>
    <t>吊顶</t>
  </si>
  <si>
    <t>客厅吊顶</t>
  </si>
  <si>
    <t>卫生间吊顶</t>
  </si>
  <si>
    <t>厨房吊顶</t>
  </si>
  <si>
    <t>全屋定制</t>
  </si>
  <si>
    <t>鞋柜</t>
  </si>
  <si>
    <t>橱柜</t>
  </si>
  <si>
    <t>衣柜</t>
  </si>
  <si>
    <t>次卧</t>
  </si>
  <si>
    <t>收纳/置物柜</t>
  </si>
  <si>
    <t>酒柜</t>
  </si>
  <si>
    <t>餐厅</t>
  </si>
  <si>
    <t>餐边柜</t>
  </si>
  <si>
    <t>书柜</t>
  </si>
  <si>
    <t>书房</t>
  </si>
  <si>
    <t>阳台柜</t>
  </si>
  <si>
    <t>榻榻米</t>
  </si>
  <si>
    <t>成品家具</t>
  </si>
  <si>
    <t>成品沙发</t>
  </si>
  <si>
    <t>成品床</t>
  </si>
  <si>
    <t>电视柜</t>
  </si>
  <si>
    <t>床垫</t>
  </si>
  <si>
    <t>餐桌</t>
  </si>
  <si>
    <t>椅子</t>
  </si>
  <si>
    <t>茶几</t>
  </si>
  <si>
    <t>家电</t>
  </si>
  <si>
    <t>电视机</t>
  </si>
  <si>
    <t>投影仪</t>
  </si>
  <si>
    <t>热水器</t>
  </si>
  <si>
    <t>洗衣机</t>
  </si>
  <si>
    <t>烘干机</t>
  </si>
  <si>
    <t>油烟机/集成灶</t>
  </si>
  <si>
    <t>冰箱</t>
  </si>
  <si>
    <t>洗碗机</t>
  </si>
  <si>
    <t>烤箱</t>
  </si>
  <si>
    <t>微波炉</t>
  </si>
  <si>
    <t>净水器</t>
  </si>
  <si>
    <t>垃圾处理器</t>
  </si>
  <si>
    <t>吸尘器</t>
  </si>
  <si>
    <t>扫地机器人</t>
  </si>
  <si>
    <t>空气净化器</t>
  </si>
  <si>
    <t>路由器</t>
  </si>
  <si>
    <t>监控</t>
  </si>
  <si>
    <t>电动窗帘</t>
  </si>
  <si>
    <t>电动晾衣杆</t>
  </si>
  <si>
    <t>装饰/用品</t>
  </si>
  <si>
    <t>窗帘</t>
  </si>
  <si>
    <t>装饰画</t>
  </si>
  <si>
    <t>副</t>
  </si>
  <si>
    <t>床上用品</t>
  </si>
  <si>
    <t>桌布</t>
  </si>
  <si>
    <t>地毯</t>
  </si>
  <si>
    <t>绿植</t>
  </si>
  <si>
    <t>毯子</t>
  </si>
  <si>
    <t>摆件/饰品</t>
  </si>
  <si>
    <t>总计</t>
  </si>
  <si>
    <t>类别</t>
  </si>
  <si>
    <t>比例</t>
  </si>
  <si>
    <t>合计</t>
  </si>
  <si>
    <r>
      <t>房间</t>
    </r>
    <r>
      <rPr>
        <b/>
        <sz val="10"/>
        <rFont val="微软雅黑"/>
        <family val="2"/>
        <charset val="134"/>
      </rPr>
      <t>/</t>
    </r>
    <r>
      <rPr>
        <b/>
        <sz val="10"/>
        <rFont val="微软雅黑"/>
        <family val="2"/>
        <charset val="134"/>
      </rPr>
      <t>区域</t>
    </r>
  </si>
  <si>
    <t>面板位置</t>
  </si>
  <si>
    <t>使用电器灯具</t>
  </si>
  <si>
    <r>
      <t>开关</t>
    </r>
    <r>
      <rPr>
        <b/>
        <sz val="10"/>
        <rFont val="微软雅黑"/>
        <family val="2"/>
        <charset val="134"/>
      </rPr>
      <t xml:space="preserve">
</t>
    </r>
    <r>
      <rPr>
        <b/>
        <sz val="10"/>
        <rFont val="微软雅黑"/>
        <family val="2"/>
        <charset val="134"/>
      </rPr>
      <t>插座</t>
    </r>
  </si>
  <si>
    <t>开关防溅盒</t>
  </si>
  <si>
    <t>插座防溅盒</t>
  </si>
  <si>
    <r>
      <t>无线</t>
    </r>
    <r>
      <rPr>
        <b/>
        <sz val="10"/>
        <rFont val="微软雅黑"/>
        <family val="2"/>
        <charset val="134"/>
      </rPr>
      <t>AP</t>
    </r>
    <r>
      <rPr>
        <b/>
        <sz val="10"/>
        <rFont val="微软雅黑"/>
        <family val="2"/>
        <charset val="134"/>
      </rPr>
      <t>面板</t>
    </r>
  </si>
  <si>
    <t>一开单控</t>
  </si>
  <si>
    <t>一开双控</t>
  </si>
  <si>
    <t>二开单控</t>
  </si>
  <si>
    <t>二开双控</t>
  </si>
  <si>
    <r>
      <t>10A</t>
    </r>
    <r>
      <rPr>
        <b/>
        <sz val="10"/>
        <rFont val="微软雅黑"/>
        <family val="2"/>
        <charset val="134"/>
      </rPr>
      <t>三孔</t>
    </r>
  </si>
  <si>
    <r>
      <t>10A</t>
    </r>
    <r>
      <rPr>
        <b/>
        <sz val="10"/>
        <rFont val="微软雅黑"/>
        <family val="2"/>
        <charset val="134"/>
      </rPr>
      <t>三孔带开关</t>
    </r>
  </si>
  <si>
    <r>
      <t>16A</t>
    </r>
    <r>
      <rPr>
        <b/>
        <sz val="10"/>
        <rFont val="微软雅黑"/>
        <family val="2"/>
        <charset val="134"/>
      </rPr>
      <t>三孔</t>
    </r>
  </si>
  <si>
    <r>
      <t>10A</t>
    </r>
    <r>
      <rPr>
        <b/>
        <sz val="10"/>
        <rFont val="微软雅黑"/>
        <family val="2"/>
        <charset val="134"/>
      </rPr>
      <t>四孔</t>
    </r>
  </si>
  <si>
    <r>
      <t>10A</t>
    </r>
    <r>
      <rPr>
        <b/>
        <sz val="10"/>
        <rFont val="微软雅黑"/>
        <family val="2"/>
        <charset val="134"/>
      </rPr>
      <t>五孔</t>
    </r>
  </si>
  <si>
    <r>
      <t>10A</t>
    </r>
    <r>
      <rPr>
        <b/>
        <sz val="10"/>
        <rFont val="微软雅黑"/>
        <family val="2"/>
        <charset val="134"/>
      </rPr>
      <t>五孔带开关</t>
    </r>
  </si>
  <si>
    <r>
      <t>USB</t>
    </r>
    <r>
      <rPr>
        <b/>
        <sz val="10"/>
        <rFont val="微软雅黑"/>
        <family val="2"/>
        <charset val="134"/>
      </rPr>
      <t>五孔</t>
    </r>
  </si>
  <si>
    <t>电视电脑插座</t>
  </si>
  <si>
    <t>电脑插座</t>
  </si>
  <si>
    <t>公卫</t>
  </si>
  <si>
    <t>儿童房</t>
  </si>
  <si>
    <t>暗盒总数</t>
  </si>
  <si>
    <r>
      <t>10A</t>
    </r>
    <r>
      <rPr>
        <b/>
        <sz val="10"/>
        <rFont val="微软雅黑"/>
        <family val="2"/>
        <charset val="134"/>
      </rPr>
      <t>正五孔</t>
    </r>
  </si>
  <si>
    <t>防溅盒</t>
  </si>
  <si>
    <t>路数</t>
  </si>
  <si>
    <r>
      <t>p</t>
    </r>
    <r>
      <rPr>
        <b/>
        <sz val="10"/>
        <color indexed="63"/>
        <rFont val="微软雅黑"/>
        <family val="2"/>
        <charset val="134"/>
      </rPr>
      <t>数</t>
    </r>
  </si>
  <si>
    <t>占位</t>
  </si>
  <si>
    <t>漏电</t>
  </si>
  <si>
    <t>全屋插座</t>
  </si>
  <si>
    <t>立式空调</t>
  </si>
  <si>
    <t>厨房左侧</t>
  </si>
  <si>
    <r>
      <t>水槽下+</t>
    </r>
    <r>
      <rPr>
        <b/>
        <sz val="10"/>
        <color indexed="63"/>
        <rFont val="微软雅黑"/>
        <family val="2"/>
        <charset val="134"/>
      </rPr>
      <t>家务间</t>
    </r>
  </si>
  <si>
    <t>餐厅露台</t>
  </si>
  <si>
    <t>总开</t>
  </si>
  <si>
    <t>全屋照明</t>
  </si>
  <si>
    <t>壁挂空调</t>
  </si>
  <si>
    <t>总P</t>
  </si>
  <si>
    <t>墙面长m</t>
  </si>
  <si>
    <r>
      <t>墙高</t>
    </r>
    <r>
      <rPr>
        <b/>
        <sz val="10"/>
        <rFont val="微软雅黑"/>
        <family val="2"/>
        <charset val="134"/>
      </rPr>
      <t>m</t>
    </r>
  </si>
  <si>
    <t>墙总面积㎡</t>
  </si>
  <si>
    <t>门窗面积</t>
  </si>
  <si>
    <t>墙净面积㎡</t>
  </si>
  <si>
    <t>顶/地面积㎡</t>
  </si>
  <si>
    <t>墙+顶面积㎡</t>
  </si>
  <si>
    <t>西墙</t>
  </si>
  <si>
    <t>东墙</t>
  </si>
  <si>
    <t>北墙</t>
  </si>
  <si>
    <t>南墙</t>
  </si>
  <si>
    <t>墙面总长</t>
  </si>
  <si>
    <t>层高</t>
  </si>
  <si>
    <t>矮墙/梁</t>
  </si>
  <si>
    <t>墙总面积</t>
  </si>
  <si>
    <t>窗台宽m</t>
  </si>
  <si>
    <r>
      <t>窗长</t>
    </r>
    <r>
      <rPr>
        <sz val="10"/>
        <rFont val="微软雅黑"/>
        <family val="2"/>
        <charset val="134"/>
      </rPr>
      <t>m</t>
    </r>
  </si>
  <si>
    <r>
      <t>窗高</t>
    </r>
    <r>
      <rPr>
        <sz val="10"/>
        <rFont val="微软雅黑"/>
        <family val="2"/>
        <charset val="134"/>
      </rPr>
      <t>m</t>
    </r>
  </si>
  <si>
    <t>窗台面积</t>
  </si>
  <si>
    <t>仅直属窗面积㎡</t>
  </si>
  <si>
    <r>
      <t>门长</t>
    </r>
    <r>
      <rPr>
        <sz val="10"/>
        <rFont val="微软雅黑"/>
        <family val="2"/>
        <charset val="134"/>
      </rPr>
      <t>m</t>
    </r>
  </si>
  <si>
    <r>
      <t>门高</t>
    </r>
    <r>
      <rPr>
        <sz val="10"/>
        <rFont val="微软雅黑"/>
        <family val="2"/>
        <charset val="134"/>
      </rPr>
      <t>m</t>
    </r>
  </si>
  <si>
    <t>仅直属门面积㎡</t>
  </si>
  <si>
    <t>此空间内所有门窗总面积㎡</t>
  </si>
  <si>
    <t>门窗无踢脚</t>
  </si>
  <si>
    <t>柜子无踢脚</t>
  </si>
  <si>
    <t>踢脚线净长m</t>
  </si>
  <si>
    <t>踢脚线面积㎡</t>
  </si>
  <si>
    <t>-</t>
  </si>
  <si>
    <t>主卫吊顶</t>
  </si>
  <si>
    <t>主卫墙砖</t>
  </si>
  <si>
    <t>主卫地砖</t>
  </si>
  <si>
    <t>减去长条地漏</t>
  </si>
  <si>
    <t>公卫吊顶</t>
  </si>
  <si>
    <t>公卫墙砖</t>
  </si>
  <si>
    <t>公卫地砖</t>
  </si>
  <si>
    <t>减去蹲厕/马桶</t>
  </si>
  <si>
    <t>厨房杂砖（橱柜背后）</t>
  </si>
  <si>
    <t>厨房墙砖</t>
  </si>
  <si>
    <t>厨房杂砖（橱柜底部）</t>
  </si>
  <si>
    <t>厨房地砖</t>
  </si>
  <si>
    <t>生活阳台墙漆（全，含顶）</t>
  </si>
  <si>
    <t>生活阳台砖</t>
  </si>
  <si>
    <t>客餐厅墙漆（全，含顶）</t>
  </si>
  <si>
    <t>客餐厅砖/地板</t>
  </si>
  <si>
    <t>主卧墙漆（全，含顶）</t>
  </si>
  <si>
    <t>主卧砖/地板</t>
  </si>
  <si>
    <t>儿童房漆</t>
  </si>
  <si>
    <t>儿童房砖/地板</t>
  </si>
  <si>
    <t>客卧墙漆（全，含顶）</t>
  </si>
  <si>
    <t>客卧砖/地板</t>
  </si>
  <si>
    <t>阳台墙漆（顶+梁）</t>
  </si>
  <si>
    <t>阳台墙砖（墙，除梁）</t>
  </si>
  <si>
    <t>阳台地砖</t>
  </si>
  <si>
    <t>露台窗台石</t>
  </si>
  <si>
    <t>未含门槛</t>
  </si>
  <si>
    <t>总计（全屋）</t>
  </si>
  <si>
    <r>
      <t>加</t>
    </r>
    <r>
      <rPr>
        <b/>
        <sz val="10"/>
        <color indexed="10"/>
        <rFont val="微软雅黑"/>
        <family val="2"/>
        <charset val="134"/>
      </rPr>
      <t>5%损耗</t>
    </r>
  </si>
  <si>
    <t>墙漆1</t>
  </si>
  <si>
    <t>墙漆2</t>
  </si>
  <si>
    <t>砖1</t>
  </si>
  <si>
    <t>砖2</t>
  </si>
  <si>
    <t>砖3</t>
  </si>
  <si>
    <t>砖4</t>
  </si>
  <si>
    <t>房间/区域</t>
  </si>
  <si>
    <t>品番</t>
  </si>
  <si>
    <t>安装方式</t>
  </si>
  <si>
    <t>窗/层宽m</t>
  </si>
  <si>
    <t>窗/层高m</t>
  </si>
  <si>
    <t>窗/墙面积㎡</t>
  </si>
  <si>
    <t>轨道/杆（含头）长m</t>
  </si>
  <si>
    <t>窗帘宽m</t>
  </si>
  <si>
    <t>窗帘高m</t>
  </si>
  <si>
    <t>窗帘面积㎡</t>
  </si>
  <si>
    <t>枚数</t>
  </si>
  <si>
    <t>倍率</t>
  </si>
  <si>
    <t>门幅</t>
  </si>
  <si>
    <t>幅数计算</t>
  </si>
  <si>
    <t>幅数取整</t>
  </si>
  <si>
    <t>用量</t>
  </si>
  <si>
    <t>单价</t>
  </si>
  <si>
    <t>总价</t>
  </si>
  <si>
    <t>百叶窗</t>
  </si>
  <si>
    <t>/</t>
  </si>
  <si>
    <t>安装高度</t>
  </si>
  <si>
    <t>安装方式：飘窗内、飘窗内、满墙落地、窗框外、窗框内</t>
  </si>
  <si>
    <t>安装方式：双轨定装、单杆顶装、单杆侧装、单轨顶装、打孔侧装、打孔顶装</t>
  </si>
  <si>
    <t>前置净水</t>
    <phoneticPr fontId="32" type="noConversion"/>
  </si>
  <si>
    <t>终端净水</t>
    <phoneticPr fontId="32" type="noConversion"/>
  </si>
  <si>
    <t>800G RO、进口超滤</t>
    <phoneticPr fontId="32" type="noConversion"/>
  </si>
  <si>
    <t>反冲洗前置</t>
    <phoneticPr fontId="3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</si>
</sst>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7" formatCode="&quot;¥&quot;#,##0.00;&quot;¥&quot;\-#,##0.00"/>
    <numFmt numFmtId="176" formatCode="0.000_ "/>
    <numFmt numFmtId="177" formatCode="0.00_ "/>
    <numFmt numFmtId="178" formatCode="0_ "/>
  </numFmts>
  <fonts count="33" x14ac:knownFonts="1">
    <font>
      <sz val="12"/>
      <name val="宋体"/>
      <charset val="134"/>
    </font>
    <font>
      <sz val="13"/>
      <color indexed="8"/>
      <name val="Calibri"/>
      <family val="2"/>
    </font>
    <font>
      <b/>
      <sz val="10"/>
      <name val="微软雅黑"/>
      <family val="2"/>
      <charset val="134"/>
    </font>
    <font>
      <sz val="10"/>
      <name val="微软雅黑"/>
      <family val="2"/>
      <charset val="134"/>
    </font>
    <font>
      <u/>
      <sz val="10"/>
      <name val="微软雅黑"/>
      <family val="2"/>
      <charset val="134"/>
    </font>
    <font>
      <b/>
      <sz val="10"/>
      <color indexed="10"/>
      <name val="微软雅黑"/>
      <family val="2"/>
      <charset val="134"/>
    </font>
    <font>
      <sz val="9"/>
      <name val="微软雅黑"/>
      <family val="2"/>
      <charset val="134"/>
    </font>
    <font>
      <sz val="10"/>
      <color indexed="55"/>
      <name val="微软雅黑"/>
      <family val="2"/>
      <charset val="134"/>
    </font>
    <font>
      <b/>
      <sz val="10"/>
      <color indexed="63"/>
      <name val="微软雅黑"/>
      <family val="2"/>
      <charset val="134"/>
    </font>
    <font>
      <u/>
      <sz val="11"/>
      <color rgb="FF0000FF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sz val="11"/>
      <color rgb="FF000000"/>
      <name val="宋体"/>
      <charset val="134"/>
    </font>
    <font>
      <sz val="10"/>
      <color theme="0" tint="-0.499984740745262"/>
      <name val="微软雅黑"/>
      <family val="2"/>
      <charset val="134"/>
    </font>
    <font>
      <b/>
      <sz val="10"/>
      <color theme="0"/>
      <name val="微软雅黑"/>
      <family val="2"/>
      <charset val="134"/>
    </font>
    <font>
      <sz val="10"/>
      <color theme="0" tint="-0.249977111117893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sz val="10"/>
      <color rgb="FF0070C0"/>
      <name val="微软雅黑"/>
      <family val="2"/>
      <charset val="134"/>
    </font>
    <font>
      <sz val="10"/>
      <color rgb="FF00B0F0"/>
      <name val="微软雅黑"/>
      <family val="2"/>
      <charset val="134"/>
    </font>
    <font>
      <sz val="10"/>
      <color rgb="FFFFC000"/>
      <name val="微软雅黑"/>
      <family val="2"/>
      <charset val="134"/>
    </font>
    <font>
      <sz val="10"/>
      <color theme="8" tint="0.79998168889431442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0"/>
      <color theme="3" tint="0.39997558519241921"/>
      <name val="微软雅黑"/>
      <family val="2"/>
      <charset val="134"/>
    </font>
    <font>
      <sz val="10"/>
      <color theme="2" tint="-9.9978637043366805E-2"/>
      <name val="微软雅黑"/>
      <family val="2"/>
      <charset val="134"/>
    </font>
    <font>
      <sz val="10"/>
      <color theme="5" tint="0.39997558519241921"/>
      <name val="微软雅黑"/>
      <family val="2"/>
      <charset val="134"/>
    </font>
    <font>
      <sz val="10"/>
      <color theme="9" tint="0.59999389629810485"/>
      <name val="微软雅黑"/>
      <family val="2"/>
      <charset val="134"/>
    </font>
    <font>
      <sz val="10"/>
      <color theme="2" tint="-0.499984740745262"/>
      <name val="微软雅黑"/>
      <family val="2"/>
      <charset val="134"/>
    </font>
    <font>
      <b/>
      <sz val="10"/>
      <color theme="0" tint="-0.34998626667073579"/>
      <name val="微软雅黑"/>
      <family val="2"/>
      <charset val="134"/>
    </font>
    <font>
      <sz val="10"/>
      <color theme="0" tint="-0.34998626667073579"/>
      <name val="微软雅黑"/>
      <family val="2"/>
      <charset val="134"/>
    </font>
    <font>
      <b/>
      <sz val="10"/>
      <color rgb="FF3F3F3F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theme="6" tint="-0.249977111117893"/>
      <name val="微软雅黑"/>
      <family val="2"/>
      <charset val="134"/>
    </font>
    <font>
      <sz val="10"/>
      <color theme="1"/>
      <name val="微软雅黑"/>
      <family val="2"/>
      <charset val="134"/>
    </font>
    <font>
      <sz val="9"/>
      <name val="宋体"/>
      <family val="3"/>
      <charset val="134"/>
    </font>
  </fonts>
  <fills count="3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CC66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99FF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E6E8"/>
        <bgColor indexed="64"/>
      </patternFill>
    </fill>
    <fill>
      <patternFill patternType="solid">
        <fgColor rgb="FF589BD4"/>
        <bgColor indexed="64"/>
      </patternFill>
    </fill>
    <fill>
      <patternFill patternType="solid">
        <fgColor rgb="FFFBFFCC"/>
        <bgColor indexed="64"/>
      </patternFill>
    </fill>
    <fill>
      <patternFill patternType="solid">
        <fgColor rgb="FFE78396"/>
        <bgColor indexed="64"/>
      </patternFill>
    </fill>
    <fill>
      <patternFill patternType="solid">
        <fgColor rgb="FFE2D2BC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theme="3" tint="0.39997558519241921"/>
      </left>
      <right style="thin">
        <color theme="3" tint="0.39997558519241921"/>
      </right>
      <top style="thin">
        <color theme="3" tint="0.39997558519241921"/>
      </top>
      <bottom style="thin">
        <color theme="3" tint="0.3999755851924192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indexed="8"/>
      </top>
      <bottom style="thin">
        <color rgb="FF000000"/>
      </bottom>
      <diagonal/>
    </border>
    <border>
      <left/>
      <right style="thin">
        <color indexed="8"/>
      </right>
      <top style="thin">
        <color indexed="8"/>
      </top>
      <bottom style="thin">
        <color rgb="FF000000"/>
      </bottom>
      <diagonal/>
    </border>
  </borders>
  <cellStyleXfs count="4">
    <xf numFmtId="0" fontId="0" fillId="0" borderId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12" applyNumberFormat="0" applyAlignment="0" applyProtection="0">
      <alignment vertical="center"/>
    </xf>
    <xf numFmtId="0" fontId="1" fillId="0" borderId="0" applyFill="0" applyProtection="0"/>
  </cellStyleXfs>
  <cellXfs count="355">
    <xf numFmtId="0" fontId="0" fillId="0" borderId="0" xfId="0">
      <alignment vertical="center"/>
    </xf>
    <xf numFmtId="0" fontId="1" fillId="0" borderId="0" xfId="0" applyFont="1" applyFill="1" applyBorder="1" applyAlignment="1" applyProtection="1"/>
    <xf numFmtId="0" fontId="1" fillId="0" borderId="0" xfId="0" applyFont="1" applyFill="1" applyBorder="1" applyAlignment="1" applyProtection="1">
      <alignment wrapText="1"/>
    </xf>
    <xf numFmtId="0" fontId="1" fillId="0" borderId="0" xfId="0" applyFont="1" applyFill="1" applyBorder="1" applyAlignment="1" applyProtection="1">
      <alignment horizontal="center" wrapText="1"/>
    </xf>
    <xf numFmtId="0" fontId="11" fillId="0" borderId="0" xfId="0" applyFont="1" applyFill="1" applyBorder="1" applyAlignment="1" applyProtection="1">
      <alignment vertical="center"/>
    </xf>
    <xf numFmtId="0" fontId="11" fillId="0" borderId="0" xfId="0" applyFont="1" applyFill="1" applyBorder="1" applyAlignment="1" applyProtection="1">
      <alignment vertical="center"/>
    </xf>
    <xf numFmtId="0" fontId="11" fillId="0" borderId="0" xfId="0" applyFont="1" applyFill="1" applyBorder="1" applyAlignment="1" applyProtection="1">
      <alignment vertical="center"/>
    </xf>
    <xf numFmtId="176" fontId="2" fillId="0" borderId="0" xfId="0" applyNumberFormat="1" applyFont="1">
      <alignment vertical="center"/>
    </xf>
    <xf numFmtId="176" fontId="3" fillId="0" borderId="0" xfId="0" applyNumberFormat="1" applyFont="1">
      <alignment vertical="center"/>
    </xf>
    <xf numFmtId="176" fontId="12" fillId="0" borderId="0" xfId="0" applyNumberFormat="1" applyFont="1">
      <alignment vertical="center"/>
    </xf>
    <xf numFmtId="0" fontId="3" fillId="0" borderId="0" xfId="0" applyFont="1">
      <alignment vertical="center"/>
    </xf>
    <xf numFmtId="177" fontId="3" fillId="0" borderId="0" xfId="0" applyNumberFormat="1" applyFont="1">
      <alignment vertical="center"/>
    </xf>
    <xf numFmtId="0" fontId="3" fillId="0" borderId="0" xfId="0" applyNumberFormat="1" applyFont="1">
      <alignment vertical="center"/>
    </xf>
    <xf numFmtId="178" fontId="3" fillId="0" borderId="0" xfId="0" applyNumberFormat="1" applyFont="1">
      <alignment vertical="center"/>
    </xf>
    <xf numFmtId="0" fontId="3" fillId="0" borderId="0" xfId="0" applyNumberFormat="1" applyFont="1" applyAlignment="1">
      <alignment horizontal="right" vertical="center"/>
    </xf>
    <xf numFmtId="176" fontId="2" fillId="14" borderId="1" xfId="0" applyNumberFormat="1" applyFont="1" applyFill="1" applyBorder="1" applyAlignment="1">
      <alignment vertical="center" wrapText="1"/>
    </xf>
    <xf numFmtId="176" fontId="3" fillId="15" borderId="1" xfId="0" applyNumberFormat="1" applyFont="1" applyFill="1" applyBorder="1" applyAlignment="1">
      <alignment horizontal="center" vertical="center" wrapText="1"/>
    </xf>
    <xf numFmtId="176" fontId="2" fillId="15" borderId="1" xfId="0" applyNumberFormat="1" applyFont="1" applyFill="1" applyBorder="1" applyAlignment="1">
      <alignment horizontal="center" vertical="center" wrapText="1"/>
    </xf>
    <xf numFmtId="176" fontId="2" fillId="0" borderId="1" xfId="0" applyNumberFormat="1" applyFont="1" applyBorder="1" applyAlignment="1">
      <alignment vertical="center" wrapText="1"/>
    </xf>
    <xf numFmtId="176" fontId="3" fillId="0" borderId="1" xfId="0" applyNumberFormat="1" applyFont="1" applyBorder="1" applyAlignment="1">
      <alignment vertical="center" wrapText="1"/>
    </xf>
    <xf numFmtId="176" fontId="3" fillId="0" borderId="1" xfId="0" applyNumberFormat="1" applyFont="1" applyFill="1" applyBorder="1" applyAlignment="1">
      <alignment horizontal="right" vertical="center" wrapText="1"/>
    </xf>
    <xf numFmtId="176" fontId="3" fillId="15" borderId="1" xfId="0" applyNumberFormat="1" applyFont="1" applyFill="1" applyBorder="1" applyAlignment="1">
      <alignment horizontal="center" vertical="center" wrapText="1"/>
    </xf>
    <xf numFmtId="176" fontId="2" fillId="16" borderId="1" xfId="0" applyNumberFormat="1" applyFont="1" applyFill="1" applyBorder="1" applyAlignment="1">
      <alignment horizontal="center" vertical="center" wrapText="1"/>
    </xf>
    <xf numFmtId="176" fontId="2" fillId="16" borderId="1" xfId="0" applyNumberFormat="1" applyFont="1" applyFill="1" applyBorder="1" applyAlignment="1">
      <alignment horizontal="center" vertical="center" wrapText="1"/>
    </xf>
    <xf numFmtId="176" fontId="3" fillId="0" borderId="1" xfId="0" applyNumberFormat="1" applyFont="1" applyBorder="1" applyAlignment="1">
      <alignment horizontal="right" vertical="center" wrapText="1"/>
    </xf>
    <xf numFmtId="176" fontId="3" fillId="16" borderId="1" xfId="0" applyNumberFormat="1" applyFont="1" applyFill="1" applyBorder="1" applyAlignment="1">
      <alignment horizontal="center" vertical="center" wrapText="1"/>
    </xf>
    <xf numFmtId="176" fontId="3" fillId="16" borderId="1" xfId="0" applyNumberFormat="1" applyFont="1" applyFill="1" applyBorder="1" applyAlignment="1">
      <alignment horizontal="center" vertical="center" wrapText="1"/>
    </xf>
    <xf numFmtId="0" fontId="3" fillId="17" borderId="1" xfId="0" applyFont="1" applyFill="1" applyBorder="1" applyAlignment="1">
      <alignment horizontal="center" vertical="center" wrapText="1"/>
    </xf>
    <xf numFmtId="0" fontId="3" fillId="17" borderId="1" xfId="0" applyFont="1" applyFill="1" applyBorder="1" applyAlignment="1">
      <alignment horizontal="center" vertical="center" wrapText="1"/>
    </xf>
    <xf numFmtId="176" fontId="2" fillId="3" borderId="1" xfId="0" applyNumberFormat="1" applyFont="1" applyFill="1" applyBorder="1" applyAlignment="1">
      <alignment horizontal="center" vertical="center" wrapText="1"/>
    </xf>
    <xf numFmtId="176" fontId="2" fillId="3" borderId="1" xfId="0" applyNumberFormat="1" applyFont="1" applyFill="1" applyBorder="1" applyAlignment="1">
      <alignment horizontal="center" vertical="center" wrapText="1"/>
    </xf>
    <xf numFmtId="176" fontId="2" fillId="6" borderId="1" xfId="0" applyNumberFormat="1" applyFont="1" applyFill="1" applyBorder="1" applyAlignment="1">
      <alignment horizontal="center" vertical="center" wrapText="1"/>
    </xf>
    <xf numFmtId="176" fontId="2" fillId="6" borderId="1" xfId="0" applyNumberFormat="1" applyFont="1" applyFill="1" applyBorder="1" applyAlignment="1">
      <alignment horizontal="center" vertical="center" wrapText="1"/>
    </xf>
    <xf numFmtId="0" fontId="3" fillId="18" borderId="1" xfId="0" applyFont="1" applyFill="1" applyBorder="1" applyAlignment="1">
      <alignment horizontal="center" vertical="center" wrapText="1"/>
    </xf>
    <xf numFmtId="0" fontId="3" fillId="18" borderId="1" xfId="0" applyFont="1" applyFill="1" applyBorder="1" applyAlignment="1">
      <alignment horizontal="center" vertical="center" wrapText="1"/>
    </xf>
    <xf numFmtId="177" fontId="3" fillId="19" borderId="1" xfId="0" applyNumberFormat="1" applyFont="1" applyFill="1" applyBorder="1" applyAlignment="1">
      <alignment horizontal="center" vertical="center" wrapText="1"/>
    </xf>
    <xf numFmtId="177" fontId="3" fillId="19" borderId="1" xfId="0" applyNumberFormat="1" applyFont="1" applyFill="1" applyBorder="1" applyAlignment="1">
      <alignment horizontal="center" vertical="center" wrapText="1"/>
    </xf>
    <xf numFmtId="176" fontId="2" fillId="15" borderId="1" xfId="0" applyNumberFormat="1" applyFont="1" applyFill="1" applyBorder="1" applyAlignment="1">
      <alignment horizontal="center" vertical="center" wrapText="1"/>
    </xf>
    <xf numFmtId="0" fontId="4" fillId="0" borderId="0" xfId="1" applyFont="1" applyAlignment="1">
      <alignment vertical="center" wrapText="1"/>
    </xf>
    <xf numFmtId="177" fontId="3" fillId="0" borderId="0" xfId="0" applyNumberFormat="1" applyFont="1" applyAlignment="1">
      <alignment vertical="center" wrapText="1"/>
    </xf>
    <xf numFmtId="176" fontId="4" fillId="0" borderId="0" xfId="1" applyNumberFormat="1" applyFont="1" applyAlignment="1">
      <alignment vertical="center" wrapText="1"/>
    </xf>
    <xf numFmtId="177" fontId="4" fillId="0" borderId="0" xfId="1" applyNumberFormat="1" applyFont="1" applyAlignment="1">
      <alignment vertical="center" wrapText="1"/>
    </xf>
    <xf numFmtId="176" fontId="3" fillId="0" borderId="0" xfId="0" applyNumberFormat="1" applyFont="1" applyAlignment="1">
      <alignment vertical="center" wrapText="1"/>
    </xf>
    <xf numFmtId="176" fontId="2" fillId="14" borderId="2" xfId="0" applyNumberFormat="1" applyFont="1" applyFill="1" applyBorder="1" applyAlignment="1">
      <alignment vertical="center" wrapText="1"/>
    </xf>
    <xf numFmtId="0" fontId="3" fillId="20" borderId="13" xfId="0" applyNumberFormat="1" applyFont="1" applyFill="1" applyBorder="1">
      <alignment vertical="center"/>
    </xf>
    <xf numFmtId="177" fontId="3" fillId="20" borderId="13" xfId="0" applyNumberFormat="1" applyFont="1" applyFill="1" applyBorder="1">
      <alignment vertical="center"/>
    </xf>
    <xf numFmtId="178" fontId="3" fillId="20" borderId="13" xfId="0" applyNumberFormat="1" applyFont="1" applyFill="1" applyBorder="1">
      <alignment vertical="center"/>
    </xf>
    <xf numFmtId="176" fontId="3" fillId="0" borderId="2" xfId="0" applyNumberFormat="1" applyFont="1" applyBorder="1" applyAlignment="1">
      <alignment vertical="center" wrapText="1"/>
    </xf>
    <xf numFmtId="0" fontId="3" fillId="0" borderId="3" xfId="0" applyNumberFormat="1" applyFont="1" applyBorder="1" applyAlignment="1">
      <alignment vertical="center" wrapText="1"/>
    </xf>
    <xf numFmtId="177" fontId="3" fillId="0" borderId="13" xfId="0" applyNumberFormat="1" applyFont="1" applyBorder="1">
      <alignment vertical="center"/>
    </xf>
    <xf numFmtId="178" fontId="3" fillId="0" borderId="13" xfId="0" applyNumberFormat="1" applyFont="1" applyBorder="1">
      <alignment vertical="center"/>
    </xf>
    <xf numFmtId="0" fontId="3" fillId="0" borderId="2" xfId="0" applyNumberFormat="1" applyFont="1" applyBorder="1" applyAlignment="1">
      <alignment vertical="center" wrapText="1"/>
    </xf>
    <xf numFmtId="0" fontId="3" fillId="0" borderId="0" xfId="0" applyNumberFormat="1" applyFont="1" applyAlignment="1">
      <alignment vertical="center" wrapText="1"/>
    </xf>
    <xf numFmtId="0" fontId="3" fillId="20" borderId="13" xfId="0" applyNumberFormat="1" applyFont="1" applyFill="1" applyBorder="1" applyAlignment="1">
      <alignment horizontal="right" vertical="center"/>
    </xf>
    <xf numFmtId="0" fontId="3" fillId="0" borderId="13" xfId="0" applyNumberFormat="1" applyFont="1" applyBorder="1" applyAlignment="1">
      <alignment horizontal="right" vertical="center"/>
    </xf>
    <xf numFmtId="177" fontId="2" fillId="0" borderId="13" xfId="0" applyNumberFormat="1" applyFont="1" applyBorder="1">
      <alignment vertical="center"/>
    </xf>
    <xf numFmtId="0" fontId="3" fillId="0" borderId="13" xfId="0" applyNumberFormat="1" applyFont="1" applyBorder="1" applyAlignment="1">
      <alignment horizontal="right" vertical="center"/>
    </xf>
    <xf numFmtId="177" fontId="13" fillId="21" borderId="0" xfId="0" applyNumberFormat="1" applyFont="1" applyFill="1">
      <alignment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>
      <alignment vertical="center"/>
    </xf>
    <xf numFmtId="0" fontId="14" fillId="0" borderId="0" xfId="0" applyFont="1">
      <alignment vertical="center"/>
    </xf>
    <xf numFmtId="0" fontId="14" fillId="0" borderId="0" xfId="0" applyFont="1" applyAlignment="1">
      <alignment vertical="center"/>
    </xf>
    <xf numFmtId="0" fontId="2" fillId="0" borderId="0" xfId="0" applyFont="1" applyBorder="1" applyAlignment="1">
      <alignment horizontal="right" vertical="center" wrapText="1"/>
    </xf>
    <xf numFmtId="0" fontId="2" fillId="0" borderId="0" xfId="0" applyFont="1" applyAlignment="1">
      <alignment horizontal="right" vertical="center" wrapText="1"/>
    </xf>
    <xf numFmtId="0" fontId="2" fillId="0" borderId="0" xfId="0" applyFont="1" applyFill="1" applyAlignment="1">
      <alignment vertical="center"/>
    </xf>
    <xf numFmtId="0" fontId="3" fillId="0" borderId="0" xfId="0" applyFont="1" applyAlignment="1">
      <alignment vertical="center"/>
    </xf>
    <xf numFmtId="177" fontId="15" fillId="0" borderId="0" xfId="0" applyNumberFormat="1" applyFont="1" applyFill="1" applyAlignment="1">
      <alignment vertical="center" wrapText="1"/>
    </xf>
    <xf numFmtId="0" fontId="2" fillId="0" borderId="0" xfId="0" applyFont="1" applyFill="1" applyAlignment="1">
      <alignment horizontal="right" vertical="center" wrapText="1"/>
    </xf>
    <xf numFmtId="0" fontId="2" fillId="0" borderId="0" xfId="0" applyFont="1" applyFill="1" applyAlignment="1">
      <alignment horizontal="center" vertical="center" wrapText="1"/>
    </xf>
    <xf numFmtId="177" fontId="2" fillId="0" borderId="0" xfId="0" applyNumberFormat="1" applyFont="1" applyAlignment="1">
      <alignment horizontal="center" vertical="center"/>
    </xf>
    <xf numFmtId="177" fontId="3" fillId="0" borderId="0" xfId="0" applyNumberFormat="1" applyFont="1" applyAlignment="1">
      <alignment horizontal="center" vertical="center"/>
    </xf>
    <xf numFmtId="177" fontId="2" fillId="14" borderId="6" xfId="0" applyNumberFormat="1" applyFont="1" applyFill="1" applyBorder="1" applyAlignment="1">
      <alignment horizontal="center" vertical="center" wrapText="1"/>
    </xf>
    <xf numFmtId="177" fontId="3" fillId="14" borderId="1" xfId="0" applyNumberFormat="1" applyFont="1" applyFill="1" applyBorder="1" applyAlignment="1">
      <alignment horizontal="center" vertical="center" wrapText="1"/>
    </xf>
    <xf numFmtId="177" fontId="3" fillId="14" borderId="6" xfId="0" applyNumberFormat="1" applyFont="1" applyFill="1" applyBorder="1" applyAlignment="1">
      <alignment horizontal="center" vertical="center" wrapText="1"/>
    </xf>
    <xf numFmtId="177" fontId="3" fillId="5" borderId="1" xfId="0" applyNumberFormat="1" applyFont="1" applyFill="1" applyBorder="1" applyAlignment="1">
      <alignment horizontal="center" vertical="center" wrapText="1"/>
    </xf>
    <xf numFmtId="177" fontId="3" fillId="6" borderId="1" xfId="0" applyNumberFormat="1" applyFont="1" applyFill="1" applyBorder="1" applyAlignment="1">
      <alignment horizontal="center" vertical="center" wrapText="1"/>
    </xf>
    <xf numFmtId="177" fontId="3" fillId="10" borderId="1" xfId="0" applyNumberFormat="1" applyFont="1" applyFill="1" applyBorder="1" applyAlignment="1">
      <alignment horizontal="center" vertical="center" wrapText="1"/>
    </xf>
    <xf numFmtId="177" fontId="3" fillId="0" borderId="1" xfId="0" applyNumberFormat="1" applyFont="1" applyBorder="1" applyAlignment="1">
      <alignment horizontal="center" vertical="center" wrapText="1"/>
    </xf>
    <xf numFmtId="0" fontId="3" fillId="22" borderId="1" xfId="0" applyFont="1" applyFill="1" applyBorder="1" applyAlignment="1">
      <alignment horizontal="center" vertical="center" wrapText="1"/>
    </xf>
    <xf numFmtId="177" fontId="3" fillId="5" borderId="4" xfId="0" applyNumberFormat="1" applyFont="1" applyFill="1" applyBorder="1" applyAlignment="1">
      <alignment horizontal="center" vertical="center" wrapText="1"/>
    </xf>
    <xf numFmtId="177" fontId="3" fillId="6" borderId="4" xfId="0" applyNumberFormat="1" applyFont="1" applyFill="1" applyBorder="1" applyAlignment="1">
      <alignment horizontal="center" vertical="center" wrapText="1"/>
    </xf>
    <xf numFmtId="177" fontId="3" fillId="10" borderId="4" xfId="0" applyNumberFormat="1" applyFont="1" applyFill="1" applyBorder="1" applyAlignment="1">
      <alignment horizontal="center" vertical="center" wrapText="1"/>
    </xf>
    <xf numFmtId="177" fontId="3" fillId="0" borderId="4" xfId="0" applyNumberFormat="1" applyFont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3" fillId="12" borderId="1" xfId="0" applyFont="1" applyFill="1" applyBorder="1" applyAlignment="1">
      <alignment horizontal="center" vertical="center" wrapText="1"/>
    </xf>
    <xf numFmtId="177" fontId="3" fillId="5" borderId="1" xfId="0" applyNumberFormat="1" applyFont="1" applyFill="1" applyBorder="1" applyAlignment="1">
      <alignment horizontal="center" vertical="center" wrapText="1"/>
    </xf>
    <xf numFmtId="0" fontId="3" fillId="23" borderId="1" xfId="0" applyFont="1" applyFill="1" applyBorder="1" applyAlignment="1">
      <alignment horizontal="center" vertical="center" wrapText="1"/>
    </xf>
    <xf numFmtId="177" fontId="3" fillId="10" borderId="1" xfId="0" applyNumberFormat="1" applyFont="1" applyFill="1" applyBorder="1" applyAlignment="1">
      <alignment horizontal="center" vertical="center" wrapText="1"/>
    </xf>
    <xf numFmtId="177" fontId="3" fillId="5" borderId="1" xfId="0" applyNumberFormat="1" applyFont="1" applyFill="1" applyBorder="1" applyAlignment="1">
      <alignment horizontal="center" vertical="center" wrapText="1"/>
    </xf>
    <xf numFmtId="0" fontId="3" fillId="16" borderId="1" xfId="0" applyFont="1" applyFill="1" applyBorder="1" applyAlignment="1">
      <alignment horizontal="center" vertical="center" wrapText="1"/>
    </xf>
    <xf numFmtId="0" fontId="3" fillId="20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177" fontId="15" fillId="24" borderId="1" xfId="0" applyNumberFormat="1" applyFont="1" applyFill="1" applyBorder="1" applyAlignment="1">
      <alignment horizontal="center" vertical="center" wrapText="1"/>
    </xf>
    <xf numFmtId="177" fontId="15" fillId="24" borderId="1" xfId="0" applyNumberFormat="1" applyFont="1" applyFill="1" applyBorder="1" applyAlignment="1">
      <alignment horizontal="center" vertical="center" wrapText="1"/>
    </xf>
    <xf numFmtId="177" fontId="16" fillId="25" borderId="1" xfId="0" applyNumberFormat="1" applyFont="1" applyFill="1" applyBorder="1" applyAlignment="1">
      <alignment horizontal="center" vertical="center" wrapText="1"/>
    </xf>
    <xf numFmtId="177" fontId="17" fillId="25" borderId="1" xfId="0" applyNumberFormat="1" applyFont="1" applyFill="1" applyBorder="1" applyAlignment="1">
      <alignment horizontal="center" vertical="center" wrapText="1"/>
    </xf>
    <xf numFmtId="177" fontId="18" fillId="25" borderId="1" xfId="0" applyNumberFormat="1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177" fontId="19" fillId="25" borderId="6" xfId="0" applyNumberFormat="1" applyFont="1" applyFill="1" applyBorder="1" applyAlignment="1">
      <alignment horizontal="center" vertical="center" wrapText="1"/>
    </xf>
    <xf numFmtId="177" fontId="19" fillId="25" borderId="1" xfId="0" applyNumberFormat="1" applyFont="1" applyFill="1" applyBorder="1" applyAlignment="1">
      <alignment horizontal="center" vertical="center" wrapText="1"/>
    </xf>
    <xf numFmtId="177" fontId="3" fillId="15" borderId="1" xfId="0" applyNumberFormat="1" applyFont="1" applyFill="1" applyBorder="1" applyAlignment="1">
      <alignment horizontal="center" vertical="center" wrapText="1"/>
    </xf>
    <xf numFmtId="177" fontId="20" fillId="25" borderId="6" xfId="0" applyNumberFormat="1" applyFont="1" applyFill="1" applyBorder="1" applyAlignment="1">
      <alignment horizontal="center" vertical="center" wrapText="1"/>
    </xf>
    <xf numFmtId="177" fontId="20" fillId="25" borderId="1" xfId="0" applyNumberFormat="1" applyFont="1" applyFill="1" applyBorder="1" applyAlignment="1">
      <alignment horizontal="center" vertical="center" wrapText="1"/>
    </xf>
    <xf numFmtId="177" fontId="21" fillId="25" borderId="1" xfId="0" applyNumberFormat="1" applyFont="1" applyFill="1" applyBorder="1" applyAlignment="1">
      <alignment horizontal="center" vertical="center" wrapText="1"/>
    </xf>
    <xf numFmtId="177" fontId="22" fillId="25" borderId="1" xfId="0" applyNumberFormat="1" applyFont="1" applyFill="1" applyBorder="1" applyAlignment="1">
      <alignment horizontal="center" vertical="center" wrapText="1"/>
    </xf>
    <xf numFmtId="177" fontId="22" fillId="25" borderId="1" xfId="0" applyNumberFormat="1" applyFont="1" applyFill="1" applyBorder="1" applyAlignment="1">
      <alignment horizontal="center" vertical="center" wrapText="1"/>
    </xf>
    <xf numFmtId="177" fontId="23" fillId="25" borderId="1" xfId="0" applyNumberFormat="1" applyFont="1" applyFill="1" applyBorder="1" applyAlignment="1">
      <alignment horizontal="center" vertical="center" wrapText="1"/>
    </xf>
    <xf numFmtId="177" fontId="3" fillId="12" borderId="1" xfId="0" applyNumberFormat="1" applyFont="1" applyFill="1" applyBorder="1" applyAlignment="1">
      <alignment horizontal="center" vertical="center" wrapText="1"/>
    </xf>
    <xf numFmtId="177" fontId="24" fillId="25" borderId="1" xfId="0" applyNumberFormat="1" applyFont="1" applyFill="1" applyBorder="1" applyAlignment="1">
      <alignment horizontal="center" vertical="center" wrapText="1"/>
    </xf>
    <xf numFmtId="177" fontId="3" fillId="26" borderId="1" xfId="0" applyNumberFormat="1" applyFont="1" applyFill="1" applyBorder="1" applyAlignment="1">
      <alignment horizontal="center" vertical="center" wrapText="1"/>
    </xf>
    <xf numFmtId="177" fontId="25" fillId="25" borderId="6" xfId="0" applyNumberFormat="1" applyFont="1" applyFill="1" applyBorder="1" applyAlignment="1">
      <alignment horizontal="center" vertical="center" wrapText="1"/>
    </xf>
    <xf numFmtId="177" fontId="25" fillId="25" borderId="1" xfId="0" applyNumberFormat="1" applyFont="1" applyFill="1" applyBorder="1" applyAlignment="1">
      <alignment horizontal="center" vertical="center" wrapText="1"/>
    </xf>
    <xf numFmtId="177" fontId="15" fillId="24" borderId="8" xfId="0" applyNumberFormat="1" applyFont="1" applyFill="1" applyBorder="1" applyAlignment="1">
      <alignment vertical="center" wrapText="1"/>
    </xf>
    <xf numFmtId="177" fontId="15" fillId="24" borderId="0" xfId="0" applyNumberFormat="1" applyFont="1" applyFill="1" applyAlignment="1">
      <alignment horizontal="center" vertical="center" wrapText="1"/>
    </xf>
    <xf numFmtId="177" fontId="15" fillId="0" borderId="14" xfId="0" applyNumberFormat="1" applyFont="1" applyFill="1" applyBorder="1" applyAlignment="1">
      <alignment horizontal="center" vertical="center" wrapText="1"/>
    </xf>
    <xf numFmtId="177" fontId="20" fillId="0" borderId="15" xfId="0" applyNumberFormat="1" applyFont="1" applyFill="1" applyBorder="1" applyAlignment="1">
      <alignment horizontal="left" vertical="center"/>
    </xf>
    <xf numFmtId="177" fontId="20" fillId="0" borderId="15" xfId="0" applyNumberFormat="1" applyFont="1" applyFill="1" applyBorder="1" applyAlignment="1">
      <alignment horizontal="center" vertical="center" wrapText="1"/>
    </xf>
    <xf numFmtId="177" fontId="20" fillId="0" borderId="15" xfId="0" applyNumberFormat="1" applyFont="1" applyFill="1" applyBorder="1" applyAlignment="1">
      <alignment horizontal="center" vertical="center" wrapText="1"/>
    </xf>
    <xf numFmtId="177" fontId="20" fillId="0" borderId="15" xfId="0" applyNumberFormat="1" applyFont="1" applyFill="1" applyBorder="1" applyAlignment="1">
      <alignment horizontal="left" vertical="center"/>
    </xf>
    <xf numFmtId="177" fontId="20" fillId="0" borderId="15" xfId="0" applyNumberFormat="1" applyFont="1" applyFill="1" applyBorder="1" applyAlignment="1">
      <alignment horizontal="center" vertical="center" wrapText="1"/>
    </xf>
    <xf numFmtId="177" fontId="20" fillId="0" borderId="15" xfId="0" applyNumberFormat="1" applyFont="1" applyFill="1" applyBorder="1" applyAlignment="1">
      <alignment horizontal="center" vertical="center" wrapText="1"/>
    </xf>
    <xf numFmtId="177" fontId="20" fillId="0" borderId="14" xfId="0" applyNumberFormat="1" applyFont="1" applyFill="1" applyBorder="1" applyAlignment="1">
      <alignment vertical="center"/>
    </xf>
    <xf numFmtId="177" fontId="15" fillId="0" borderId="14" xfId="0" applyNumberFormat="1" applyFont="1" applyFill="1" applyBorder="1" applyAlignment="1">
      <alignment horizontal="center" vertical="center" wrapText="1"/>
    </xf>
    <xf numFmtId="177" fontId="15" fillId="0" borderId="14" xfId="0" applyNumberFormat="1" applyFont="1" applyFill="1" applyBorder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177" fontId="2" fillId="14" borderId="1" xfId="0" applyNumberFormat="1" applyFont="1" applyFill="1" applyBorder="1" applyAlignment="1">
      <alignment horizontal="center" vertical="center" wrapText="1"/>
    </xf>
    <xf numFmtId="177" fontId="3" fillId="14" borderId="1" xfId="0" applyNumberFormat="1" applyFont="1" applyFill="1" applyBorder="1" applyAlignment="1">
      <alignment horizontal="center" vertical="center" wrapText="1"/>
    </xf>
    <xf numFmtId="177" fontId="3" fillId="6" borderId="1" xfId="0" applyNumberFormat="1" applyFont="1" applyFill="1" applyBorder="1" applyAlignment="1">
      <alignment horizontal="center" vertical="center" wrapText="1"/>
    </xf>
    <xf numFmtId="177" fontId="3" fillId="6" borderId="1" xfId="0" applyNumberFormat="1" applyFont="1" applyFill="1" applyBorder="1" applyAlignment="1">
      <alignment horizontal="center" vertical="center" wrapText="1"/>
    </xf>
    <xf numFmtId="177" fontId="3" fillId="5" borderId="1" xfId="0" applyNumberFormat="1" applyFont="1" applyFill="1" applyBorder="1" applyAlignment="1">
      <alignment horizontal="center" vertical="center" wrapText="1"/>
    </xf>
    <xf numFmtId="177" fontId="3" fillId="6" borderId="4" xfId="0" applyNumberFormat="1" applyFont="1" applyFill="1" applyBorder="1" applyAlignment="1">
      <alignment horizontal="center" vertical="center" wrapText="1"/>
    </xf>
    <xf numFmtId="177" fontId="3" fillId="10" borderId="4" xfId="0" applyNumberFormat="1" applyFont="1" applyFill="1" applyBorder="1" applyAlignment="1">
      <alignment horizontal="center" vertical="center" wrapText="1"/>
    </xf>
    <xf numFmtId="177" fontId="3" fillId="10" borderId="1" xfId="0" applyNumberFormat="1" applyFont="1" applyFill="1" applyBorder="1" applyAlignment="1">
      <alignment horizontal="center" vertical="center" wrapText="1"/>
    </xf>
    <xf numFmtId="177" fontId="3" fillId="10" borderId="1" xfId="0" applyNumberFormat="1" applyFont="1" applyFill="1" applyBorder="1" applyAlignment="1">
      <alignment horizontal="center" vertical="center" wrapText="1"/>
    </xf>
    <xf numFmtId="177" fontId="16" fillId="25" borderId="1" xfId="0" applyNumberFormat="1" applyFont="1" applyFill="1" applyBorder="1" applyAlignment="1">
      <alignment horizontal="center" vertical="center" wrapText="1"/>
    </xf>
    <xf numFmtId="177" fontId="17" fillId="25" borderId="1" xfId="0" applyNumberFormat="1" applyFont="1" applyFill="1" applyBorder="1" applyAlignment="1">
      <alignment horizontal="center" vertical="center" wrapText="1"/>
    </xf>
    <xf numFmtId="177" fontId="18" fillId="25" borderId="1" xfId="0" applyNumberFormat="1" applyFont="1" applyFill="1" applyBorder="1" applyAlignment="1">
      <alignment horizontal="center" vertical="center" wrapText="1"/>
    </xf>
    <xf numFmtId="177" fontId="22" fillId="25" borderId="1" xfId="0" applyNumberFormat="1" applyFont="1" applyFill="1" applyBorder="1" applyAlignment="1">
      <alignment horizontal="center" vertical="center" wrapText="1"/>
    </xf>
    <xf numFmtId="177" fontId="22" fillId="25" borderId="1" xfId="0" applyNumberFormat="1" applyFont="1" applyFill="1" applyBorder="1" applyAlignment="1">
      <alignment horizontal="center" vertical="center" wrapText="1"/>
    </xf>
    <xf numFmtId="177" fontId="2" fillId="14" borderId="1" xfId="0" applyNumberFormat="1" applyFont="1" applyFill="1" applyBorder="1" applyAlignment="1">
      <alignment horizontal="center" vertical="center" wrapText="1"/>
    </xf>
    <xf numFmtId="177" fontId="2" fillId="14" borderId="6" xfId="0" applyNumberFormat="1" applyFont="1" applyFill="1" applyBorder="1" applyAlignment="1">
      <alignment horizontal="center" vertical="center" wrapText="1"/>
    </xf>
    <xf numFmtId="177" fontId="3" fillId="6" borderId="1" xfId="0" applyNumberFormat="1" applyFont="1" applyFill="1" applyBorder="1" applyAlignment="1">
      <alignment horizontal="center" vertical="center" wrapText="1"/>
    </xf>
    <xf numFmtId="177" fontId="3" fillId="10" borderId="1" xfId="0" applyNumberFormat="1" applyFont="1" applyFill="1" applyBorder="1" applyAlignment="1">
      <alignment horizontal="center" vertical="center" wrapText="1"/>
    </xf>
    <xf numFmtId="177" fontId="3" fillId="10" borderId="4" xfId="0" applyNumberFormat="1" applyFont="1" applyFill="1" applyBorder="1" applyAlignment="1">
      <alignment horizontal="center" vertical="center" wrapText="1"/>
    </xf>
    <xf numFmtId="177" fontId="3" fillId="6" borderId="4" xfId="0" applyNumberFormat="1" applyFont="1" applyFill="1" applyBorder="1" applyAlignment="1">
      <alignment horizontal="center" vertical="center" wrapText="1"/>
    </xf>
    <xf numFmtId="177" fontId="3" fillId="10" borderId="4" xfId="0" applyNumberFormat="1" applyFont="1" applyFill="1" applyBorder="1" applyAlignment="1">
      <alignment horizontal="center" vertical="center" wrapText="1"/>
    </xf>
    <xf numFmtId="177" fontId="3" fillId="10" borderId="4" xfId="0" applyNumberFormat="1" applyFont="1" applyFill="1" applyBorder="1" applyAlignment="1">
      <alignment horizontal="center" vertical="center" wrapText="1"/>
    </xf>
    <xf numFmtId="177" fontId="3" fillId="6" borderId="4" xfId="0" applyNumberFormat="1" applyFont="1" applyFill="1" applyBorder="1" applyAlignment="1">
      <alignment horizontal="center" vertical="center" wrapText="1"/>
    </xf>
    <xf numFmtId="177" fontId="3" fillId="6" borderId="1" xfId="0" applyNumberFormat="1" applyFont="1" applyFill="1" applyBorder="1" applyAlignment="1">
      <alignment horizontal="center" vertical="center" wrapText="1"/>
    </xf>
    <xf numFmtId="177" fontId="3" fillId="6" borderId="4" xfId="0" applyNumberFormat="1" applyFont="1" applyFill="1" applyBorder="1" applyAlignment="1">
      <alignment horizontal="center" vertical="center" wrapText="1"/>
    </xf>
    <xf numFmtId="177" fontId="2" fillId="24" borderId="1" xfId="0" applyNumberFormat="1" applyFont="1" applyFill="1" applyBorder="1" applyAlignment="1">
      <alignment horizontal="center" vertical="center" wrapText="1"/>
    </xf>
    <xf numFmtId="177" fontId="19" fillId="25" borderId="1" xfId="0" applyNumberFormat="1" applyFont="1" applyFill="1" applyBorder="1" applyAlignment="1">
      <alignment horizontal="center" vertical="center" wrapText="1"/>
    </xf>
    <xf numFmtId="177" fontId="20" fillId="25" borderId="1" xfId="0" applyNumberFormat="1" applyFont="1" applyFill="1" applyBorder="1" applyAlignment="1">
      <alignment horizontal="center" vertical="center" wrapText="1"/>
    </xf>
    <xf numFmtId="177" fontId="25" fillId="25" borderId="1" xfId="0" applyNumberFormat="1" applyFont="1" applyFill="1" applyBorder="1" applyAlignment="1">
      <alignment horizontal="center" vertical="center" wrapText="1"/>
    </xf>
    <xf numFmtId="177" fontId="25" fillId="25" borderId="1" xfId="0" applyNumberFormat="1" applyFont="1" applyFill="1" applyBorder="1" applyAlignment="1">
      <alignment horizontal="center" vertical="center" wrapText="1"/>
    </xf>
    <xf numFmtId="177" fontId="3" fillId="2" borderId="1" xfId="0" applyNumberFormat="1" applyFont="1" applyFill="1" applyBorder="1" applyAlignment="1">
      <alignment horizontal="center" vertical="center" wrapText="1"/>
    </xf>
    <xf numFmtId="177" fontId="3" fillId="6" borderId="2" xfId="0" applyNumberFormat="1" applyFont="1" applyFill="1" applyBorder="1" applyAlignment="1">
      <alignment horizontal="center" vertical="center" wrapText="1"/>
    </xf>
    <xf numFmtId="0" fontId="2" fillId="0" borderId="0" xfId="0" applyFont="1" applyBorder="1">
      <alignment vertical="center"/>
    </xf>
    <xf numFmtId="177" fontId="3" fillId="6" borderId="10" xfId="0" applyNumberFormat="1" applyFont="1" applyFill="1" applyBorder="1" applyAlignment="1">
      <alignment horizontal="center" vertical="center" wrapText="1"/>
    </xf>
    <xf numFmtId="0" fontId="2" fillId="0" borderId="0" xfId="0" applyFont="1" applyBorder="1" applyAlignment="1">
      <alignment vertical="center"/>
    </xf>
    <xf numFmtId="177" fontId="3" fillId="10" borderId="2" xfId="0" applyNumberFormat="1" applyFont="1" applyFill="1" applyBorder="1" applyAlignment="1">
      <alignment horizontal="center" vertical="center" wrapText="1"/>
    </xf>
    <xf numFmtId="0" fontId="14" fillId="0" borderId="0" xfId="0" applyFont="1" applyBorder="1">
      <alignment vertical="center"/>
    </xf>
    <xf numFmtId="0" fontId="2" fillId="0" borderId="0" xfId="0" applyFont="1" applyFill="1" applyBorder="1">
      <alignment vertical="center"/>
    </xf>
    <xf numFmtId="177" fontId="15" fillId="24" borderId="2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177" fontId="16" fillId="25" borderId="4" xfId="0" applyNumberFormat="1" applyFont="1" applyFill="1" applyBorder="1" applyAlignment="1">
      <alignment horizontal="center" vertical="center" wrapText="1"/>
    </xf>
    <xf numFmtId="177" fontId="16" fillId="25" borderId="4" xfId="0" applyNumberFormat="1" applyFont="1" applyFill="1" applyBorder="1" applyAlignment="1">
      <alignment horizontal="center" vertical="center" wrapText="1"/>
    </xf>
    <xf numFmtId="0" fontId="2" fillId="0" borderId="0" xfId="0" applyFont="1">
      <alignment vertical="center"/>
    </xf>
    <xf numFmtId="177" fontId="17" fillId="25" borderId="4" xfId="0" applyNumberFormat="1" applyFont="1" applyFill="1" applyBorder="1" applyAlignment="1">
      <alignment horizontal="center" vertical="center" wrapText="1"/>
    </xf>
    <xf numFmtId="177" fontId="17" fillId="25" borderId="4" xfId="0" applyNumberFormat="1" applyFont="1" applyFill="1" applyBorder="1" applyAlignment="1">
      <alignment horizontal="center" vertical="center" wrapText="1"/>
    </xf>
    <xf numFmtId="177" fontId="18" fillId="25" borderId="1" xfId="0" applyNumberFormat="1" applyFont="1" applyFill="1" applyBorder="1" applyAlignment="1">
      <alignment horizontal="center" vertical="center" wrapText="1"/>
    </xf>
    <xf numFmtId="177" fontId="19" fillId="25" borderId="4" xfId="0" applyNumberFormat="1" applyFont="1" applyFill="1" applyBorder="1" applyAlignment="1">
      <alignment horizontal="center" vertical="center" wrapText="1"/>
    </xf>
    <xf numFmtId="177" fontId="20" fillId="25" borderId="4" xfId="0" applyNumberFormat="1" applyFont="1" applyFill="1" applyBorder="1" applyAlignment="1">
      <alignment horizontal="center" vertical="center" wrapText="1"/>
    </xf>
    <xf numFmtId="177" fontId="20" fillId="25" borderId="6" xfId="0" applyNumberFormat="1" applyFont="1" applyFill="1" applyBorder="1" applyAlignment="1">
      <alignment horizontal="center" vertical="center" wrapText="1"/>
    </xf>
    <xf numFmtId="177" fontId="21" fillId="25" borderId="1" xfId="0" applyNumberFormat="1" applyFont="1" applyFill="1" applyBorder="1" applyAlignment="1">
      <alignment horizontal="center" vertical="center" wrapText="1"/>
    </xf>
    <xf numFmtId="177" fontId="25" fillId="25" borderId="4" xfId="0" applyNumberFormat="1" applyFont="1" applyFill="1" applyBorder="1" applyAlignment="1">
      <alignment horizontal="center" vertical="center" wrapText="1"/>
    </xf>
    <xf numFmtId="177" fontId="15" fillId="0" borderId="15" xfId="0" applyNumberFormat="1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3" fillId="0" borderId="0" xfId="0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2" fillId="3" borderId="2" xfId="0" applyFont="1" applyFill="1" applyBorder="1" applyAlignment="1">
      <alignment vertical="center" wrapText="1"/>
    </xf>
    <xf numFmtId="0" fontId="3" fillId="18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3" fillId="19" borderId="1" xfId="0" applyFont="1" applyFill="1" applyBorder="1" applyAlignment="1">
      <alignment horizontal="left" vertical="center" wrapText="1"/>
    </xf>
    <xf numFmtId="0" fontId="3" fillId="22" borderId="1" xfId="0" applyFont="1" applyFill="1" applyBorder="1" applyAlignment="1">
      <alignment horizontal="left" vertical="center" wrapText="1"/>
    </xf>
    <xf numFmtId="0" fontId="3" fillId="12" borderId="1" xfId="0" applyFont="1" applyFill="1" applyBorder="1" applyAlignment="1">
      <alignment horizontal="left" vertical="center" wrapText="1"/>
    </xf>
    <xf numFmtId="0" fontId="3" fillId="13" borderId="1" xfId="0" applyFont="1" applyFill="1" applyBorder="1" applyAlignment="1">
      <alignment horizontal="left" vertical="center" wrapText="1"/>
    </xf>
    <xf numFmtId="0" fontId="3" fillId="15" borderId="1" xfId="0" applyFont="1" applyFill="1" applyBorder="1" applyAlignment="1">
      <alignment horizontal="left" vertical="center" wrapText="1"/>
    </xf>
    <xf numFmtId="0" fontId="3" fillId="16" borderId="1" xfId="0" applyFont="1" applyFill="1" applyBorder="1" applyAlignment="1">
      <alignment horizontal="left" vertical="center" wrapText="1"/>
    </xf>
    <xf numFmtId="0" fontId="3" fillId="20" borderId="1" xfId="0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 wrapText="1"/>
    </xf>
    <xf numFmtId="0" fontId="7" fillId="24" borderId="0" xfId="0" applyFont="1" applyFill="1" applyBorder="1" applyAlignment="1">
      <alignment horizontal="left" vertical="center" wrapText="1"/>
    </xf>
    <xf numFmtId="0" fontId="26" fillId="24" borderId="0" xfId="0" applyFont="1" applyFill="1" applyBorder="1" applyAlignment="1">
      <alignment horizontal="left" vertical="center" wrapText="1"/>
    </xf>
    <xf numFmtId="0" fontId="27" fillId="0" borderId="0" xfId="0" applyFont="1" applyFill="1" applyBorder="1" applyAlignment="1">
      <alignment horizontal="left" vertical="center" wrapText="1"/>
    </xf>
    <xf numFmtId="0" fontId="27" fillId="0" borderId="0" xfId="0" applyFont="1" applyFill="1" applyBorder="1" applyAlignment="1">
      <alignment horizontal="left" vertical="center" wrapText="1"/>
    </xf>
    <xf numFmtId="0" fontId="28" fillId="4" borderId="12" xfId="2" applyFont="1" applyBorder="1" applyAlignment="1">
      <alignment horizontal="left" vertical="center" wrapText="1"/>
    </xf>
    <xf numFmtId="0" fontId="28" fillId="4" borderId="12" xfId="2" applyFont="1" applyBorder="1" applyAlignment="1">
      <alignment horizontal="left" vertical="center" wrapText="1"/>
    </xf>
    <xf numFmtId="0" fontId="3" fillId="0" borderId="0" xfId="0" applyFont="1" applyFill="1" applyBorder="1" applyAlignment="1">
      <alignment horizontal="right" vertical="center" wrapText="1"/>
    </xf>
    <xf numFmtId="0" fontId="2" fillId="3" borderId="5" xfId="0" applyFont="1" applyFill="1" applyBorder="1" applyAlignment="1">
      <alignment vertical="center" wrapText="1"/>
    </xf>
    <xf numFmtId="0" fontId="27" fillId="0" borderId="0" xfId="0" applyFont="1" applyFill="1" applyBorder="1" applyAlignment="1">
      <alignment horizontal="left" vertical="center" wrapText="1"/>
    </xf>
    <xf numFmtId="0" fontId="2" fillId="3" borderId="2" xfId="0" applyFont="1" applyFill="1" applyBorder="1" applyAlignment="1">
      <alignment horizontal="left" vertical="center" wrapText="1"/>
    </xf>
    <xf numFmtId="0" fontId="3" fillId="0" borderId="2" xfId="0" applyFont="1" applyFill="1" applyBorder="1" applyAlignment="1">
      <alignment horizontal="left" vertical="center" wrapText="1"/>
    </xf>
    <xf numFmtId="0" fontId="6" fillId="0" borderId="2" xfId="0" applyFont="1" applyFill="1" applyBorder="1" applyAlignment="1">
      <alignment horizontal="left" vertical="center" wrapText="1"/>
    </xf>
    <xf numFmtId="0" fontId="29" fillId="0" borderId="0" xfId="0" applyFont="1" applyFill="1" applyBorder="1">
      <alignment vertical="center"/>
    </xf>
    <xf numFmtId="0" fontId="29" fillId="0" borderId="0" xfId="0" applyFont="1" applyFill="1" applyBorder="1" applyAlignment="1">
      <alignment horizontal="center" vertical="center" wrapText="1"/>
    </xf>
    <xf numFmtId="0" fontId="29" fillId="0" borderId="0" xfId="0" applyFont="1" applyFill="1" applyAlignment="1">
      <alignment horizontal="center" vertical="center" wrapText="1"/>
    </xf>
    <xf numFmtId="0" fontId="29" fillId="27" borderId="0" xfId="0" applyFont="1" applyFill="1" applyAlignment="1">
      <alignment horizontal="center" vertical="center" wrapText="1"/>
    </xf>
    <xf numFmtId="0" fontId="12" fillId="0" borderId="0" xfId="0" applyFont="1">
      <alignment vertical="center"/>
    </xf>
    <xf numFmtId="0" fontId="30" fillId="0" borderId="0" xfId="0" applyFont="1">
      <alignment vertical="center"/>
    </xf>
    <xf numFmtId="0" fontId="31" fillId="0" borderId="0" xfId="0" applyFont="1" applyFill="1">
      <alignment vertical="center"/>
    </xf>
    <xf numFmtId="0" fontId="3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7" fontId="3" fillId="0" borderId="1" xfId="0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177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29" fillId="22" borderId="1" xfId="0" applyFont="1" applyFill="1" applyBorder="1" applyAlignment="1">
      <alignment horizontal="center" vertical="center" wrapText="1"/>
    </xf>
    <xf numFmtId="7" fontId="29" fillId="22" borderId="1" xfId="0" applyNumberFormat="1" applyFont="1" applyFill="1" applyBorder="1" applyAlignment="1">
      <alignment horizontal="center" vertical="center" wrapText="1"/>
    </xf>
    <xf numFmtId="49" fontId="29" fillId="22" borderId="1" xfId="0" applyNumberFormat="1" applyFont="1" applyFill="1" applyBorder="1" applyAlignment="1">
      <alignment horizontal="center" vertical="center" wrapText="1"/>
    </xf>
    <xf numFmtId="0" fontId="31" fillId="28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7" fontId="29" fillId="0" borderId="1" xfId="0" applyNumberFormat="1" applyFont="1" applyFill="1" applyBorder="1" applyAlignment="1">
      <alignment horizontal="center" vertical="center" wrapText="1"/>
    </xf>
    <xf numFmtId="7" fontId="29" fillId="27" borderId="1" xfId="0" applyNumberFormat="1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7" fontId="3" fillId="0" borderId="1" xfId="0" applyNumberFormat="1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0" fontId="3" fillId="29" borderId="1" xfId="0" applyFont="1" applyFill="1" applyBorder="1" applyAlignment="1">
      <alignment horizontal="center" vertical="center"/>
    </xf>
    <xf numFmtId="0" fontId="3" fillId="29" borderId="2" xfId="0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vertical="center" wrapText="1"/>
    </xf>
    <xf numFmtId="0" fontId="3" fillId="12" borderId="11" xfId="0" applyFont="1" applyFill="1" applyBorder="1" applyAlignment="1">
      <alignment horizontal="center" vertical="center" wrapText="1"/>
    </xf>
    <xf numFmtId="0" fontId="3" fillId="12" borderId="2" xfId="0" applyFont="1" applyFill="1" applyBorder="1" applyAlignment="1">
      <alignment horizontal="center" vertical="center" wrapText="1"/>
    </xf>
    <xf numFmtId="0" fontId="3" fillId="30" borderId="1" xfId="0" applyFont="1" applyFill="1" applyBorder="1" applyAlignment="1">
      <alignment vertical="center" wrapText="1"/>
    </xf>
    <xf numFmtId="0" fontId="3" fillId="30" borderId="8" xfId="0" applyFont="1" applyFill="1" applyBorder="1" applyAlignment="1">
      <alignment horizontal="center" vertical="center" wrapText="1"/>
    </xf>
    <xf numFmtId="0" fontId="3" fillId="30" borderId="1" xfId="0" applyFont="1" applyFill="1" applyBorder="1" applyAlignment="1">
      <alignment horizontal="center" vertical="center" wrapText="1"/>
    </xf>
    <xf numFmtId="0" fontId="3" fillId="30" borderId="1" xfId="0" applyFont="1" applyFill="1" applyBorder="1" applyAlignment="1">
      <alignment horizontal="center" vertical="center" wrapText="1"/>
    </xf>
    <xf numFmtId="0" fontId="3" fillId="30" borderId="11" xfId="0" applyFont="1" applyFill="1" applyBorder="1" applyAlignment="1">
      <alignment horizontal="center" vertical="center" wrapText="1"/>
    </xf>
    <xf numFmtId="0" fontId="3" fillId="30" borderId="2" xfId="0" applyFont="1" applyFill="1" applyBorder="1" applyAlignment="1">
      <alignment horizontal="center" vertical="center" wrapText="1"/>
    </xf>
    <xf numFmtId="177" fontId="29" fillId="0" borderId="1" xfId="0" applyNumberFormat="1" applyFont="1" applyFill="1" applyBorder="1" applyAlignment="1">
      <alignment horizontal="center" vertical="center" wrapText="1"/>
    </xf>
    <xf numFmtId="7" fontId="3" fillId="0" borderId="1" xfId="0" applyNumberFormat="1" applyFont="1" applyFill="1" applyBorder="1" applyAlignment="1">
      <alignment horizontal="center" vertical="center" wrapText="1"/>
    </xf>
    <xf numFmtId="177" fontId="29" fillId="27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vertical="center" wrapText="1"/>
    </xf>
    <xf numFmtId="7" fontId="31" fillId="0" borderId="1" xfId="0" applyNumberFormat="1" applyFont="1" applyFill="1" applyBorder="1" applyAlignment="1">
      <alignment horizontal="center" vertical="center" wrapText="1"/>
    </xf>
    <xf numFmtId="0" fontId="29" fillId="27" borderId="1" xfId="0" applyFont="1" applyFill="1" applyBorder="1" applyAlignment="1">
      <alignment horizontal="center" vertical="center" wrapText="1"/>
    </xf>
    <xf numFmtId="7" fontId="31" fillId="27" borderId="1" xfId="0" applyNumberFormat="1" applyFont="1" applyFill="1" applyBorder="1" applyAlignment="1">
      <alignment horizontal="center" vertical="center" wrapText="1"/>
    </xf>
    <xf numFmtId="7" fontId="3" fillId="0" borderId="1" xfId="0" applyNumberFormat="1" applyFont="1" applyBorder="1" applyAlignment="1">
      <alignment vertical="center" wrapText="1"/>
    </xf>
    <xf numFmtId="0" fontId="3" fillId="31" borderId="2" xfId="0" applyFont="1" applyFill="1" applyBorder="1" applyAlignment="1">
      <alignment horizontal="center" vertical="center" wrapText="1"/>
    </xf>
    <xf numFmtId="0" fontId="3" fillId="31" borderId="1" xfId="0" applyFont="1" applyFill="1" applyBorder="1" applyAlignment="1">
      <alignment horizontal="center" vertical="center" wrapText="1"/>
    </xf>
    <xf numFmtId="0" fontId="3" fillId="11" borderId="2" xfId="0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horizontal="center" vertical="center" wrapText="1"/>
    </xf>
    <xf numFmtId="0" fontId="3" fillId="32" borderId="2" xfId="0" applyFont="1" applyFill="1" applyBorder="1" applyAlignment="1">
      <alignment horizontal="center" vertical="center" wrapText="1"/>
    </xf>
    <xf numFmtId="0" fontId="3" fillId="32" borderId="1" xfId="0" applyFont="1" applyFill="1" applyBorder="1" applyAlignment="1">
      <alignment horizontal="center" vertical="center" wrapText="1"/>
    </xf>
    <xf numFmtId="0" fontId="2" fillId="33" borderId="1" xfId="0" applyFont="1" applyFill="1" applyBorder="1" applyAlignment="1">
      <alignment horizontal="center" vertical="center"/>
    </xf>
    <xf numFmtId="0" fontId="3" fillId="33" borderId="1" xfId="0" applyFont="1" applyFill="1" applyBorder="1" applyAlignment="1">
      <alignment horizontal="center" vertical="center"/>
    </xf>
    <xf numFmtId="0" fontId="3" fillId="33" borderId="10" xfId="0" applyFont="1" applyFill="1" applyBorder="1" applyAlignment="1">
      <alignment horizontal="center" vertical="center" wrapText="1"/>
    </xf>
    <xf numFmtId="0" fontId="3" fillId="33" borderId="2" xfId="0" applyFont="1" applyFill="1" applyBorder="1" applyAlignment="1">
      <alignment horizontal="center" vertical="center" wrapText="1"/>
    </xf>
    <xf numFmtId="0" fontId="3" fillId="33" borderId="1" xfId="0" applyFont="1" applyFill="1" applyBorder="1" applyAlignment="1">
      <alignment horizontal="center" vertical="center"/>
    </xf>
    <xf numFmtId="0" fontId="12" fillId="33" borderId="1" xfId="0" applyFont="1" applyFill="1" applyBorder="1" applyAlignment="1">
      <alignment horizontal="center" vertical="center"/>
    </xf>
    <xf numFmtId="0" fontId="3" fillId="33" borderId="2" xfId="0" applyFont="1" applyFill="1" applyBorder="1" applyAlignment="1">
      <alignment horizontal="center" vertical="center" wrapText="1"/>
    </xf>
    <xf numFmtId="0" fontId="31" fillId="22" borderId="2" xfId="0" applyFont="1" applyFill="1" applyBorder="1" applyAlignment="1">
      <alignment horizontal="center" vertical="center" wrapText="1"/>
    </xf>
    <xf numFmtId="0" fontId="31" fillId="22" borderId="1" xfId="0" applyFont="1" applyFill="1" applyBorder="1" applyAlignment="1">
      <alignment horizontal="center" vertical="center" wrapText="1"/>
    </xf>
    <xf numFmtId="7" fontId="31" fillId="22" borderId="1" xfId="0" applyNumberFormat="1" applyFont="1" applyFill="1" applyBorder="1" applyAlignment="1">
      <alignment horizontal="center" vertical="center" wrapText="1"/>
    </xf>
    <xf numFmtId="7" fontId="31" fillId="22" borderId="1" xfId="0" applyNumberFormat="1" applyFont="1" applyFill="1" applyBorder="1" applyAlignment="1">
      <alignment horizontal="center" vertical="center" wrapText="1"/>
    </xf>
    <xf numFmtId="49" fontId="31" fillId="22" borderId="1" xfId="0" applyNumberFormat="1" applyFont="1" applyFill="1" applyBorder="1" applyAlignment="1">
      <alignment horizontal="center" vertical="center" wrapText="1"/>
    </xf>
    <xf numFmtId="0" fontId="31" fillId="2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77" fontId="31" fillId="22" borderId="1" xfId="0" applyNumberFormat="1" applyFont="1" applyFill="1" applyBorder="1" applyAlignment="1">
      <alignment horizontal="center" vertical="center" wrapText="1"/>
    </xf>
    <xf numFmtId="7" fontId="29" fillId="22" borderId="1" xfId="0" applyNumberFormat="1" applyFont="1" applyFill="1" applyBorder="1" applyAlignment="1">
      <alignment horizontal="center" vertical="center" wrapText="1"/>
    </xf>
    <xf numFmtId="0" fontId="31" fillId="22" borderId="1" xfId="0" applyFont="1" applyFill="1" applyBorder="1" applyAlignment="1">
      <alignment vertical="center" wrapText="1"/>
    </xf>
    <xf numFmtId="7" fontId="2" fillId="0" borderId="1" xfId="0" applyNumberFormat="1" applyFont="1" applyBorder="1" applyAlignment="1">
      <alignment horizontal="center" vertical="center" wrapText="1"/>
    </xf>
    <xf numFmtId="10" fontId="2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29" fillId="28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29" borderId="1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 wrapText="1"/>
    </xf>
    <xf numFmtId="0" fontId="2" fillId="30" borderId="1" xfId="0" applyFont="1" applyFill="1" applyBorder="1" applyAlignment="1">
      <alignment horizontal="center" vertical="center"/>
    </xf>
    <xf numFmtId="0" fontId="2" fillId="31" borderId="1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2" fillId="32" borderId="1" xfId="0" applyFont="1" applyFill="1" applyBorder="1" applyAlignment="1">
      <alignment horizontal="center" vertical="center" wrapText="1"/>
    </xf>
    <xf numFmtId="0" fontId="2" fillId="22" borderId="1" xfId="0" applyFont="1" applyFill="1" applyBorder="1" applyAlignment="1">
      <alignment horizontal="center" vertical="center"/>
    </xf>
    <xf numFmtId="7" fontId="29" fillId="9" borderId="1" xfId="0" applyNumberFormat="1" applyFont="1" applyFill="1" applyBorder="1" applyAlignment="1">
      <alignment horizontal="center" vertical="center" wrapText="1"/>
    </xf>
    <xf numFmtId="0" fontId="20" fillId="0" borderId="1" xfId="0" applyFont="1" applyBorder="1">
      <alignment vertical="center"/>
    </xf>
    <xf numFmtId="7" fontId="3" fillId="0" borderId="1" xfId="0" applyNumberFormat="1" applyFont="1" applyBorder="1" applyAlignment="1">
      <alignment horizontal="center" vertical="center" wrapText="1"/>
    </xf>
    <xf numFmtId="0" fontId="29" fillId="22" borderId="1" xfId="0" applyFont="1" applyFill="1" applyBorder="1" applyAlignment="1">
      <alignment horizontal="center" vertical="center" wrapText="1"/>
    </xf>
    <xf numFmtId="7" fontId="29" fillId="22" borderId="1" xfId="0" applyNumberFormat="1" applyFont="1" applyFill="1" applyBorder="1" applyAlignment="1">
      <alignment horizontal="center" vertical="center" wrapText="1"/>
    </xf>
    <xf numFmtId="7" fontId="3" fillId="0" borderId="1" xfId="0" applyNumberFormat="1" applyFont="1" applyBorder="1" applyAlignment="1">
      <alignment horizontal="center" vertical="center" wrapText="1"/>
    </xf>
    <xf numFmtId="177" fontId="29" fillId="22" borderId="1" xfId="0" applyNumberFormat="1" applyFont="1" applyFill="1" applyBorder="1" applyAlignment="1">
      <alignment horizontal="center" vertical="center" wrapText="1"/>
    </xf>
    <xf numFmtId="0" fontId="3" fillId="32" borderId="10" xfId="0" applyFont="1" applyFill="1" applyBorder="1" applyAlignment="1">
      <alignment horizontal="center" vertical="center" wrapText="1"/>
    </xf>
    <xf numFmtId="0" fontId="3" fillId="32" borderId="11" xfId="0" applyFont="1" applyFill="1" applyBorder="1" applyAlignment="1">
      <alignment horizontal="center" vertical="center" wrapText="1"/>
    </xf>
    <xf numFmtId="0" fontId="3" fillId="33" borderId="10" xfId="0" applyFont="1" applyFill="1" applyBorder="1" applyAlignment="1">
      <alignment horizontal="center" vertical="center"/>
    </xf>
    <xf numFmtId="0" fontId="3" fillId="33" borderId="8" xfId="0" applyFont="1" applyFill="1" applyBorder="1" applyAlignment="1">
      <alignment horizontal="center" vertical="center"/>
    </xf>
    <xf numFmtId="0" fontId="3" fillId="30" borderId="1" xfId="0" applyFont="1" applyFill="1" applyBorder="1" applyAlignment="1">
      <alignment horizontal="center" vertical="center" wrapText="1"/>
    </xf>
    <xf numFmtId="0" fontId="3" fillId="30" borderId="10" xfId="0" applyFont="1" applyFill="1" applyBorder="1" applyAlignment="1">
      <alignment horizontal="center" vertical="center" wrapText="1"/>
    </xf>
    <xf numFmtId="0" fontId="3" fillId="30" borderId="8" xfId="0" applyFont="1" applyFill="1" applyBorder="1" applyAlignment="1">
      <alignment horizontal="center" vertical="center" wrapText="1"/>
    </xf>
    <xf numFmtId="0" fontId="3" fillId="30" borderId="11" xfId="0" applyFont="1" applyFill="1" applyBorder="1" applyAlignment="1">
      <alignment horizontal="center" vertical="center" wrapText="1"/>
    </xf>
    <xf numFmtId="0" fontId="3" fillId="30" borderId="2" xfId="0" applyFont="1" applyFill="1" applyBorder="1" applyAlignment="1">
      <alignment horizontal="center" vertical="center" wrapText="1"/>
    </xf>
    <xf numFmtId="0" fontId="3" fillId="31" borderId="10" xfId="0" applyFont="1" applyFill="1" applyBorder="1" applyAlignment="1">
      <alignment horizontal="center" vertical="center" wrapText="1"/>
    </xf>
    <xf numFmtId="0" fontId="3" fillId="31" borderId="11" xfId="0" applyFont="1" applyFill="1" applyBorder="1" applyAlignment="1">
      <alignment horizontal="center" vertical="center" wrapText="1"/>
    </xf>
    <xf numFmtId="0" fontId="3" fillId="29" borderId="10" xfId="0" applyFont="1" applyFill="1" applyBorder="1" applyAlignment="1">
      <alignment horizontal="center" vertical="center" wrapText="1"/>
    </xf>
    <xf numFmtId="0" fontId="3" fillId="29" borderId="8" xfId="0" applyFont="1" applyFill="1" applyBorder="1" applyAlignment="1">
      <alignment horizontal="center" vertical="center" wrapText="1"/>
    </xf>
    <xf numFmtId="0" fontId="3" fillId="29" borderId="11" xfId="0" applyFont="1" applyFill="1" applyBorder="1" applyAlignment="1">
      <alignment horizontal="center" vertical="center" wrapText="1"/>
    </xf>
    <xf numFmtId="0" fontId="3" fillId="12" borderId="10" xfId="0" applyFont="1" applyFill="1" applyBorder="1" applyAlignment="1">
      <alignment horizontal="center" vertical="center" wrapText="1"/>
    </xf>
    <xf numFmtId="0" fontId="3" fillId="12" borderId="11" xfId="0" applyFont="1" applyFill="1" applyBorder="1" applyAlignment="1">
      <alignment horizontal="center" vertical="center" wrapText="1"/>
    </xf>
    <xf numFmtId="0" fontId="2" fillId="12" borderId="4" xfId="0" applyFont="1" applyFill="1" applyBorder="1" applyAlignment="1">
      <alignment horizontal="center" vertical="center" wrapText="1"/>
    </xf>
    <xf numFmtId="0" fontId="2" fillId="12" borderId="7" xfId="0" applyFont="1" applyFill="1" applyBorder="1" applyAlignment="1">
      <alignment horizontal="center" vertical="center" wrapText="1"/>
    </xf>
    <xf numFmtId="0" fontId="2" fillId="30" borderId="4" xfId="0" applyFont="1" applyFill="1" applyBorder="1" applyAlignment="1">
      <alignment horizontal="center" vertical="center"/>
    </xf>
    <xf numFmtId="0" fontId="2" fillId="30" borderId="7" xfId="0" applyFont="1" applyFill="1" applyBorder="1" applyAlignment="1">
      <alignment horizontal="center" vertical="center"/>
    </xf>
    <xf numFmtId="0" fontId="2" fillId="31" borderId="4" xfId="0" applyFont="1" applyFill="1" applyBorder="1" applyAlignment="1">
      <alignment horizontal="center" vertical="center" wrapText="1"/>
    </xf>
    <xf numFmtId="0" fontId="2" fillId="31" borderId="7" xfId="0" applyFont="1" applyFill="1" applyBorder="1" applyAlignment="1">
      <alignment horizontal="center" vertical="center" wrapText="1"/>
    </xf>
    <xf numFmtId="0" fontId="2" fillId="11" borderId="7" xfId="0" applyFont="1" applyFill="1" applyBorder="1" applyAlignment="1">
      <alignment horizontal="center" vertical="center" wrapText="1"/>
    </xf>
    <xf numFmtId="0" fontId="2" fillId="32" borderId="4" xfId="0" applyFont="1" applyFill="1" applyBorder="1" applyAlignment="1">
      <alignment horizontal="center" vertical="center" wrapText="1"/>
    </xf>
    <xf numFmtId="0" fontId="2" fillId="32" borderId="7" xfId="0" applyFont="1" applyFill="1" applyBorder="1" applyAlignment="1">
      <alignment horizontal="center" vertical="center" wrapText="1"/>
    </xf>
    <xf numFmtId="0" fontId="2" fillId="33" borderId="1" xfId="0" applyFont="1" applyFill="1" applyBorder="1" applyAlignment="1">
      <alignment horizontal="center" vertical="center"/>
    </xf>
    <xf numFmtId="0" fontId="29" fillId="28" borderId="7" xfId="0" applyFont="1" applyFill="1" applyBorder="1" applyAlignment="1">
      <alignment horizontal="center" vertical="center" wrapText="1"/>
    </xf>
    <xf numFmtId="0" fontId="29" fillId="28" borderId="6" xfId="0" applyFont="1" applyFill="1" applyBorder="1" applyAlignment="1">
      <alignment horizontal="center" vertical="center" wrapText="1"/>
    </xf>
    <xf numFmtId="0" fontId="2" fillId="8" borderId="7" xfId="0" applyFont="1" applyFill="1" applyBorder="1" applyAlignment="1">
      <alignment horizontal="center" vertical="center" wrapText="1"/>
    </xf>
    <xf numFmtId="0" fontId="2" fillId="29" borderId="4" xfId="0" applyFont="1" applyFill="1" applyBorder="1" applyAlignment="1">
      <alignment horizontal="center" vertical="center"/>
    </xf>
    <xf numFmtId="0" fontId="2" fillId="29" borderId="7" xfId="0" applyFont="1" applyFill="1" applyBorder="1" applyAlignment="1">
      <alignment horizontal="center" vertical="center"/>
    </xf>
    <xf numFmtId="0" fontId="31" fillId="28" borderId="8" xfId="0" applyFont="1" applyFill="1" applyBorder="1" applyAlignment="1">
      <alignment horizontal="center" vertical="center" wrapText="1"/>
    </xf>
    <xf numFmtId="0" fontId="31" fillId="28" borderId="11" xfId="0" applyFont="1" applyFill="1" applyBorder="1" applyAlignment="1">
      <alignment horizontal="center" vertical="center" wrapText="1"/>
    </xf>
    <xf numFmtId="0" fontId="3" fillId="8" borderId="8" xfId="0" applyFont="1" applyFill="1" applyBorder="1" applyAlignment="1">
      <alignment horizontal="center" vertical="center" wrapText="1"/>
    </xf>
    <xf numFmtId="0" fontId="3" fillId="8" borderId="1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center" vertical="center" wrapText="1"/>
    </xf>
    <xf numFmtId="0" fontId="2" fillId="3" borderId="2" xfId="0" applyFont="1" applyFill="1" applyBorder="1" applyAlignment="1">
      <alignment horizontal="left" vertical="center" wrapText="1"/>
    </xf>
    <xf numFmtId="177" fontId="2" fillId="14" borderId="4" xfId="0" applyNumberFormat="1" applyFont="1" applyFill="1" applyBorder="1" applyAlignment="1">
      <alignment horizontal="center" vertical="center" wrapText="1"/>
    </xf>
    <xf numFmtId="177" fontId="2" fillId="14" borderId="7" xfId="0" applyNumberFormat="1" applyFont="1" applyFill="1" applyBorder="1" applyAlignment="1">
      <alignment horizontal="center" vertical="center" wrapText="1"/>
    </xf>
    <xf numFmtId="177" fontId="3" fillId="10" borderId="4" xfId="0" applyNumberFormat="1" applyFont="1" applyFill="1" applyBorder="1" applyAlignment="1">
      <alignment horizontal="center" vertical="center" wrapText="1"/>
    </xf>
    <xf numFmtId="177" fontId="3" fillId="10" borderId="6" xfId="0" applyNumberFormat="1" applyFont="1" applyFill="1" applyBorder="1" applyAlignment="1">
      <alignment horizontal="center" vertical="center" wrapText="1"/>
    </xf>
    <xf numFmtId="177" fontId="2" fillId="14" borderId="6" xfId="0" applyNumberFormat="1" applyFont="1" applyFill="1" applyBorder="1" applyAlignment="1">
      <alignment horizontal="center" vertical="center" wrapText="1"/>
    </xf>
    <xf numFmtId="177" fontId="3" fillId="6" borderId="4" xfId="0" applyNumberFormat="1" applyFont="1" applyFill="1" applyBorder="1" applyAlignment="1">
      <alignment horizontal="center" vertical="center" wrapText="1"/>
    </xf>
    <xf numFmtId="177" fontId="3" fillId="6" borderId="6" xfId="0" applyNumberFormat="1" applyFont="1" applyFill="1" applyBorder="1" applyAlignment="1">
      <alignment horizontal="center" vertical="center" wrapText="1"/>
    </xf>
    <xf numFmtId="177" fontId="3" fillId="2" borderId="4" xfId="0" applyNumberFormat="1" applyFont="1" applyFill="1" applyBorder="1" applyAlignment="1">
      <alignment horizontal="center" vertical="center" wrapText="1"/>
    </xf>
    <xf numFmtId="177" fontId="3" fillId="2" borderId="6" xfId="0" applyNumberFormat="1" applyFont="1" applyFill="1" applyBorder="1" applyAlignment="1">
      <alignment horizontal="center" vertical="center" wrapText="1"/>
    </xf>
    <xf numFmtId="177" fontId="3" fillId="6" borderId="10" xfId="0" applyNumberFormat="1" applyFont="1" applyFill="1" applyBorder="1" applyAlignment="1">
      <alignment horizontal="center" vertical="center" wrapText="1"/>
    </xf>
    <xf numFmtId="177" fontId="3" fillId="6" borderId="11" xfId="0" applyNumberFormat="1" applyFont="1" applyFill="1" applyBorder="1" applyAlignment="1">
      <alignment horizontal="center" vertical="center" wrapText="1"/>
    </xf>
    <xf numFmtId="177" fontId="3" fillId="5" borderId="4" xfId="0" applyNumberFormat="1" applyFont="1" applyFill="1" applyBorder="1" applyAlignment="1">
      <alignment horizontal="center" vertical="center" wrapText="1"/>
    </xf>
    <xf numFmtId="177" fontId="3" fillId="5" borderId="6" xfId="0" applyNumberFormat="1" applyFont="1" applyFill="1" applyBorder="1" applyAlignment="1">
      <alignment horizontal="center" vertical="center" wrapText="1"/>
    </xf>
    <xf numFmtId="177" fontId="3" fillId="15" borderId="7" xfId="0" applyNumberFormat="1" applyFont="1" applyFill="1" applyBorder="1" applyAlignment="1">
      <alignment horizontal="center" vertical="center" wrapText="1"/>
    </xf>
    <xf numFmtId="177" fontId="3" fillId="15" borderId="6" xfId="0" applyNumberFormat="1" applyFont="1" applyFill="1" applyBorder="1" applyAlignment="1">
      <alignment horizontal="center" vertical="center" wrapText="1"/>
    </xf>
    <xf numFmtId="177" fontId="3" fillId="5" borderId="4" xfId="0" applyNumberFormat="1" applyFont="1" applyFill="1" applyBorder="1" applyAlignment="1">
      <alignment horizontal="center" vertical="center"/>
    </xf>
    <xf numFmtId="177" fontId="3" fillId="5" borderId="6" xfId="0" applyNumberFormat="1" applyFont="1" applyFill="1" applyBorder="1" applyAlignment="1">
      <alignment horizontal="center" vertical="center"/>
    </xf>
    <xf numFmtId="177" fontId="3" fillId="6" borderId="7" xfId="0" applyNumberFormat="1" applyFont="1" applyFill="1" applyBorder="1" applyAlignment="1">
      <alignment horizontal="center" vertical="center" wrapText="1"/>
    </xf>
    <xf numFmtId="177" fontId="2" fillId="14" borderId="2" xfId="0" applyNumberFormat="1" applyFont="1" applyFill="1" applyBorder="1" applyAlignment="1">
      <alignment horizontal="center" vertical="center" wrapText="1"/>
    </xf>
    <xf numFmtId="177" fontId="2" fillId="14" borderId="5" xfId="0" applyNumberFormat="1" applyFont="1" applyFill="1" applyBorder="1" applyAlignment="1">
      <alignment horizontal="center" vertical="center" wrapText="1"/>
    </xf>
    <xf numFmtId="177" fontId="2" fillId="14" borderId="9" xfId="0" applyNumberFormat="1" applyFont="1" applyFill="1" applyBorder="1" applyAlignment="1">
      <alignment horizontal="center" vertical="center" wrapText="1"/>
    </xf>
    <xf numFmtId="177" fontId="2" fillId="14" borderId="16" xfId="0" applyNumberFormat="1" applyFont="1" applyFill="1" applyBorder="1" applyAlignment="1">
      <alignment horizontal="center" vertical="center" wrapText="1"/>
    </xf>
    <xf numFmtId="177" fontId="2" fillId="14" borderId="17" xfId="0" applyNumberFormat="1" applyFont="1" applyFill="1" applyBorder="1" applyAlignment="1">
      <alignment horizontal="center" vertical="center" wrapText="1"/>
    </xf>
    <xf numFmtId="0" fontId="3" fillId="29" borderId="4" xfId="0" applyFont="1" applyFill="1" applyBorder="1" applyAlignment="1">
      <alignment horizontal="center" vertical="center" wrapText="1"/>
    </xf>
    <xf numFmtId="0" fontId="3" fillId="29" borderId="6" xfId="0" applyFont="1" applyFill="1" applyBorder="1" applyAlignment="1">
      <alignment horizontal="center" vertical="center" wrapText="1"/>
    </xf>
  </cellXfs>
  <cellStyles count="4">
    <cellStyle name="常规" xfId="0" builtinId="0"/>
    <cellStyle name="常规 2" xfId="3"/>
    <cellStyle name="超链接" xfId="1" builtinId="8"/>
    <cellStyle name="输出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219075</xdr:colOff>
      <xdr:row>127</xdr:row>
      <xdr:rowOff>76200</xdr:rowOff>
    </xdr:from>
    <xdr:to>
      <xdr:col>6</xdr:col>
      <xdr:colOff>371475</xdr:colOff>
      <xdr:row>139</xdr:row>
      <xdr:rowOff>200024</xdr:rowOff>
    </xdr:to>
    <xdr:pic>
      <xdr:nvPicPr>
        <xdr:cNvPr id="1191" name="图片 8" descr="渠道二维码（企划部）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075" y="32994600"/>
          <a:ext cx="5657850" cy="3057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127</xdr:row>
      <xdr:rowOff>38100</xdr:rowOff>
    </xdr:from>
    <xdr:to>
      <xdr:col>15</xdr:col>
      <xdr:colOff>304800</xdr:colOff>
      <xdr:row>139</xdr:row>
      <xdr:rowOff>114299</xdr:rowOff>
    </xdr:to>
    <xdr:pic>
      <xdr:nvPicPr>
        <xdr:cNvPr id="1192" name="图片 9" descr="渠道二维码（企划部）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38950" y="32956500"/>
          <a:ext cx="5562600" cy="3009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dcjj.tmall.com/p/rd544032.htm?spm=a1z10.1-b.w5003-10698615138.1.2f9aab0cfcmukT&amp;scene=taobao_sho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40"/>
  <sheetViews>
    <sheetView tabSelected="1" zoomScale="85" zoomScaleSheetLayoutView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T13" sqref="T13"/>
    </sheetView>
  </sheetViews>
  <sheetFormatPr defaultRowHeight="16.5" x14ac:dyDescent="0.15"/>
  <cols>
    <col min="1" max="1" width="13.5" style="164" customWidth="1"/>
    <col min="2" max="2" width="15.75" style="214" customWidth="1"/>
    <col min="3" max="3" width="19.5" style="215" customWidth="1"/>
    <col min="4" max="4" width="8.625" style="216" customWidth="1"/>
    <col min="5" max="5" width="6.125" style="215" customWidth="1"/>
    <col min="6" max="6" width="8.75" style="215" customWidth="1"/>
    <col min="7" max="7" width="8.5" style="217" customWidth="1"/>
    <col min="8" max="9" width="9" style="215" customWidth="1"/>
    <col min="10" max="10" width="8.875" style="215" customWidth="1"/>
    <col min="11" max="11" width="8.75" style="215" customWidth="1"/>
    <col min="12" max="12" width="12.625" style="217" customWidth="1"/>
    <col min="13" max="13" width="8.875" style="215" customWidth="1"/>
    <col min="14" max="14" width="7.625" style="218" customWidth="1"/>
    <col min="15" max="15" width="13.25" style="215" customWidth="1"/>
    <col min="16" max="16" width="11.5" style="215" customWidth="1"/>
    <col min="17" max="17" width="7.75" style="215" customWidth="1"/>
    <col min="18" max="18" width="12.5" style="215" customWidth="1"/>
    <col min="19" max="19" width="11.125" style="215" customWidth="1"/>
    <col min="20" max="20" width="12.5" style="215" customWidth="1"/>
    <col min="21" max="21" width="9.375" style="219" customWidth="1"/>
    <col min="22" max="22" width="9.5" style="215" customWidth="1"/>
    <col min="23" max="23" width="56" style="220" customWidth="1"/>
    <col min="24" max="16384" width="9" style="10"/>
  </cols>
  <sheetData>
    <row r="1" spans="1:23" s="207" customFormat="1" ht="20.100000000000001" customHeight="1" x14ac:dyDescent="0.15">
      <c r="A1" s="288" t="s">
        <v>0</v>
      </c>
      <c r="B1" s="288" t="s">
        <v>1</v>
      </c>
      <c r="C1" s="288" t="s">
        <v>2</v>
      </c>
      <c r="D1" s="289" t="s">
        <v>3</v>
      </c>
      <c r="E1" s="288" t="s">
        <v>4</v>
      </c>
      <c r="F1" s="289" t="s">
        <v>5</v>
      </c>
      <c r="G1" s="289"/>
      <c r="H1" s="289"/>
      <c r="I1" s="289"/>
      <c r="J1" s="289"/>
      <c r="K1" s="289"/>
      <c r="L1" s="289"/>
      <c r="M1" s="289"/>
      <c r="N1" s="291" t="s">
        <v>6</v>
      </c>
      <c r="O1" s="289" t="s">
        <v>7</v>
      </c>
      <c r="P1" s="289" t="s">
        <v>8</v>
      </c>
      <c r="Q1" s="288" t="s">
        <v>9</v>
      </c>
      <c r="R1" s="289" t="s">
        <v>10</v>
      </c>
      <c r="S1" s="289" t="s">
        <v>11</v>
      </c>
      <c r="T1" s="289" t="s">
        <v>12</v>
      </c>
      <c r="U1" s="289" t="s">
        <v>13</v>
      </c>
      <c r="V1" s="289" t="s">
        <v>14</v>
      </c>
      <c r="W1" s="288" t="s">
        <v>15</v>
      </c>
    </row>
    <row r="2" spans="1:23" s="208" customFormat="1" ht="19.5" customHeight="1" x14ac:dyDescent="0.15">
      <c r="A2" s="288"/>
      <c r="B2" s="288"/>
      <c r="C2" s="288"/>
      <c r="D2" s="289"/>
      <c r="E2" s="288"/>
      <c r="F2" s="222" t="s">
        <v>16</v>
      </c>
      <c r="G2" s="223" t="s">
        <v>17</v>
      </c>
      <c r="H2" s="221" t="s">
        <v>18</v>
      </c>
      <c r="I2" s="221" t="s">
        <v>19</v>
      </c>
      <c r="J2" s="221" t="s">
        <v>20</v>
      </c>
      <c r="K2" s="221" t="s">
        <v>21</v>
      </c>
      <c r="L2" s="223" t="s">
        <v>22</v>
      </c>
      <c r="M2" s="221" t="s">
        <v>23</v>
      </c>
      <c r="N2" s="291"/>
      <c r="O2" s="289"/>
      <c r="P2" s="289"/>
      <c r="Q2" s="288"/>
      <c r="R2" s="289"/>
      <c r="S2" s="289"/>
      <c r="T2" s="289"/>
      <c r="U2" s="289"/>
      <c r="V2" s="289"/>
      <c r="W2" s="288"/>
    </row>
    <row r="3" spans="1:23" s="209" customFormat="1" ht="20.100000000000001" customHeight="1" x14ac:dyDescent="0.15">
      <c r="A3" s="318" t="s">
        <v>24</v>
      </c>
      <c r="B3" s="323" t="s">
        <v>25</v>
      </c>
      <c r="C3" s="224" t="s">
        <v>26</v>
      </c>
      <c r="D3" s="225" t="s">
        <v>27</v>
      </c>
      <c r="E3" s="225" t="s">
        <v>28</v>
      </c>
      <c r="F3" s="226"/>
      <c r="G3" s="226"/>
      <c r="H3" s="226"/>
      <c r="I3" s="226"/>
      <c r="J3" s="226"/>
      <c r="K3" s="226"/>
      <c r="L3" s="226"/>
      <c r="M3" s="226"/>
      <c r="N3" s="242"/>
      <c r="O3" s="226"/>
      <c r="P3" s="243">
        <f>N3*O3</f>
        <v>0</v>
      </c>
      <c r="Q3" s="226"/>
      <c r="R3" s="226"/>
      <c r="S3" s="246">
        <f>Q3*R3</f>
        <v>0</v>
      </c>
      <c r="T3" s="226"/>
      <c r="U3" s="226"/>
      <c r="V3" s="226"/>
      <c r="W3" s="245"/>
    </row>
    <row r="4" spans="1:23" s="209" customFormat="1" ht="20.100000000000001" customHeight="1" x14ac:dyDescent="0.15">
      <c r="A4" s="318"/>
      <c r="B4" s="323"/>
      <c r="C4" s="224" t="s">
        <v>29</v>
      </c>
      <c r="D4" s="225" t="s">
        <v>27</v>
      </c>
      <c r="E4" s="225" t="s">
        <v>28</v>
      </c>
      <c r="F4" s="226"/>
      <c r="G4" s="226"/>
      <c r="H4" s="226"/>
      <c r="I4" s="226"/>
      <c r="J4" s="226"/>
      <c r="K4" s="226"/>
      <c r="L4" s="226"/>
      <c r="M4" s="226"/>
      <c r="N4" s="242"/>
      <c r="O4" s="226"/>
      <c r="P4" s="243">
        <f t="shared" ref="P4:P36" si="0">N4*O4</f>
        <v>0</v>
      </c>
      <c r="Q4" s="226"/>
      <c r="R4" s="226"/>
      <c r="S4" s="246">
        <f t="shared" ref="S4:S36" si="1">Q4*R4</f>
        <v>0</v>
      </c>
      <c r="T4" s="226"/>
      <c r="U4" s="226"/>
      <c r="V4" s="226"/>
      <c r="W4" s="245"/>
    </row>
    <row r="5" spans="1:23" s="209" customFormat="1" ht="20.100000000000001" customHeight="1" x14ac:dyDescent="0.15">
      <c r="A5" s="318"/>
      <c r="B5" s="323"/>
      <c r="C5" s="224" t="s">
        <v>30</v>
      </c>
      <c r="D5" s="225" t="s">
        <v>27</v>
      </c>
      <c r="E5" s="225" t="s">
        <v>28</v>
      </c>
      <c r="F5" s="226"/>
      <c r="G5" s="226"/>
      <c r="H5" s="226"/>
      <c r="I5" s="226"/>
      <c r="J5" s="226"/>
      <c r="K5" s="226"/>
      <c r="L5" s="226"/>
      <c r="M5" s="226"/>
      <c r="N5" s="242"/>
      <c r="O5" s="226"/>
      <c r="P5" s="243">
        <f t="shared" si="0"/>
        <v>0</v>
      </c>
      <c r="Q5" s="226"/>
      <c r="R5" s="226"/>
      <c r="S5" s="246">
        <f t="shared" si="1"/>
        <v>0</v>
      </c>
      <c r="T5" s="226"/>
      <c r="U5" s="226"/>
      <c r="V5" s="226"/>
      <c r="W5" s="245"/>
    </row>
    <row r="6" spans="1:23" s="210" customFormat="1" ht="20.100000000000001" customHeight="1" x14ac:dyDescent="0.15">
      <c r="A6" s="319"/>
      <c r="B6" s="324"/>
      <c r="C6" s="224" t="s">
        <v>31</v>
      </c>
      <c r="D6" s="219" t="s">
        <v>27</v>
      </c>
      <c r="E6" s="219" t="s">
        <v>28</v>
      </c>
      <c r="F6" s="227"/>
      <c r="G6" s="227"/>
      <c r="H6" s="227"/>
      <c r="I6" s="227"/>
      <c r="J6" s="227"/>
      <c r="K6" s="227"/>
      <c r="L6" s="227"/>
      <c r="M6" s="227"/>
      <c r="N6" s="244"/>
      <c r="O6" s="227"/>
      <c r="P6" s="229">
        <f t="shared" si="0"/>
        <v>0</v>
      </c>
      <c r="Q6" s="247"/>
      <c r="R6" s="227"/>
      <c r="S6" s="248">
        <f t="shared" si="1"/>
        <v>0</v>
      </c>
      <c r="T6" s="227"/>
      <c r="U6" s="227"/>
      <c r="V6" s="227"/>
      <c r="W6" s="247"/>
    </row>
    <row r="7" spans="1:23" s="211" customFormat="1" ht="20.100000000000001" customHeight="1" x14ac:dyDescent="0.15">
      <c r="A7" s="320" t="s">
        <v>32</v>
      </c>
      <c r="B7" s="325" t="s">
        <v>33</v>
      </c>
      <c r="C7" s="228" t="s">
        <v>34</v>
      </c>
      <c r="D7" s="229" t="s">
        <v>27</v>
      </c>
      <c r="E7" s="219" t="s">
        <v>35</v>
      </c>
      <c r="F7" s="219"/>
      <c r="G7" s="230"/>
      <c r="H7" s="229"/>
      <c r="I7" s="230"/>
      <c r="J7" s="225"/>
      <c r="K7" s="219"/>
      <c r="L7" s="230"/>
      <c r="M7" s="220"/>
      <c r="N7" s="77"/>
      <c r="O7" s="229"/>
      <c r="P7" s="229">
        <f t="shared" si="0"/>
        <v>0</v>
      </c>
      <c r="Q7" s="219"/>
      <c r="R7" s="229"/>
      <c r="S7" s="248">
        <f t="shared" si="1"/>
        <v>0</v>
      </c>
      <c r="T7" s="229"/>
      <c r="U7" s="249"/>
      <c r="V7" s="249"/>
      <c r="W7" s="220"/>
    </row>
    <row r="8" spans="1:23" s="211" customFormat="1" ht="20.100000000000001" customHeight="1" x14ac:dyDescent="0.15">
      <c r="A8" s="320"/>
      <c r="B8" s="325"/>
      <c r="C8" s="228" t="s">
        <v>36</v>
      </c>
      <c r="D8" s="229" t="s">
        <v>27</v>
      </c>
      <c r="E8" s="219" t="s">
        <v>35</v>
      </c>
      <c r="F8" s="219"/>
      <c r="G8" s="230"/>
      <c r="H8" s="229"/>
      <c r="I8" s="230"/>
      <c r="J8" s="225"/>
      <c r="K8" s="219"/>
      <c r="L8" s="230"/>
      <c r="M8" s="220"/>
      <c r="N8" s="77"/>
      <c r="O8" s="229"/>
      <c r="P8" s="229">
        <f t="shared" si="0"/>
        <v>0</v>
      </c>
      <c r="Q8" s="219"/>
      <c r="R8" s="229"/>
      <c r="S8" s="248">
        <f t="shared" si="1"/>
        <v>0</v>
      </c>
      <c r="T8" s="229"/>
      <c r="U8" s="249"/>
      <c r="V8" s="249"/>
      <c r="W8" s="220"/>
    </row>
    <row r="9" spans="1:23" s="211" customFormat="1" ht="20.100000000000001" customHeight="1" x14ac:dyDescent="0.15">
      <c r="A9" s="320"/>
      <c r="B9" s="325"/>
      <c r="C9" s="228" t="s">
        <v>37</v>
      </c>
      <c r="D9" s="229" t="s">
        <v>27</v>
      </c>
      <c r="E9" s="219" t="s">
        <v>35</v>
      </c>
      <c r="F9" s="219"/>
      <c r="G9" s="230"/>
      <c r="H9" s="229"/>
      <c r="I9" s="230"/>
      <c r="J9" s="225"/>
      <c r="K9" s="219"/>
      <c r="L9" s="230"/>
      <c r="M9" s="220"/>
      <c r="N9" s="77"/>
      <c r="O9" s="229"/>
      <c r="P9" s="229">
        <f t="shared" si="0"/>
        <v>0</v>
      </c>
      <c r="Q9" s="219"/>
      <c r="R9" s="229"/>
      <c r="S9" s="248">
        <f t="shared" si="1"/>
        <v>0</v>
      </c>
      <c r="T9" s="229"/>
      <c r="U9" s="249"/>
      <c r="V9" s="249"/>
      <c r="W9" s="220"/>
    </row>
    <row r="10" spans="1:23" s="211" customFormat="1" ht="20.100000000000001" customHeight="1" x14ac:dyDescent="0.15">
      <c r="A10" s="320"/>
      <c r="B10" s="325"/>
      <c r="C10" s="228" t="s">
        <v>38</v>
      </c>
      <c r="D10" s="229" t="s">
        <v>27</v>
      </c>
      <c r="E10" s="219" t="s">
        <v>35</v>
      </c>
      <c r="F10" s="219"/>
      <c r="G10" s="230"/>
      <c r="H10" s="229"/>
      <c r="I10" s="230"/>
      <c r="J10" s="225"/>
      <c r="K10" s="219"/>
      <c r="L10" s="230"/>
      <c r="M10" s="220"/>
      <c r="N10" s="77"/>
      <c r="O10" s="229"/>
      <c r="P10" s="229">
        <f t="shared" si="0"/>
        <v>0</v>
      </c>
      <c r="Q10" s="219"/>
      <c r="R10" s="229"/>
      <c r="S10" s="248">
        <f t="shared" si="1"/>
        <v>0</v>
      </c>
      <c r="T10" s="229"/>
      <c r="U10" s="249"/>
      <c r="V10" s="249"/>
      <c r="W10" s="220"/>
    </row>
    <row r="11" spans="1:23" s="211" customFormat="1" ht="20.100000000000001" customHeight="1" x14ac:dyDescent="0.15">
      <c r="A11" s="320"/>
      <c r="B11" s="325"/>
      <c r="C11" s="228" t="s">
        <v>39</v>
      </c>
      <c r="D11" s="229" t="s">
        <v>27</v>
      </c>
      <c r="E11" s="219" t="s">
        <v>35</v>
      </c>
      <c r="F11" s="219"/>
      <c r="G11" s="230"/>
      <c r="H11" s="229"/>
      <c r="I11" s="230"/>
      <c r="J11" s="225"/>
      <c r="K11" s="219"/>
      <c r="L11" s="230"/>
      <c r="M11" s="220"/>
      <c r="N11" s="77"/>
      <c r="O11" s="229"/>
      <c r="P11" s="229">
        <f t="shared" si="0"/>
        <v>0</v>
      </c>
      <c r="Q11" s="219"/>
      <c r="R11" s="229"/>
      <c r="S11" s="248">
        <f t="shared" si="1"/>
        <v>0</v>
      </c>
      <c r="T11" s="229"/>
      <c r="U11" s="249"/>
      <c r="V11" s="249"/>
      <c r="W11" s="220"/>
    </row>
    <row r="12" spans="1:23" s="211" customFormat="1" ht="20.100000000000001" customHeight="1" x14ac:dyDescent="0.15">
      <c r="A12" s="320"/>
      <c r="B12" s="325"/>
      <c r="C12" s="228" t="s">
        <v>40</v>
      </c>
      <c r="D12" s="229" t="s">
        <v>27</v>
      </c>
      <c r="E12" s="219" t="s">
        <v>35</v>
      </c>
      <c r="F12" s="219"/>
      <c r="G12" s="230"/>
      <c r="H12" s="229"/>
      <c r="I12" s="230"/>
      <c r="J12" s="225"/>
      <c r="K12" s="219"/>
      <c r="L12" s="230"/>
      <c r="M12" s="220"/>
      <c r="N12" s="77"/>
      <c r="O12" s="229"/>
      <c r="P12" s="229">
        <f t="shared" si="0"/>
        <v>0</v>
      </c>
      <c r="Q12" s="219"/>
      <c r="R12" s="229"/>
      <c r="S12" s="248">
        <f t="shared" si="1"/>
        <v>0</v>
      </c>
      <c r="T12" s="229"/>
      <c r="U12" s="249"/>
      <c r="V12" s="249"/>
      <c r="W12" s="220"/>
    </row>
    <row r="13" spans="1:23" s="211" customFormat="1" ht="20.100000000000001" customHeight="1" x14ac:dyDescent="0.15">
      <c r="A13" s="320"/>
      <c r="B13" s="326"/>
      <c r="C13" s="228" t="s">
        <v>41</v>
      </c>
      <c r="D13" s="229" t="s">
        <v>27</v>
      </c>
      <c r="E13" s="219" t="s">
        <v>28</v>
      </c>
      <c r="F13" s="219"/>
      <c r="G13" s="230"/>
      <c r="H13" s="229"/>
      <c r="I13" s="230"/>
      <c r="J13" s="225"/>
      <c r="K13" s="219"/>
      <c r="L13" s="230"/>
      <c r="M13" s="220"/>
      <c r="N13" s="77"/>
      <c r="O13" s="229"/>
      <c r="P13" s="229">
        <f t="shared" si="0"/>
        <v>0</v>
      </c>
      <c r="Q13" s="219"/>
      <c r="R13" s="229"/>
      <c r="S13" s="248">
        <f t="shared" si="1"/>
        <v>0</v>
      </c>
      <c r="T13" s="229"/>
      <c r="U13" s="249"/>
      <c r="V13" s="249"/>
      <c r="W13" s="220"/>
    </row>
    <row r="14" spans="1:23" s="211" customFormat="1" ht="20.100000000000001" customHeight="1" x14ac:dyDescent="0.15">
      <c r="A14" s="320"/>
      <c r="B14" s="325" t="s">
        <v>42</v>
      </c>
      <c r="C14" s="228" t="s">
        <v>43</v>
      </c>
      <c r="D14" s="229" t="s">
        <v>27</v>
      </c>
      <c r="E14" s="219" t="s">
        <v>28</v>
      </c>
      <c r="F14" s="219"/>
      <c r="G14" s="230"/>
      <c r="H14" s="229"/>
      <c r="I14" s="230"/>
      <c r="J14" s="225"/>
      <c r="K14" s="219"/>
      <c r="L14" s="230"/>
      <c r="M14" s="220"/>
      <c r="N14" s="77"/>
      <c r="O14" s="229"/>
      <c r="P14" s="229">
        <f t="shared" si="0"/>
        <v>0</v>
      </c>
      <c r="Q14" s="219"/>
      <c r="R14" s="229"/>
      <c r="S14" s="248">
        <f t="shared" si="1"/>
        <v>0</v>
      </c>
      <c r="T14" s="229"/>
      <c r="U14" s="249"/>
      <c r="V14" s="249"/>
      <c r="W14" s="220"/>
    </row>
    <row r="15" spans="1:23" s="212" customFormat="1" ht="20.100000000000001" customHeight="1" x14ac:dyDescent="0.15">
      <c r="A15" s="320"/>
      <c r="B15" s="325"/>
      <c r="C15" s="228" t="s">
        <v>44</v>
      </c>
      <c r="D15" s="229" t="s">
        <v>27</v>
      </c>
      <c r="E15" s="219" t="s">
        <v>45</v>
      </c>
      <c r="F15" s="219"/>
      <c r="G15" s="230"/>
      <c r="H15" s="229"/>
      <c r="I15" s="230"/>
      <c r="J15" s="225"/>
      <c r="K15" s="219"/>
      <c r="L15" s="230"/>
      <c r="M15" s="220"/>
      <c r="N15" s="77"/>
      <c r="O15" s="229"/>
      <c r="P15" s="229">
        <f t="shared" si="0"/>
        <v>0</v>
      </c>
      <c r="Q15" s="219"/>
      <c r="R15" s="229"/>
      <c r="S15" s="248">
        <f t="shared" si="1"/>
        <v>0</v>
      </c>
      <c r="T15" s="229"/>
      <c r="U15" s="249"/>
      <c r="V15" s="249"/>
      <c r="W15" s="220"/>
    </row>
    <row r="16" spans="1:23" s="212" customFormat="1" ht="20.100000000000001" customHeight="1" x14ac:dyDescent="0.15">
      <c r="A16" s="320"/>
      <c r="B16" s="326"/>
      <c r="C16" s="228" t="s">
        <v>46</v>
      </c>
      <c r="D16" s="229" t="s">
        <v>27</v>
      </c>
      <c r="E16" s="219" t="s">
        <v>45</v>
      </c>
      <c r="F16" s="219"/>
      <c r="G16" s="230"/>
      <c r="H16" s="229"/>
      <c r="I16" s="230"/>
      <c r="J16" s="225"/>
      <c r="K16" s="219"/>
      <c r="L16" s="230"/>
      <c r="M16" s="220"/>
      <c r="N16" s="77"/>
      <c r="O16" s="229"/>
      <c r="P16" s="229">
        <f t="shared" si="0"/>
        <v>0</v>
      </c>
      <c r="Q16" s="219"/>
      <c r="R16" s="229"/>
      <c r="S16" s="248">
        <f t="shared" si="1"/>
        <v>0</v>
      </c>
      <c r="T16" s="229"/>
      <c r="U16" s="249"/>
      <c r="V16" s="249"/>
      <c r="W16" s="220"/>
    </row>
    <row r="17" spans="1:23" ht="20.100000000000001" hidden="1" customHeight="1" x14ac:dyDescent="0.15">
      <c r="A17" s="321" t="s">
        <v>47</v>
      </c>
      <c r="B17" s="303" t="s">
        <v>48</v>
      </c>
      <c r="C17" s="231" t="s">
        <v>49</v>
      </c>
      <c r="D17" s="229" t="s">
        <v>27</v>
      </c>
      <c r="E17" s="219" t="s">
        <v>50</v>
      </c>
      <c r="F17" s="219"/>
      <c r="G17" s="230"/>
      <c r="H17" s="219"/>
      <c r="I17" s="229"/>
      <c r="J17" s="225"/>
      <c r="K17" s="219"/>
      <c r="L17" s="230"/>
      <c r="M17" s="220"/>
      <c r="N17" s="77"/>
      <c r="O17" s="229"/>
      <c r="P17" s="229">
        <f t="shared" si="0"/>
        <v>0</v>
      </c>
      <c r="Q17" s="219"/>
      <c r="R17" s="229"/>
      <c r="S17" s="248">
        <f t="shared" si="1"/>
        <v>0</v>
      </c>
      <c r="T17" s="249"/>
      <c r="U17" s="249"/>
      <c r="V17" s="249"/>
    </row>
    <row r="18" spans="1:23" ht="20.100000000000001" hidden="1" customHeight="1" x14ac:dyDescent="0.15">
      <c r="A18" s="322"/>
      <c r="B18" s="304"/>
      <c r="C18" s="231" t="s">
        <v>51</v>
      </c>
      <c r="D18" s="229" t="s">
        <v>27</v>
      </c>
      <c r="E18" s="219" t="s">
        <v>50</v>
      </c>
      <c r="F18" s="219"/>
      <c r="G18" s="230"/>
      <c r="H18" s="219"/>
      <c r="I18" s="229"/>
      <c r="J18" s="245"/>
      <c r="K18" s="220"/>
      <c r="L18" s="233"/>
      <c r="M18" s="220"/>
      <c r="N18" s="77"/>
      <c r="O18" s="229"/>
      <c r="P18" s="229">
        <f t="shared" si="0"/>
        <v>0</v>
      </c>
      <c r="Q18" s="219"/>
      <c r="R18" s="229"/>
      <c r="S18" s="248">
        <f t="shared" si="1"/>
        <v>0</v>
      </c>
      <c r="T18" s="249"/>
      <c r="U18" s="249"/>
      <c r="V18" s="249"/>
    </row>
    <row r="19" spans="1:23" ht="20.100000000000001" customHeight="1" x14ac:dyDescent="0.15">
      <c r="A19" s="322"/>
      <c r="B19" s="304"/>
      <c r="C19" s="231" t="s">
        <v>52</v>
      </c>
      <c r="D19" s="229" t="s">
        <v>27</v>
      </c>
      <c r="E19" s="219" t="s">
        <v>50</v>
      </c>
      <c r="F19" s="219"/>
      <c r="G19" s="230"/>
      <c r="H19" s="229"/>
      <c r="I19" s="229"/>
      <c r="J19" s="245"/>
      <c r="K19" s="220"/>
      <c r="L19" s="233"/>
      <c r="M19" s="220"/>
      <c r="N19" s="77">
        <v>2</v>
      </c>
      <c r="O19" s="229"/>
      <c r="P19" s="229">
        <f t="shared" si="0"/>
        <v>0</v>
      </c>
      <c r="Q19" s="219"/>
      <c r="R19" s="229"/>
      <c r="S19" s="248">
        <f t="shared" si="1"/>
        <v>0</v>
      </c>
      <c r="T19" s="249"/>
      <c r="U19" s="249"/>
      <c r="V19" s="249"/>
    </row>
    <row r="20" spans="1:23" ht="20.100000000000001" customHeight="1" x14ac:dyDescent="0.15">
      <c r="A20" s="322"/>
      <c r="B20" s="305"/>
      <c r="C20" s="231" t="s">
        <v>53</v>
      </c>
      <c r="D20" s="229" t="s">
        <v>27</v>
      </c>
      <c r="E20" s="219" t="s">
        <v>50</v>
      </c>
      <c r="F20" s="219"/>
      <c r="G20" s="230"/>
      <c r="H20" s="229"/>
      <c r="I20" s="229"/>
      <c r="J20" s="245"/>
      <c r="K20" s="220"/>
      <c r="L20" s="233"/>
      <c r="M20" s="220"/>
      <c r="N20" s="77">
        <v>1</v>
      </c>
      <c r="O20" s="229"/>
      <c r="P20" s="229">
        <f t="shared" si="0"/>
        <v>0</v>
      </c>
      <c r="Q20" s="219"/>
      <c r="R20" s="229"/>
      <c r="S20" s="248">
        <f t="shared" si="1"/>
        <v>0</v>
      </c>
      <c r="T20" s="249"/>
      <c r="U20" s="249"/>
      <c r="V20" s="249"/>
    </row>
    <row r="21" spans="1:23" ht="20.100000000000001" customHeight="1" x14ac:dyDescent="0.15">
      <c r="A21" s="322"/>
      <c r="B21" s="232" t="s">
        <v>54</v>
      </c>
      <c r="C21" s="231"/>
      <c r="D21" s="229" t="s">
        <v>27</v>
      </c>
      <c r="E21" s="219" t="s">
        <v>50</v>
      </c>
      <c r="F21" s="219"/>
      <c r="G21" s="229"/>
      <c r="H21" s="229"/>
      <c r="I21" s="229"/>
      <c r="J21" s="245"/>
      <c r="K21" s="220"/>
      <c r="L21" s="233"/>
      <c r="M21" s="220"/>
      <c r="N21" s="77"/>
      <c r="O21" s="229"/>
      <c r="P21" s="229">
        <f t="shared" si="0"/>
        <v>0</v>
      </c>
      <c r="Q21" s="219"/>
      <c r="R21" s="229"/>
      <c r="S21" s="248">
        <f t="shared" si="1"/>
        <v>0</v>
      </c>
      <c r="T21" s="249"/>
      <c r="U21" s="249"/>
      <c r="V21" s="249"/>
    </row>
    <row r="22" spans="1:23" ht="20.100000000000001" customHeight="1" x14ac:dyDescent="0.15">
      <c r="A22" s="322"/>
      <c r="B22" s="232" t="s">
        <v>55</v>
      </c>
      <c r="C22" s="231"/>
      <c r="D22" s="229" t="s">
        <v>27</v>
      </c>
      <c r="E22" s="219" t="s">
        <v>50</v>
      </c>
      <c r="F22" s="219"/>
      <c r="G22" s="233"/>
      <c r="H22" s="220"/>
      <c r="I22" s="245"/>
      <c r="J22" s="245"/>
      <c r="K22" s="220"/>
      <c r="L22" s="233"/>
      <c r="M22" s="220"/>
      <c r="N22" s="77"/>
      <c r="O22" s="229"/>
      <c r="P22" s="229">
        <f t="shared" si="0"/>
        <v>0</v>
      </c>
      <c r="Q22" s="219"/>
      <c r="R22" s="229"/>
      <c r="S22" s="248">
        <f t="shared" si="1"/>
        <v>0</v>
      </c>
      <c r="T22" s="249"/>
      <c r="U22" s="249"/>
      <c r="V22" s="249"/>
    </row>
    <row r="23" spans="1:23" ht="20.100000000000001" customHeight="1" x14ac:dyDescent="0.15">
      <c r="A23" s="322"/>
      <c r="B23" s="353" t="s">
        <v>56</v>
      </c>
      <c r="C23" s="231" t="s">
        <v>306</v>
      </c>
      <c r="D23" s="287" t="s">
        <v>27</v>
      </c>
      <c r="E23" s="219" t="s">
        <v>50</v>
      </c>
      <c r="F23" s="219"/>
      <c r="G23" s="233"/>
      <c r="H23" s="220"/>
      <c r="I23" s="245"/>
      <c r="J23" s="245"/>
      <c r="K23" s="220"/>
      <c r="L23" s="233"/>
      <c r="M23" s="220"/>
      <c r="N23" s="77">
        <v>1</v>
      </c>
      <c r="O23" s="229">
        <v>2000</v>
      </c>
      <c r="P23" s="287">
        <f t="shared" ref="P23" si="2">N23*O23</f>
        <v>2000</v>
      </c>
      <c r="Q23" s="219"/>
      <c r="R23" s="287"/>
      <c r="S23" s="248">
        <f t="shared" ref="S23" si="3">Q23*R23</f>
        <v>0</v>
      </c>
      <c r="T23" s="249"/>
      <c r="U23" s="249"/>
      <c r="V23" s="249"/>
      <c r="W23" s="220" t="s">
        <v>307</v>
      </c>
    </row>
    <row r="24" spans="1:23" ht="20.100000000000001" customHeight="1" x14ac:dyDescent="0.15">
      <c r="A24" s="322"/>
      <c r="B24" s="354"/>
      <c r="C24" s="231" t="s">
        <v>305</v>
      </c>
      <c r="D24" s="229" t="s">
        <v>27</v>
      </c>
      <c r="E24" s="219" t="s">
        <v>50</v>
      </c>
      <c r="F24" s="219"/>
      <c r="G24" s="233"/>
      <c r="H24" s="220"/>
      <c r="I24" s="245"/>
      <c r="J24" s="245"/>
      <c r="K24" s="220"/>
      <c r="L24" s="233"/>
      <c r="M24" s="220"/>
      <c r="N24" s="77">
        <v>1</v>
      </c>
      <c r="O24" s="229">
        <v>800</v>
      </c>
      <c r="P24" s="229">
        <f t="shared" si="0"/>
        <v>800</v>
      </c>
      <c r="Q24" s="219"/>
      <c r="R24" s="229"/>
      <c r="S24" s="248">
        <f t="shared" si="1"/>
        <v>0</v>
      </c>
      <c r="T24" s="249"/>
      <c r="U24" s="249"/>
      <c r="V24" s="249"/>
      <c r="W24" s="220" t="s">
        <v>308</v>
      </c>
    </row>
    <row r="25" spans="1:23" ht="20.100000000000001" customHeight="1" x14ac:dyDescent="0.15">
      <c r="A25" s="308" t="s">
        <v>57</v>
      </c>
      <c r="B25" s="306" t="s">
        <v>58</v>
      </c>
      <c r="C25" s="84" t="s">
        <v>59</v>
      </c>
      <c r="D25" s="229" t="s">
        <v>60</v>
      </c>
      <c r="E25" s="219" t="s">
        <v>35</v>
      </c>
      <c r="F25" s="229"/>
      <c r="G25" s="230"/>
      <c r="H25" s="219"/>
      <c r="J25" s="245"/>
      <c r="K25" s="233"/>
      <c r="L25" s="233"/>
      <c r="M25" s="220"/>
      <c r="N25" s="77"/>
      <c r="O25" s="229"/>
      <c r="P25" s="229">
        <f t="shared" si="0"/>
        <v>0</v>
      </c>
      <c r="Q25" s="219"/>
      <c r="R25" s="229"/>
      <c r="S25" s="248">
        <f t="shared" si="1"/>
        <v>0</v>
      </c>
      <c r="T25" s="249"/>
      <c r="U25" s="249"/>
      <c r="V25" s="249"/>
    </row>
    <row r="26" spans="1:23" s="211" customFormat="1" ht="20.100000000000001" customHeight="1" x14ac:dyDescent="0.15">
      <c r="A26" s="309"/>
      <c r="B26" s="307"/>
      <c r="C26" s="84" t="s">
        <v>61</v>
      </c>
      <c r="D26" s="229" t="s">
        <v>62</v>
      </c>
      <c r="E26" s="219" t="s">
        <v>35</v>
      </c>
      <c r="F26" s="229"/>
      <c r="G26" s="230"/>
      <c r="H26" s="219"/>
      <c r="I26" s="225"/>
      <c r="J26" s="245"/>
      <c r="K26" s="233"/>
      <c r="L26" s="233"/>
      <c r="M26" s="220"/>
      <c r="N26" s="77"/>
      <c r="O26" s="229"/>
      <c r="P26" s="229">
        <f t="shared" si="0"/>
        <v>0</v>
      </c>
      <c r="Q26" s="219"/>
      <c r="R26" s="229"/>
      <c r="S26" s="248">
        <f t="shared" si="1"/>
        <v>0</v>
      </c>
      <c r="T26" s="249"/>
      <c r="U26" s="249"/>
      <c r="V26" s="249"/>
      <c r="W26" s="220"/>
    </row>
    <row r="27" spans="1:23" s="211" customFormat="1" ht="20.100000000000001" customHeight="1" x14ac:dyDescent="0.15">
      <c r="A27" s="309"/>
      <c r="B27" s="234" t="s">
        <v>63</v>
      </c>
      <c r="C27" s="84"/>
      <c r="D27" s="229"/>
      <c r="E27" s="219"/>
      <c r="F27" s="229"/>
      <c r="G27" s="230"/>
      <c r="H27" s="219"/>
      <c r="I27" s="225"/>
      <c r="J27" s="245"/>
      <c r="K27" s="233"/>
      <c r="L27" s="233"/>
      <c r="M27" s="220"/>
      <c r="N27" s="77"/>
      <c r="O27" s="229"/>
      <c r="P27" s="229">
        <f t="shared" si="0"/>
        <v>0</v>
      </c>
      <c r="Q27" s="219"/>
      <c r="R27" s="229"/>
      <c r="S27" s="248">
        <f t="shared" si="1"/>
        <v>0</v>
      </c>
      <c r="T27" s="249"/>
      <c r="U27" s="249"/>
      <c r="V27" s="249"/>
      <c r="W27" s="220"/>
    </row>
    <row r="28" spans="1:23" s="211" customFormat="1" ht="20.100000000000001" customHeight="1" x14ac:dyDescent="0.15">
      <c r="A28" s="309"/>
      <c r="B28" s="234" t="s">
        <v>64</v>
      </c>
      <c r="C28" s="84"/>
      <c r="D28" s="229" t="s">
        <v>65</v>
      </c>
      <c r="E28" s="219" t="s">
        <v>35</v>
      </c>
      <c r="F28" s="229"/>
      <c r="G28" s="230"/>
      <c r="H28" s="219"/>
      <c r="I28" s="225"/>
      <c r="J28" s="245"/>
      <c r="K28" s="233"/>
      <c r="L28" s="233"/>
      <c r="M28" s="220"/>
      <c r="N28" s="77"/>
      <c r="O28" s="229"/>
      <c r="P28" s="229">
        <f t="shared" si="0"/>
        <v>0</v>
      </c>
      <c r="Q28" s="219"/>
      <c r="R28" s="229"/>
      <c r="S28" s="248">
        <f t="shared" si="1"/>
        <v>0</v>
      </c>
      <c r="T28" s="249"/>
      <c r="U28" s="249"/>
      <c r="V28" s="249"/>
      <c r="W28" s="220"/>
    </row>
    <row r="29" spans="1:23" s="211" customFormat="1" ht="20.100000000000001" customHeight="1" x14ac:dyDescent="0.15">
      <c r="A29" s="309"/>
      <c r="B29" s="235" t="s">
        <v>66</v>
      </c>
      <c r="C29" s="84"/>
      <c r="D29" s="229" t="s">
        <v>27</v>
      </c>
      <c r="E29" s="219" t="s">
        <v>45</v>
      </c>
      <c r="F29" s="229"/>
      <c r="G29" s="230"/>
      <c r="H29" s="219"/>
      <c r="I29" s="225"/>
      <c r="J29" s="245"/>
      <c r="K29" s="220"/>
      <c r="L29" s="233"/>
      <c r="M29" s="220"/>
      <c r="N29" s="77"/>
      <c r="O29" s="229"/>
      <c r="P29" s="229">
        <f t="shared" si="0"/>
        <v>0</v>
      </c>
      <c r="Q29" s="219"/>
      <c r="R29" s="229"/>
      <c r="S29" s="248">
        <f t="shared" si="1"/>
        <v>0</v>
      </c>
      <c r="T29" s="249"/>
      <c r="U29" s="249"/>
      <c r="V29" s="249"/>
      <c r="W29" s="220"/>
    </row>
    <row r="30" spans="1:23" s="211" customFormat="1" ht="20.100000000000001" customHeight="1" x14ac:dyDescent="0.15">
      <c r="A30" s="310" t="s">
        <v>67</v>
      </c>
      <c r="B30" s="297" t="s">
        <v>68</v>
      </c>
      <c r="C30" s="236"/>
      <c r="D30" s="229" t="s">
        <v>69</v>
      </c>
      <c r="E30" s="219" t="s">
        <v>35</v>
      </c>
      <c r="F30" s="229"/>
      <c r="G30" s="230"/>
      <c r="H30" s="219"/>
      <c r="I30" s="225"/>
      <c r="J30" s="245"/>
      <c r="K30" s="245"/>
      <c r="L30" s="233"/>
      <c r="M30" s="220"/>
      <c r="N30" s="77"/>
      <c r="O30" s="229"/>
      <c r="P30" s="229">
        <f t="shared" si="0"/>
        <v>0</v>
      </c>
      <c r="Q30" s="219"/>
      <c r="R30" s="229"/>
      <c r="S30" s="248">
        <f t="shared" si="1"/>
        <v>0</v>
      </c>
      <c r="T30" s="249"/>
      <c r="U30" s="249"/>
      <c r="V30" s="249"/>
      <c r="W30" s="220"/>
    </row>
    <row r="31" spans="1:23" s="211" customFormat="1" ht="20.100000000000001" customHeight="1" x14ac:dyDescent="0.15">
      <c r="A31" s="311"/>
      <c r="B31" s="298"/>
      <c r="C31" s="236"/>
      <c r="D31" s="229" t="s">
        <v>70</v>
      </c>
      <c r="E31" s="219" t="s">
        <v>35</v>
      </c>
      <c r="F31" s="229"/>
      <c r="G31" s="230"/>
      <c r="H31" s="219"/>
      <c r="I31" s="225"/>
      <c r="J31" s="245"/>
      <c r="K31" s="245"/>
      <c r="L31" s="233"/>
      <c r="M31" s="220"/>
      <c r="N31" s="77"/>
      <c r="O31" s="229"/>
      <c r="P31" s="229">
        <f t="shared" si="0"/>
        <v>0</v>
      </c>
      <c r="Q31" s="219"/>
      <c r="R31" s="229"/>
      <c r="S31" s="248">
        <f t="shared" si="1"/>
        <v>0</v>
      </c>
      <c r="T31" s="249"/>
      <c r="U31" s="249"/>
      <c r="V31" s="249"/>
      <c r="W31" s="220"/>
    </row>
    <row r="32" spans="1:23" s="211" customFormat="1" ht="20.100000000000001" customHeight="1" x14ac:dyDescent="0.15">
      <c r="A32" s="311"/>
      <c r="B32" s="298"/>
      <c r="C32" s="236"/>
      <c r="D32" s="229" t="s">
        <v>71</v>
      </c>
      <c r="E32" s="219" t="s">
        <v>35</v>
      </c>
      <c r="F32" s="229"/>
      <c r="G32" s="230"/>
      <c r="H32" s="219"/>
      <c r="I32" s="225"/>
      <c r="J32" s="245"/>
      <c r="K32" s="220"/>
      <c r="L32" s="233"/>
      <c r="M32" s="220"/>
      <c r="N32" s="77"/>
      <c r="O32" s="229"/>
      <c r="P32" s="229">
        <f t="shared" si="0"/>
        <v>0</v>
      </c>
      <c r="Q32" s="219"/>
      <c r="R32" s="229"/>
      <c r="S32" s="248">
        <f t="shared" si="1"/>
        <v>0</v>
      </c>
      <c r="T32" s="249"/>
      <c r="U32" s="249"/>
      <c r="V32" s="249"/>
      <c r="W32" s="220"/>
    </row>
    <row r="33" spans="1:23" s="211" customFormat="1" ht="20.100000000000001" customHeight="1" x14ac:dyDescent="0.15">
      <c r="A33" s="311"/>
      <c r="B33" s="298"/>
      <c r="C33" s="238"/>
      <c r="D33" s="229" t="s">
        <v>62</v>
      </c>
      <c r="E33" s="219" t="s">
        <v>35</v>
      </c>
      <c r="F33" s="229"/>
      <c r="G33" s="230"/>
      <c r="H33" s="219"/>
      <c r="I33" s="225"/>
      <c r="J33" s="245"/>
      <c r="K33" s="220"/>
      <c r="L33" s="233"/>
      <c r="M33" s="220"/>
      <c r="N33" s="77"/>
      <c r="O33" s="229"/>
      <c r="P33" s="229">
        <f t="shared" si="0"/>
        <v>0</v>
      </c>
      <c r="Q33" s="219"/>
      <c r="R33" s="229"/>
      <c r="S33" s="248">
        <f t="shared" si="1"/>
        <v>0</v>
      </c>
      <c r="T33" s="249"/>
      <c r="U33" s="249"/>
      <c r="V33" s="249"/>
      <c r="W33" s="220"/>
    </row>
    <row r="34" spans="1:23" s="211" customFormat="1" ht="20.100000000000001" customHeight="1" x14ac:dyDescent="0.15">
      <c r="A34" s="311"/>
      <c r="B34" s="298"/>
      <c r="C34" s="238"/>
      <c r="D34" s="229" t="s">
        <v>72</v>
      </c>
      <c r="E34" s="219" t="s">
        <v>35</v>
      </c>
      <c r="F34" s="229"/>
      <c r="G34" s="230"/>
      <c r="H34" s="219"/>
      <c r="I34" s="225"/>
      <c r="J34" s="245"/>
      <c r="K34" s="220"/>
      <c r="L34" s="233"/>
      <c r="M34" s="220"/>
      <c r="N34" s="77"/>
      <c r="O34" s="229"/>
      <c r="P34" s="229">
        <f t="shared" si="0"/>
        <v>0</v>
      </c>
      <c r="Q34" s="219"/>
      <c r="R34" s="229"/>
      <c r="S34" s="248">
        <f t="shared" si="1"/>
        <v>0</v>
      </c>
      <c r="T34" s="249"/>
      <c r="U34" s="249"/>
      <c r="V34" s="249"/>
      <c r="W34" s="220"/>
    </row>
    <row r="35" spans="1:23" s="211" customFormat="1" ht="20.100000000000001" customHeight="1" x14ac:dyDescent="0.15">
      <c r="A35" s="311"/>
      <c r="B35" s="298"/>
      <c r="C35" s="239"/>
      <c r="D35" s="229" t="s">
        <v>27</v>
      </c>
      <c r="E35" s="219" t="s">
        <v>35</v>
      </c>
      <c r="F35" s="229"/>
      <c r="G35" s="230"/>
      <c r="H35" s="219"/>
      <c r="I35" s="225"/>
      <c r="J35" s="245"/>
      <c r="K35" s="220"/>
      <c r="L35" s="233"/>
      <c r="M35" s="220"/>
      <c r="N35" s="77"/>
      <c r="O35" s="229"/>
      <c r="P35" s="229">
        <f t="shared" si="0"/>
        <v>0</v>
      </c>
      <c r="Q35" s="219"/>
      <c r="R35" s="229"/>
      <c r="S35" s="248">
        <f t="shared" si="1"/>
        <v>0</v>
      </c>
      <c r="T35" s="249"/>
      <c r="U35" s="249"/>
      <c r="V35" s="249"/>
      <c r="W35" s="220"/>
    </row>
    <row r="36" spans="1:23" s="211" customFormat="1" ht="20.100000000000001" customHeight="1" x14ac:dyDescent="0.15">
      <c r="A36" s="311"/>
      <c r="B36" s="298"/>
      <c r="C36" s="239"/>
      <c r="D36" s="229" t="s">
        <v>69</v>
      </c>
      <c r="E36" s="219" t="s">
        <v>35</v>
      </c>
      <c r="F36" s="229"/>
      <c r="G36" s="230"/>
      <c r="H36" s="219"/>
      <c r="I36" s="225"/>
      <c r="J36" s="245"/>
      <c r="K36" s="220"/>
      <c r="L36" s="233"/>
      <c r="M36" s="220"/>
      <c r="N36" s="77"/>
      <c r="O36" s="229"/>
      <c r="P36" s="229">
        <f t="shared" si="0"/>
        <v>0</v>
      </c>
      <c r="Q36" s="219"/>
      <c r="R36" s="229"/>
      <c r="S36" s="248">
        <f t="shared" si="1"/>
        <v>0</v>
      </c>
      <c r="T36" s="249"/>
      <c r="U36" s="249"/>
      <c r="V36" s="249"/>
      <c r="W36" s="220"/>
    </row>
    <row r="37" spans="1:23" s="211" customFormat="1" ht="20.100000000000001" customHeight="1" x14ac:dyDescent="0.15">
      <c r="A37" s="311"/>
      <c r="B37" s="299"/>
      <c r="C37" s="239"/>
      <c r="D37" s="229" t="s">
        <v>65</v>
      </c>
      <c r="E37" s="219" t="s">
        <v>35</v>
      </c>
      <c r="F37" s="229"/>
      <c r="G37" s="230"/>
      <c r="H37" s="219"/>
      <c r="I37" s="225"/>
      <c r="J37" s="245"/>
      <c r="K37" s="220"/>
      <c r="L37" s="233"/>
      <c r="M37" s="220"/>
      <c r="N37" s="77"/>
      <c r="O37" s="229"/>
      <c r="P37" s="229">
        <f t="shared" ref="P37:P100" si="4">N37*O37</f>
        <v>0</v>
      </c>
      <c r="Q37" s="219"/>
      <c r="R37" s="229"/>
      <c r="S37" s="248">
        <f t="shared" ref="S37:S100" si="5">Q37*R37</f>
        <v>0</v>
      </c>
      <c r="T37" s="249"/>
      <c r="U37" s="249"/>
      <c r="V37" s="249"/>
      <c r="W37" s="220"/>
    </row>
    <row r="38" spans="1:23" s="211" customFormat="1" ht="20.100000000000001" customHeight="1" x14ac:dyDescent="0.15">
      <c r="A38" s="311"/>
      <c r="B38" s="240" t="s">
        <v>73</v>
      </c>
      <c r="C38" s="239"/>
      <c r="D38" s="229" t="s">
        <v>27</v>
      </c>
      <c r="E38" s="219" t="s">
        <v>74</v>
      </c>
      <c r="F38" s="229"/>
      <c r="G38" s="230"/>
      <c r="H38" s="219"/>
      <c r="I38" s="225"/>
      <c r="J38" s="245"/>
      <c r="K38" s="220"/>
      <c r="L38" s="233"/>
      <c r="M38" s="220"/>
      <c r="N38" s="77"/>
      <c r="O38" s="229"/>
      <c r="P38" s="229">
        <f t="shared" si="4"/>
        <v>0</v>
      </c>
      <c r="Q38" s="219"/>
      <c r="R38" s="229"/>
      <c r="S38" s="248">
        <f t="shared" si="5"/>
        <v>0</v>
      </c>
      <c r="T38" s="249"/>
      <c r="U38" s="249"/>
      <c r="V38" s="249"/>
      <c r="W38" s="220"/>
    </row>
    <row r="39" spans="1:23" s="211" customFormat="1" ht="20.100000000000001" customHeight="1" x14ac:dyDescent="0.15">
      <c r="A39" s="311"/>
      <c r="B39" s="298" t="s">
        <v>75</v>
      </c>
      <c r="C39" s="239" t="s">
        <v>76</v>
      </c>
      <c r="D39" s="229" t="s">
        <v>27</v>
      </c>
      <c r="E39" s="219" t="s">
        <v>77</v>
      </c>
      <c r="F39" s="229"/>
      <c r="G39" s="230"/>
      <c r="H39" s="219"/>
      <c r="I39" s="225"/>
      <c r="J39" s="245"/>
      <c r="K39" s="220"/>
      <c r="L39" s="233"/>
      <c r="M39" s="220"/>
      <c r="N39" s="77"/>
      <c r="O39" s="229"/>
      <c r="P39" s="229">
        <f t="shared" si="4"/>
        <v>0</v>
      </c>
      <c r="Q39" s="219"/>
      <c r="R39" s="229"/>
      <c r="S39" s="248">
        <f t="shared" si="5"/>
        <v>0</v>
      </c>
      <c r="T39" s="249"/>
      <c r="U39" s="249"/>
      <c r="V39" s="249"/>
      <c r="W39" s="220"/>
    </row>
    <row r="40" spans="1:23" s="211" customFormat="1" ht="20.100000000000001" customHeight="1" x14ac:dyDescent="0.15">
      <c r="A40" s="311"/>
      <c r="B40" s="299"/>
      <c r="C40" s="239" t="s">
        <v>78</v>
      </c>
      <c r="D40" s="229" t="s">
        <v>27</v>
      </c>
      <c r="E40" s="219" t="s">
        <v>35</v>
      </c>
      <c r="F40" s="229"/>
      <c r="G40" s="230"/>
      <c r="H40" s="219"/>
      <c r="I40" s="225"/>
      <c r="J40" s="245"/>
      <c r="K40" s="220"/>
      <c r="L40" s="233"/>
      <c r="M40" s="220"/>
      <c r="N40" s="77"/>
      <c r="O40" s="229"/>
      <c r="P40" s="229">
        <f t="shared" si="4"/>
        <v>0</v>
      </c>
      <c r="Q40" s="219"/>
      <c r="R40" s="229"/>
      <c r="S40" s="248">
        <f t="shared" si="5"/>
        <v>0</v>
      </c>
      <c r="T40" s="249"/>
      <c r="U40" s="249"/>
      <c r="V40" s="249"/>
      <c r="W40" s="220"/>
    </row>
    <row r="41" spans="1:23" s="211" customFormat="1" ht="20.100000000000001" customHeight="1" x14ac:dyDescent="0.15">
      <c r="A41" s="311"/>
      <c r="B41" s="298" t="s">
        <v>79</v>
      </c>
      <c r="C41" s="239" t="s">
        <v>80</v>
      </c>
      <c r="D41" s="229" t="s">
        <v>27</v>
      </c>
      <c r="E41" s="219" t="s">
        <v>35</v>
      </c>
      <c r="F41" s="229"/>
      <c r="G41" s="230"/>
      <c r="H41" s="219"/>
      <c r="I41" s="225"/>
      <c r="J41" s="245"/>
      <c r="K41" s="220"/>
      <c r="L41" s="233"/>
      <c r="M41" s="220"/>
      <c r="N41" s="77"/>
      <c r="O41" s="229"/>
      <c r="P41" s="229">
        <f t="shared" si="4"/>
        <v>0</v>
      </c>
      <c r="Q41" s="219"/>
      <c r="R41" s="229"/>
      <c r="S41" s="248">
        <f t="shared" si="5"/>
        <v>0</v>
      </c>
      <c r="T41" s="249"/>
      <c r="U41" s="249"/>
      <c r="V41" s="249"/>
      <c r="W41" s="220"/>
    </row>
    <row r="42" spans="1:23" s="211" customFormat="1" ht="20.100000000000001" customHeight="1" x14ac:dyDescent="0.15">
      <c r="A42" s="311"/>
      <c r="B42" s="298"/>
      <c r="C42" s="239" t="s">
        <v>81</v>
      </c>
      <c r="D42" s="229" t="s">
        <v>27</v>
      </c>
      <c r="E42" s="219" t="s">
        <v>35</v>
      </c>
      <c r="F42" s="229"/>
      <c r="G42" s="230"/>
      <c r="H42" s="219"/>
      <c r="I42" s="225"/>
      <c r="J42" s="245"/>
      <c r="K42" s="220"/>
      <c r="L42" s="233"/>
      <c r="M42" s="220"/>
      <c r="N42" s="77"/>
      <c r="O42" s="229"/>
      <c r="P42" s="229">
        <f t="shared" si="4"/>
        <v>0</v>
      </c>
      <c r="Q42" s="219"/>
      <c r="R42" s="229"/>
      <c r="S42" s="248">
        <f t="shared" si="5"/>
        <v>0</v>
      </c>
      <c r="T42" s="249"/>
      <c r="U42" s="249"/>
      <c r="V42" s="249"/>
      <c r="W42" s="220"/>
    </row>
    <row r="43" spans="1:23" s="211" customFormat="1" ht="20.100000000000001" customHeight="1" x14ac:dyDescent="0.15">
      <c r="A43" s="311"/>
      <c r="B43" s="297" t="s">
        <v>82</v>
      </c>
      <c r="C43" s="239" t="s">
        <v>83</v>
      </c>
      <c r="D43" s="229" t="s">
        <v>27</v>
      </c>
      <c r="E43" s="219" t="s">
        <v>84</v>
      </c>
      <c r="F43" s="229"/>
      <c r="G43" s="230"/>
      <c r="H43" s="219"/>
      <c r="I43" s="225"/>
      <c r="J43" s="245"/>
      <c r="K43" s="220"/>
      <c r="L43" s="233"/>
      <c r="M43" s="220"/>
      <c r="N43" s="77"/>
      <c r="O43" s="229"/>
      <c r="P43" s="229">
        <f t="shared" si="4"/>
        <v>0</v>
      </c>
      <c r="Q43" s="219"/>
      <c r="R43" s="229"/>
      <c r="S43" s="248">
        <f t="shared" si="5"/>
        <v>0</v>
      </c>
      <c r="T43" s="249"/>
      <c r="U43" s="249"/>
      <c r="V43" s="249"/>
      <c r="W43" s="220"/>
    </row>
    <row r="44" spans="1:23" s="211" customFormat="1" ht="20.100000000000001" customHeight="1" x14ac:dyDescent="0.15">
      <c r="A44" s="311"/>
      <c r="B44" s="298"/>
      <c r="C44" s="238" t="s">
        <v>85</v>
      </c>
      <c r="D44" s="229" t="s">
        <v>69</v>
      </c>
      <c r="E44" s="219" t="s">
        <v>84</v>
      </c>
      <c r="F44" s="229"/>
      <c r="G44" s="230"/>
      <c r="H44" s="219"/>
      <c r="I44" s="225"/>
      <c r="J44" s="245"/>
      <c r="K44" s="220"/>
      <c r="L44" s="233"/>
      <c r="M44" s="220"/>
      <c r="N44" s="77"/>
      <c r="O44" s="229"/>
      <c r="P44" s="229">
        <f t="shared" si="4"/>
        <v>0</v>
      </c>
      <c r="Q44" s="219"/>
      <c r="R44" s="229"/>
      <c r="S44" s="248">
        <f t="shared" si="5"/>
        <v>0</v>
      </c>
      <c r="T44" s="249"/>
      <c r="U44" s="249"/>
      <c r="V44" s="249"/>
      <c r="W44" s="220"/>
    </row>
    <row r="45" spans="1:23" s="211" customFormat="1" ht="20.100000000000001" customHeight="1" x14ac:dyDescent="0.15">
      <c r="A45" s="311"/>
      <c r="B45" s="298"/>
      <c r="C45" s="238" t="s">
        <v>86</v>
      </c>
      <c r="D45" s="229" t="s">
        <v>87</v>
      </c>
      <c r="E45" s="219" t="s">
        <v>84</v>
      </c>
      <c r="F45" s="229"/>
      <c r="G45" s="230"/>
      <c r="H45" s="219"/>
      <c r="I45" s="225"/>
      <c r="J45" s="245"/>
      <c r="K45" s="220"/>
      <c r="L45" s="233"/>
      <c r="M45" s="220"/>
      <c r="N45" s="77"/>
      <c r="O45" s="229"/>
      <c r="P45" s="229">
        <f t="shared" si="4"/>
        <v>0</v>
      </c>
      <c r="Q45" s="219"/>
      <c r="R45" s="229"/>
      <c r="S45" s="248">
        <f t="shared" si="5"/>
        <v>0</v>
      </c>
      <c r="T45" s="249"/>
      <c r="U45" s="249"/>
      <c r="V45" s="249"/>
      <c r="W45" s="220"/>
    </row>
    <row r="46" spans="1:23" s="211" customFormat="1" ht="20.100000000000001" customHeight="1" x14ac:dyDescent="0.15">
      <c r="A46" s="311"/>
      <c r="B46" s="298"/>
      <c r="C46" s="238" t="s">
        <v>88</v>
      </c>
      <c r="D46" s="290" t="s">
        <v>89</v>
      </c>
      <c r="E46" s="219" t="s">
        <v>84</v>
      </c>
      <c r="F46" s="229"/>
      <c r="G46" s="230"/>
      <c r="H46" s="219"/>
      <c r="I46" s="225"/>
      <c r="J46" s="245"/>
      <c r="K46" s="220"/>
      <c r="L46" s="233"/>
      <c r="M46" s="220"/>
      <c r="N46" s="77"/>
      <c r="O46" s="229"/>
      <c r="P46" s="229">
        <f t="shared" si="4"/>
        <v>0</v>
      </c>
      <c r="Q46" s="219"/>
      <c r="R46" s="229"/>
      <c r="S46" s="248">
        <f t="shared" si="5"/>
        <v>0</v>
      </c>
      <c r="T46" s="249"/>
      <c r="U46" s="249"/>
      <c r="V46" s="249"/>
      <c r="W46" s="220"/>
    </row>
    <row r="47" spans="1:23" s="211" customFormat="1" ht="20.100000000000001" customHeight="1" x14ac:dyDescent="0.15">
      <c r="A47" s="311"/>
      <c r="B47" s="299"/>
      <c r="C47" s="238" t="s">
        <v>90</v>
      </c>
      <c r="D47" s="290"/>
      <c r="E47" s="219" t="s">
        <v>84</v>
      </c>
      <c r="F47" s="229"/>
      <c r="G47" s="230"/>
      <c r="H47" s="219"/>
      <c r="I47" s="225"/>
      <c r="J47" s="245"/>
      <c r="K47" s="220"/>
      <c r="L47" s="233"/>
      <c r="M47" s="220"/>
      <c r="N47" s="77"/>
      <c r="O47" s="229"/>
      <c r="P47" s="229">
        <f t="shared" si="4"/>
        <v>0</v>
      </c>
      <c r="Q47" s="219"/>
      <c r="R47" s="229"/>
      <c r="S47" s="248">
        <f t="shared" si="5"/>
        <v>0</v>
      </c>
      <c r="T47" s="249"/>
      <c r="U47" s="249"/>
      <c r="V47" s="249"/>
      <c r="W47" s="220"/>
    </row>
    <row r="48" spans="1:23" s="211" customFormat="1" ht="20.100000000000001" customHeight="1" x14ac:dyDescent="0.15">
      <c r="A48" s="311"/>
      <c r="B48" s="297" t="s">
        <v>91</v>
      </c>
      <c r="C48" s="239"/>
      <c r="D48" s="229" t="s">
        <v>92</v>
      </c>
      <c r="E48" s="219" t="s">
        <v>93</v>
      </c>
      <c r="F48" s="229"/>
      <c r="G48" s="230"/>
      <c r="H48" s="219"/>
      <c r="I48" s="225"/>
      <c r="J48" s="245"/>
      <c r="K48" s="220"/>
      <c r="L48" s="233"/>
      <c r="M48" s="220"/>
      <c r="N48" s="77"/>
      <c r="O48" s="229"/>
      <c r="P48" s="229">
        <f t="shared" si="4"/>
        <v>0</v>
      </c>
      <c r="Q48" s="219"/>
      <c r="R48" s="229"/>
      <c r="S48" s="248">
        <f t="shared" si="5"/>
        <v>0</v>
      </c>
      <c r="T48" s="249"/>
      <c r="U48" s="249"/>
      <c r="V48" s="249"/>
      <c r="W48" s="220"/>
    </row>
    <row r="49" spans="1:23" s="211" customFormat="1" ht="20.100000000000001" customHeight="1" x14ac:dyDescent="0.15">
      <c r="A49" s="311"/>
      <c r="B49" s="298"/>
      <c r="C49" s="239"/>
      <c r="D49" s="229" t="s">
        <v>94</v>
      </c>
      <c r="E49" s="219" t="s">
        <v>93</v>
      </c>
      <c r="F49" s="229"/>
      <c r="G49" s="230"/>
      <c r="H49" s="219"/>
      <c r="I49" s="225"/>
      <c r="J49" s="245"/>
      <c r="K49" s="220"/>
      <c r="L49" s="233"/>
      <c r="M49" s="220"/>
      <c r="N49" s="77"/>
      <c r="O49" s="229"/>
      <c r="P49" s="229">
        <f t="shared" si="4"/>
        <v>0</v>
      </c>
      <c r="Q49" s="219"/>
      <c r="R49" s="229"/>
      <c r="S49" s="248">
        <f t="shared" si="5"/>
        <v>0</v>
      </c>
      <c r="T49" s="249"/>
      <c r="U49" s="249"/>
      <c r="V49" s="249"/>
      <c r="W49" s="220"/>
    </row>
    <row r="50" spans="1:23" s="211" customFormat="1" ht="20.100000000000001" customHeight="1" x14ac:dyDescent="0.15">
      <c r="A50" s="311"/>
      <c r="B50" s="299"/>
      <c r="C50" s="239"/>
      <c r="D50" s="229" t="s">
        <v>71</v>
      </c>
      <c r="E50" s="219" t="s">
        <v>93</v>
      </c>
      <c r="F50" s="229"/>
      <c r="G50" s="230"/>
      <c r="H50" s="219"/>
      <c r="I50" s="225"/>
      <c r="J50" s="245"/>
      <c r="K50" s="220"/>
      <c r="L50" s="233"/>
      <c r="M50" s="220"/>
      <c r="N50" s="77"/>
      <c r="O50" s="229"/>
      <c r="P50" s="229">
        <f t="shared" si="4"/>
        <v>0</v>
      </c>
      <c r="Q50" s="219"/>
      <c r="R50" s="229"/>
      <c r="S50" s="248">
        <f t="shared" si="5"/>
        <v>0</v>
      </c>
      <c r="T50" s="249"/>
      <c r="U50" s="249"/>
      <c r="V50" s="249"/>
      <c r="W50" s="220"/>
    </row>
    <row r="51" spans="1:23" s="211" customFormat="1" ht="20.100000000000001" customHeight="1" x14ac:dyDescent="0.15">
      <c r="A51" s="311"/>
      <c r="B51" s="241" t="s">
        <v>95</v>
      </c>
      <c r="C51" s="239"/>
      <c r="D51" s="229" t="s">
        <v>27</v>
      </c>
      <c r="E51" s="219" t="s">
        <v>35</v>
      </c>
      <c r="F51" s="229"/>
      <c r="G51" s="230"/>
      <c r="H51" s="219"/>
      <c r="I51" s="225"/>
      <c r="J51" s="245"/>
      <c r="K51" s="220"/>
      <c r="L51" s="233"/>
      <c r="M51" s="220"/>
      <c r="N51" s="77"/>
      <c r="O51" s="229"/>
      <c r="P51" s="229">
        <f t="shared" si="4"/>
        <v>0</v>
      </c>
      <c r="Q51" s="219"/>
      <c r="R51" s="229"/>
      <c r="S51" s="248">
        <f t="shared" si="5"/>
        <v>0</v>
      </c>
      <c r="T51" s="249"/>
      <c r="U51" s="249"/>
      <c r="V51" s="249"/>
      <c r="W51" s="220"/>
    </row>
    <row r="52" spans="1:23" s="211" customFormat="1" ht="20.100000000000001" customHeight="1" x14ac:dyDescent="0.15">
      <c r="A52" s="311"/>
      <c r="B52" s="241" t="s">
        <v>96</v>
      </c>
      <c r="C52" s="239"/>
      <c r="D52" s="229" t="s">
        <v>27</v>
      </c>
      <c r="E52" s="219" t="s">
        <v>35</v>
      </c>
      <c r="F52" s="229"/>
      <c r="G52" s="230"/>
      <c r="H52" s="219"/>
      <c r="I52" s="225"/>
      <c r="J52" s="245"/>
      <c r="K52" s="220"/>
      <c r="L52" s="233"/>
      <c r="M52" s="220"/>
      <c r="N52" s="77"/>
      <c r="O52" s="229"/>
      <c r="P52" s="229">
        <f t="shared" si="4"/>
        <v>0</v>
      </c>
      <c r="Q52" s="219"/>
      <c r="R52" s="229"/>
      <c r="S52" s="248">
        <f t="shared" si="5"/>
        <v>0</v>
      </c>
      <c r="T52" s="249"/>
      <c r="U52" s="249"/>
      <c r="V52" s="249"/>
      <c r="W52" s="220"/>
    </row>
    <row r="53" spans="1:23" s="211" customFormat="1" ht="20.100000000000001" customHeight="1" x14ac:dyDescent="0.15">
      <c r="A53" s="311"/>
      <c r="B53" s="237"/>
      <c r="C53" s="296" t="s">
        <v>97</v>
      </c>
      <c r="D53" s="229" t="s">
        <v>98</v>
      </c>
      <c r="E53" s="219" t="s">
        <v>45</v>
      </c>
      <c r="F53" s="229"/>
      <c r="G53" s="230"/>
      <c r="H53" s="219"/>
      <c r="I53" s="225"/>
      <c r="J53" s="245"/>
      <c r="K53" s="220"/>
      <c r="L53" s="233"/>
      <c r="M53" s="220"/>
      <c r="N53" s="77"/>
      <c r="O53" s="229"/>
      <c r="P53" s="229">
        <f t="shared" si="4"/>
        <v>0</v>
      </c>
      <c r="Q53" s="219"/>
      <c r="R53" s="229"/>
      <c r="S53" s="248">
        <f t="shared" si="5"/>
        <v>0</v>
      </c>
      <c r="T53" s="249"/>
      <c r="U53" s="249"/>
      <c r="V53" s="249"/>
      <c r="W53" s="220"/>
    </row>
    <row r="54" spans="1:23" s="211" customFormat="1" ht="20.100000000000001" customHeight="1" x14ac:dyDescent="0.15">
      <c r="A54" s="311"/>
      <c r="B54" s="298" t="s">
        <v>99</v>
      </c>
      <c r="C54" s="296"/>
      <c r="D54" s="229" t="s">
        <v>100</v>
      </c>
      <c r="E54" s="219" t="s">
        <v>45</v>
      </c>
      <c r="F54" s="229"/>
      <c r="G54" s="230"/>
      <c r="H54" s="219"/>
      <c r="I54" s="225"/>
      <c r="J54" s="245"/>
      <c r="K54" s="220"/>
      <c r="L54" s="233"/>
      <c r="M54" s="220"/>
      <c r="N54" s="77"/>
      <c r="O54" s="229"/>
      <c r="P54" s="229">
        <f t="shared" si="4"/>
        <v>0</v>
      </c>
      <c r="Q54" s="219"/>
      <c r="R54" s="229"/>
      <c r="S54" s="248">
        <f t="shared" si="5"/>
        <v>0</v>
      </c>
      <c r="T54" s="249"/>
      <c r="U54" s="249"/>
      <c r="V54" s="249"/>
      <c r="W54" s="220"/>
    </row>
    <row r="55" spans="1:23" s="211" customFormat="1" ht="20.100000000000001" customHeight="1" x14ac:dyDescent="0.15">
      <c r="A55" s="311"/>
      <c r="B55" s="298"/>
      <c r="C55" s="239" t="s">
        <v>101</v>
      </c>
      <c r="D55" s="229" t="s">
        <v>98</v>
      </c>
      <c r="E55" s="219" t="s">
        <v>45</v>
      </c>
      <c r="F55" s="229"/>
      <c r="G55" s="230"/>
      <c r="H55" s="219"/>
      <c r="I55" s="225"/>
      <c r="J55" s="245"/>
      <c r="K55" s="220"/>
      <c r="L55" s="233"/>
      <c r="M55" s="220"/>
      <c r="N55" s="77"/>
      <c r="O55" s="229"/>
      <c r="P55" s="229">
        <f t="shared" si="4"/>
        <v>0</v>
      </c>
      <c r="Q55" s="219"/>
      <c r="R55" s="229"/>
      <c r="S55" s="248">
        <f t="shared" si="5"/>
        <v>0</v>
      </c>
      <c r="T55" s="249"/>
      <c r="U55" s="249"/>
      <c r="V55" s="249"/>
      <c r="W55" s="220"/>
    </row>
    <row r="56" spans="1:23" s="211" customFormat="1" ht="20.100000000000001" customHeight="1" x14ac:dyDescent="0.15">
      <c r="A56" s="311"/>
      <c r="B56" s="298"/>
      <c r="C56" s="239" t="s">
        <v>102</v>
      </c>
      <c r="D56" s="229" t="s">
        <v>100</v>
      </c>
      <c r="E56" s="219" t="s">
        <v>45</v>
      </c>
      <c r="F56" s="229"/>
      <c r="G56" s="230"/>
      <c r="H56" s="219"/>
      <c r="I56" s="225"/>
      <c r="J56" s="245"/>
      <c r="K56" s="220"/>
      <c r="L56" s="233"/>
      <c r="M56" s="220"/>
      <c r="N56" s="77"/>
      <c r="O56" s="229"/>
      <c r="P56" s="229">
        <f t="shared" si="4"/>
        <v>0</v>
      </c>
      <c r="Q56" s="219"/>
      <c r="R56" s="229"/>
      <c r="S56" s="248">
        <f t="shared" si="5"/>
        <v>0</v>
      </c>
      <c r="T56" s="249"/>
      <c r="U56" s="249"/>
      <c r="V56" s="249"/>
      <c r="W56" s="220"/>
    </row>
    <row r="57" spans="1:23" ht="20.100000000000001" customHeight="1" x14ac:dyDescent="0.15">
      <c r="A57" s="311"/>
      <c r="B57" s="298"/>
      <c r="C57" s="239" t="s">
        <v>103</v>
      </c>
      <c r="D57" s="229" t="s">
        <v>98</v>
      </c>
      <c r="E57" s="219" t="s">
        <v>45</v>
      </c>
      <c r="F57" s="219"/>
      <c r="G57" s="230"/>
      <c r="H57" s="219"/>
      <c r="I57" s="225"/>
      <c r="J57" s="245"/>
      <c r="K57" s="220"/>
      <c r="L57" s="233"/>
      <c r="M57" s="220"/>
      <c r="N57" s="77"/>
      <c r="O57" s="229"/>
      <c r="P57" s="229">
        <f t="shared" si="4"/>
        <v>0</v>
      </c>
      <c r="Q57" s="219"/>
      <c r="R57" s="229"/>
      <c r="S57" s="248">
        <f t="shared" si="5"/>
        <v>0</v>
      </c>
      <c r="T57" s="249"/>
      <c r="U57" s="249"/>
      <c r="V57" s="249"/>
    </row>
    <row r="58" spans="1:23" ht="20.100000000000001" customHeight="1" x14ac:dyDescent="0.15">
      <c r="A58" s="311"/>
      <c r="B58" s="298"/>
      <c r="C58" s="296" t="s">
        <v>104</v>
      </c>
      <c r="D58" s="229" t="s">
        <v>62</v>
      </c>
      <c r="E58" s="219" t="s">
        <v>45</v>
      </c>
      <c r="F58" s="219"/>
      <c r="G58" s="230"/>
      <c r="H58" s="219"/>
      <c r="I58" s="225"/>
      <c r="J58" s="245"/>
      <c r="K58" s="220"/>
      <c r="L58" s="233"/>
      <c r="M58" s="220"/>
      <c r="N58" s="77"/>
      <c r="O58" s="229"/>
      <c r="P58" s="229">
        <f t="shared" si="4"/>
        <v>0</v>
      </c>
      <c r="Q58" s="219"/>
      <c r="R58" s="229"/>
      <c r="S58" s="248">
        <f t="shared" si="5"/>
        <v>0</v>
      </c>
      <c r="T58" s="249"/>
      <c r="U58" s="249"/>
      <c r="V58" s="249"/>
    </row>
    <row r="59" spans="1:23" ht="20.100000000000001" customHeight="1" x14ac:dyDescent="0.15">
      <c r="A59" s="311"/>
      <c r="B59" s="298"/>
      <c r="C59" s="296"/>
      <c r="D59" s="229" t="s">
        <v>98</v>
      </c>
      <c r="E59" s="219" t="s">
        <v>45</v>
      </c>
      <c r="F59" s="219"/>
      <c r="G59" s="230"/>
      <c r="H59" s="219"/>
      <c r="I59" s="225"/>
      <c r="J59" s="245"/>
      <c r="K59" s="220"/>
      <c r="L59" s="233"/>
      <c r="M59" s="220"/>
      <c r="N59" s="77"/>
      <c r="O59" s="229"/>
      <c r="P59" s="229">
        <f t="shared" si="4"/>
        <v>0</v>
      </c>
      <c r="Q59" s="219"/>
      <c r="R59" s="229"/>
      <c r="S59" s="248">
        <f t="shared" si="5"/>
        <v>0</v>
      </c>
      <c r="T59" s="249"/>
      <c r="U59" s="249"/>
      <c r="V59" s="249"/>
    </row>
    <row r="60" spans="1:23" s="211" customFormat="1" ht="20.100000000000001" customHeight="1" x14ac:dyDescent="0.15">
      <c r="A60" s="311"/>
      <c r="B60" s="298"/>
      <c r="C60" s="296"/>
      <c r="D60" s="229" t="s">
        <v>100</v>
      </c>
      <c r="E60" s="219" t="s">
        <v>45</v>
      </c>
      <c r="F60" s="229"/>
      <c r="G60" s="230"/>
      <c r="H60" s="219"/>
      <c r="I60" s="225"/>
      <c r="J60" s="245"/>
      <c r="K60" s="245"/>
      <c r="L60" s="233"/>
      <c r="M60" s="220"/>
      <c r="N60" s="77"/>
      <c r="O60" s="229"/>
      <c r="P60" s="229">
        <f t="shared" si="4"/>
        <v>0</v>
      </c>
      <c r="Q60" s="219"/>
      <c r="R60" s="229"/>
      <c r="S60" s="248">
        <f t="shared" si="5"/>
        <v>0</v>
      </c>
      <c r="T60" s="249"/>
      <c r="U60" s="249"/>
      <c r="V60" s="249"/>
      <c r="W60" s="220"/>
    </row>
    <row r="61" spans="1:23" s="211" customFormat="1" ht="20.100000000000001" customHeight="1" x14ac:dyDescent="0.15">
      <c r="A61" s="311"/>
      <c r="B61" s="298"/>
      <c r="C61" s="296" t="s">
        <v>105</v>
      </c>
      <c r="D61" s="229" t="s">
        <v>98</v>
      </c>
      <c r="E61" s="219" t="s">
        <v>45</v>
      </c>
      <c r="F61" s="229"/>
      <c r="G61" s="230"/>
      <c r="H61" s="219"/>
      <c r="I61" s="225"/>
      <c r="J61" s="245"/>
      <c r="K61" s="245"/>
      <c r="L61" s="233"/>
      <c r="M61" s="220"/>
      <c r="N61" s="77"/>
      <c r="O61" s="229"/>
      <c r="P61" s="229">
        <f t="shared" si="4"/>
        <v>0</v>
      </c>
      <c r="Q61" s="219"/>
      <c r="R61" s="229"/>
      <c r="S61" s="248">
        <f t="shared" si="5"/>
        <v>0</v>
      </c>
      <c r="T61" s="249"/>
      <c r="U61" s="249"/>
      <c r="V61" s="249"/>
      <c r="W61" s="220"/>
    </row>
    <row r="62" spans="1:23" s="211" customFormat="1" ht="20.100000000000001" customHeight="1" x14ac:dyDescent="0.15">
      <c r="A62" s="311"/>
      <c r="B62" s="298"/>
      <c r="C62" s="296"/>
      <c r="D62" s="229" t="s">
        <v>100</v>
      </c>
      <c r="E62" s="219" t="s">
        <v>45</v>
      </c>
      <c r="F62" s="229"/>
      <c r="G62" s="230"/>
      <c r="H62" s="219"/>
      <c r="I62" s="225"/>
      <c r="J62" s="245"/>
      <c r="K62" s="245"/>
      <c r="L62" s="233"/>
      <c r="M62" s="220"/>
      <c r="N62" s="77"/>
      <c r="O62" s="229"/>
      <c r="P62" s="229">
        <f t="shared" si="4"/>
        <v>0</v>
      </c>
      <c r="Q62" s="219"/>
      <c r="R62" s="229"/>
      <c r="S62" s="248">
        <f t="shared" si="5"/>
        <v>0</v>
      </c>
      <c r="T62" s="249"/>
      <c r="U62" s="249"/>
      <c r="V62" s="249"/>
      <c r="W62" s="220"/>
    </row>
    <row r="63" spans="1:23" s="211" customFormat="1" ht="20.100000000000001" customHeight="1" x14ac:dyDescent="0.15">
      <c r="A63" s="311"/>
      <c r="B63" s="298"/>
      <c r="C63" s="296" t="s">
        <v>106</v>
      </c>
      <c r="D63" s="229" t="s">
        <v>98</v>
      </c>
      <c r="E63" s="219" t="s">
        <v>45</v>
      </c>
      <c r="F63" s="229"/>
      <c r="G63" s="230"/>
      <c r="H63" s="219"/>
      <c r="I63" s="225"/>
      <c r="J63" s="245"/>
      <c r="K63" s="245"/>
      <c r="L63" s="233"/>
      <c r="M63" s="220"/>
      <c r="N63" s="77"/>
      <c r="O63" s="229"/>
      <c r="P63" s="229">
        <f t="shared" si="4"/>
        <v>0</v>
      </c>
      <c r="Q63" s="219"/>
      <c r="R63" s="229"/>
      <c r="S63" s="248">
        <f t="shared" si="5"/>
        <v>0</v>
      </c>
      <c r="T63" s="249"/>
      <c r="U63" s="249"/>
      <c r="V63" s="249"/>
      <c r="W63" s="220"/>
    </row>
    <row r="64" spans="1:23" s="211" customFormat="1" ht="20.100000000000001" customHeight="1" x14ac:dyDescent="0.15">
      <c r="A64" s="311"/>
      <c r="B64" s="298"/>
      <c r="C64" s="296"/>
      <c r="D64" s="229" t="s">
        <v>100</v>
      </c>
      <c r="E64" s="219" t="s">
        <v>45</v>
      </c>
      <c r="F64" s="229"/>
      <c r="G64" s="230"/>
      <c r="H64" s="219"/>
      <c r="I64" s="225"/>
      <c r="J64" s="245"/>
      <c r="K64" s="245"/>
      <c r="L64" s="233"/>
      <c r="M64" s="220"/>
      <c r="N64" s="77"/>
      <c r="O64" s="229"/>
      <c r="P64" s="229">
        <f t="shared" si="4"/>
        <v>0</v>
      </c>
      <c r="Q64" s="219"/>
      <c r="R64" s="229"/>
      <c r="S64" s="248">
        <f t="shared" si="5"/>
        <v>0</v>
      </c>
      <c r="T64" s="249"/>
      <c r="U64" s="249"/>
      <c r="V64" s="249"/>
      <c r="W64" s="220"/>
    </row>
    <row r="65" spans="1:23" s="211" customFormat="1" ht="20.100000000000001" customHeight="1" x14ac:dyDescent="0.15">
      <c r="A65" s="311"/>
      <c r="B65" s="298"/>
      <c r="C65" s="296"/>
      <c r="D65" s="229" t="s">
        <v>71</v>
      </c>
      <c r="E65" s="219" t="s">
        <v>45</v>
      </c>
      <c r="F65" s="229"/>
      <c r="G65" s="230"/>
      <c r="H65" s="219"/>
      <c r="I65" s="225"/>
      <c r="J65" s="245"/>
      <c r="K65" s="220"/>
      <c r="L65" s="233"/>
      <c r="M65" s="220"/>
      <c r="N65" s="77"/>
      <c r="O65" s="229"/>
      <c r="P65" s="229">
        <f t="shared" si="4"/>
        <v>0</v>
      </c>
      <c r="Q65" s="219"/>
      <c r="R65" s="229"/>
      <c r="S65" s="248">
        <f t="shared" si="5"/>
        <v>0</v>
      </c>
      <c r="T65" s="249"/>
      <c r="U65" s="249"/>
      <c r="V65" s="249"/>
      <c r="W65" s="220"/>
    </row>
    <row r="66" spans="1:23" s="211" customFormat="1" ht="20.100000000000001" customHeight="1" x14ac:dyDescent="0.15">
      <c r="A66" s="311"/>
      <c r="B66" s="298"/>
      <c r="C66" s="238" t="s">
        <v>107</v>
      </c>
      <c r="D66" s="229" t="s">
        <v>62</v>
      </c>
      <c r="E66" s="219" t="s">
        <v>45</v>
      </c>
      <c r="F66" s="229"/>
      <c r="G66" s="230"/>
      <c r="H66" s="219"/>
      <c r="I66" s="225"/>
      <c r="J66" s="245"/>
      <c r="K66" s="220"/>
      <c r="L66" s="233"/>
      <c r="M66" s="220"/>
      <c r="N66" s="77"/>
      <c r="O66" s="229"/>
      <c r="P66" s="229">
        <f t="shared" si="4"/>
        <v>0</v>
      </c>
      <c r="Q66" s="219"/>
      <c r="R66" s="229"/>
      <c r="S66" s="248">
        <f t="shared" si="5"/>
        <v>0</v>
      </c>
      <c r="T66" s="249"/>
      <c r="U66" s="249"/>
      <c r="V66" s="249"/>
      <c r="W66" s="220"/>
    </row>
    <row r="67" spans="1:23" s="211" customFormat="1" ht="20.100000000000001" customHeight="1" x14ac:dyDescent="0.15">
      <c r="A67" s="311"/>
      <c r="B67" s="299"/>
      <c r="C67" s="238" t="s">
        <v>108</v>
      </c>
      <c r="D67" s="229" t="s">
        <v>72</v>
      </c>
      <c r="E67" s="219" t="s">
        <v>45</v>
      </c>
      <c r="F67" s="229"/>
      <c r="G67" s="230"/>
      <c r="H67" s="219"/>
      <c r="I67" s="225"/>
      <c r="J67" s="245"/>
      <c r="K67" s="220"/>
      <c r="L67" s="233"/>
      <c r="M67" s="220"/>
      <c r="N67" s="77"/>
      <c r="O67" s="229"/>
      <c r="P67" s="229">
        <f t="shared" si="4"/>
        <v>0</v>
      </c>
      <c r="Q67" s="219"/>
      <c r="R67" s="229"/>
      <c r="S67" s="248">
        <f t="shared" si="5"/>
        <v>0</v>
      </c>
      <c r="T67" s="249"/>
      <c r="U67" s="249"/>
      <c r="V67" s="249"/>
      <c r="W67" s="220"/>
    </row>
    <row r="68" spans="1:23" s="211" customFormat="1" ht="20.100000000000001" customHeight="1" x14ac:dyDescent="0.15">
      <c r="A68" s="311"/>
      <c r="B68" s="297" t="s">
        <v>109</v>
      </c>
      <c r="C68" s="239" t="s">
        <v>110</v>
      </c>
      <c r="D68" s="229" t="s">
        <v>27</v>
      </c>
      <c r="E68" s="219" t="s">
        <v>45</v>
      </c>
      <c r="F68" s="229"/>
      <c r="G68" s="230"/>
      <c r="H68" s="219"/>
      <c r="I68" s="225"/>
      <c r="J68" s="245"/>
      <c r="K68" s="220"/>
      <c r="L68" s="233"/>
      <c r="M68" s="220"/>
      <c r="N68" s="77"/>
      <c r="O68" s="229"/>
      <c r="P68" s="229">
        <f t="shared" si="4"/>
        <v>0</v>
      </c>
      <c r="Q68" s="219"/>
      <c r="R68" s="229"/>
      <c r="S68" s="248">
        <f t="shared" si="5"/>
        <v>0</v>
      </c>
      <c r="T68" s="249"/>
      <c r="U68" s="249"/>
      <c r="V68" s="249"/>
      <c r="W68" s="220"/>
    </row>
    <row r="69" spans="1:23" s="211" customFormat="1" ht="20.100000000000001" customHeight="1" x14ac:dyDescent="0.15">
      <c r="A69" s="311"/>
      <c r="B69" s="298"/>
      <c r="C69" s="239" t="s">
        <v>111</v>
      </c>
      <c r="D69" s="229" t="s">
        <v>27</v>
      </c>
      <c r="E69" s="219" t="s">
        <v>45</v>
      </c>
      <c r="F69" s="229"/>
      <c r="G69" s="230"/>
      <c r="H69" s="219"/>
      <c r="I69" s="225"/>
      <c r="J69" s="245"/>
      <c r="K69" s="220"/>
      <c r="L69" s="233"/>
      <c r="M69" s="220"/>
      <c r="N69" s="77"/>
      <c r="O69" s="229"/>
      <c r="P69" s="229">
        <f t="shared" si="4"/>
        <v>0</v>
      </c>
      <c r="Q69" s="219"/>
      <c r="R69" s="229"/>
      <c r="S69" s="248">
        <f t="shared" si="5"/>
        <v>0</v>
      </c>
      <c r="T69" s="249"/>
      <c r="U69" s="249"/>
      <c r="V69" s="249"/>
      <c r="W69" s="220"/>
    </row>
    <row r="70" spans="1:23" s="211" customFormat="1" ht="20.100000000000001" customHeight="1" x14ac:dyDescent="0.15">
      <c r="A70" s="311"/>
      <c r="B70" s="298"/>
      <c r="C70" s="239" t="s">
        <v>112</v>
      </c>
      <c r="D70" s="229" t="s">
        <v>27</v>
      </c>
      <c r="E70" s="219" t="s">
        <v>45</v>
      </c>
      <c r="F70" s="229"/>
      <c r="G70" s="230"/>
      <c r="H70" s="219"/>
      <c r="I70" s="225"/>
      <c r="J70" s="245"/>
      <c r="K70" s="220"/>
      <c r="L70" s="233"/>
      <c r="M70" s="220"/>
      <c r="N70" s="77"/>
      <c r="O70" s="229"/>
      <c r="P70" s="229">
        <f t="shared" si="4"/>
        <v>0</v>
      </c>
      <c r="Q70" s="219"/>
      <c r="R70" s="229"/>
      <c r="S70" s="248">
        <f t="shared" si="5"/>
        <v>0</v>
      </c>
      <c r="T70" s="249"/>
      <c r="U70" s="249"/>
      <c r="V70" s="249"/>
      <c r="W70" s="220"/>
    </row>
    <row r="71" spans="1:23" s="211" customFormat="1" ht="20.100000000000001" customHeight="1" x14ac:dyDescent="0.15">
      <c r="A71" s="311"/>
      <c r="B71" s="298"/>
      <c r="C71" s="239" t="s">
        <v>113</v>
      </c>
      <c r="D71" s="229" t="s">
        <v>27</v>
      </c>
      <c r="E71" s="219" t="s">
        <v>45</v>
      </c>
      <c r="F71" s="229"/>
      <c r="G71" s="230"/>
      <c r="H71" s="219"/>
      <c r="I71" s="225"/>
      <c r="J71" s="245"/>
      <c r="K71" s="220"/>
      <c r="L71" s="233"/>
      <c r="M71" s="220"/>
      <c r="N71" s="77"/>
      <c r="O71" s="229"/>
      <c r="P71" s="229">
        <f t="shared" si="4"/>
        <v>0</v>
      </c>
      <c r="Q71" s="219"/>
      <c r="R71" s="229"/>
      <c r="S71" s="248">
        <f t="shared" si="5"/>
        <v>0</v>
      </c>
      <c r="T71" s="249"/>
      <c r="U71" s="249"/>
      <c r="V71" s="249"/>
      <c r="W71" s="220"/>
    </row>
    <row r="72" spans="1:23" s="211" customFormat="1" ht="20.100000000000001" customHeight="1" x14ac:dyDescent="0.15">
      <c r="A72" s="311"/>
      <c r="B72" s="298"/>
      <c r="C72" s="239" t="s">
        <v>114</v>
      </c>
      <c r="D72" s="229" t="s">
        <v>27</v>
      </c>
      <c r="E72" s="219" t="s">
        <v>45</v>
      </c>
      <c r="F72" s="229"/>
      <c r="G72" s="230"/>
      <c r="H72" s="219"/>
      <c r="I72" s="225"/>
      <c r="J72" s="245"/>
      <c r="K72" s="220"/>
      <c r="L72" s="233"/>
      <c r="M72" s="220"/>
      <c r="N72" s="77"/>
      <c r="O72" s="229"/>
      <c r="P72" s="229">
        <f t="shared" si="4"/>
        <v>0</v>
      </c>
      <c r="Q72" s="219"/>
      <c r="R72" s="229"/>
      <c r="S72" s="248">
        <f t="shared" si="5"/>
        <v>0</v>
      </c>
      <c r="T72" s="249"/>
      <c r="U72" s="249"/>
      <c r="V72" s="249"/>
      <c r="W72" s="220"/>
    </row>
    <row r="73" spans="1:23" s="211" customFormat="1" ht="20.100000000000001" customHeight="1" x14ac:dyDescent="0.15">
      <c r="A73" s="311"/>
      <c r="B73" s="298"/>
      <c r="C73" s="239" t="s">
        <v>115</v>
      </c>
      <c r="D73" s="229" t="s">
        <v>27</v>
      </c>
      <c r="E73" s="219" t="s">
        <v>45</v>
      </c>
      <c r="F73" s="229"/>
      <c r="G73" s="230"/>
      <c r="H73" s="219"/>
      <c r="I73" s="225"/>
      <c r="J73" s="245"/>
      <c r="K73" s="220"/>
      <c r="L73" s="233"/>
      <c r="M73" s="220"/>
      <c r="N73" s="77"/>
      <c r="O73" s="229"/>
      <c r="P73" s="229">
        <f t="shared" si="4"/>
        <v>0</v>
      </c>
      <c r="Q73" s="219"/>
      <c r="R73" s="229"/>
      <c r="S73" s="248">
        <f t="shared" si="5"/>
        <v>0</v>
      </c>
      <c r="T73" s="249"/>
      <c r="U73" s="249"/>
      <c r="V73" s="249"/>
      <c r="W73" s="220"/>
    </row>
    <row r="74" spans="1:23" s="211" customFormat="1" ht="20.100000000000001" customHeight="1" x14ac:dyDescent="0.15">
      <c r="A74" s="311"/>
      <c r="B74" s="298"/>
      <c r="C74" s="239" t="s">
        <v>116</v>
      </c>
      <c r="D74" s="229" t="s">
        <v>62</v>
      </c>
      <c r="E74" s="219" t="s">
        <v>45</v>
      </c>
      <c r="F74" s="229"/>
      <c r="G74" s="230"/>
      <c r="H74" s="219"/>
      <c r="I74" s="225"/>
      <c r="J74" s="245"/>
      <c r="K74" s="220"/>
      <c r="L74" s="233"/>
      <c r="M74" s="220"/>
      <c r="N74" s="77"/>
      <c r="O74" s="229"/>
      <c r="P74" s="229">
        <f t="shared" si="4"/>
        <v>0</v>
      </c>
      <c r="Q74" s="219"/>
      <c r="R74" s="229"/>
      <c r="S74" s="248">
        <f t="shared" si="5"/>
        <v>0</v>
      </c>
      <c r="T74" s="249"/>
      <c r="U74" s="249"/>
      <c r="V74" s="249"/>
      <c r="W74" s="220"/>
    </row>
    <row r="75" spans="1:23" s="211" customFormat="1" ht="20.100000000000001" customHeight="1" x14ac:dyDescent="0.15">
      <c r="A75" s="311"/>
      <c r="B75" s="298"/>
      <c r="C75" s="239" t="s">
        <v>117</v>
      </c>
      <c r="D75" s="229" t="s">
        <v>65</v>
      </c>
      <c r="E75" s="219" t="s">
        <v>45</v>
      </c>
      <c r="F75" s="229"/>
      <c r="G75" s="230"/>
      <c r="H75" s="219"/>
      <c r="I75" s="225"/>
      <c r="J75" s="245"/>
      <c r="K75" s="220"/>
      <c r="L75" s="233"/>
      <c r="M75" s="220"/>
      <c r="N75" s="77"/>
      <c r="O75" s="229"/>
      <c r="P75" s="229">
        <f t="shared" si="4"/>
        <v>0</v>
      </c>
      <c r="Q75" s="219"/>
      <c r="R75" s="229"/>
      <c r="S75" s="248">
        <f t="shared" si="5"/>
        <v>0</v>
      </c>
      <c r="T75" s="249"/>
      <c r="U75" s="249"/>
      <c r="V75" s="249"/>
      <c r="W75" s="220"/>
    </row>
    <row r="76" spans="1:23" s="211" customFormat="1" ht="20.100000000000001" customHeight="1" x14ac:dyDescent="0.15">
      <c r="A76" s="311"/>
      <c r="B76" s="300" t="s">
        <v>118</v>
      </c>
      <c r="C76" s="239" t="s">
        <v>119</v>
      </c>
      <c r="D76" s="229" t="s">
        <v>27</v>
      </c>
      <c r="E76" s="219" t="s">
        <v>45</v>
      </c>
      <c r="F76" s="229"/>
      <c r="G76" s="230"/>
      <c r="H76" s="219"/>
      <c r="I76" s="225"/>
      <c r="J76" s="245"/>
      <c r="K76" s="220"/>
      <c r="L76" s="233"/>
      <c r="M76" s="220"/>
      <c r="N76" s="77"/>
      <c r="O76" s="229"/>
      <c r="P76" s="229">
        <f t="shared" si="4"/>
        <v>0</v>
      </c>
      <c r="Q76" s="219"/>
      <c r="R76" s="229"/>
      <c r="S76" s="248">
        <f t="shared" si="5"/>
        <v>0</v>
      </c>
      <c r="T76" s="249"/>
      <c r="U76" s="249"/>
      <c r="V76" s="249"/>
      <c r="W76" s="220"/>
    </row>
    <row r="77" spans="1:23" s="211" customFormat="1" ht="20.100000000000001" customHeight="1" x14ac:dyDescent="0.15">
      <c r="A77" s="311"/>
      <c r="B77" s="300"/>
      <c r="C77" s="239" t="s">
        <v>120</v>
      </c>
      <c r="D77" s="229" t="s">
        <v>27</v>
      </c>
      <c r="E77" s="219" t="s">
        <v>45</v>
      </c>
      <c r="F77" s="229"/>
      <c r="G77" s="230"/>
      <c r="H77" s="219"/>
      <c r="I77" s="225"/>
      <c r="J77" s="245"/>
      <c r="K77" s="220"/>
      <c r="L77" s="233"/>
      <c r="M77" s="220"/>
      <c r="N77" s="77"/>
      <c r="O77" s="229"/>
      <c r="P77" s="229">
        <f t="shared" si="4"/>
        <v>0</v>
      </c>
      <c r="Q77" s="219"/>
      <c r="R77" s="229"/>
      <c r="S77" s="248">
        <f t="shared" si="5"/>
        <v>0</v>
      </c>
      <c r="T77" s="249"/>
      <c r="U77" s="249"/>
      <c r="V77" s="249"/>
      <c r="W77" s="220"/>
    </row>
    <row r="78" spans="1:23" s="211" customFormat="1" ht="20.100000000000001" customHeight="1" x14ac:dyDescent="0.15">
      <c r="A78" s="311"/>
      <c r="B78" s="297" t="s">
        <v>121</v>
      </c>
      <c r="C78" s="239" t="s">
        <v>122</v>
      </c>
      <c r="D78" s="229" t="s">
        <v>27</v>
      </c>
      <c r="E78" s="219" t="s">
        <v>35</v>
      </c>
      <c r="F78" s="229"/>
      <c r="G78" s="230"/>
      <c r="H78" s="219"/>
      <c r="I78" s="225"/>
      <c r="J78" s="245"/>
      <c r="K78" s="220"/>
      <c r="L78" s="233"/>
      <c r="M78" s="220"/>
      <c r="N78" s="77"/>
      <c r="O78" s="229"/>
      <c r="P78" s="229">
        <f t="shared" si="4"/>
        <v>0</v>
      </c>
      <c r="Q78" s="219"/>
      <c r="R78" s="229"/>
      <c r="S78" s="248">
        <f t="shared" si="5"/>
        <v>0</v>
      </c>
      <c r="T78" s="249"/>
      <c r="U78" s="249"/>
      <c r="V78" s="249"/>
      <c r="W78" s="220"/>
    </row>
    <row r="79" spans="1:23" s="211" customFormat="1" ht="20.100000000000001" customHeight="1" x14ac:dyDescent="0.15">
      <c r="A79" s="311"/>
      <c r="B79" s="298"/>
      <c r="C79" s="239" t="s">
        <v>123</v>
      </c>
      <c r="D79" s="229" t="s">
        <v>65</v>
      </c>
      <c r="E79" s="219" t="s">
        <v>35</v>
      </c>
      <c r="F79" s="229"/>
      <c r="G79" s="230"/>
      <c r="H79" s="219"/>
      <c r="I79" s="225"/>
      <c r="J79" s="245"/>
      <c r="K79" s="220"/>
      <c r="L79" s="233"/>
      <c r="M79" s="220"/>
      <c r="N79" s="77"/>
      <c r="O79" s="229"/>
      <c r="P79" s="229">
        <f t="shared" si="4"/>
        <v>0</v>
      </c>
      <c r="Q79" s="219"/>
      <c r="R79" s="229"/>
      <c r="S79" s="248">
        <f t="shared" si="5"/>
        <v>0</v>
      </c>
      <c r="T79" s="249"/>
      <c r="U79" s="249"/>
      <c r="V79" s="249"/>
      <c r="W79" s="220"/>
    </row>
    <row r="80" spans="1:23" s="211" customFormat="1" ht="20.100000000000001" customHeight="1" x14ac:dyDescent="0.15">
      <c r="A80" s="311"/>
      <c r="B80" s="298"/>
      <c r="C80" s="239" t="s">
        <v>124</v>
      </c>
      <c r="D80" s="229" t="s">
        <v>62</v>
      </c>
      <c r="E80" s="219" t="s">
        <v>35</v>
      </c>
      <c r="F80" s="229"/>
      <c r="G80" s="230"/>
      <c r="H80" s="219"/>
      <c r="I80" s="225"/>
      <c r="J80" s="245"/>
      <c r="K80" s="220"/>
      <c r="L80" s="233"/>
      <c r="M80" s="220"/>
      <c r="N80" s="77"/>
      <c r="O80" s="229"/>
      <c r="P80" s="229">
        <f t="shared" si="4"/>
        <v>0</v>
      </c>
      <c r="Q80" s="219"/>
      <c r="R80" s="229"/>
      <c r="S80" s="248">
        <f t="shared" si="5"/>
        <v>0</v>
      </c>
      <c r="T80" s="249"/>
      <c r="U80" s="249"/>
      <c r="V80" s="249"/>
      <c r="W80" s="220"/>
    </row>
    <row r="81" spans="1:23" ht="20.100000000000001" customHeight="1" x14ac:dyDescent="0.15">
      <c r="A81" s="312" t="s">
        <v>125</v>
      </c>
      <c r="B81" s="250" t="s">
        <v>126</v>
      </c>
      <c r="C81" s="251"/>
      <c r="D81" s="229" t="s">
        <v>60</v>
      </c>
      <c r="E81" s="219" t="s">
        <v>35</v>
      </c>
      <c r="F81" s="229"/>
      <c r="G81" s="230"/>
      <c r="H81" s="219"/>
      <c r="J81" s="245"/>
      <c r="K81" s="233"/>
      <c r="L81" s="233"/>
      <c r="M81" s="220"/>
      <c r="N81" s="77"/>
      <c r="O81" s="229"/>
      <c r="P81" s="229">
        <f t="shared" si="4"/>
        <v>0</v>
      </c>
      <c r="Q81" s="219"/>
      <c r="R81" s="229"/>
      <c r="S81" s="248">
        <f t="shared" si="5"/>
        <v>0</v>
      </c>
      <c r="T81" s="249"/>
      <c r="U81" s="249"/>
      <c r="V81" s="249"/>
    </row>
    <row r="82" spans="1:23" ht="20.100000000000001" customHeight="1" x14ac:dyDescent="0.15">
      <c r="A82" s="313"/>
      <c r="B82" s="250" t="s">
        <v>127</v>
      </c>
      <c r="C82" s="251"/>
      <c r="D82" s="229" t="s">
        <v>62</v>
      </c>
      <c r="E82" s="219" t="s">
        <v>35</v>
      </c>
      <c r="F82" s="229"/>
      <c r="G82" s="230"/>
      <c r="H82" s="219"/>
      <c r="J82" s="245"/>
      <c r="K82" s="233"/>
      <c r="L82" s="233"/>
      <c r="M82" s="220"/>
      <c r="N82" s="77"/>
      <c r="O82" s="229"/>
      <c r="P82" s="229">
        <f t="shared" si="4"/>
        <v>0</v>
      </c>
      <c r="Q82" s="219"/>
      <c r="R82" s="229"/>
      <c r="S82" s="248">
        <f t="shared" si="5"/>
        <v>0</v>
      </c>
      <c r="T82" s="249"/>
      <c r="U82" s="249"/>
      <c r="V82" s="249"/>
    </row>
    <row r="83" spans="1:23" ht="20.100000000000001" customHeight="1" x14ac:dyDescent="0.15">
      <c r="A83" s="313"/>
      <c r="B83" s="301" t="s">
        <v>128</v>
      </c>
      <c r="C83" s="251"/>
      <c r="D83" s="229" t="s">
        <v>89</v>
      </c>
      <c r="E83" s="219" t="s">
        <v>35</v>
      </c>
      <c r="F83" s="229"/>
      <c r="G83" s="230"/>
      <c r="H83" s="219"/>
      <c r="J83" s="245"/>
      <c r="K83" s="233"/>
      <c r="L83" s="233"/>
      <c r="M83" s="220"/>
      <c r="N83" s="77"/>
      <c r="O83" s="229"/>
      <c r="P83" s="229">
        <f t="shared" si="4"/>
        <v>0</v>
      </c>
      <c r="Q83" s="219"/>
      <c r="R83" s="229"/>
      <c r="S83" s="248">
        <f t="shared" si="5"/>
        <v>0</v>
      </c>
      <c r="T83" s="249"/>
      <c r="U83" s="249"/>
      <c r="V83" s="249"/>
    </row>
    <row r="84" spans="1:23" s="211" customFormat="1" ht="20.100000000000001" customHeight="1" x14ac:dyDescent="0.15">
      <c r="A84" s="313"/>
      <c r="B84" s="302"/>
      <c r="C84" s="251"/>
      <c r="D84" s="229" t="s">
        <v>129</v>
      </c>
      <c r="E84" s="219" t="s">
        <v>35</v>
      </c>
      <c r="F84" s="229"/>
      <c r="G84" s="230"/>
      <c r="H84" s="219"/>
      <c r="I84" s="225"/>
      <c r="J84" s="245"/>
      <c r="K84" s="233"/>
      <c r="L84" s="233"/>
      <c r="M84" s="220"/>
      <c r="N84" s="77"/>
      <c r="O84" s="229"/>
      <c r="P84" s="229">
        <f t="shared" si="4"/>
        <v>0</v>
      </c>
      <c r="Q84" s="219"/>
      <c r="R84" s="229"/>
      <c r="S84" s="248">
        <f t="shared" si="5"/>
        <v>0</v>
      </c>
      <c r="T84" s="249"/>
      <c r="U84" s="249"/>
      <c r="V84" s="249"/>
      <c r="W84" s="220"/>
    </row>
    <row r="85" spans="1:23" s="211" customFormat="1" ht="20.100000000000001" customHeight="1" x14ac:dyDescent="0.15">
      <c r="A85" s="313"/>
      <c r="B85" s="250" t="s">
        <v>130</v>
      </c>
      <c r="C85" s="251"/>
      <c r="D85" s="229" t="s">
        <v>27</v>
      </c>
      <c r="E85" s="219" t="s">
        <v>35</v>
      </c>
      <c r="F85" s="229"/>
      <c r="G85" s="230"/>
      <c r="H85" s="219"/>
      <c r="I85" s="225"/>
      <c r="J85" s="245"/>
      <c r="K85" s="233"/>
      <c r="L85" s="233"/>
      <c r="M85" s="220"/>
      <c r="N85" s="77"/>
      <c r="O85" s="229"/>
      <c r="P85" s="229">
        <f t="shared" si="4"/>
        <v>0</v>
      </c>
      <c r="Q85" s="219"/>
      <c r="R85" s="229"/>
      <c r="S85" s="248">
        <f t="shared" si="5"/>
        <v>0</v>
      </c>
      <c r="T85" s="249"/>
      <c r="U85" s="249"/>
      <c r="V85" s="249"/>
      <c r="W85" s="220"/>
    </row>
    <row r="86" spans="1:23" s="211" customFormat="1" ht="20.100000000000001" customHeight="1" x14ac:dyDescent="0.15">
      <c r="A86" s="313"/>
      <c r="B86" s="250" t="s">
        <v>131</v>
      </c>
      <c r="C86" s="251"/>
      <c r="D86" s="229" t="s">
        <v>132</v>
      </c>
      <c r="E86" s="219" t="s">
        <v>35</v>
      </c>
      <c r="F86" s="229"/>
      <c r="G86" s="230"/>
      <c r="H86" s="219"/>
      <c r="I86" s="225"/>
      <c r="J86" s="245"/>
      <c r="K86" s="233"/>
      <c r="L86" s="233"/>
      <c r="M86" s="220"/>
      <c r="N86" s="77"/>
      <c r="O86" s="229"/>
      <c r="P86" s="229">
        <f t="shared" si="4"/>
        <v>0</v>
      </c>
      <c r="Q86" s="219"/>
      <c r="R86" s="229"/>
      <c r="S86" s="248">
        <f t="shared" si="5"/>
        <v>0</v>
      </c>
      <c r="T86" s="249"/>
      <c r="U86" s="249"/>
      <c r="V86" s="249"/>
      <c r="W86" s="220"/>
    </row>
    <row r="87" spans="1:23" s="211" customFormat="1" ht="20.100000000000001" customHeight="1" x14ac:dyDescent="0.15">
      <c r="A87" s="313"/>
      <c r="B87" s="250" t="s">
        <v>133</v>
      </c>
      <c r="C87" s="251"/>
      <c r="D87" s="229" t="s">
        <v>62</v>
      </c>
      <c r="E87" s="219" t="s">
        <v>35</v>
      </c>
      <c r="F87" s="229"/>
      <c r="G87" s="230"/>
      <c r="H87" s="219"/>
      <c r="I87" s="225"/>
      <c r="J87" s="245"/>
      <c r="K87" s="220"/>
      <c r="L87" s="233"/>
      <c r="M87" s="220"/>
      <c r="N87" s="77"/>
      <c r="O87" s="229"/>
      <c r="P87" s="229">
        <f t="shared" si="4"/>
        <v>0</v>
      </c>
      <c r="Q87" s="219"/>
      <c r="R87" s="229"/>
      <c r="S87" s="248">
        <f t="shared" si="5"/>
        <v>0</v>
      </c>
      <c r="T87" s="249"/>
      <c r="U87" s="249"/>
      <c r="V87" s="249"/>
      <c r="W87" s="220"/>
    </row>
    <row r="88" spans="1:23" s="212" customFormat="1" ht="20.100000000000001" customHeight="1" x14ac:dyDescent="0.15">
      <c r="A88" s="313"/>
      <c r="B88" s="250" t="s">
        <v>134</v>
      </c>
      <c r="C88" s="251"/>
      <c r="D88" s="229" t="s">
        <v>135</v>
      </c>
      <c r="E88" s="219" t="s">
        <v>35</v>
      </c>
      <c r="F88" s="219"/>
      <c r="G88" s="230"/>
      <c r="H88" s="219"/>
      <c r="I88" s="225"/>
      <c r="J88" s="245"/>
      <c r="K88" s="220"/>
      <c r="L88" s="233"/>
      <c r="M88" s="220"/>
      <c r="N88" s="77"/>
      <c r="O88" s="229"/>
      <c r="P88" s="229">
        <f t="shared" si="4"/>
        <v>0</v>
      </c>
      <c r="Q88" s="219"/>
      <c r="R88" s="229"/>
      <c r="S88" s="248">
        <f t="shared" si="5"/>
        <v>0</v>
      </c>
      <c r="T88" s="249"/>
      <c r="U88" s="249"/>
      <c r="V88" s="249"/>
      <c r="W88" s="220"/>
    </row>
    <row r="89" spans="1:23" s="211" customFormat="1" ht="20.100000000000001" customHeight="1" x14ac:dyDescent="0.15">
      <c r="A89" s="313"/>
      <c r="B89" s="250" t="s">
        <v>136</v>
      </c>
      <c r="C89" s="251"/>
      <c r="D89" s="229" t="s">
        <v>71</v>
      </c>
      <c r="E89" s="219" t="s">
        <v>35</v>
      </c>
      <c r="F89" s="219"/>
      <c r="G89" s="219"/>
      <c r="H89" s="219"/>
      <c r="I89" s="225"/>
      <c r="J89" s="245"/>
      <c r="K89" s="220"/>
      <c r="L89" s="233"/>
      <c r="M89" s="220"/>
      <c r="N89" s="77"/>
      <c r="O89" s="229"/>
      <c r="P89" s="229">
        <f t="shared" si="4"/>
        <v>0</v>
      </c>
      <c r="Q89" s="219"/>
      <c r="R89" s="229"/>
      <c r="S89" s="248">
        <f t="shared" si="5"/>
        <v>0</v>
      </c>
      <c r="T89" s="249"/>
      <c r="U89" s="249"/>
      <c r="V89" s="249"/>
      <c r="W89" s="220"/>
    </row>
    <row r="90" spans="1:23" s="211" customFormat="1" ht="20.100000000000001" customHeight="1" x14ac:dyDescent="0.15">
      <c r="A90" s="313"/>
      <c r="B90" s="250" t="s">
        <v>137</v>
      </c>
      <c r="C90" s="251"/>
      <c r="D90" s="229" t="s">
        <v>94</v>
      </c>
      <c r="E90" s="219" t="s">
        <v>35</v>
      </c>
      <c r="F90" s="229"/>
      <c r="G90" s="230"/>
      <c r="H90" s="219"/>
      <c r="I90" s="215"/>
      <c r="J90" s="245"/>
      <c r="K90" s="233"/>
      <c r="L90" s="233"/>
      <c r="M90" s="220"/>
      <c r="N90" s="77"/>
      <c r="O90" s="229"/>
      <c r="P90" s="229">
        <f t="shared" si="4"/>
        <v>0</v>
      </c>
      <c r="Q90" s="219"/>
      <c r="R90" s="229"/>
      <c r="S90" s="248">
        <f t="shared" si="5"/>
        <v>0</v>
      </c>
      <c r="T90" s="249"/>
      <c r="U90" s="249"/>
      <c r="V90" s="249"/>
      <c r="W90" s="220"/>
    </row>
    <row r="91" spans="1:23" s="212" customFormat="1" ht="20.100000000000001" customHeight="1" x14ac:dyDescent="0.15">
      <c r="A91" s="314" t="s">
        <v>138</v>
      </c>
      <c r="B91" s="252" t="s">
        <v>139</v>
      </c>
      <c r="C91" s="253"/>
      <c r="D91" s="229" t="s">
        <v>27</v>
      </c>
      <c r="E91" s="219" t="s">
        <v>84</v>
      </c>
      <c r="F91" s="229"/>
      <c r="G91" s="230"/>
      <c r="H91" s="229"/>
      <c r="I91" s="230"/>
      <c r="J91" s="245"/>
      <c r="K91" s="220"/>
      <c r="L91" s="233"/>
      <c r="M91" s="220"/>
      <c r="N91" s="77"/>
      <c r="O91" s="229"/>
      <c r="P91" s="229">
        <f t="shared" si="4"/>
        <v>0</v>
      </c>
      <c r="Q91" s="219"/>
      <c r="R91" s="229"/>
      <c r="S91" s="248">
        <f t="shared" si="5"/>
        <v>0</v>
      </c>
      <c r="T91" s="249"/>
      <c r="U91" s="249"/>
      <c r="V91" s="249"/>
      <c r="W91" s="220"/>
    </row>
    <row r="92" spans="1:23" s="212" customFormat="1" ht="20.100000000000001" customHeight="1" x14ac:dyDescent="0.15">
      <c r="A92" s="314"/>
      <c r="B92" s="252" t="s">
        <v>140</v>
      </c>
      <c r="C92" s="253"/>
      <c r="D92" s="229" t="s">
        <v>27</v>
      </c>
      <c r="E92" s="219" t="s">
        <v>84</v>
      </c>
      <c r="F92" s="229"/>
      <c r="G92" s="230"/>
      <c r="H92" s="229"/>
      <c r="I92" s="230"/>
      <c r="J92" s="245"/>
      <c r="K92" s="220"/>
      <c r="L92" s="233"/>
      <c r="M92" s="220"/>
      <c r="N92" s="77"/>
      <c r="O92" s="229"/>
      <c r="P92" s="229">
        <f t="shared" si="4"/>
        <v>0</v>
      </c>
      <c r="Q92" s="219"/>
      <c r="R92" s="229"/>
      <c r="S92" s="248">
        <f t="shared" si="5"/>
        <v>0</v>
      </c>
      <c r="T92" s="249"/>
      <c r="U92" s="249"/>
      <c r="V92" s="249"/>
      <c r="W92" s="220"/>
    </row>
    <row r="93" spans="1:23" s="212" customFormat="1" ht="20.100000000000001" customHeight="1" x14ac:dyDescent="0.15">
      <c r="A93" s="314"/>
      <c r="B93" s="252" t="s">
        <v>141</v>
      </c>
      <c r="C93" s="253"/>
      <c r="D93" s="229" t="s">
        <v>69</v>
      </c>
      <c r="E93" s="219" t="s">
        <v>84</v>
      </c>
      <c r="F93" s="229"/>
      <c r="G93" s="230"/>
      <c r="H93" s="229"/>
      <c r="I93" s="230"/>
      <c r="J93" s="245"/>
      <c r="K93" s="220"/>
      <c r="L93" s="233"/>
      <c r="M93" s="220"/>
      <c r="N93" s="77"/>
      <c r="O93" s="229"/>
      <c r="P93" s="229">
        <f t="shared" si="4"/>
        <v>0</v>
      </c>
      <c r="Q93" s="219"/>
      <c r="R93" s="229"/>
      <c r="S93" s="248">
        <f t="shared" si="5"/>
        <v>0</v>
      </c>
      <c r="T93" s="249"/>
      <c r="U93" s="249"/>
      <c r="V93" s="249"/>
      <c r="W93" s="220"/>
    </row>
    <row r="94" spans="1:23" s="212" customFormat="1" ht="20.100000000000001" customHeight="1" x14ac:dyDescent="0.15">
      <c r="A94" s="314"/>
      <c r="B94" s="252" t="s">
        <v>142</v>
      </c>
      <c r="C94" s="253"/>
      <c r="D94" s="229" t="s">
        <v>27</v>
      </c>
      <c r="E94" s="219" t="s">
        <v>84</v>
      </c>
      <c r="F94" s="229"/>
      <c r="G94" s="230"/>
      <c r="H94" s="229"/>
      <c r="I94" s="230"/>
      <c r="J94" s="245"/>
      <c r="K94" s="220"/>
      <c r="L94" s="233"/>
      <c r="M94" s="220"/>
      <c r="N94" s="77"/>
      <c r="O94" s="229"/>
      <c r="P94" s="229">
        <f t="shared" si="4"/>
        <v>0</v>
      </c>
      <c r="Q94" s="219"/>
      <c r="R94" s="229"/>
      <c r="S94" s="248">
        <f t="shared" si="5"/>
        <v>0</v>
      </c>
      <c r="T94" s="249"/>
      <c r="U94" s="249"/>
      <c r="V94" s="249"/>
      <c r="W94" s="220"/>
    </row>
    <row r="95" spans="1:23" s="212" customFormat="1" ht="20.100000000000001" customHeight="1" x14ac:dyDescent="0.15">
      <c r="A95" s="314"/>
      <c r="B95" s="252" t="s">
        <v>143</v>
      </c>
      <c r="C95" s="253"/>
      <c r="D95" s="229" t="s">
        <v>27</v>
      </c>
      <c r="E95" s="219" t="s">
        <v>45</v>
      </c>
      <c r="F95" s="229"/>
      <c r="G95" s="230"/>
      <c r="H95" s="229"/>
      <c r="I95" s="230"/>
      <c r="J95" s="245"/>
      <c r="K95" s="220"/>
      <c r="L95" s="233"/>
      <c r="M95" s="220"/>
      <c r="N95" s="77"/>
      <c r="O95" s="229"/>
      <c r="P95" s="229">
        <f t="shared" si="4"/>
        <v>0</v>
      </c>
      <c r="Q95" s="219"/>
      <c r="R95" s="229"/>
      <c r="S95" s="248">
        <f t="shared" si="5"/>
        <v>0</v>
      </c>
      <c r="T95" s="249"/>
      <c r="U95" s="249"/>
      <c r="V95" s="249"/>
      <c r="W95" s="220"/>
    </row>
    <row r="96" spans="1:23" s="211" customFormat="1" ht="20.100000000000001" customHeight="1" x14ac:dyDescent="0.15">
      <c r="A96" s="314"/>
      <c r="B96" s="252" t="s">
        <v>144</v>
      </c>
      <c r="C96" s="253"/>
      <c r="D96" s="229" t="s">
        <v>72</v>
      </c>
      <c r="E96" s="219" t="s">
        <v>45</v>
      </c>
      <c r="F96" s="219"/>
      <c r="G96" s="230"/>
      <c r="H96" s="219"/>
      <c r="I96" s="225"/>
      <c r="J96" s="245"/>
      <c r="K96" s="220"/>
      <c r="L96" s="233"/>
      <c r="M96" s="220"/>
      <c r="N96" s="77"/>
      <c r="O96" s="229"/>
      <c r="P96" s="229">
        <f t="shared" si="4"/>
        <v>0</v>
      </c>
      <c r="Q96" s="219"/>
      <c r="R96" s="229"/>
      <c r="S96" s="248">
        <f t="shared" si="5"/>
        <v>0</v>
      </c>
      <c r="T96" s="249"/>
      <c r="U96" s="249"/>
      <c r="V96" s="249"/>
      <c r="W96" s="220"/>
    </row>
    <row r="97" spans="1:23" s="211" customFormat="1" ht="20.100000000000001" customHeight="1" x14ac:dyDescent="0.15">
      <c r="A97" s="314"/>
      <c r="B97" s="252" t="s">
        <v>145</v>
      </c>
      <c r="C97" s="253"/>
      <c r="D97" s="229" t="s">
        <v>62</v>
      </c>
      <c r="E97" s="219" t="s">
        <v>45</v>
      </c>
      <c r="F97" s="219"/>
      <c r="G97" s="230"/>
      <c r="H97" s="219"/>
      <c r="I97" s="225"/>
      <c r="J97" s="245"/>
      <c r="K97" s="220"/>
      <c r="L97" s="233"/>
      <c r="M97" s="220"/>
      <c r="N97" s="77"/>
      <c r="O97" s="229"/>
      <c r="P97" s="229">
        <f t="shared" si="4"/>
        <v>0</v>
      </c>
      <c r="Q97" s="219"/>
      <c r="R97" s="229"/>
      <c r="S97" s="248">
        <f t="shared" si="5"/>
        <v>0</v>
      </c>
      <c r="T97" s="249"/>
      <c r="U97" s="249"/>
      <c r="V97" s="249"/>
      <c r="W97" s="220"/>
    </row>
    <row r="98" spans="1:23" s="211" customFormat="1" ht="20.100000000000001" customHeight="1" x14ac:dyDescent="0.15">
      <c r="A98" s="315" t="s">
        <v>146</v>
      </c>
      <c r="B98" s="254" t="s">
        <v>147</v>
      </c>
      <c r="C98" s="255"/>
      <c r="D98" s="229" t="s">
        <v>69</v>
      </c>
      <c r="E98" s="219" t="s">
        <v>50</v>
      </c>
      <c r="F98" s="229"/>
      <c r="G98" s="230"/>
      <c r="H98" s="219"/>
      <c r="I98" s="219"/>
      <c r="J98" s="245"/>
      <c r="K98" s="220"/>
      <c r="L98" s="233"/>
      <c r="M98" s="220"/>
      <c r="N98" s="77"/>
      <c r="O98" s="229"/>
      <c r="P98" s="229">
        <f t="shared" si="4"/>
        <v>0</v>
      </c>
      <c r="Q98" s="219"/>
      <c r="R98" s="229"/>
      <c r="S98" s="248">
        <f t="shared" si="5"/>
        <v>0</v>
      </c>
      <c r="T98" s="249"/>
      <c r="U98" s="249"/>
      <c r="V98" s="249"/>
      <c r="W98" s="220"/>
    </row>
    <row r="99" spans="1:23" s="211" customFormat="1" ht="20.100000000000001" customHeight="1" x14ac:dyDescent="0.15">
      <c r="A99" s="316"/>
      <c r="B99" s="292" t="s">
        <v>148</v>
      </c>
      <c r="C99" s="255"/>
      <c r="D99" s="229" t="s">
        <v>92</v>
      </c>
      <c r="E99" s="219" t="s">
        <v>50</v>
      </c>
      <c r="F99" s="229"/>
      <c r="G99" s="230"/>
      <c r="H99" s="219"/>
      <c r="I99" s="219"/>
      <c r="J99" s="245"/>
      <c r="K99" s="220"/>
      <c r="L99" s="233"/>
      <c r="M99" s="220"/>
      <c r="N99" s="77"/>
      <c r="O99" s="229"/>
      <c r="P99" s="229">
        <f t="shared" si="4"/>
        <v>0</v>
      </c>
      <c r="Q99" s="219"/>
      <c r="R99" s="229"/>
      <c r="S99" s="248">
        <f t="shared" si="5"/>
        <v>0</v>
      </c>
      <c r="T99" s="249"/>
      <c r="U99" s="249"/>
      <c r="V99" s="249"/>
      <c r="W99" s="220"/>
    </row>
    <row r="100" spans="1:23" s="211" customFormat="1" ht="20.100000000000001" customHeight="1" x14ac:dyDescent="0.15">
      <c r="A100" s="316"/>
      <c r="B100" s="293"/>
      <c r="C100" s="255"/>
      <c r="D100" s="229" t="s">
        <v>94</v>
      </c>
      <c r="E100" s="219" t="s">
        <v>50</v>
      </c>
      <c r="F100" s="229"/>
      <c r="G100" s="230"/>
      <c r="H100" s="219"/>
      <c r="I100" s="219"/>
      <c r="J100" s="245"/>
      <c r="K100" s="220"/>
      <c r="L100" s="233"/>
      <c r="M100" s="220"/>
      <c r="N100" s="77"/>
      <c r="O100" s="229"/>
      <c r="P100" s="229">
        <f t="shared" si="4"/>
        <v>0</v>
      </c>
      <c r="Q100" s="219"/>
      <c r="R100" s="229"/>
      <c r="S100" s="248">
        <f t="shared" si="5"/>
        <v>0</v>
      </c>
      <c r="T100" s="249"/>
      <c r="U100" s="249"/>
      <c r="V100" s="249"/>
      <c r="W100" s="220"/>
    </row>
    <row r="101" spans="1:23" s="212" customFormat="1" ht="20.100000000000001" customHeight="1" x14ac:dyDescent="0.15">
      <c r="A101" s="316"/>
      <c r="B101" s="254" t="s">
        <v>149</v>
      </c>
      <c r="C101" s="255"/>
      <c r="D101" s="229" t="s">
        <v>27</v>
      </c>
      <c r="E101" s="219" t="s">
        <v>50</v>
      </c>
      <c r="F101" s="229"/>
      <c r="G101" s="230"/>
      <c r="H101" s="219"/>
      <c r="I101" s="225"/>
      <c r="J101" s="245"/>
      <c r="K101" s="220"/>
      <c r="L101" s="233"/>
      <c r="M101" s="220"/>
      <c r="N101" s="77"/>
      <c r="O101" s="229"/>
      <c r="P101" s="229">
        <f t="shared" ref="P101:P126" si="6">N101*O101</f>
        <v>0</v>
      </c>
      <c r="Q101" s="219"/>
      <c r="R101" s="229"/>
      <c r="S101" s="248">
        <f t="shared" ref="S101:S126" si="7">Q101*R101</f>
        <v>0</v>
      </c>
      <c r="T101" s="249"/>
      <c r="U101" s="249"/>
      <c r="V101" s="249"/>
      <c r="W101" s="220"/>
    </row>
    <row r="102" spans="1:23" s="212" customFormat="1" ht="20.100000000000001" customHeight="1" x14ac:dyDescent="0.15">
      <c r="A102" s="316"/>
      <c r="B102" s="254" t="s">
        <v>150</v>
      </c>
      <c r="C102" s="255"/>
      <c r="D102" s="229" t="s">
        <v>71</v>
      </c>
      <c r="E102" s="219" t="s">
        <v>50</v>
      </c>
      <c r="F102" s="229"/>
      <c r="G102" s="230"/>
      <c r="H102" s="219"/>
      <c r="I102" s="225"/>
      <c r="J102" s="245"/>
      <c r="K102" s="220"/>
      <c r="L102" s="233"/>
      <c r="M102" s="220"/>
      <c r="N102" s="77"/>
      <c r="O102" s="229"/>
      <c r="P102" s="229">
        <f t="shared" si="6"/>
        <v>0</v>
      </c>
      <c r="Q102" s="219"/>
      <c r="R102" s="229"/>
      <c r="S102" s="248">
        <f t="shared" si="7"/>
        <v>0</v>
      </c>
      <c r="T102" s="249"/>
      <c r="U102" s="249"/>
      <c r="V102" s="249"/>
      <c r="W102" s="220"/>
    </row>
    <row r="103" spans="1:23" s="212" customFormat="1" ht="20.100000000000001" customHeight="1" x14ac:dyDescent="0.15">
      <c r="A103" s="316"/>
      <c r="B103" s="254" t="s">
        <v>151</v>
      </c>
      <c r="C103" s="255"/>
      <c r="D103" s="229" t="s">
        <v>71</v>
      </c>
      <c r="E103" s="219" t="s">
        <v>50</v>
      </c>
      <c r="F103" s="229"/>
      <c r="G103" s="229"/>
      <c r="H103" s="219"/>
      <c r="I103" s="225"/>
      <c r="J103" s="245"/>
      <c r="K103" s="220"/>
      <c r="L103" s="233"/>
      <c r="M103" s="220"/>
      <c r="N103" s="77"/>
      <c r="O103" s="229"/>
      <c r="P103" s="229">
        <f t="shared" si="6"/>
        <v>0</v>
      </c>
      <c r="Q103" s="219"/>
      <c r="R103" s="229"/>
      <c r="S103" s="248">
        <f t="shared" si="7"/>
        <v>0</v>
      </c>
      <c r="T103" s="249"/>
      <c r="U103" s="249"/>
      <c r="V103" s="249"/>
      <c r="W103" s="220"/>
    </row>
    <row r="104" spans="1:23" s="212" customFormat="1" ht="20.100000000000001" customHeight="1" x14ac:dyDescent="0.15">
      <c r="A104" s="316"/>
      <c r="B104" s="254" t="s">
        <v>152</v>
      </c>
      <c r="C104" s="255"/>
      <c r="D104" s="229" t="s">
        <v>62</v>
      </c>
      <c r="E104" s="219" t="s">
        <v>50</v>
      </c>
      <c r="F104" s="229"/>
      <c r="G104" s="229"/>
      <c r="H104" s="219"/>
      <c r="I104" s="225"/>
      <c r="J104" s="245"/>
      <c r="K104" s="220"/>
      <c r="L104" s="233"/>
      <c r="M104" s="220"/>
      <c r="N104" s="77"/>
      <c r="O104" s="229"/>
      <c r="P104" s="229">
        <f t="shared" si="6"/>
        <v>0</v>
      </c>
      <c r="Q104" s="219"/>
      <c r="R104" s="229"/>
      <c r="S104" s="248">
        <f t="shared" si="7"/>
        <v>0</v>
      </c>
      <c r="T104" s="249"/>
      <c r="U104" s="249"/>
      <c r="V104" s="249"/>
      <c r="W104" s="220"/>
    </row>
    <row r="105" spans="1:23" s="212" customFormat="1" ht="20.100000000000001" customHeight="1" x14ac:dyDescent="0.15">
      <c r="A105" s="316"/>
      <c r="B105" s="254" t="s">
        <v>153</v>
      </c>
      <c r="C105" s="255"/>
      <c r="D105" s="229" t="s">
        <v>69</v>
      </c>
      <c r="E105" s="219" t="s">
        <v>50</v>
      </c>
      <c r="F105" s="229"/>
      <c r="G105" s="229"/>
      <c r="H105" s="219"/>
      <c r="I105" s="225"/>
      <c r="J105" s="245"/>
      <c r="K105" s="220"/>
      <c r="L105" s="233"/>
      <c r="M105" s="220"/>
      <c r="N105" s="77"/>
      <c r="O105" s="229"/>
      <c r="P105" s="229">
        <f t="shared" si="6"/>
        <v>0</v>
      </c>
      <c r="Q105" s="219"/>
      <c r="R105" s="229"/>
      <c r="S105" s="248">
        <f t="shared" si="7"/>
        <v>0</v>
      </c>
      <c r="T105" s="249"/>
      <c r="U105" s="249"/>
      <c r="V105" s="249"/>
      <c r="W105" s="220"/>
    </row>
    <row r="106" spans="1:23" s="212" customFormat="1" ht="20.100000000000001" customHeight="1" x14ac:dyDescent="0.15">
      <c r="A106" s="316"/>
      <c r="B106" s="254" t="s">
        <v>154</v>
      </c>
      <c r="C106" s="255"/>
      <c r="D106" s="229" t="s">
        <v>62</v>
      </c>
      <c r="E106" s="219" t="s">
        <v>50</v>
      </c>
      <c r="F106" s="229"/>
      <c r="G106" s="230"/>
      <c r="H106" s="219"/>
      <c r="I106" s="225"/>
      <c r="J106" s="245"/>
      <c r="K106" s="220"/>
      <c r="L106" s="233"/>
      <c r="M106" s="220"/>
      <c r="N106" s="77"/>
      <c r="O106" s="229"/>
      <c r="P106" s="229">
        <f t="shared" si="6"/>
        <v>0</v>
      </c>
      <c r="Q106" s="219"/>
      <c r="R106" s="229"/>
      <c r="S106" s="248">
        <f t="shared" si="7"/>
        <v>0</v>
      </c>
      <c r="T106" s="249"/>
      <c r="U106" s="249"/>
      <c r="V106" s="249"/>
      <c r="W106" s="220"/>
    </row>
    <row r="107" spans="1:23" s="212" customFormat="1" ht="20.100000000000001" customHeight="1" x14ac:dyDescent="0.15">
      <c r="A107" s="316"/>
      <c r="B107" s="254" t="s">
        <v>155</v>
      </c>
      <c r="C107" s="255"/>
      <c r="D107" s="229" t="s">
        <v>62</v>
      </c>
      <c r="E107" s="219" t="s">
        <v>50</v>
      </c>
      <c r="F107" s="229"/>
      <c r="G107" s="229"/>
      <c r="H107" s="219"/>
      <c r="I107" s="225"/>
      <c r="J107" s="245"/>
      <c r="K107" s="220"/>
      <c r="L107" s="233"/>
      <c r="M107" s="220"/>
      <c r="N107" s="77"/>
      <c r="O107" s="229"/>
      <c r="P107" s="229">
        <f t="shared" si="6"/>
        <v>0</v>
      </c>
      <c r="Q107" s="219"/>
      <c r="R107" s="229"/>
      <c r="S107" s="248">
        <f t="shared" si="7"/>
        <v>0</v>
      </c>
      <c r="T107" s="249"/>
      <c r="U107" s="249"/>
      <c r="V107" s="249"/>
      <c r="W107" s="220"/>
    </row>
    <row r="108" spans="1:23" s="211" customFormat="1" ht="20.100000000000001" customHeight="1" x14ac:dyDescent="0.15">
      <c r="A108" s="316"/>
      <c r="B108" s="254" t="s">
        <v>156</v>
      </c>
      <c r="C108" s="255"/>
      <c r="D108" s="229" t="s">
        <v>62</v>
      </c>
      <c r="E108" s="219" t="s">
        <v>50</v>
      </c>
      <c r="F108" s="229"/>
      <c r="G108" s="230"/>
      <c r="H108" s="219"/>
      <c r="I108" s="225"/>
      <c r="J108" s="245"/>
      <c r="K108" s="220"/>
      <c r="L108" s="233"/>
      <c r="M108" s="220"/>
      <c r="N108" s="77"/>
      <c r="O108" s="229"/>
      <c r="P108" s="229">
        <f t="shared" si="6"/>
        <v>0</v>
      </c>
      <c r="Q108" s="219"/>
      <c r="R108" s="229"/>
      <c r="S108" s="248">
        <f t="shared" si="7"/>
        <v>0</v>
      </c>
      <c r="T108" s="249"/>
      <c r="U108" s="249"/>
      <c r="V108" s="249"/>
      <c r="W108" s="220"/>
    </row>
    <row r="109" spans="1:23" s="211" customFormat="1" ht="20.100000000000001" customHeight="1" x14ac:dyDescent="0.15">
      <c r="A109" s="316"/>
      <c r="B109" s="254" t="s">
        <v>157</v>
      </c>
      <c r="C109" s="255"/>
      <c r="D109" s="229" t="s">
        <v>69</v>
      </c>
      <c r="E109" s="219" t="s">
        <v>50</v>
      </c>
      <c r="F109" s="229"/>
      <c r="G109" s="230"/>
      <c r="H109" s="219"/>
      <c r="I109" s="225"/>
      <c r="J109" s="245"/>
      <c r="K109" s="220"/>
      <c r="L109" s="233"/>
      <c r="M109" s="220"/>
      <c r="N109" s="77"/>
      <c r="O109" s="229"/>
      <c r="P109" s="229">
        <f t="shared" si="6"/>
        <v>0</v>
      </c>
      <c r="Q109" s="219"/>
      <c r="R109" s="229"/>
      <c r="S109" s="248">
        <f t="shared" si="7"/>
        <v>0</v>
      </c>
      <c r="T109" s="249"/>
      <c r="U109" s="249"/>
      <c r="V109" s="249"/>
      <c r="W109" s="220"/>
    </row>
    <row r="110" spans="1:23" s="211" customFormat="1" ht="20.100000000000001" customHeight="1" x14ac:dyDescent="0.15">
      <c r="A110" s="316"/>
      <c r="B110" s="254" t="s">
        <v>158</v>
      </c>
      <c r="C110" s="255"/>
      <c r="D110" s="229" t="s">
        <v>62</v>
      </c>
      <c r="E110" s="219" t="s">
        <v>50</v>
      </c>
      <c r="F110" s="229"/>
      <c r="G110" s="230"/>
      <c r="H110" s="219"/>
      <c r="I110" s="225"/>
      <c r="J110" s="245"/>
      <c r="K110" s="220"/>
      <c r="L110" s="233"/>
      <c r="M110" s="220"/>
      <c r="N110" s="77"/>
      <c r="O110" s="229"/>
      <c r="P110" s="229">
        <f t="shared" si="6"/>
        <v>0</v>
      </c>
      <c r="Q110" s="219"/>
      <c r="R110" s="229"/>
      <c r="S110" s="248">
        <f t="shared" si="7"/>
        <v>0</v>
      </c>
      <c r="T110" s="249"/>
      <c r="U110" s="249"/>
      <c r="V110" s="249"/>
      <c r="W110" s="220"/>
    </row>
    <row r="111" spans="1:23" s="212" customFormat="1" ht="20.100000000000001" customHeight="1" x14ac:dyDescent="0.15">
      <c r="A111" s="316"/>
      <c r="B111" s="254" t="s">
        <v>159</v>
      </c>
      <c r="C111" s="255"/>
      <c r="D111" s="229" t="s">
        <v>27</v>
      </c>
      <c r="E111" s="219" t="s">
        <v>50</v>
      </c>
      <c r="F111" s="229"/>
      <c r="G111" s="229"/>
      <c r="H111" s="219"/>
      <c r="I111" s="225"/>
      <c r="J111" s="245"/>
      <c r="K111" s="245"/>
      <c r="L111" s="233"/>
      <c r="M111" s="220"/>
      <c r="N111" s="77"/>
      <c r="O111" s="229"/>
      <c r="P111" s="229">
        <f t="shared" si="6"/>
        <v>0</v>
      </c>
      <c r="Q111" s="219"/>
      <c r="R111" s="229"/>
      <c r="S111" s="248">
        <f t="shared" si="7"/>
        <v>0</v>
      </c>
      <c r="T111" s="249"/>
      <c r="U111" s="249"/>
      <c r="V111" s="249"/>
      <c r="W111" s="220"/>
    </row>
    <row r="112" spans="1:23" s="212" customFormat="1" ht="20.100000000000001" customHeight="1" x14ac:dyDescent="0.15">
      <c r="A112" s="316"/>
      <c r="B112" s="254" t="s">
        <v>160</v>
      </c>
      <c r="C112" s="255"/>
      <c r="D112" s="229" t="s">
        <v>69</v>
      </c>
      <c r="E112" s="219" t="s">
        <v>50</v>
      </c>
      <c r="F112" s="229"/>
      <c r="G112" s="229"/>
      <c r="H112" s="219"/>
      <c r="I112" s="225"/>
      <c r="J112" s="245"/>
      <c r="K112" s="220"/>
      <c r="L112" s="233"/>
      <c r="M112" s="220"/>
      <c r="N112" s="77"/>
      <c r="O112" s="229"/>
      <c r="P112" s="229">
        <f t="shared" si="6"/>
        <v>0</v>
      </c>
      <c r="Q112" s="219"/>
      <c r="R112" s="229"/>
      <c r="S112" s="248">
        <f t="shared" si="7"/>
        <v>0</v>
      </c>
      <c r="T112" s="249"/>
      <c r="U112" s="249"/>
      <c r="V112" s="249"/>
      <c r="W112" s="220"/>
    </row>
    <row r="113" spans="1:23" s="212" customFormat="1" ht="20.100000000000001" customHeight="1" x14ac:dyDescent="0.15">
      <c r="A113" s="316"/>
      <c r="B113" s="254" t="s">
        <v>161</v>
      </c>
      <c r="C113" s="255"/>
      <c r="D113" s="229" t="s">
        <v>69</v>
      </c>
      <c r="E113" s="219" t="s">
        <v>50</v>
      </c>
      <c r="F113" s="229"/>
      <c r="G113" s="229"/>
      <c r="H113" s="219"/>
      <c r="I113" s="225"/>
      <c r="J113" s="245"/>
      <c r="K113" s="220"/>
      <c r="L113" s="233"/>
      <c r="M113" s="220"/>
      <c r="N113" s="77"/>
      <c r="O113" s="229"/>
      <c r="P113" s="229">
        <f t="shared" si="6"/>
        <v>0</v>
      </c>
      <c r="Q113" s="219"/>
      <c r="R113" s="229"/>
      <c r="S113" s="248">
        <f t="shared" si="7"/>
        <v>0</v>
      </c>
      <c r="T113" s="249"/>
      <c r="U113" s="249"/>
      <c r="V113" s="249"/>
      <c r="W113" s="220"/>
    </row>
    <row r="114" spans="1:23" s="212" customFormat="1" ht="20.100000000000001" customHeight="1" x14ac:dyDescent="0.15">
      <c r="A114" s="316"/>
      <c r="B114" s="254" t="s">
        <v>162</v>
      </c>
      <c r="C114" s="255"/>
      <c r="D114" s="229" t="s">
        <v>69</v>
      </c>
      <c r="E114" s="219" t="s">
        <v>50</v>
      </c>
      <c r="F114" s="229"/>
      <c r="G114" s="230"/>
      <c r="H114" s="219"/>
      <c r="I114" s="225"/>
      <c r="J114" s="245"/>
      <c r="K114" s="220"/>
      <c r="L114" s="233"/>
      <c r="M114" s="220"/>
      <c r="N114" s="77"/>
      <c r="O114" s="229"/>
      <c r="P114" s="229">
        <f t="shared" si="6"/>
        <v>0</v>
      </c>
      <c r="Q114" s="219"/>
      <c r="R114" s="229"/>
      <c r="S114" s="248">
        <f t="shared" si="7"/>
        <v>0</v>
      </c>
      <c r="T114" s="249"/>
      <c r="U114" s="249"/>
      <c r="V114" s="249"/>
      <c r="W114" s="220"/>
    </row>
    <row r="115" spans="1:23" s="212" customFormat="1" ht="20.100000000000001" customHeight="1" x14ac:dyDescent="0.15">
      <c r="A115" s="316"/>
      <c r="B115" s="254" t="s">
        <v>163</v>
      </c>
      <c r="C115" s="255"/>
      <c r="D115" s="229" t="s">
        <v>27</v>
      </c>
      <c r="E115" s="219" t="s">
        <v>45</v>
      </c>
      <c r="F115" s="229"/>
      <c r="G115" s="230"/>
      <c r="H115" s="219"/>
      <c r="I115" s="225"/>
      <c r="J115" s="245"/>
      <c r="K115" s="220"/>
      <c r="L115" s="233"/>
      <c r="M115" s="220"/>
      <c r="N115" s="77"/>
      <c r="O115" s="229"/>
      <c r="P115" s="229">
        <f t="shared" si="6"/>
        <v>0</v>
      </c>
      <c r="Q115" s="219"/>
      <c r="R115" s="229"/>
      <c r="S115" s="248">
        <f t="shared" si="7"/>
        <v>0</v>
      </c>
      <c r="T115" s="249"/>
      <c r="U115" s="249"/>
      <c r="V115" s="249"/>
      <c r="W115" s="220"/>
    </row>
    <row r="116" spans="1:23" s="212" customFormat="1" ht="20.100000000000001" customHeight="1" x14ac:dyDescent="0.15">
      <c r="A116" s="316"/>
      <c r="B116" s="254" t="s">
        <v>164</v>
      </c>
      <c r="C116" s="255"/>
      <c r="D116" s="229" t="s">
        <v>27</v>
      </c>
      <c r="E116" s="219" t="s">
        <v>45</v>
      </c>
      <c r="F116" s="229"/>
      <c r="G116" s="230"/>
      <c r="H116" s="219"/>
      <c r="I116" s="225"/>
      <c r="J116" s="245"/>
      <c r="K116" s="220"/>
      <c r="L116" s="233"/>
      <c r="M116" s="220"/>
      <c r="N116" s="77"/>
      <c r="O116" s="229"/>
      <c r="P116" s="229">
        <f t="shared" si="6"/>
        <v>0</v>
      </c>
      <c r="Q116" s="219"/>
      <c r="R116" s="229"/>
      <c r="S116" s="248">
        <f t="shared" si="7"/>
        <v>0</v>
      </c>
      <c r="T116" s="249"/>
      <c r="U116" s="249"/>
      <c r="V116" s="249"/>
      <c r="W116" s="220"/>
    </row>
    <row r="117" spans="1:23" s="212" customFormat="1" ht="20.100000000000001" customHeight="1" x14ac:dyDescent="0.15">
      <c r="A117" s="316"/>
      <c r="B117" s="254" t="s">
        <v>165</v>
      </c>
      <c r="C117" s="255"/>
      <c r="D117" s="229" t="s">
        <v>71</v>
      </c>
      <c r="E117" s="219" t="s">
        <v>45</v>
      </c>
      <c r="F117" s="229"/>
      <c r="G117" s="230"/>
      <c r="H117" s="219"/>
      <c r="I117" s="225"/>
      <c r="J117" s="245"/>
      <c r="K117" s="220"/>
      <c r="L117" s="233"/>
      <c r="M117" s="220"/>
      <c r="N117" s="77"/>
      <c r="O117" s="229"/>
      <c r="P117" s="229">
        <f t="shared" si="6"/>
        <v>0</v>
      </c>
      <c r="Q117" s="219"/>
      <c r="R117" s="229"/>
      <c r="S117" s="248">
        <f t="shared" si="7"/>
        <v>0</v>
      </c>
      <c r="T117" s="249"/>
      <c r="U117" s="249"/>
      <c r="V117" s="249"/>
      <c r="W117" s="220"/>
    </row>
    <row r="118" spans="1:23" s="211" customFormat="1" ht="20.100000000000001" customHeight="1" x14ac:dyDescent="0.15">
      <c r="A118" s="317" t="s">
        <v>166</v>
      </c>
      <c r="B118" s="294" t="s">
        <v>167</v>
      </c>
      <c r="C118" s="257"/>
      <c r="D118" s="229" t="s">
        <v>89</v>
      </c>
      <c r="E118" s="219" t="s">
        <v>35</v>
      </c>
      <c r="F118" s="229"/>
      <c r="G118" s="230"/>
      <c r="H118" s="219"/>
      <c r="I118" s="225"/>
      <c r="J118" s="245"/>
      <c r="K118" s="220"/>
      <c r="L118" s="233"/>
      <c r="M118" s="220"/>
      <c r="N118" s="77"/>
      <c r="O118" s="229"/>
      <c r="P118" s="229">
        <f t="shared" si="6"/>
        <v>0</v>
      </c>
      <c r="Q118" s="219"/>
      <c r="R118" s="229"/>
      <c r="S118" s="248">
        <f t="shared" si="7"/>
        <v>0</v>
      </c>
      <c r="T118" s="249"/>
      <c r="U118" s="249"/>
      <c r="V118" s="249"/>
      <c r="W118" s="220"/>
    </row>
    <row r="119" spans="1:23" s="211" customFormat="1" ht="20.100000000000001" customHeight="1" x14ac:dyDescent="0.15">
      <c r="A119" s="317"/>
      <c r="B119" s="295"/>
      <c r="C119" s="257"/>
      <c r="D119" s="229" t="s">
        <v>129</v>
      </c>
      <c r="E119" s="219" t="s">
        <v>35</v>
      </c>
      <c r="F119" s="229"/>
      <c r="G119" s="230"/>
      <c r="H119" s="219"/>
      <c r="I119" s="225"/>
      <c r="J119" s="245"/>
      <c r="K119" s="220"/>
      <c r="L119" s="233"/>
      <c r="M119" s="220"/>
      <c r="N119" s="77"/>
      <c r="O119" s="229"/>
      <c r="P119" s="229">
        <f t="shared" si="6"/>
        <v>0</v>
      </c>
      <c r="Q119" s="219"/>
      <c r="R119" s="229"/>
      <c r="S119" s="248">
        <f t="shared" si="7"/>
        <v>0</v>
      </c>
      <c r="T119" s="249"/>
      <c r="U119" s="249"/>
      <c r="V119" s="249"/>
      <c r="W119" s="220"/>
    </row>
    <row r="120" spans="1:23" s="211" customFormat="1" ht="20.100000000000001" customHeight="1" x14ac:dyDescent="0.15">
      <c r="A120" s="317"/>
      <c r="B120" s="258" t="s">
        <v>168</v>
      </c>
      <c r="C120" s="257"/>
      <c r="D120" s="229" t="s">
        <v>27</v>
      </c>
      <c r="E120" s="219" t="s">
        <v>169</v>
      </c>
      <c r="F120" s="229"/>
      <c r="G120" s="230"/>
      <c r="H120" s="219"/>
      <c r="I120" s="225"/>
      <c r="J120" s="245"/>
      <c r="K120" s="220"/>
      <c r="L120" s="233"/>
      <c r="M120" s="220"/>
      <c r="N120" s="77"/>
      <c r="O120" s="229"/>
      <c r="P120" s="229">
        <f t="shared" si="6"/>
        <v>0</v>
      </c>
      <c r="Q120" s="219"/>
      <c r="R120" s="229"/>
      <c r="S120" s="248">
        <f t="shared" si="7"/>
        <v>0</v>
      </c>
      <c r="T120" s="249"/>
      <c r="U120" s="249"/>
      <c r="V120" s="249"/>
      <c r="W120" s="220"/>
    </row>
    <row r="121" spans="1:23" s="211" customFormat="1" ht="20.100000000000001" customHeight="1" x14ac:dyDescent="0.15">
      <c r="A121" s="317"/>
      <c r="B121" s="258" t="s">
        <v>170</v>
      </c>
      <c r="C121" s="257"/>
      <c r="D121" s="229" t="s">
        <v>27</v>
      </c>
      <c r="E121" s="219" t="s">
        <v>45</v>
      </c>
      <c r="F121" s="229"/>
      <c r="G121" s="230"/>
      <c r="H121" s="219"/>
      <c r="I121" s="225"/>
      <c r="J121" s="245"/>
      <c r="K121" s="220"/>
      <c r="L121" s="233"/>
      <c r="M121" s="220"/>
      <c r="N121" s="77"/>
      <c r="O121" s="229"/>
      <c r="P121" s="229">
        <f t="shared" si="6"/>
        <v>0</v>
      </c>
      <c r="Q121" s="219"/>
      <c r="R121" s="229"/>
      <c r="S121" s="248">
        <f t="shared" si="7"/>
        <v>0</v>
      </c>
      <c r="T121" s="249"/>
      <c r="U121" s="249"/>
      <c r="V121" s="249"/>
      <c r="W121" s="220"/>
    </row>
    <row r="122" spans="1:23" s="211" customFormat="1" ht="20.100000000000001" customHeight="1" x14ac:dyDescent="0.15">
      <c r="A122" s="317"/>
      <c r="B122" s="259" t="s">
        <v>171</v>
      </c>
      <c r="C122" s="260"/>
      <c r="D122" s="229" t="s">
        <v>27</v>
      </c>
      <c r="E122" s="219" t="s">
        <v>45</v>
      </c>
      <c r="F122" s="229"/>
      <c r="G122" s="230"/>
      <c r="H122" s="219"/>
      <c r="I122" s="225"/>
      <c r="J122" s="245"/>
      <c r="K122" s="220"/>
      <c r="L122" s="220"/>
      <c r="M122" s="220"/>
      <c r="N122" s="77"/>
      <c r="O122" s="229"/>
      <c r="P122" s="229">
        <f t="shared" si="6"/>
        <v>0</v>
      </c>
      <c r="Q122" s="219"/>
      <c r="R122" s="229"/>
      <c r="S122" s="248">
        <f t="shared" si="7"/>
        <v>0</v>
      </c>
      <c r="T122" s="249"/>
      <c r="U122" s="249"/>
      <c r="V122" s="249"/>
      <c r="W122" s="220"/>
    </row>
    <row r="123" spans="1:23" s="211" customFormat="1" ht="20.100000000000001" customHeight="1" x14ac:dyDescent="0.15">
      <c r="A123" s="317"/>
      <c r="B123" s="259" t="s">
        <v>172</v>
      </c>
      <c r="C123" s="261"/>
      <c r="D123" s="229" t="s">
        <v>69</v>
      </c>
      <c r="E123" s="219" t="s">
        <v>45</v>
      </c>
      <c r="F123" s="215"/>
      <c r="G123" s="230"/>
      <c r="H123" s="219"/>
      <c r="I123" s="225"/>
      <c r="J123" s="245"/>
      <c r="K123" s="220"/>
      <c r="L123" s="233"/>
      <c r="M123" s="220"/>
      <c r="N123" s="77"/>
      <c r="O123" s="229"/>
      <c r="P123" s="229">
        <f t="shared" si="6"/>
        <v>0</v>
      </c>
      <c r="Q123" s="219"/>
      <c r="R123" s="229"/>
      <c r="S123" s="248">
        <f t="shared" si="7"/>
        <v>0</v>
      </c>
      <c r="T123" s="249"/>
      <c r="U123" s="249"/>
      <c r="V123" s="249"/>
      <c r="W123" s="220"/>
    </row>
    <row r="124" spans="1:23" s="211" customFormat="1" ht="20.100000000000001" customHeight="1" x14ac:dyDescent="0.15">
      <c r="A124" s="317"/>
      <c r="B124" s="259" t="s">
        <v>173</v>
      </c>
      <c r="C124" s="260"/>
      <c r="D124" s="229" t="s">
        <v>69</v>
      </c>
      <c r="E124" s="219" t="s">
        <v>45</v>
      </c>
      <c r="F124" s="215"/>
      <c r="G124" s="230"/>
      <c r="H124" s="219"/>
      <c r="I124" s="225"/>
      <c r="J124" s="245"/>
      <c r="K124" s="220"/>
      <c r="L124" s="233"/>
      <c r="M124" s="220"/>
      <c r="N124" s="77"/>
      <c r="O124" s="229"/>
      <c r="P124" s="229">
        <f t="shared" si="6"/>
        <v>0</v>
      </c>
      <c r="Q124" s="219"/>
      <c r="R124" s="229"/>
      <c r="S124" s="248">
        <f t="shared" si="7"/>
        <v>0</v>
      </c>
      <c r="T124" s="249"/>
      <c r="U124" s="249"/>
      <c r="V124" s="249"/>
      <c r="W124" s="220"/>
    </row>
    <row r="125" spans="1:23" s="211" customFormat="1" ht="20.100000000000001" customHeight="1" x14ac:dyDescent="0.15">
      <c r="A125" s="317"/>
      <c r="B125" s="259" t="s">
        <v>174</v>
      </c>
      <c r="C125" s="260"/>
      <c r="D125" s="229" t="s">
        <v>69</v>
      </c>
      <c r="E125" s="219" t="s">
        <v>45</v>
      </c>
      <c r="F125" s="215"/>
      <c r="G125" s="230"/>
      <c r="H125" s="219"/>
      <c r="I125" s="225"/>
      <c r="J125" s="245"/>
      <c r="K125" s="220"/>
      <c r="L125" s="233"/>
      <c r="M125" s="220"/>
      <c r="N125" s="77"/>
      <c r="O125" s="229"/>
      <c r="P125" s="229">
        <f t="shared" si="6"/>
        <v>0</v>
      </c>
      <c r="Q125" s="219"/>
      <c r="R125" s="229"/>
      <c r="S125" s="248">
        <f t="shared" si="7"/>
        <v>0</v>
      </c>
      <c r="T125" s="249"/>
      <c r="U125" s="249"/>
      <c r="V125" s="249"/>
      <c r="W125" s="220"/>
    </row>
    <row r="126" spans="1:23" s="211" customFormat="1" ht="20.100000000000001" customHeight="1" x14ac:dyDescent="0.15">
      <c r="A126" s="317"/>
      <c r="B126" s="262" t="s">
        <v>175</v>
      </c>
      <c r="C126" s="257"/>
      <c r="D126" s="229" t="s">
        <v>27</v>
      </c>
      <c r="E126" s="219" t="s">
        <v>45</v>
      </c>
      <c r="F126" s="229"/>
      <c r="G126" s="230"/>
      <c r="H126" s="219"/>
      <c r="I126" s="225"/>
      <c r="J126" s="245"/>
      <c r="K126" s="245"/>
      <c r="L126" s="233"/>
      <c r="M126" s="220"/>
      <c r="N126" s="77"/>
      <c r="O126" s="229"/>
      <c r="P126" s="229">
        <f t="shared" si="6"/>
        <v>0</v>
      </c>
      <c r="Q126" s="219"/>
      <c r="R126" s="229"/>
      <c r="S126" s="248">
        <f t="shared" si="7"/>
        <v>0</v>
      </c>
      <c r="T126" s="249"/>
      <c r="U126" s="249"/>
      <c r="V126" s="249"/>
      <c r="W126" s="220"/>
    </row>
    <row r="127" spans="1:23" s="213" customFormat="1" ht="20.100000000000001" customHeight="1" x14ac:dyDescent="0.15">
      <c r="A127" s="222" t="s">
        <v>176</v>
      </c>
      <c r="B127" s="263"/>
      <c r="C127" s="264"/>
      <c r="D127" s="265"/>
      <c r="E127" s="264"/>
      <c r="F127" s="266"/>
      <c r="G127" s="267"/>
      <c r="H127" s="268"/>
      <c r="I127" s="264"/>
      <c r="J127" s="268"/>
      <c r="K127" s="268"/>
      <c r="L127" s="267"/>
      <c r="M127" s="268"/>
      <c r="N127" s="270"/>
      <c r="O127" s="264"/>
      <c r="P127" s="271">
        <f>SUM(P3:P126)</f>
        <v>2800</v>
      </c>
      <c r="Q127" s="268"/>
      <c r="R127" s="266"/>
      <c r="S127" s="271">
        <f>SUM(S3:S126)</f>
        <v>0</v>
      </c>
      <c r="T127" s="271">
        <f>SUM(T13:T126)</f>
        <v>0</v>
      </c>
      <c r="U127" s="222"/>
      <c r="V127" s="222"/>
      <c r="W127" s="272"/>
    </row>
    <row r="128" spans="1:23" ht="20.100000000000001" customHeight="1" x14ac:dyDescent="0.15">
      <c r="A128" s="269"/>
      <c r="R128" s="273" t="s">
        <v>177</v>
      </c>
      <c r="S128" s="273"/>
      <c r="T128" s="274" t="s">
        <v>178</v>
      </c>
    </row>
    <row r="129" spans="1:20" ht="20.100000000000001" customHeight="1" x14ac:dyDescent="0.15">
      <c r="A129" s="275"/>
      <c r="R129" s="276" t="s">
        <v>24</v>
      </c>
      <c r="S129" s="229"/>
      <c r="T129" s="274" t="e">
        <f>S129/S138</f>
        <v>#DIV/0!</v>
      </c>
    </row>
    <row r="130" spans="1:20" ht="20.100000000000001" customHeight="1" x14ac:dyDescent="0.15">
      <c r="R130" s="277" t="s">
        <v>32</v>
      </c>
      <c r="S130" s="229"/>
      <c r="T130" s="274" t="e">
        <f>S130/S138</f>
        <v>#DIV/0!</v>
      </c>
    </row>
    <row r="131" spans="1:20" ht="20.100000000000001" customHeight="1" x14ac:dyDescent="0.15">
      <c r="R131" s="278" t="s">
        <v>47</v>
      </c>
      <c r="S131" s="229"/>
      <c r="T131" s="274" t="e">
        <f>S131/S138</f>
        <v>#DIV/0!</v>
      </c>
    </row>
    <row r="132" spans="1:20" ht="20.100000000000001" customHeight="1" x14ac:dyDescent="0.15">
      <c r="R132" s="279" t="s">
        <v>57</v>
      </c>
      <c r="S132" s="229"/>
      <c r="T132" s="274" t="e">
        <f>S132/S138</f>
        <v>#DIV/0!</v>
      </c>
    </row>
    <row r="133" spans="1:20" ht="20.100000000000001" customHeight="1" x14ac:dyDescent="0.15">
      <c r="R133" s="280" t="s">
        <v>67</v>
      </c>
      <c r="S133" s="229"/>
      <c r="T133" s="274" t="e">
        <f>S133/S138</f>
        <v>#DIV/0!</v>
      </c>
    </row>
    <row r="134" spans="1:20" ht="20.100000000000001" customHeight="1" x14ac:dyDescent="0.15">
      <c r="R134" s="281" t="s">
        <v>125</v>
      </c>
      <c r="S134" s="229"/>
      <c r="T134" s="274" t="e">
        <f>S134/S138</f>
        <v>#DIV/0!</v>
      </c>
    </row>
    <row r="135" spans="1:20" ht="20.100000000000001" customHeight="1" x14ac:dyDescent="0.15">
      <c r="R135" s="282" t="s">
        <v>138</v>
      </c>
      <c r="S135" s="229"/>
      <c r="T135" s="274" t="e">
        <f>S135/S138</f>
        <v>#DIV/0!</v>
      </c>
    </row>
    <row r="136" spans="1:20" ht="20.100000000000001" customHeight="1" x14ac:dyDescent="0.15">
      <c r="R136" s="283" t="s">
        <v>146</v>
      </c>
      <c r="S136" s="229"/>
      <c r="T136" s="274" t="e">
        <f>S136/S138</f>
        <v>#DIV/0!</v>
      </c>
    </row>
    <row r="137" spans="1:20" ht="20.100000000000001" customHeight="1" x14ac:dyDescent="0.15">
      <c r="R137" s="256" t="s">
        <v>166</v>
      </c>
      <c r="S137" s="229"/>
      <c r="T137" s="274" t="e">
        <f>S137/S138</f>
        <v>#DIV/0!</v>
      </c>
    </row>
    <row r="138" spans="1:20" ht="20.100000000000001" customHeight="1" x14ac:dyDescent="0.15">
      <c r="R138" s="284" t="s">
        <v>179</v>
      </c>
      <c r="S138" s="285">
        <f>S129+S130+S131+S132+S133+S134+S135+S136+S137</f>
        <v>0</v>
      </c>
      <c r="T138" s="274"/>
    </row>
    <row r="140" spans="1:20" x14ac:dyDescent="0.15">
      <c r="Q140" s="286"/>
    </row>
  </sheetData>
  <mergeCells count="48">
    <mergeCell ref="A81:A90"/>
    <mergeCell ref="A91:A97"/>
    <mergeCell ref="A98:A117"/>
    <mergeCell ref="A118:A126"/>
    <mergeCell ref="F1:M1"/>
    <mergeCell ref="A1:A2"/>
    <mergeCell ref="A3:A6"/>
    <mergeCell ref="A7:A16"/>
    <mergeCell ref="A17:A24"/>
    <mergeCell ref="B1:B2"/>
    <mergeCell ref="B3:B6"/>
    <mergeCell ref="B7:B13"/>
    <mergeCell ref="B14:B16"/>
    <mergeCell ref="B23:B24"/>
    <mergeCell ref="B30:B37"/>
    <mergeCell ref="B39:B40"/>
    <mergeCell ref="B41:B42"/>
    <mergeCell ref="B43:B47"/>
    <mergeCell ref="A25:A29"/>
    <mergeCell ref="A30:A80"/>
    <mergeCell ref="P1:P2"/>
    <mergeCell ref="B99:B100"/>
    <mergeCell ref="B118:B119"/>
    <mergeCell ref="C1:C2"/>
    <mergeCell ref="C53:C54"/>
    <mergeCell ref="C58:C60"/>
    <mergeCell ref="C61:C62"/>
    <mergeCell ref="C63:C65"/>
    <mergeCell ref="B48:B50"/>
    <mergeCell ref="B54:B67"/>
    <mergeCell ref="B68:B75"/>
    <mergeCell ref="B76:B77"/>
    <mergeCell ref="B78:B80"/>
    <mergeCell ref="B83:B84"/>
    <mergeCell ref="B17:B20"/>
    <mergeCell ref="B25:B26"/>
    <mergeCell ref="D1:D2"/>
    <mergeCell ref="D46:D47"/>
    <mergeCell ref="E1:E2"/>
    <mergeCell ref="N1:N2"/>
    <mergeCell ref="O1:O2"/>
    <mergeCell ref="W1:W2"/>
    <mergeCell ref="Q1:Q2"/>
    <mergeCell ref="R1:R2"/>
    <mergeCell ref="S1:S2"/>
    <mergeCell ref="T1:T2"/>
    <mergeCell ref="U1:U2"/>
    <mergeCell ref="V1:V2"/>
  </mergeCells>
  <phoneticPr fontId="32" type="noConversion"/>
  <dataValidations count="1">
    <dataValidation type="list" allowBlank="1" showInputMessage="1" showErrorMessage="1" sqref="V7:V126">
      <formula1>"未定,下定,测量,尾款,收货,安装完毕"</formula1>
    </dataValidation>
  </dataValidations>
  <pageMargins left="0.75" right="0.75" top="1" bottom="1" header="0.51" footer="0.51"/>
  <pageSetup paperSize="9" orientation="portrait" r:id="rId1"/>
  <headerFooter>
    <oddHeader>&amp;L&amp;G&amp;C&amp;G&amp;R&amp;G</oddHead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1"/>
  <sheetViews>
    <sheetView zoomScaleSheetLayoutView="100" workbookViewId="0">
      <pane ySplit="2" topLeftCell="A48" activePane="bottomLeft" state="frozen"/>
      <selection pane="bottomLeft" activeCell="B33" sqref="B33"/>
    </sheetView>
  </sheetViews>
  <sheetFormatPr defaultColWidth="4.625" defaultRowHeight="16.5" x14ac:dyDescent="0.15"/>
  <cols>
    <col min="1" max="1" width="8" style="178" customWidth="1"/>
    <col min="2" max="2" width="17.875" style="178" customWidth="1"/>
    <col min="3" max="3" width="18.375" style="178" customWidth="1"/>
    <col min="4" max="11" width="4.625" style="178" customWidth="1"/>
    <col min="12" max="12" width="5.875" style="178" customWidth="1"/>
    <col min="13" max="13" width="4.625" style="178" customWidth="1"/>
    <col min="14" max="14" width="5.5" style="178" customWidth="1"/>
    <col min="15" max="16" width="4.625" style="178" customWidth="1"/>
    <col min="17" max="17" width="7.5" style="178" customWidth="1"/>
    <col min="18" max="19" width="4.625" style="178" customWidth="1"/>
    <col min="20" max="20" width="4.625" style="178"/>
    <col min="21" max="21" width="6.5" style="178" bestFit="1" customWidth="1"/>
    <col min="22" max="26" width="4.625" style="178"/>
    <col min="27" max="27" width="4.125" style="178" customWidth="1"/>
    <col min="28" max="16384" width="4.625" style="178"/>
  </cols>
  <sheetData>
    <row r="1" spans="1:19" s="177" customFormat="1" x14ac:dyDescent="0.15">
      <c r="A1" s="327" t="s">
        <v>180</v>
      </c>
      <c r="B1" s="327" t="s">
        <v>181</v>
      </c>
      <c r="C1" s="327" t="s">
        <v>182</v>
      </c>
      <c r="D1" s="327" t="s">
        <v>183</v>
      </c>
      <c r="E1" s="327"/>
      <c r="F1" s="327"/>
      <c r="G1" s="327"/>
      <c r="H1" s="182" t="s">
        <v>120</v>
      </c>
      <c r="I1" s="202"/>
      <c r="J1" s="202"/>
      <c r="K1" s="202"/>
      <c r="L1" s="202"/>
      <c r="M1" s="202"/>
      <c r="N1" s="202"/>
      <c r="O1" s="202"/>
      <c r="P1" s="202"/>
      <c r="Q1" s="327" t="s">
        <v>184</v>
      </c>
      <c r="R1" s="329" t="s">
        <v>185</v>
      </c>
      <c r="S1" s="327" t="s">
        <v>186</v>
      </c>
    </row>
    <row r="2" spans="1:19" s="177" customFormat="1" ht="66" x14ac:dyDescent="0.15">
      <c r="A2" s="327"/>
      <c r="B2" s="327"/>
      <c r="C2" s="327"/>
      <c r="D2" s="181" t="s">
        <v>187</v>
      </c>
      <c r="E2" s="181" t="s">
        <v>188</v>
      </c>
      <c r="F2" s="181" t="s">
        <v>189</v>
      </c>
      <c r="G2" s="181" t="s">
        <v>190</v>
      </c>
      <c r="H2" s="181" t="s">
        <v>191</v>
      </c>
      <c r="I2" s="181" t="s">
        <v>192</v>
      </c>
      <c r="J2" s="181" t="s">
        <v>193</v>
      </c>
      <c r="K2" s="181" t="s">
        <v>194</v>
      </c>
      <c r="L2" s="181" t="s">
        <v>195</v>
      </c>
      <c r="M2" s="181" t="s">
        <v>196</v>
      </c>
      <c r="N2" s="181" t="s">
        <v>197</v>
      </c>
      <c r="O2" s="181" t="s">
        <v>198</v>
      </c>
      <c r="P2" s="181" t="s">
        <v>199</v>
      </c>
      <c r="Q2" s="327"/>
      <c r="R2" s="329"/>
      <c r="S2" s="327"/>
    </row>
    <row r="3" spans="1:19" x14ac:dyDescent="0.15">
      <c r="A3" s="183" t="s">
        <v>98</v>
      </c>
      <c r="B3" s="184"/>
      <c r="C3" s="184"/>
      <c r="D3" s="185"/>
      <c r="E3" s="185"/>
      <c r="F3" s="184"/>
      <c r="G3" s="185"/>
      <c r="H3" s="185"/>
      <c r="I3" s="185"/>
      <c r="J3" s="185"/>
      <c r="K3" s="185"/>
      <c r="L3" s="185"/>
      <c r="M3" s="185"/>
      <c r="N3" s="185"/>
      <c r="O3" s="185"/>
      <c r="P3" s="185"/>
      <c r="Q3" s="184"/>
      <c r="R3" s="205"/>
      <c r="S3" s="184"/>
    </row>
    <row r="4" spans="1:19" x14ac:dyDescent="0.15">
      <c r="A4" s="183" t="s">
        <v>98</v>
      </c>
      <c r="B4" s="184"/>
      <c r="C4" s="184"/>
      <c r="D4" s="184"/>
      <c r="E4" s="184"/>
      <c r="F4" s="184"/>
      <c r="G4" s="184"/>
      <c r="H4" s="184"/>
      <c r="I4" s="184"/>
      <c r="J4" s="184"/>
      <c r="K4" s="184"/>
      <c r="L4" s="184"/>
      <c r="M4" s="184"/>
      <c r="N4" s="184"/>
      <c r="O4" s="184"/>
      <c r="P4" s="184"/>
      <c r="Q4" s="184"/>
      <c r="R4" s="205"/>
      <c r="S4" s="184"/>
    </row>
    <row r="5" spans="1:19" x14ac:dyDescent="0.15">
      <c r="A5" s="183" t="s">
        <v>98</v>
      </c>
      <c r="B5" s="184"/>
      <c r="C5" s="184"/>
      <c r="D5" s="184"/>
      <c r="E5" s="184"/>
      <c r="F5" s="184"/>
      <c r="G5" s="184"/>
      <c r="H5" s="184"/>
      <c r="I5" s="184"/>
      <c r="J5" s="184"/>
      <c r="K5" s="184"/>
      <c r="L5" s="184"/>
      <c r="M5" s="184"/>
      <c r="N5" s="184"/>
      <c r="O5" s="184"/>
      <c r="P5" s="184"/>
      <c r="Q5" s="184"/>
      <c r="R5" s="205"/>
      <c r="S5" s="184"/>
    </row>
    <row r="6" spans="1:19" x14ac:dyDescent="0.15">
      <c r="A6" s="183" t="s">
        <v>98</v>
      </c>
      <c r="B6" s="184"/>
      <c r="C6" s="184"/>
      <c r="D6" s="184"/>
      <c r="E6" s="184"/>
      <c r="F6" s="184"/>
      <c r="G6" s="184"/>
      <c r="H6" s="184"/>
      <c r="I6" s="184"/>
      <c r="J6" s="184"/>
      <c r="K6" s="184"/>
      <c r="L6" s="184"/>
      <c r="M6" s="184"/>
      <c r="N6" s="184"/>
      <c r="O6" s="184"/>
      <c r="P6" s="184"/>
      <c r="Q6" s="184"/>
      <c r="R6" s="205"/>
      <c r="S6" s="184"/>
    </row>
    <row r="7" spans="1:19" x14ac:dyDescent="0.15">
      <c r="A7" s="183" t="s">
        <v>98</v>
      </c>
      <c r="B7" s="184"/>
      <c r="C7" s="184"/>
      <c r="D7" s="184"/>
      <c r="E7" s="184"/>
      <c r="F7" s="184"/>
      <c r="G7" s="184"/>
      <c r="H7" s="184"/>
      <c r="I7" s="184"/>
      <c r="J7" s="184"/>
      <c r="K7" s="184"/>
      <c r="L7" s="184"/>
      <c r="M7" s="184"/>
      <c r="N7" s="184"/>
      <c r="O7" s="184"/>
      <c r="P7" s="184"/>
      <c r="Q7" s="184"/>
      <c r="R7" s="205"/>
      <c r="S7" s="184"/>
    </row>
    <row r="8" spans="1:19" x14ac:dyDescent="0.15">
      <c r="A8" s="186" t="s">
        <v>200</v>
      </c>
      <c r="B8" s="184"/>
      <c r="C8" s="184"/>
      <c r="D8" s="184"/>
      <c r="E8" s="184"/>
      <c r="F8" s="184"/>
      <c r="G8" s="184"/>
      <c r="H8" s="184"/>
      <c r="I8" s="184"/>
      <c r="J8" s="184"/>
      <c r="K8" s="184"/>
      <c r="L8" s="184"/>
      <c r="M8" s="184"/>
      <c r="N8" s="184"/>
      <c r="O8" s="184"/>
      <c r="P8" s="184"/>
      <c r="Q8" s="184"/>
      <c r="R8" s="205"/>
      <c r="S8" s="184"/>
    </row>
    <row r="9" spans="1:19" x14ac:dyDescent="0.15">
      <c r="A9" s="186" t="s">
        <v>200</v>
      </c>
      <c r="B9" s="184"/>
      <c r="C9" s="184"/>
      <c r="D9" s="184"/>
      <c r="E9" s="184"/>
      <c r="F9" s="184"/>
      <c r="G9" s="184"/>
      <c r="H9" s="184"/>
      <c r="I9" s="184"/>
      <c r="J9" s="184"/>
      <c r="K9" s="184"/>
      <c r="L9" s="184"/>
      <c r="M9" s="184"/>
      <c r="N9" s="184"/>
      <c r="O9" s="184"/>
      <c r="P9" s="184"/>
      <c r="Q9" s="184"/>
      <c r="R9" s="205"/>
      <c r="S9" s="184"/>
    </row>
    <row r="10" spans="1:19" x14ac:dyDescent="0.15">
      <c r="A10" s="187" t="s">
        <v>62</v>
      </c>
      <c r="B10" s="184"/>
      <c r="C10" s="184"/>
      <c r="D10" s="184"/>
      <c r="E10" s="184"/>
      <c r="F10" s="184"/>
      <c r="G10" s="184"/>
      <c r="H10" s="184"/>
      <c r="I10" s="184"/>
      <c r="J10" s="184"/>
      <c r="K10" s="184"/>
      <c r="L10" s="184"/>
      <c r="M10" s="184"/>
      <c r="N10" s="184"/>
      <c r="O10" s="184"/>
      <c r="P10" s="184"/>
      <c r="Q10" s="184"/>
      <c r="R10" s="205"/>
      <c r="S10" s="184"/>
    </row>
    <row r="11" spans="1:19" ht="11.1" customHeight="1" x14ac:dyDescent="0.15">
      <c r="A11" s="187" t="s">
        <v>62</v>
      </c>
      <c r="B11" s="184"/>
      <c r="C11" s="184"/>
      <c r="D11" s="184"/>
      <c r="E11" s="184"/>
      <c r="F11" s="184"/>
      <c r="G11" s="184"/>
      <c r="H11" s="184"/>
      <c r="I11" s="184"/>
      <c r="J11" s="184"/>
      <c r="K11" s="184"/>
      <c r="L11" s="184"/>
      <c r="M11" s="184"/>
      <c r="N11" s="184"/>
      <c r="O11" s="184"/>
      <c r="P11" s="184"/>
      <c r="Q11" s="184"/>
      <c r="R11" s="205"/>
      <c r="S11" s="184"/>
    </row>
    <row r="12" spans="1:19" x14ac:dyDescent="0.15">
      <c r="A12" s="187" t="s">
        <v>62</v>
      </c>
      <c r="B12" s="184"/>
      <c r="C12" s="184"/>
      <c r="D12" s="184"/>
      <c r="E12" s="184"/>
      <c r="F12" s="184"/>
      <c r="G12" s="184"/>
      <c r="H12" s="184"/>
      <c r="I12" s="184"/>
      <c r="J12" s="184"/>
      <c r="K12" s="184"/>
      <c r="L12" s="184"/>
      <c r="M12" s="184"/>
      <c r="N12" s="184"/>
      <c r="O12" s="184"/>
      <c r="P12" s="184"/>
      <c r="Q12" s="184"/>
      <c r="R12" s="205"/>
      <c r="S12" s="184"/>
    </row>
    <row r="13" spans="1:19" x14ac:dyDescent="0.15">
      <c r="A13" s="187" t="s">
        <v>62</v>
      </c>
      <c r="B13" s="184"/>
      <c r="C13" s="184"/>
      <c r="D13" s="184"/>
      <c r="E13" s="184"/>
      <c r="F13" s="184"/>
      <c r="G13" s="184"/>
      <c r="H13" s="184"/>
      <c r="I13" s="184"/>
      <c r="J13" s="184"/>
      <c r="K13" s="184"/>
      <c r="L13" s="184"/>
      <c r="M13" s="184"/>
      <c r="N13" s="184"/>
      <c r="O13" s="184"/>
      <c r="P13" s="184"/>
      <c r="Q13" s="184"/>
      <c r="R13" s="205"/>
      <c r="S13" s="184"/>
    </row>
    <row r="14" spans="1:19" x14ac:dyDescent="0.15">
      <c r="A14" s="187" t="s">
        <v>62</v>
      </c>
      <c r="B14" s="184"/>
      <c r="C14" s="184"/>
      <c r="D14" s="184"/>
      <c r="E14" s="184"/>
      <c r="F14" s="184"/>
      <c r="G14" s="184"/>
      <c r="H14" s="184"/>
      <c r="I14" s="184"/>
      <c r="J14" s="184"/>
      <c r="K14" s="184"/>
      <c r="L14" s="184"/>
      <c r="M14" s="184"/>
      <c r="N14" s="184"/>
      <c r="O14" s="184"/>
      <c r="P14" s="184"/>
      <c r="Q14" s="184"/>
      <c r="R14" s="205"/>
      <c r="S14" s="184"/>
    </row>
    <row r="15" spans="1:19" x14ac:dyDescent="0.15">
      <c r="A15" s="187" t="s">
        <v>62</v>
      </c>
      <c r="B15" s="184"/>
      <c r="C15" s="184"/>
      <c r="D15" s="184"/>
      <c r="E15" s="184"/>
      <c r="F15" s="184"/>
      <c r="G15" s="184"/>
      <c r="H15" s="184"/>
      <c r="I15" s="184"/>
      <c r="J15" s="184"/>
      <c r="K15" s="184"/>
      <c r="L15" s="184"/>
      <c r="M15" s="184"/>
      <c r="N15" s="184"/>
      <c r="O15" s="184"/>
      <c r="P15" s="184"/>
      <c r="Q15" s="184"/>
      <c r="R15" s="205"/>
      <c r="S15" s="184"/>
    </row>
    <row r="16" spans="1:19" x14ac:dyDescent="0.15">
      <c r="A16" s="188" t="s">
        <v>72</v>
      </c>
      <c r="B16" s="184"/>
      <c r="C16" s="184"/>
      <c r="D16" s="184"/>
      <c r="E16" s="184"/>
      <c r="F16" s="184"/>
      <c r="G16" s="184"/>
      <c r="H16" s="184"/>
      <c r="I16" s="184"/>
      <c r="J16" s="184"/>
      <c r="K16" s="184"/>
      <c r="L16" s="184"/>
      <c r="M16" s="184"/>
      <c r="N16" s="184"/>
      <c r="O16" s="184"/>
      <c r="P16" s="184"/>
      <c r="Q16" s="184"/>
      <c r="R16" s="205"/>
      <c r="S16" s="184"/>
    </row>
    <row r="17" spans="1:20" x14ac:dyDescent="0.15">
      <c r="A17" s="188" t="s">
        <v>71</v>
      </c>
      <c r="B17" s="184"/>
      <c r="C17" s="184"/>
      <c r="D17" s="184"/>
      <c r="E17" s="184"/>
      <c r="F17" s="184"/>
      <c r="G17" s="184"/>
      <c r="H17" s="184"/>
      <c r="I17" s="184"/>
      <c r="J17" s="184"/>
      <c r="K17" s="184"/>
      <c r="L17" s="184"/>
      <c r="M17" s="184"/>
      <c r="N17" s="184"/>
      <c r="O17" s="184"/>
      <c r="P17" s="184"/>
      <c r="Q17" s="184"/>
      <c r="R17" s="205"/>
      <c r="S17" s="184"/>
    </row>
    <row r="18" spans="1:20" x14ac:dyDescent="0.15">
      <c r="A18" s="189" t="s">
        <v>60</v>
      </c>
      <c r="B18" s="184"/>
      <c r="C18" s="184"/>
      <c r="D18" s="184"/>
      <c r="E18" s="184"/>
      <c r="F18" s="184"/>
      <c r="G18" s="184"/>
      <c r="H18" s="184"/>
      <c r="I18" s="184"/>
      <c r="J18" s="184"/>
      <c r="K18" s="184"/>
      <c r="L18" s="184"/>
      <c r="M18" s="184"/>
      <c r="N18" s="184"/>
      <c r="O18" s="184"/>
      <c r="P18" s="184"/>
      <c r="Q18" s="184"/>
      <c r="R18" s="205"/>
      <c r="S18" s="184"/>
    </row>
    <row r="19" spans="1:20" x14ac:dyDescent="0.15">
      <c r="A19" s="190" t="s">
        <v>69</v>
      </c>
      <c r="B19" s="184"/>
      <c r="C19" s="184"/>
      <c r="D19" s="184"/>
      <c r="E19" s="184"/>
      <c r="F19" s="184"/>
      <c r="G19" s="184"/>
      <c r="H19" s="184"/>
      <c r="I19" s="184"/>
      <c r="J19" s="184"/>
      <c r="K19" s="184"/>
      <c r="L19" s="184"/>
      <c r="M19" s="184"/>
      <c r="N19" s="184"/>
      <c r="O19" s="184"/>
      <c r="P19" s="184"/>
      <c r="Q19" s="184"/>
      <c r="R19" s="205"/>
      <c r="S19" s="184"/>
    </row>
    <row r="20" spans="1:20" x14ac:dyDescent="0.15">
      <c r="A20" s="190" t="s">
        <v>69</v>
      </c>
      <c r="B20" s="184"/>
      <c r="C20" s="184"/>
      <c r="D20" s="184"/>
      <c r="E20" s="184"/>
      <c r="F20" s="184"/>
      <c r="G20" s="184"/>
      <c r="H20" s="184"/>
      <c r="I20" s="184"/>
      <c r="J20" s="184"/>
      <c r="K20" s="184"/>
      <c r="L20" s="184"/>
      <c r="M20" s="184"/>
      <c r="N20" s="184"/>
      <c r="O20" s="184"/>
      <c r="P20" s="184"/>
      <c r="Q20" s="184"/>
      <c r="R20" s="205"/>
      <c r="S20" s="184"/>
    </row>
    <row r="21" spans="1:20" x14ac:dyDescent="0.15">
      <c r="A21" s="190" t="s">
        <v>69</v>
      </c>
      <c r="B21" s="184"/>
      <c r="C21" s="184"/>
      <c r="D21" s="184"/>
      <c r="E21" s="184"/>
      <c r="F21" s="184"/>
      <c r="G21" s="184"/>
      <c r="H21" s="184"/>
      <c r="I21" s="184"/>
      <c r="J21" s="184"/>
      <c r="K21" s="184"/>
      <c r="L21" s="184"/>
      <c r="M21" s="184"/>
      <c r="N21" s="184"/>
      <c r="O21" s="184"/>
      <c r="P21" s="184"/>
      <c r="Q21" s="184"/>
      <c r="R21" s="205"/>
      <c r="S21" s="184"/>
    </row>
    <row r="22" spans="1:20" ht="50.1" customHeight="1" x14ac:dyDescent="0.15">
      <c r="A22" s="190" t="s">
        <v>69</v>
      </c>
      <c r="B22" s="184"/>
      <c r="C22" s="184"/>
      <c r="D22" s="184"/>
      <c r="E22" s="184"/>
      <c r="F22" s="184"/>
      <c r="G22" s="184"/>
      <c r="H22" s="184"/>
      <c r="I22" s="184"/>
      <c r="J22" s="184"/>
      <c r="K22" s="184"/>
      <c r="L22" s="184"/>
      <c r="M22" s="184"/>
      <c r="N22" s="184"/>
      <c r="O22" s="184"/>
      <c r="P22" s="184"/>
      <c r="Q22" s="184"/>
      <c r="R22" s="205"/>
      <c r="S22" s="184"/>
      <c r="T22" s="328"/>
    </row>
    <row r="23" spans="1:20" x14ac:dyDescent="0.15">
      <c r="A23" s="190" t="s">
        <v>69</v>
      </c>
      <c r="B23" s="184"/>
      <c r="C23" s="184"/>
      <c r="D23" s="184"/>
      <c r="E23" s="184"/>
      <c r="F23" s="184"/>
      <c r="G23" s="184"/>
      <c r="H23" s="184"/>
      <c r="I23" s="184"/>
      <c r="J23" s="184"/>
      <c r="K23" s="184"/>
      <c r="L23" s="184"/>
      <c r="M23" s="184"/>
      <c r="N23" s="184"/>
      <c r="O23" s="184"/>
      <c r="P23" s="184"/>
      <c r="Q23" s="184"/>
      <c r="R23" s="205"/>
      <c r="S23" s="184"/>
      <c r="T23" s="328"/>
    </row>
    <row r="24" spans="1:20" x14ac:dyDescent="0.15">
      <c r="A24" s="190" t="s">
        <v>69</v>
      </c>
      <c r="B24" s="184"/>
      <c r="C24" s="184"/>
      <c r="D24" s="184"/>
      <c r="E24" s="184"/>
      <c r="F24" s="184"/>
      <c r="G24" s="184"/>
      <c r="H24" s="184"/>
      <c r="I24" s="184"/>
      <c r="J24" s="184"/>
      <c r="K24" s="184"/>
      <c r="L24" s="184"/>
      <c r="M24" s="184"/>
      <c r="N24" s="184"/>
      <c r="O24" s="184"/>
      <c r="P24" s="184"/>
      <c r="Q24" s="184"/>
      <c r="R24" s="205"/>
      <c r="S24" s="184"/>
    </row>
    <row r="25" spans="1:20" x14ac:dyDescent="0.15">
      <c r="A25" s="190" t="s">
        <v>69</v>
      </c>
      <c r="B25" s="184"/>
      <c r="C25" s="184"/>
      <c r="D25" s="184"/>
      <c r="E25" s="184"/>
      <c r="F25" s="184"/>
      <c r="G25" s="184"/>
      <c r="H25" s="184"/>
      <c r="I25" s="184"/>
      <c r="J25" s="184"/>
      <c r="K25" s="184"/>
      <c r="L25" s="184"/>
      <c r="M25" s="184"/>
      <c r="N25" s="184"/>
      <c r="O25" s="184"/>
      <c r="P25" s="184"/>
      <c r="Q25" s="184"/>
      <c r="R25" s="205"/>
      <c r="S25" s="184"/>
    </row>
    <row r="26" spans="1:20" x14ac:dyDescent="0.15">
      <c r="A26" s="190" t="s">
        <v>69</v>
      </c>
      <c r="B26" s="184"/>
      <c r="C26" s="184"/>
      <c r="D26" s="184"/>
      <c r="E26" s="184"/>
      <c r="F26" s="184"/>
      <c r="G26" s="184"/>
      <c r="H26" s="184"/>
      <c r="I26" s="184"/>
      <c r="J26" s="184"/>
      <c r="K26" s="184"/>
      <c r="L26" s="184"/>
      <c r="M26" s="184"/>
      <c r="N26" s="184"/>
      <c r="O26" s="184"/>
      <c r="P26" s="184"/>
      <c r="Q26" s="184"/>
      <c r="R26" s="205"/>
      <c r="S26" s="184"/>
    </row>
    <row r="27" spans="1:20" x14ac:dyDescent="0.15">
      <c r="A27" s="190" t="s">
        <v>69</v>
      </c>
      <c r="B27" s="184"/>
      <c r="C27" s="184"/>
      <c r="D27" s="184"/>
      <c r="E27" s="184"/>
      <c r="F27" s="184"/>
      <c r="G27" s="184"/>
      <c r="H27" s="184"/>
      <c r="I27" s="184"/>
      <c r="J27" s="184"/>
      <c r="K27" s="184"/>
      <c r="L27" s="184"/>
      <c r="M27" s="184"/>
      <c r="N27" s="184"/>
      <c r="O27" s="184"/>
      <c r="P27" s="184"/>
      <c r="Q27" s="184"/>
      <c r="R27" s="205"/>
      <c r="S27" s="184"/>
    </row>
    <row r="28" spans="1:20" x14ac:dyDescent="0.15">
      <c r="A28" s="190" t="s">
        <v>69</v>
      </c>
      <c r="B28" s="184"/>
      <c r="C28" s="184"/>
      <c r="D28" s="184"/>
      <c r="E28" s="184"/>
      <c r="F28" s="184"/>
      <c r="G28" s="184"/>
      <c r="H28" s="184"/>
      <c r="I28" s="184"/>
      <c r="J28" s="184"/>
      <c r="K28" s="184"/>
      <c r="L28" s="184"/>
      <c r="M28" s="184"/>
      <c r="N28" s="184"/>
      <c r="O28" s="184"/>
      <c r="P28" s="184"/>
      <c r="Q28" s="184"/>
      <c r="R28" s="205"/>
      <c r="S28" s="184"/>
    </row>
    <row r="29" spans="1:20" x14ac:dyDescent="0.15">
      <c r="A29" s="190" t="s">
        <v>69</v>
      </c>
      <c r="B29" s="184"/>
      <c r="C29" s="184"/>
      <c r="D29" s="184"/>
      <c r="E29" s="184"/>
      <c r="F29" s="184"/>
      <c r="G29" s="184"/>
      <c r="H29" s="184"/>
      <c r="I29" s="184"/>
      <c r="J29" s="184"/>
      <c r="K29" s="184"/>
      <c r="L29" s="184"/>
      <c r="M29" s="184"/>
      <c r="N29" s="184"/>
      <c r="O29" s="184"/>
      <c r="P29" s="184"/>
      <c r="Q29" s="184"/>
      <c r="R29" s="205"/>
      <c r="S29" s="184"/>
    </row>
    <row r="30" spans="1:20" x14ac:dyDescent="0.15">
      <c r="A30" s="190" t="s">
        <v>69</v>
      </c>
      <c r="B30" s="184"/>
      <c r="C30" s="184"/>
      <c r="D30" s="184"/>
      <c r="E30" s="184"/>
      <c r="F30" s="184">
        <v>1</v>
      </c>
      <c r="G30" s="184"/>
      <c r="H30" s="184"/>
      <c r="I30" s="184"/>
      <c r="J30" s="184"/>
      <c r="K30" s="184"/>
      <c r="L30" s="184"/>
      <c r="M30" s="184"/>
      <c r="N30" s="184"/>
      <c r="O30" s="184"/>
      <c r="P30" s="184"/>
      <c r="Q30" s="184"/>
      <c r="R30" s="205"/>
      <c r="S30" s="184"/>
    </row>
    <row r="31" spans="1:20" x14ac:dyDescent="0.15">
      <c r="A31" s="190" t="s">
        <v>69</v>
      </c>
      <c r="B31" s="184"/>
      <c r="C31" s="184"/>
      <c r="D31" s="184">
        <v>1</v>
      </c>
      <c r="E31" s="184"/>
      <c r="F31" s="184"/>
      <c r="G31" s="184"/>
      <c r="H31" s="184"/>
      <c r="I31" s="184"/>
      <c r="J31" s="184"/>
      <c r="K31" s="184"/>
      <c r="L31" s="184"/>
      <c r="M31" s="184"/>
      <c r="N31" s="184"/>
      <c r="O31" s="184"/>
      <c r="P31" s="184"/>
      <c r="Q31" s="184"/>
      <c r="R31" s="205"/>
      <c r="S31" s="184"/>
    </row>
    <row r="32" spans="1:20" x14ac:dyDescent="0.15">
      <c r="A32" s="190" t="s">
        <v>69</v>
      </c>
      <c r="B32" s="184"/>
      <c r="C32" s="184"/>
      <c r="D32" s="184"/>
      <c r="E32" s="184"/>
      <c r="F32" s="184"/>
      <c r="G32" s="184"/>
      <c r="H32" s="184"/>
      <c r="I32" s="184"/>
      <c r="J32" s="184"/>
      <c r="K32" s="184"/>
      <c r="L32" s="184"/>
      <c r="M32" s="184"/>
      <c r="N32" s="184"/>
      <c r="O32" s="184"/>
      <c r="P32" s="184"/>
      <c r="Q32" s="184"/>
      <c r="R32" s="205"/>
      <c r="S32" s="184"/>
    </row>
    <row r="33" spans="1:27" ht="24.95" customHeight="1" x14ac:dyDescent="0.15">
      <c r="A33" s="190" t="s">
        <v>69</v>
      </c>
      <c r="B33" s="184"/>
      <c r="C33" s="184"/>
      <c r="D33" s="184"/>
      <c r="E33" s="184"/>
      <c r="F33" s="184"/>
      <c r="G33" s="184"/>
      <c r="H33" s="184"/>
      <c r="I33" s="184"/>
      <c r="J33" s="184"/>
      <c r="K33" s="184"/>
      <c r="L33" s="184"/>
      <c r="M33" s="184"/>
      <c r="N33" s="184"/>
      <c r="O33" s="184"/>
      <c r="P33" s="184"/>
      <c r="Q33" s="184"/>
      <c r="R33" s="205"/>
      <c r="S33" s="184"/>
    </row>
    <row r="34" spans="1:27" x14ac:dyDescent="0.15">
      <c r="A34" s="190" t="s">
        <v>69</v>
      </c>
      <c r="B34" s="184"/>
      <c r="C34" s="184"/>
      <c r="D34" s="184"/>
      <c r="E34" s="184"/>
      <c r="F34" s="184"/>
      <c r="G34" s="184"/>
      <c r="H34" s="184"/>
      <c r="I34" s="184"/>
      <c r="J34" s="184"/>
      <c r="K34" s="184"/>
      <c r="L34" s="184"/>
      <c r="M34" s="184"/>
      <c r="N34" s="184"/>
      <c r="O34" s="184"/>
      <c r="P34" s="184"/>
      <c r="Q34" s="184"/>
      <c r="R34" s="205"/>
      <c r="S34" s="184"/>
    </row>
    <row r="35" spans="1:27" x14ac:dyDescent="0.15">
      <c r="A35" s="190" t="s">
        <v>69</v>
      </c>
      <c r="B35" s="184"/>
      <c r="C35" s="184"/>
      <c r="D35" s="184"/>
      <c r="E35" s="184"/>
      <c r="F35" s="184"/>
      <c r="G35" s="184"/>
      <c r="H35" s="184"/>
      <c r="I35" s="184"/>
      <c r="J35" s="184"/>
      <c r="K35" s="184">
        <v>1</v>
      </c>
      <c r="L35" s="184"/>
      <c r="M35" s="184"/>
      <c r="N35" s="184"/>
      <c r="O35" s="184"/>
      <c r="P35" s="184"/>
      <c r="Q35" s="184"/>
      <c r="R35" s="205"/>
      <c r="S35" s="184"/>
    </row>
    <row r="36" spans="1:27" s="179" customFormat="1" x14ac:dyDescent="0.15">
      <c r="A36" s="190" t="s">
        <v>69</v>
      </c>
      <c r="B36" s="184"/>
      <c r="C36" s="184"/>
      <c r="D36" s="184"/>
      <c r="E36" s="184"/>
      <c r="F36" s="184"/>
      <c r="G36" s="184"/>
      <c r="H36" s="184"/>
      <c r="I36" s="184"/>
      <c r="J36" s="184"/>
      <c r="K36" s="184"/>
      <c r="L36" s="184"/>
      <c r="M36" s="184"/>
      <c r="N36" s="184"/>
      <c r="O36" s="184"/>
      <c r="P36" s="184"/>
      <c r="Q36" s="184"/>
      <c r="R36" s="205"/>
      <c r="S36" s="184"/>
      <c r="AA36" s="178"/>
    </row>
    <row r="37" spans="1:27" s="179" customFormat="1" x14ac:dyDescent="0.15">
      <c r="A37" s="190" t="s">
        <v>69</v>
      </c>
      <c r="B37" s="184"/>
      <c r="C37" s="184"/>
      <c r="D37" s="184"/>
      <c r="E37" s="184"/>
      <c r="F37" s="184"/>
      <c r="G37" s="184"/>
      <c r="H37" s="184"/>
      <c r="I37" s="184"/>
      <c r="J37" s="184"/>
      <c r="K37" s="184"/>
      <c r="L37" s="184"/>
      <c r="M37" s="184"/>
      <c r="N37" s="184"/>
      <c r="O37" s="184"/>
      <c r="P37" s="184"/>
      <c r="Q37" s="184"/>
      <c r="R37" s="205"/>
      <c r="S37" s="184"/>
      <c r="AA37" s="178"/>
    </row>
    <row r="38" spans="1:27" s="177" customFormat="1" x14ac:dyDescent="0.15">
      <c r="A38" s="191" t="s">
        <v>89</v>
      </c>
      <c r="B38" s="184"/>
      <c r="C38" s="184"/>
      <c r="D38" s="184"/>
      <c r="E38" s="184"/>
      <c r="F38" s="184"/>
      <c r="G38" s="184"/>
      <c r="H38" s="184"/>
      <c r="I38" s="184"/>
      <c r="J38" s="184"/>
      <c r="K38" s="184"/>
      <c r="L38" s="184"/>
      <c r="M38" s="184"/>
      <c r="N38" s="184"/>
      <c r="O38" s="184"/>
      <c r="P38" s="184"/>
      <c r="Q38" s="184"/>
      <c r="R38" s="205"/>
      <c r="S38" s="184"/>
      <c r="AA38" s="178"/>
    </row>
    <row r="39" spans="1:27" x14ac:dyDescent="0.15">
      <c r="A39" s="191" t="s">
        <v>89</v>
      </c>
      <c r="B39" s="184"/>
      <c r="C39" s="184"/>
      <c r="D39" s="184"/>
      <c r="E39" s="184"/>
      <c r="F39" s="184"/>
      <c r="G39" s="184"/>
      <c r="H39" s="184"/>
      <c r="I39" s="184"/>
      <c r="J39" s="184"/>
      <c r="K39" s="184"/>
      <c r="L39" s="184"/>
      <c r="M39" s="184"/>
      <c r="N39" s="184"/>
      <c r="O39" s="184"/>
      <c r="P39" s="184"/>
      <c r="Q39" s="184"/>
      <c r="R39" s="205"/>
      <c r="S39" s="184"/>
    </row>
    <row r="40" spans="1:27" x14ac:dyDescent="0.15">
      <c r="A40" s="191" t="s">
        <v>89</v>
      </c>
      <c r="B40" s="184"/>
      <c r="C40" s="184"/>
      <c r="D40" s="184"/>
      <c r="E40" s="184"/>
      <c r="F40" s="184"/>
      <c r="G40" s="184"/>
      <c r="H40" s="184"/>
      <c r="I40" s="184"/>
      <c r="J40" s="184"/>
      <c r="K40" s="184"/>
      <c r="L40" s="184"/>
      <c r="M40" s="184"/>
      <c r="N40" s="184"/>
      <c r="O40" s="184"/>
      <c r="P40" s="184"/>
      <c r="Q40" s="184"/>
      <c r="R40" s="205"/>
      <c r="S40" s="184"/>
    </row>
    <row r="41" spans="1:27" x14ac:dyDescent="0.15">
      <c r="A41" s="191" t="s">
        <v>89</v>
      </c>
      <c r="B41" s="184"/>
      <c r="C41" s="184"/>
      <c r="D41" s="184"/>
      <c r="E41" s="184"/>
      <c r="F41" s="184"/>
      <c r="G41" s="184"/>
      <c r="H41" s="184"/>
      <c r="I41" s="184"/>
      <c r="J41" s="184"/>
      <c r="K41" s="184"/>
      <c r="L41" s="184"/>
      <c r="M41" s="184"/>
      <c r="N41" s="184"/>
      <c r="O41" s="184"/>
      <c r="P41" s="184"/>
      <c r="Q41" s="184"/>
      <c r="R41" s="205"/>
      <c r="S41" s="184"/>
    </row>
    <row r="42" spans="1:27" x14ac:dyDescent="0.15">
      <c r="A42" s="191" t="s">
        <v>89</v>
      </c>
      <c r="B42" s="184"/>
      <c r="C42" s="184"/>
      <c r="D42" s="184"/>
      <c r="E42" s="184"/>
      <c r="F42" s="184"/>
      <c r="G42" s="184"/>
      <c r="H42" s="184"/>
      <c r="I42" s="184"/>
      <c r="J42" s="184"/>
      <c r="K42" s="184"/>
      <c r="L42" s="184"/>
      <c r="M42" s="184"/>
      <c r="N42" s="184"/>
      <c r="O42" s="184"/>
      <c r="P42" s="184"/>
      <c r="Q42" s="184"/>
      <c r="R42" s="205"/>
      <c r="S42" s="184"/>
    </row>
    <row r="43" spans="1:27" x14ac:dyDescent="0.15">
      <c r="A43" s="191" t="s">
        <v>89</v>
      </c>
      <c r="B43" s="184"/>
      <c r="C43" s="184"/>
      <c r="D43" s="184"/>
      <c r="E43" s="184"/>
      <c r="F43" s="184"/>
      <c r="G43" s="184"/>
      <c r="H43" s="184"/>
      <c r="I43" s="184"/>
      <c r="J43" s="184"/>
      <c r="K43" s="184"/>
      <c r="L43" s="184"/>
      <c r="M43" s="184"/>
      <c r="N43" s="184">
        <v>1</v>
      </c>
      <c r="O43" s="184"/>
      <c r="P43" s="184"/>
      <c r="Q43" s="184"/>
      <c r="R43" s="205"/>
      <c r="S43" s="184"/>
    </row>
    <row r="44" spans="1:27" x14ac:dyDescent="0.15">
      <c r="A44" s="191" t="s">
        <v>89</v>
      </c>
      <c r="B44" s="184"/>
      <c r="C44" s="184"/>
      <c r="D44" s="184"/>
      <c r="E44" s="184"/>
      <c r="F44" s="184"/>
      <c r="G44" s="184"/>
      <c r="H44" s="184"/>
      <c r="I44" s="184"/>
      <c r="J44" s="184"/>
      <c r="K44" s="184"/>
      <c r="L44" s="184"/>
      <c r="M44" s="184"/>
      <c r="N44" s="184"/>
      <c r="O44" s="184"/>
      <c r="P44" s="184"/>
      <c r="Q44" s="184"/>
      <c r="R44" s="205"/>
      <c r="S44" s="184"/>
    </row>
    <row r="45" spans="1:27" x14ac:dyDescent="0.15">
      <c r="A45" s="192" t="s">
        <v>201</v>
      </c>
      <c r="B45" s="184"/>
      <c r="C45" s="184"/>
      <c r="D45" s="184"/>
      <c r="E45" s="184"/>
      <c r="F45" s="184"/>
      <c r="G45" s="184"/>
      <c r="H45" s="184"/>
      <c r="I45" s="184"/>
      <c r="J45" s="184"/>
      <c r="K45" s="184"/>
      <c r="L45" s="184"/>
      <c r="M45" s="184"/>
      <c r="N45" s="184"/>
      <c r="O45" s="184"/>
      <c r="P45" s="184"/>
      <c r="Q45" s="184"/>
      <c r="R45" s="205"/>
      <c r="S45" s="184"/>
    </row>
    <row r="46" spans="1:27" x14ac:dyDescent="0.15">
      <c r="A46" s="192" t="s">
        <v>201</v>
      </c>
      <c r="B46" s="184"/>
      <c r="C46" s="184"/>
      <c r="D46" s="184"/>
      <c r="E46" s="184"/>
      <c r="F46" s="184"/>
      <c r="G46" s="184"/>
      <c r="H46" s="184"/>
      <c r="I46" s="184"/>
      <c r="J46" s="184"/>
      <c r="K46" s="184"/>
      <c r="L46" s="184"/>
      <c r="M46" s="184"/>
      <c r="N46" s="184"/>
      <c r="O46" s="184"/>
      <c r="P46" s="184"/>
      <c r="Q46" s="184"/>
      <c r="R46" s="205"/>
      <c r="S46" s="184"/>
    </row>
    <row r="47" spans="1:27" s="180" customFormat="1" x14ac:dyDescent="0.15">
      <c r="A47" s="192" t="s">
        <v>201</v>
      </c>
      <c r="B47" s="184"/>
      <c r="C47" s="184"/>
      <c r="D47" s="193"/>
      <c r="E47" s="193"/>
      <c r="F47" s="193"/>
      <c r="G47" s="193"/>
      <c r="H47" s="193"/>
      <c r="I47" s="193"/>
      <c r="J47" s="193"/>
      <c r="K47" s="193"/>
      <c r="L47" s="193"/>
      <c r="M47" s="193"/>
      <c r="N47" s="193"/>
      <c r="O47" s="193"/>
      <c r="P47" s="193"/>
      <c r="Q47" s="193"/>
      <c r="R47" s="206"/>
      <c r="S47" s="193"/>
      <c r="AA47" s="178"/>
    </row>
    <row r="48" spans="1:27" x14ac:dyDescent="0.15">
      <c r="A48" s="192" t="s">
        <v>201</v>
      </c>
      <c r="B48" s="184"/>
      <c r="C48" s="184"/>
      <c r="D48" s="184"/>
      <c r="E48" s="184"/>
      <c r="F48" s="184"/>
      <c r="G48" s="184"/>
      <c r="H48" s="184"/>
      <c r="I48" s="184"/>
      <c r="J48" s="184"/>
      <c r="K48" s="184"/>
      <c r="L48" s="184"/>
      <c r="M48" s="184"/>
      <c r="N48" s="184"/>
      <c r="O48" s="184"/>
      <c r="P48" s="184"/>
      <c r="Q48" s="184"/>
      <c r="R48" s="205"/>
      <c r="S48" s="184"/>
    </row>
    <row r="49" spans="1:19" x14ac:dyDescent="0.15">
      <c r="A49" s="192" t="s">
        <v>201</v>
      </c>
      <c r="B49" s="184"/>
      <c r="C49" s="184"/>
      <c r="D49" s="184"/>
      <c r="E49" s="184"/>
      <c r="F49" s="184"/>
      <c r="G49" s="184"/>
      <c r="H49" s="184"/>
      <c r="I49" s="184"/>
      <c r="J49" s="184"/>
      <c r="K49" s="184"/>
      <c r="L49" s="184"/>
      <c r="M49" s="184"/>
      <c r="N49" s="184"/>
      <c r="O49" s="184"/>
      <c r="P49" s="184"/>
      <c r="Q49" s="184"/>
      <c r="R49" s="205"/>
      <c r="S49" s="184"/>
    </row>
    <row r="50" spans="1:19" x14ac:dyDescent="0.15">
      <c r="A50" s="194" t="s">
        <v>70</v>
      </c>
      <c r="B50" s="184"/>
      <c r="C50" s="184"/>
      <c r="D50" s="184"/>
      <c r="E50" s="184"/>
      <c r="F50" s="184"/>
      <c r="G50" s="184"/>
      <c r="H50" s="184"/>
      <c r="I50" s="184"/>
      <c r="J50" s="184"/>
      <c r="K50" s="184"/>
      <c r="L50" s="184"/>
      <c r="M50" s="184"/>
      <c r="N50" s="184"/>
      <c r="O50" s="184"/>
      <c r="P50" s="184"/>
      <c r="Q50" s="184"/>
      <c r="R50" s="205"/>
      <c r="S50" s="184"/>
    </row>
    <row r="51" spans="1:19" x14ac:dyDescent="0.15">
      <c r="A51" s="194" t="s">
        <v>70</v>
      </c>
      <c r="B51" s="184"/>
      <c r="C51" s="184"/>
      <c r="D51" s="184"/>
      <c r="E51" s="184"/>
      <c r="F51" s="184"/>
      <c r="G51" s="184"/>
      <c r="H51" s="184"/>
      <c r="I51" s="184"/>
      <c r="J51" s="184"/>
      <c r="K51" s="184"/>
      <c r="L51" s="184"/>
      <c r="M51" s="184"/>
      <c r="N51" s="184"/>
      <c r="O51" s="184"/>
      <c r="P51" s="184"/>
      <c r="Q51" s="184"/>
      <c r="R51" s="205"/>
      <c r="S51" s="184"/>
    </row>
    <row r="52" spans="1:19" x14ac:dyDescent="0.15">
      <c r="A52" s="194" t="s">
        <v>70</v>
      </c>
      <c r="B52" s="184"/>
      <c r="C52" s="184"/>
      <c r="D52" s="184"/>
      <c r="E52" s="184"/>
      <c r="F52" s="184"/>
      <c r="G52" s="184"/>
      <c r="H52" s="184"/>
      <c r="I52" s="184"/>
      <c r="J52" s="184"/>
      <c r="K52" s="184"/>
      <c r="L52" s="184"/>
      <c r="M52" s="184"/>
      <c r="N52" s="184"/>
      <c r="O52" s="184"/>
      <c r="P52" s="184"/>
      <c r="Q52" s="184"/>
      <c r="R52" s="205"/>
      <c r="S52" s="184"/>
    </row>
    <row r="53" spans="1:19" x14ac:dyDescent="0.15">
      <c r="A53" s="194" t="s">
        <v>70</v>
      </c>
      <c r="B53" s="184"/>
      <c r="C53" s="184"/>
      <c r="D53" s="184"/>
      <c r="E53" s="184"/>
      <c r="F53" s="184"/>
      <c r="G53" s="184"/>
      <c r="H53" s="184"/>
      <c r="I53" s="184"/>
      <c r="J53" s="184"/>
      <c r="K53" s="184"/>
      <c r="L53" s="184"/>
      <c r="M53" s="184"/>
      <c r="N53" s="184"/>
      <c r="O53" s="184"/>
      <c r="P53" s="184"/>
      <c r="Q53" s="184"/>
      <c r="R53" s="205"/>
      <c r="S53" s="184"/>
    </row>
    <row r="54" spans="1:19" x14ac:dyDescent="0.15">
      <c r="A54" s="194" t="s">
        <v>70</v>
      </c>
      <c r="B54" s="184"/>
      <c r="C54" s="184"/>
      <c r="D54" s="184"/>
      <c r="E54" s="184"/>
      <c r="F54" s="184"/>
      <c r="G54" s="184"/>
      <c r="H54" s="184"/>
      <c r="I54" s="184"/>
      <c r="J54" s="184"/>
      <c r="K54" s="184"/>
      <c r="L54" s="184"/>
      <c r="M54" s="184"/>
      <c r="N54" s="184"/>
      <c r="O54" s="184"/>
      <c r="P54" s="184"/>
      <c r="Q54" s="184"/>
      <c r="R54" s="205"/>
      <c r="S54" s="184"/>
    </row>
    <row r="55" spans="1:19" x14ac:dyDescent="0.15">
      <c r="A55" s="194" t="s">
        <v>70</v>
      </c>
      <c r="B55" s="184"/>
      <c r="C55" s="184"/>
      <c r="D55" s="184"/>
      <c r="E55" s="184"/>
      <c r="F55" s="184"/>
      <c r="G55" s="184"/>
      <c r="H55" s="184"/>
      <c r="I55" s="184"/>
      <c r="J55" s="184"/>
      <c r="K55" s="184"/>
      <c r="L55" s="184"/>
      <c r="M55" s="184"/>
      <c r="N55" s="184"/>
      <c r="O55" s="184"/>
      <c r="P55" s="184"/>
      <c r="Q55" s="184"/>
      <c r="R55" s="205"/>
      <c r="S55" s="184"/>
    </row>
    <row r="56" spans="1:19" ht="81" customHeight="1" x14ac:dyDescent="0.15">
      <c r="B56" s="181" t="s">
        <v>202</v>
      </c>
      <c r="D56" s="181" t="s">
        <v>187</v>
      </c>
      <c r="E56" s="181" t="s">
        <v>188</v>
      </c>
      <c r="F56" s="181" t="s">
        <v>189</v>
      </c>
      <c r="G56" s="181" t="s">
        <v>190</v>
      </c>
      <c r="H56" s="181" t="s">
        <v>191</v>
      </c>
      <c r="I56" s="181" t="s">
        <v>192</v>
      </c>
      <c r="J56" s="181" t="s">
        <v>193</v>
      </c>
      <c r="K56" s="181" t="s">
        <v>194</v>
      </c>
      <c r="L56" s="181" t="s">
        <v>203</v>
      </c>
      <c r="M56" s="181" t="s">
        <v>196</v>
      </c>
      <c r="N56" s="181" t="s">
        <v>197</v>
      </c>
      <c r="O56" s="181" t="s">
        <v>198</v>
      </c>
      <c r="P56" s="181" t="s">
        <v>199</v>
      </c>
      <c r="Q56" s="181" t="s">
        <v>204</v>
      </c>
      <c r="R56" s="204" t="s">
        <v>204</v>
      </c>
      <c r="S56" s="181" t="s">
        <v>186</v>
      </c>
    </row>
    <row r="57" spans="1:19" x14ac:dyDescent="0.15">
      <c r="A57" s="195" t="s">
        <v>176</v>
      </c>
      <c r="B57" s="196">
        <f>SUM(D57:P57)+S57</f>
        <v>4</v>
      </c>
      <c r="C57" s="196"/>
      <c r="D57" s="196">
        <f t="shared" ref="D57:J57" si="0">SUM(D3:D55)</f>
        <v>1</v>
      </c>
      <c r="E57" s="196">
        <f t="shared" si="0"/>
        <v>0</v>
      </c>
      <c r="F57" s="196">
        <f t="shared" si="0"/>
        <v>1</v>
      </c>
      <c r="G57" s="196">
        <f t="shared" si="0"/>
        <v>0</v>
      </c>
      <c r="H57" s="196">
        <f t="shared" si="0"/>
        <v>0</v>
      </c>
      <c r="I57" s="196">
        <f t="shared" si="0"/>
        <v>0</v>
      </c>
      <c r="J57" s="196">
        <f t="shared" si="0"/>
        <v>0</v>
      </c>
      <c r="K57" s="196">
        <f t="shared" ref="K57:S57" si="1">SUM(K3:K55)</f>
        <v>1</v>
      </c>
      <c r="L57" s="196">
        <f t="shared" si="1"/>
        <v>0</v>
      </c>
      <c r="M57" s="196">
        <f t="shared" si="1"/>
        <v>0</v>
      </c>
      <c r="N57" s="196">
        <f t="shared" si="1"/>
        <v>1</v>
      </c>
      <c r="O57" s="196">
        <f t="shared" si="1"/>
        <v>0</v>
      </c>
      <c r="P57" s="196">
        <f t="shared" si="1"/>
        <v>0</v>
      </c>
      <c r="Q57" s="196">
        <f t="shared" si="1"/>
        <v>0</v>
      </c>
      <c r="R57" s="196">
        <f t="shared" si="1"/>
        <v>0</v>
      </c>
      <c r="S57" s="196">
        <f t="shared" si="1"/>
        <v>0</v>
      </c>
    </row>
    <row r="58" spans="1:19" x14ac:dyDescent="0.15">
      <c r="A58" s="197"/>
      <c r="B58" s="198"/>
      <c r="C58" s="198"/>
      <c r="D58" s="198"/>
      <c r="E58" s="198"/>
      <c r="F58" s="198"/>
      <c r="H58" s="198"/>
      <c r="I58" s="198"/>
      <c r="J58" s="198"/>
      <c r="K58" s="198"/>
      <c r="L58" s="203"/>
      <c r="M58" s="198"/>
      <c r="N58" s="203"/>
      <c r="O58" s="203"/>
      <c r="P58" s="203"/>
    </row>
    <row r="60" spans="1:19" x14ac:dyDescent="0.15">
      <c r="C60" s="199"/>
      <c r="D60" s="200" t="s">
        <v>205</v>
      </c>
      <c r="E60" s="200" t="s">
        <v>206</v>
      </c>
      <c r="F60" s="200" t="s">
        <v>207</v>
      </c>
    </row>
    <row r="61" spans="1:19" x14ac:dyDescent="0.15">
      <c r="B61" s="201" t="s">
        <v>208</v>
      </c>
      <c r="C61" s="200" t="s">
        <v>209</v>
      </c>
      <c r="D61" s="199">
        <v>1</v>
      </c>
      <c r="E61" s="199">
        <v>2</v>
      </c>
      <c r="F61" s="199">
        <f>D61*E61</f>
        <v>2</v>
      </c>
    </row>
    <row r="62" spans="1:19" x14ac:dyDescent="0.15">
      <c r="B62" s="201" t="s">
        <v>208</v>
      </c>
      <c r="C62" s="200" t="s">
        <v>210</v>
      </c>
      <c r="D62" s="199">
        <v>1</v>
      </c>
      <c r="E62" s="199">
        <v>2</v>
      </c>
      <c r="F62" s="199">
        <f t="shared" ref="F62:F70" si="2">D62*E62</f>
        <v>2</v>
      </c>
    </row>
    <row r="63" spans="1:19" x14ac:dyDescent="0.15">
      <c r="B63" s="201" t="s">
        <v>208</v>
      </c>
      <c r="C63" s="200" t="s">
        <v>65</v>
      </c>
      <c r="D63" s="199">
        <v>2</v>
      </c>
      <c r="E63" s="199">
        <v>2</v>
      </c>
      <c r="F63" s="199">
        <f t="shared" si="2"/>
        <v>4</v>
      </c>
    </row>
    <row r="64" spans="1:19" x14ac:dyDescent="0.15">
      <c r="B64" s="201" t="s">
        <v>208</v>
      </c>
      <c r="C64" s="200" t="s">
        <v>211</v>
      </c>
      <c r="D64" s="199">
        <v>1</v>
      </c>
      <c r="E64" s="199">
        <v>2</v>
      </c>
      <c r="F64" s="199">
        <f t="shared" si="2"/>
        <v>2</v>
      </c>
    </row>
    <row r="65" spans="2:6" x14ac:dyDescent="0.15">
      <c r="B65" s="201" t="s">
        <v>208</v>
      </c>
      <c r="C65" s="200" t="s">
        <v>212</v>
      </c>
      <c r="D65" s="199">
        <v>1</v>
      </c>
      <c r="E65" s="199">
        <v>2</v>
      </c>
      <c r="F65" s="199">
        <f t="shared" si="2"/>
        <v>2</v>
      </c>
    </row>
    <row r="66" spans="2:6" x14ac:dyDescent="0.15">
      <c r="B66" s="201" t="s">
        <v>208</v>
      </c>
      <c r="C66" s="200" t="s">
        <v>213</v>
      </c>
      <c r="D66" s="199">
        <v>1</v>
      </c>
      <c r="E66" s="199">
        <v>2</v>
      </c>
      <c r="F66" s="199">
        <f t="shared" si="2"/>
        <v>2</v>
      </c>
    </row>
    <row r="67" spans="2:6" x14ac:dyDescent="0.15">
      <c r="B67" s="201" t="s">
        <v>208</v>
      </c>
      <c r="C67" s="200" t="s">
        <v>153</v>
      </c>
      <c r="D67" s="199">
        <v>1</v>
      </c>
      <c r="E67" s="199">
        <v>2</v>
      </c>
      <c r="F67" s="199">
        <f t="shared" si="2"/>
        <v>2</v>
      </c>
    </row>
    <row r="68" spans="2:6" x14ac:dyDescent="0.15">
      <c r="C68" s="200" t="s">
        <v>214</v>
      </c>
      <c r="D68" s="199">
        <v>1</v>
      </c>
      <c r="E68" s="199">
        <v>4</v>
      </c>
      <c r="F68" s="199">
        <f t="shared" si="2"/>
        <v>4</v>
      </c>
    </row>
    <row r="69" spans="2:6" ht="12" customHeight="1" x14ac:dyDescent="0.15">
      <c r="C69" s="200" t="s">
        <v>215</v>
      </c>
      <c r="D69" s="199">
        <v>1</v>
      </c>
      <c r="E69" s="199">
        <v>1</v>
      </c>
      <c r="F69" s="199">
        <f t="shared" si="2"/>
        <v>1</v>
      </c>
    </row>
    <row r="70" spans="2:6" x14ac:dyDescent="0.15">
      <c r="C70" s="200" t="s">
        <v>216</v>
      </c>
      <c r="D70" s="199">
        <v>2</v>
      </c>
      <c r="E70" s="199">
        <v>1</v>
      </c>
      <c r="F70" s="199">
        <f t="shared" si="2"/>
        <v>2</v>
      </c>
    </row>
    <row r="71" spans="2:6" x14ac:dyDescent="0.15">
      <c r="C71" s="200" t="s">
        <v>217</v>
      </c>
      <c r="D71" s="199">
        <f t="shared" ref="D71:F71" si="3">SUM(D61:D70)</f>
        <v>12</v>
      </c>
      <c r="E71" s="199">
        <f t="shared" si="3"/>
        <v>20</v>
      </c>
      <c r="F71" s="199">
        <f t="shared" si="3"/>
        <v>23</v>
      </c>
    </row>
  </sheetData>
  <mergeCells count="8">
    <mergeCell ref="S1:S2"/>
    <mergeCell ref="T22:T23"/>
    <mergeCell ref="D1:G1"/>
    <mergeCell ref="A1:A2"/>
    <mergeCell ref="B1:B2"/>
    <mergeCell ref="C1:C2"/>
    <mergeCell ref="Q1:Q2"/>
    <mergeCell ref="R1:R2"/>
  </mergeCells>
  <phoneticPr fontId="32" type="noConversion"/>
  <pageMargins left="0.75" right="0.75" top="1" bottom="1" header="0.51" footer="0.51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2"/>
  <sheetViews>
    <sheetView zoomScale="115" zoomScaleSheetLayoutView="100" workbookViewId="0">
      <pane ySplit="2" topLeftCell="A27" activePane="bottomLeft" state="frozen"/>
      <selection pane="bottomLeft" activeCell="M53" sqref="M53"/>
    </sheetView>
  </sheetViews>
  <sheetFormatPr defaultRowHeight="16.5" x14ac:dyDescent="0.15"/>
  <cols>
    <col min="1" max="1" width="19.875" style="69" customWidth="1"/>
    <col min="2" max="5" width="4.875" style="69" customWidth="1"/>
    <col min="6" max="6" width="5.25" style="69" customWidth="1"/>
    <col min="7" max="7" width="4.625" style="70" customWidth="1"/>
    <col min="8" max="8" width="4.875" style="70" customWidth="1"/>
    <col min="9" max="12" width="5.75" style="70" customWidth="1"/>
    <col min="13" max="13" width="7" style="70" customWidth="1"/>
    <col min="14" max="14" width="5.5" style="70" customWidth="1"/>
    <col min="15" max="17" width="5.875" style="70" customWidth="1"/>
    <col min="18" max="18" width="5.75" style="70" customWidth="1"/>
    <col min="19" max="22" width="4.875" style="70" customWidth="1"/>
    <col min="23" max="23" width="5.5" style="70" customWidth="1"/>
    <col min="24" max="24" width="4.625" style="69" customWidth="1"/>
    <col min="25" max="25" width="6.375" style="70" customWidth="1"/>
    <col min="26" max="26" width="4.875" style="70" customWidth="1"/>
    <col min="27" max="27" width="8.125" style="70" customWidth="1"/>
    <col min="28" max="28" width="7.375" style="70" customWidth="1"/>
    <col min="29" max="29" width="6.875" style="70" customWidth="1"/>
    <col min="30" max="30" width="24.5" style="10" customWidth="1"/>
    <col min="31" max="16384" width="9" style="10"/>
  </cols>
  <sheetData>
    <row r="1" spans="1:256" s="58" customFormat="1" ht="15" customHeight="1" x14ac:dyDescent="0.15">
      <c r="A1" s="330" t="s">
        <v>180</v>
      </c>
      <c r="B1" s="348" t="s">
        <v>218</v>
      </c>
      <c r="C1" s="349"/>
      <c r="D1" s="349"/>
      <c r="E1" s="349"/>
      <c r="F1" s="349"/>
      <c r="G1" s="348" t="s">
        <v>219</v>
      </c>
      <c r="H1" s="349"/>
      <c r="I1" s="348" t="s">
        <v>220</v>
      </c>
      <c r="J1" s="349"/>
      <c r="K1" s="349"/>
      <c r="L1" s="349"/>
      <c r="M1" s="350"/>
      <c r="N1" s="349" t="s">
        <v>221</v>
      </c>
      <c r="O1" s="349"/>
      <c r="P1" s="349"/>
      <c r="Q1" s="349"/>
      <c r="R1" s="349"/>
      <c r="S1" s="349"/>
      <c r="T1" s="349"/>
      <c r="U1" s="349"/>
      <c r="V1" s="350"/>
      <c r="W1" s="351" t="s">
        <v>73</v>
      </c>
      <c r="X1" s="351"/>
      <c r="Y1" s="351"/>
      <c r="Z1" s="352"/>
      <c r="AA1" s="330" t="s">
        <v>222</v>
      </c>
      <c r="AB1" s="330" t="s">
        <v>223</v>
      </c>
      <c r="AC1" s="330" t="s">
        <v>224</v>
      </c>
      <c r="AD1" s="330" t="s">
        <v>15</v>
      </c>
    </row>
    <row r="2" spans="1:256" s="59" customFormat="1" ht="99" x14ac:dyDescent="0.15">
      <c r="A2" s="334"/>
      <c r="B2" s="72" t="s">
        <v>225</v>
      </c>
      <c r="C2" s="72" t="s">
        <v>226</v>
      </c>
      <c r="D2" s="72" t="s">
        <v>227</v>
      </c>
      <c r="E2" s="72" t="s">
        <v>228</v>
      </c>
      <c r="F2" s="71" t="s">
        <v>229</v>
      </c>
      <c r="G2" s="73" t="s">
        <v>230</v>
      </c>
      <c r="H2" s="73" t="s">
        <v>231</v>
      </c>
      <c r="I2" s="72" t="s">
        <v>225</v>
      </c>
      <c r="J2" s="72" t="s">
        <v>226</v>
      </c>
      <c r="K2" s="72" t="s">
        <v>227</v>
      </c>
      <c r="L2" s="72" t="s">
        <v>228</v>
      </c>
      <c r="M2" s="125" t="s">
        <v>232</v>
      </c>
      <c r="N2" s="126" t="s">
        <v>233</v>
      </c>
      <c r="O2" s="126" t="s">
        <v>234</v>
      </c>
      <c r="P2" s="126" t="s">
        <v>235</v>
      </c>
      <c r="Q2" s="126" t="s">
        <v>236</v>
      </c>
      <c r="R2" s="139" t="s">
        <v>237</v>
      </c>
      <c r="S2" s="72" t="s">
        <v>238</v>
      </c>
      <c r="T2" s="72" t="s">
        <v>239</v>
      </c>
      <c r="U2" s="139" t="s">
        <v>240</v>
      </c>
      <c r="V2" s="139" t="s">
        <v>241</v>
      </c>
      <c r="W2" s="71" t="s">
        <v>242</v>
      </c>
      <c r="X2" s="140" t="s">
        <v>243</v>
      </c>
      <c r="Y2" s="140" t="s">
        <v>244</v>
      </c>
      <c r="Z2" s="71" t="s">
        <v>245</v>
      </c>
      <c r="AA2" s="334"/>
      <c r="AB2" s="334"/>
      <c r="AC2" s="334"/>
      <c r="AD2" s="331"/>
    </row>
    <row r="3" spans="1:256" s="60" customFormat="1" x14ac:dyDescent="0.15">
      <c r="A3" s="33" t="s">
        <v>98</v>
      </c>
      <c r="B3" s="74"/>
      <c r="C3" s="74"/>
      <c r="D3" s="74"/>
      <c r="E3" s="74"/>
      <c r="F3" s="75">
        <f>SUM(B3:E3)</f>
        <v>0</v>
      </c>
      <c r="G3" s="76"/>
      <c r="H3" s="77"/>
      <c r="I3" s="127">
        <f>B3*G3</f>
        <v>0</v>
      </c>
      <c r="J3" s="127">
        <f>C3*G3</f>
        <v>0</v>
      </c>
      <c r="K3" s="127">
        <f>D3*G3</f>
        <v>0</v>
      </c>
      <c r="L3" s="127">
        <f>E3*G3</f>
        <v>0</v>
      </c>
      <c r="M3" s="128">
        <f>SUM(I3:L3)</f>
        <v>0</v>
      </c>
      <c r="N3" s="88"/>
      <c r="O3" s="129"/>
      <c r="P3" s="129"/>
      <c r="Q3" s="128">
        <f>(P3+O3)*N3*2</f>
        <v>0</v>
      </c>
      <c r="R3" s="75">
        <f>O3*P3</f>
        <v>0</v>
      </c>
      <c r="S3" s="85"/>
      <c r="T3" s="85"/>
      <c r="U3" s="141">
        <f>S3*T3</f>
        <v>0</v>
      </c>
      <c r="V3" s="141">
        <f>R3+U3</f>
        <v>0</v>
      </c>
      <c r="W3" s="142">
        <v>0</v>
      </c>
      <c r="X3" s="87">
        <v>0</v>
      </c>
      <c r="Y3" s="87">
        <v>0</v>
      </c>
      <c r="Z3" s="87">
        <f>Y3*0.075</f>
        <v>0</v>
      </c>
      <c r="AA3" s="141">
        <f>M3-V3</f>
        <v>0</v>
      </c>
      <c r="AB3" s="155"/>
      <c r="AC3" s="156">
        <f>AA3+AB3</f>
        <v>0</v>
      </c>
      <c r="AD3" s="157"/>
    </row>
    <row r="4" spans="1:256" s="60" customFormat="1" x14ac:dyDescent="0.15">
      <c r="A4" s="35" t="s">
        <v>200</v>
      </c>
      <c r="B4" s="74"/>
      <c r="C4" s="74"/>
      <c r="D4" s="74"/>
      <c r="E4" s="74"/>
      <c r="F4" s="75">
        <f>SUM(B4:E4)</f>
        <v>0</v>
      </c>
      <c r="G4" s="76"/>
      <c r="H4" s="77"/>
      <c r="I4" s="127">
        <f>B4*G4</f>
        <v>0</v>
      </c>
      <c r="J4" s="127">
        <f>C4*G4</f>
        <v>0</v>
      </c>
      <c r="K4" s="127">
        <f>D4*G4</f>
        <v>0</v>
      </c>
      <c r="L4" s="127">
        <f>E4*G4</f>
        <v>0</v>
      </c>
      <c r="M4" s="128">
        <f>SUM(I4:L4)</f>
        <v>0</v>
      </c>
      <c r="N4" s="88"/>
      <c r="O4" s="129"/>
      <c r="P4" s="129"/>
      <c r="Q4" s="128">
        <f>(P4+O4)*N4*2</f>
        <v>0</v>
      </c>
      <c r="R4" s="75">
        <f>O4*P4</f>
        <v>0</v>
      </c>
      <c r="S4" s="85"/>
      <c r="T4" s="85"/>
      <c r="U4" s="141">
        <f>S4*T4</f>
        <v>0</v>
      </c>
      <c r="V4" s="141">
        <f>R4+U4</f>
        <v>0</v>
      </c>
      <c r="W4" s="142">
        <v>0</v>
      </c>
      <c r="X4" s="87">
        <v>0</v>
      </c>
      <c r="Y4" s="87">
        <v>0</v>
      </c>
      <c r="Z4" s="87">
        <f>Y4*0.075</f>
        <v>0</v>
      </c>
      <c r="AA4" s="141">
        <f>M4-V4</f>
        <v>0</v>
      </c>
      <c r="AB4" s="155">
        <f>B4*D4</f>
        <v>0</v>
      </c>
      <c r="AC4" s="156">
        <f>AA4+AB4</f>
        <v>0</v>
      </c>
      <c r="AD4" s="157"/>
    </row>
    <row r="5" spans="1:256" s="61" customFormat="1" x14ac:dyDescent="0.15">
      <c r="A5" s="78" t="s">
        <v>62</v>
      </c>
      <c r="B5" s="79"/>
      <c r="C5" s="79"/>
      <c r="D5" s="79"/>
      <c r="E5" s="79"/>
      <c r="F5" s="80">
        <f>SUM(B5:E5)</f>
        <v>0</v>
      </c>
      <c r="G5" s="81"/>
      <c r="H5" s="82"/>
      <c r="I5" s="130">
        <f>B5*G5</f>
        <v>0</v>
      </c>
      <c r="J5" s="130">
        <f>C5*G5</f>
        <v>0</v>
      </c>
      <c r="K5" s="130">
        <f>D5*G5</f>
        <v>0</v>
      </c>
      <c r="L5" s="130">
        <f>E5*G5</f>
        <v>0</v>
      </c>
      <c r="M5" s="130">
        <f>SUM(I5:L5)+((C5-B5)+(E5-D5))*0.15</f>
        <v>0</v>
      </c>
      <c r="N5" s="131"/>
      <c r="O5" s="81"/>
      <c r="P5" s="81"/>
      <c r="Q5" s="81">
        <f>N5*O5</f>
        <v>0</v>
      </c>
      <c r="R5" s="79">
        <v>0</v>
      </c>
      <c r="S5" s="143"/>
      <c r="T5" s="143"/>
      <c r="U5" s="144">
        <f>S5*T5</f>
        <v>0</v>
      </c>
      <c r="V5" s="144">
        <f>R5+U5</f>
        <v>0</v>
      </c>
      <c r="W5" s="145">
        <v>0</v>
      </c>
      <c r="X5" s="131">
        <v>0</v>
      </c>
      <c r="Y5" s="131">
        <v>0</v>
      </c>
      <c r="Z5" s="87">
        <f>Y5*0.075</f>
        <v>0</v>
      </c>
      <c r="AA5" s="149">
        <f>M5-V5</f>
        <v>0</v>
      </c>
      <c r="AB5" s="155"/>
      <c r="AC5" s="158">
        <f>AA5+AB5</f>
        <v>0</v>
      </c>
      <c r="AD5" s="159"/>
      <c r="AE5" s="65"/>
      <c r="AF5" s="65"/>
      <c r="AG5" s="65"/>
      <c r="AH5" s="65"/>
      <c r="AI5" s="65"/>
      <c r="AJ5" s="65"/>
      <c r="AK5" s="65"/>
      <c r="AL5" s="65"/>
      <c r="AM5" s="65"/>
      <c r="AN5" s="65"/>
      <c r="AO5" s="65"/>
      <c r="AP5" s="65"/>
      <c r="AQ5" s="65"/>
      <c r="AR5" s="65"/>
      <c r="AS5" s="65"/>
      <c r="AT5" s="65"/>
      <c r="AU5" s="65"/>
      <c r="AV5" s="65"/>
      <c r="AW5" s="65"/>
      <c r="AX5" s="65"/>
      <c r="AY5" s="65"/>
      <c r="AZ5" s="65"/>
      <c r="BA5" s="65"/>
      <c r="BB5" s="65"/>
      <c r="BC5" s="65"/>
      <c r="BD5" s="65"/>
      <c r="BE5" s="65"/>
      <c r="BF5" s="65"/>
      <c r="BG5" s="65"/>
      <c r="BH5" s="65"/>
      <c r="BI5" s="65"/>
      <c r="BJ5" s="65"/>
      <c r="BK5" s="65"/>
      <c r="BL5" s="65"/>
      <c r="BM5" s="65"/>
      <c r="BN5" s="65"/>
      <c r="BO5" s="65"/>
      <c r="BP5" s="65"/>
      <c r="BQ5" s="65"/>
      <c r="BR5" s="65"/>
      <c r="BS5" s="65"/>
      <c r="BT5" s="65"/>
      <c r="BU5" s="65"/>
      <c r="BV5" s="65"/>
      <c r="BW5" s="65"/>
      <c r="BX5" s="65"/>
      <c r="BY5" s="65"/>
      <c r="BZ5" s="65"/>
      <c r="CA5" s="65"/>
      <c r="CB5" s="65"/>
      <c r="CC5" s="65"/>
      <c r="CD5" s="65"/>
      <c r="CE5" s="65"/>
      <c r="CF5" s="65"/>
      <c r="CG5" s="65"/>
      <c r="CH5" s="65"/>
      <c r="CI5" s="65"/>
      <c r="CJ5" s="65"/>
      <c r="CK5" s="65"/>
      <c r="CL5" s="65"/>
      <c r="CM5" s="65"/>
      <c r="CN5" s="65"/>
      <c r="CO5" s="65"/>
      <c r="CP5" s="65"/>
      <c r="CQ5" s="65"/>
      <c r="CR5" s="65"/>
      <c r="CS5" s="65"/>
      <c r="CT5" s="65"/>
      <c r="CU5" s="65"/>
      <c r="CV5" s="65"/>
      <c r="CW5" s="65"/>
      <c r="CX5" s="65"/>
      <c r="CY5" s="65"/>
      <c r="CZ5" s="65"/>
      <c r="DA5" s="65"/>
      <c r="DB5" s="65"/>
      <c r="DC5" s="65"/>
      <c r="DD5" s="65"/>
      <c r="DE5" s="65"/>
      <c r="DF5" s="65"/>
      <c r="DG5" s="65"/>
      <c r="DH5" s="65"/>
      <c r="DI5" s="65"/>
      <c r="DJ5" s="65"/>
      <c r="DK5" s="65"/>
      <c r="DL5" s="65"/>
      <c r="DM5" s="65"/>
      <c r="DN5" s="65"/>
      <c r="DO5" s="65"/>
      <c r="DP5" s="65"/>
      <c r="DQ5" s="65"/>
      <c r="DR5" s="65"/>
      <c r="DS5" s="65"/>
      <c r="DT5" s="65"/>
      <c r="DU5" s="65"/>
      <c r="DV5" s="65"/>
      <c r="DW5" s="65"/>
      <c r="DX5" s="65"/>
      <c r="DY5" s="65"/>
      <c r="DZ5" s="65"/>
      <c r="EA5" s="65"/>
      <c r="EB5" s="65"/>
      <c r="EC5" s="65"/>
      <c r="ED5" s="65"/>
      <c r="EE5" s="65"/>
      <c r="EF5" s="65"/>
      <c r="EG5" s="65"/>
      <c r="EH5" s="65"/>
      <c r="EI5" s="65"/>
      <c r="EJ5" s="65"/>
      <c r="EK5" s="65"/>
      <c r="EL5" s="65"/>
      <c r="EM5" s="65"/>
      <c r="EN5" s="65"/>
      <c r="EO5" s="65"/>
      <c r="EP5" s="65"/>
      <c r="EQ5" s="65"/>
      <c r="ER5" s="65"/>
      <c r="ES5" s="65"/>
      <c r="ET5" s="65"/>
      <c r="EU5" s="65"/>
      <c r="EV5" s="65"/>
      <c r="EW5" s="65"/>
      <c r="EX5" s="65"/>
      <c r="EY5" s="65"/>
      <c r="EZ5" s="65"/>
      <c r="FA5" s="65"/>
      <c r="FB5" s="65"/>
      <c r="FC5" s="65"/>
      <c r="FD5" s="65"/>
      <c r="FE5" s="65"/>
      <c r="FF5" s="65"/>
      <c r="FG5" s="65"/>
      <c r="FH5" s="65"/>
      <c r="FI5" s="65"/>
      <c r="FJ5" s="65"/>
      <c r="FK5" s="65"/>
      <c r="FL5" s="65"/>
      <c r="FM5" s="65"/>
      <c r="FN5" s="65"/>
      <c r="FO5" s="65"/>
      <c r="FP5" s="65"/>
      <c r="FQ5" s="65"/>
      <c r="FR5" s="65"/>
      <c r="FS5" s="65"/>
      <c r="FT5" s="65"/>
      <c r="FU5" s="65"/>
      <c r="FV5" s="65"/>
      <c r="FW5" s="65"/>
      <c r="FX5" s="65"/>
      <c r="FY5" s="65"/>
      <c r="FZ5" s="65"/>
      <c r="GA5" s="65"/>
      <c r="GB5" s="65"/>
      <c r="GC5" s="65"/>
      <c r="GD5" s="65"/>
      <c r="GE5" s="65"/>
      <c r="GF5" s="65"/>
      <c r="GG5" s="65"/>
      <c r="GH5" s="65"/>
      <c r="GI5" s="65"/>
      <c r="GJ5" s="65"/>
      <c r="GK5" s="65"/>
      <c r="GL5" s="65"/>
      <c r="GM5" s="65"/>
      <c r="GN5" s="65"/>
      <c r="GO5" s="65"/>
      <c r="GP5" s="65"/>
      <c r="GQ5" s="65"/>
      <c r="GR5" s="65"/>
      <c r="GS5" s="65"/>
      <c r="GT5" s="65"/>
      <c r="GU5" s="65"/>
      <c r="GV5" s="65"/>
      <c r="GW5" s="65"/>
      <c r="GX5" s="65"/>
      <c r="GY5" s="65"/>
      <c r="GZ5" s="65"/>
      <c r="HA5" s="65"/>
      <c r="HB5" s="65"/>
      <c r="HC5" s="65"/>
      <c r="HD5" s="65"/>
      <c r="HE5" s="65"/>
      <c r="HF5" s="65"/>
      <c r="HG5" s="65"/>
      <c r="HH5" s="65"/>
      <c r="HI5" s="65"/>
      <c r="HJ5" s="65"/>
      <c r="HK5" s="65"/>
      <c r="HL5" s="65"/>
      <c r="HM5" s="65"/>
      <c r="HN5" s="65"/>
      <c r="HO5" s="65"/>
      <c r="HP5" s="65"/>
      <c r="HQ5" s="65"/>
      <c r="HR5" s="65"/>
      <c r="HS5" s="65"/>
      <c r="HT5" s="65"/>
      <c r="HU5" s="65"/>
      <c r="HV5" s="65"/>
      <c r="HW5" s="65"/>
      <c r="HX5" s="65"/>
      <c r="HY5" s="65"/>
      <c r="HZ5" s="65"/>
      <c r="IA5" s="65"/>
      <c r="IB5" s="65"/>
      <c r="IC5" s="65"/>
      <c r="ID5" s="65"/>
      <c r="IE5" s="65"/>
      <c r="IF5" s="65"/>
      <c r="IG5" s="65"/>
      <c r="IH5" s="65"/>
      <c r="II5" s="65"/>
      <c r="IJ5" s="65"/>
      <c r="IK5" s="65"/>
      <c r="IL5" s="65"/>
      <c r="IM5" s="65"/>
      <c r="IN5" s="65"/>
      <c r="IO5" s="65"/>
      <c r="IP5" s="65"/>
      <c r="IQ5" s="65"/>
      <c r="IR5" s="65"/>
      <c r="IS5" s="65"/>
      <c r="IT5" s="65"/>
      <c r="IU5" s="65"/>
      <c r="IV5" s="65"/>
    </row>
    <row r="6" spans="1:256" s="61" customFormat="1" x14ac:dyDescent="0.15">
      <c r="A6" s="83" t="s">
        <v>72</v>
      </c>
      <c r="B6" s="79"/>
      <c r="C6" s="79"/>
      <c r="D6" s="79"/>
      <c r="E6" s="79"/>
      <c r="F6" s="80"/>
      <c r="G6" s="81"/>
      <c r="H6" s="82"/>
      <c r="I6" s="130"/>
      <c r="J6" s="130"/>
      <c r="K6" s="130"/>
      <c r="L6" s="130"/>
      <c r="M6" s="130"/>
      <c r="N6" s="131"/>
      <c r="O6" s="81"/>
      <c r="P6" s="81"/>
      <c r="Q6" s="81"/>
      <c r="R6" s="79"/>
      <c r="S6" s="146"/>
      <c r="T6" s="146"/>
      <c r="U6" s="147"/>
      <c r="V6" s="147"/>
      <c r="W6" s="145"/>
      <c r="X6" s="131"/>
      <c r="Y6" s="131"/>
      <c r="Z6" s="87"/>
      <c r="AA6" s="149"/>
      <c r="AB6" s="155"/>
      <c r="AC6" s="158"/>
      <c r="AD6" s="159"/>
      <c r="AE6" s="65"/>
      <c r="AF6" s="65"/>
      <c r="AG6" s="65"/>
      <c r="AH6" s="65"/>
      <c r="AI6" s="65"/>
      <c r="AJ6" s="65"/>
      <c r="AK6" s="65"/>
      <c r="AL6" s="65"/>
      <c r="AM6" s="65"/>
      <c r="AN6" s="65"/>
      <c r="AO6" s="65"/>
      <c r="AP6" s="65"/>
      <c r="AQ6" s="65"/>
      <c r="AR6" s="65"/>
      <c r="AS6" s="65"/>
      <c r="AT6" s="65"/>
      <c r="AU6" s="65"/>
      <c r="AV6" s="65"/>
      <c r="AW6" s="65"/>
      <c r="AX6" s="65"/>
      <c r="AY6" s="65"/>
      <c r="AZ6" s="65"/>
      <c r="BA6" s="65"/>
      <c r="BB6" s="65"/>
      <c r="BC6" s="65"/>
      <c r="BD6" s="65"/>
      <c r="BE6" s="65"/>
      <c r="BF6" s="65"/>
      <c r="BG6" s="65"/>
      <c r="BH6" s="65"/>
      <c r="BI6" s="65"/>
      <c r="BJ6" s="65"/>
      <c r="BK6" s="65"/>
      <c r="BL6" s="65"/>
      <c r="BM6" s="65"/>
      <c r="BN6" s="65"/>
      <c r="BO6" s="65"/>
      <c r="BP6" s="65"/>
      <c r="BQ6" s="65"/>
      <c r="BR6" s="65"/>
      <c r="BS6" s="65"/>
      <c r="BT6" s="65"/>
      <c r="BU6" s="65"/>
      <c r="BV6" s="65"/>
      <c r="BW6" s="65"/>
      <c r="BX6" s="65"/>
      <c r="BY6" s="65"/>
      <c r="BZ6" s="65"/>
      <c r="CA6" s="65"/>
      <c r="CB6" s="65"/>
      <c r="CC6" s="65"/>
      <c r="CD6" s="65"/>
      <c r="CE6" s="65"/>
      <c r="CF6" s="65"/>
      <c r="CG6" s="65"/>
      <c r="CH6" s="65"/>
      <c r="CI6" s="65"/>
      <c r="CJ6" s="65"/>
      <c r="CK6" s="65"/>
      <c r="CL6" s="65"/>
      <c r="CM6" s="65"/>
      <c r="CN6" s="65"/>
      <c r="CO6" s="65"/>
      <c r="CP6" s="65"/>
      <c r="CQ6" s="65"/>
      <c r="CR6" s="65"/>
      <c r="CS6" s="65"/>
      <c r="CT6" s="65"/>
      <c r="CU6" s="65"/>
      <c r="CV6" s="65"/>
      <c r="CW6" s="65"/>
      <c r="CX6" s="65"/>
      <c r="CY6" s="65"/>
      <c r="CZ6" s="65"/>
      <c r="DA6" s="65"/>
      <c r="DB6" s="65"/>
      <c r="DC6" s="65"/>
      <c r="DD6" s="65"/>
      <c r="DE6" s="65"/>
      <c r="DF6" s="65"/>
      <c r="DG6" s="65"/>
      <c r="DH6" s="65"/>
      <c r="DI6" s="65"/>
      <c r="DJ6" s="65"/>
      <c r="DK6" s="65"/>
      <c r="DL6" s="65"/>
      <c r="DM6" s="65"/>
      <c r="DN6" s="65"/>
      <c r="DO6" s="65"/>
      <c r="DP6" s="65"/>
      <c r="DQ6" s="65"/>
      <c r="DR6" s="65"/>
      <c r="DS6" s="65"/>
      <c r="DT6" s="65"/>
      <c r="DU6" s="65"/>
      <c r="DV6" s="65"/>
      <c r="DW6" s="65"/>
      <c r="DX6" s="65"/>
      <c r="DY6" s="65"/>
      <c r="DZ6" s="65"/>
      <c r="EA6" s="65"/>
      <c r="EB6" s="65"/>
      <c r="EC6" s="65"/>
      <c r="ED6" s="65"/>
      <c r="EE6" s="65"/>
      <c r="EF6" s="65"/>
      <c r="EG6" s="65"/>
      <c r="EH6" s="65"/>
      <c r="EI6" s="65"/>
      <c r="EJ6" s="65"/>
      <c r="EK6" s="65"/>
      <c r="EL6" s="65"/>
      <c r="EM6" s="65"/>
      <c r="EN6" s="65"/>
      <c r="EO6" s="65"/>
      <c r="EP6" s="65"/>
      <c r="EQ6" s="65"/>
      <c r="ER6" s="65"/>
      <c r="ES6" s="65"/>
      <c r="ET6" s="65"/>
      <c r="EU6" s="65"/>
      <c r="EV6" s="65"/>
      <c r="EW6" s="65"/>
      <c r="EX6" s="65"/>
      <c r="EY6" s="65"/>
      <c r="EZ6" s="65"/>
      <c r="FA6" s="65"/>
      <c r="FB6" s="65"/>
      <c r="FC6" s="65"/>
      <c r="FD6" s="65"/>
      <c r="FE6" s="65"/>
      <c r="FF6" s="65"/>
      <c r="FG6" s="65"/>
      <c r="FH6" s="65"/>
      <c r="FI6" s="65"/>
      <c r="FJ6" s="65"/>
      <c r="FK6" s="65"/>
      <c r="FL6" s="65"/>
      <c r="FM6" s="65"/>
      <c r="FN6" s="65"/>
      <c r="FO6" s="65"/>
      <c r="FP6" s="65"/>
      <c r="FQ6" s="65"/>
      <c r="FR6" s="65"/>
      <c r="FS6" s="65"/>
      <c r="FT6" s="65"/>
      <c r="FU6" s="65"/>
      <c r="FV6" s="65"/>
      <c r="FW6" s="65"/>
      <c r="FX6" s="65"/>
      <c r="FY6" s="65"/>
      <c r="FZ6" s="65"/>
      <c r="GA6" s="65"/>
      <c r="GB6" s="65"/>
      <c r="GC6" s="65"/>
      <c r="GD6" s="65"/>
      <c r="GE6" s="65"/>
      <c r="GF6" s="65"/>
      <c r="GG6" s="65"/>
      <c r="GH6" s="65"/>
      <c r="GI6" s="65"/>
      <c r="GJ6" s="65"/>
      <c r="GK6" s="65"/>
      <c r="GL6" s="65"/>
      <c r="GM6" s="65"/>
      <c r="GN6" s="65"/>
      <c r="GO6" s="65"/>
      <c r="GP6" s="65"/>
      <c r="GQ6" s="65"/>
      <c r="GR6" s="65"/>
      <c r="GS6" s="65"/>
      <c r="GT6" s="65"/>
      <c r="GU6" s="65"/>
      <c r="GV6" s="65"/>
      <c r="GW6" s="65"/>
      <c r="GX6" s="65"/>
      <c r="GY6" s="65"/>
      <c r="GZ6" s="65"/>
      <c r="HA6" s="65"/>
      <c r="HB6" s="65"/>
      <c r="HC6" s="65"/>
      <c r="HD6" s="65"/>
      <c r="HE6" s="65"/>
      <c r="HF6" s="65"/>
      <c r="HG6" s="65"/>
      <c r="HH6" s="65"/>
      <c r="HI6" s="65"/>
      <c r="HJ6" s="65"/>
      <c r="HK6" s="65"/>
      <c r="HL6" s="65"/>
      <c r="HM6" s="65"/>
      <c r="HN6" s="65"/>
      <c r="HO6" s="65"/>
      <c r="HP6" s="65"/>
      <c r="HQ6" s="65"/>
      <c r="HR6" s="65"/>
      <c r="HS6" s="65"/>
      <c r="HT6" s="65"/>
      <c r="HU6" s="65"/>
      <c r="HV6" s="65"/>
      <c r="HW6" s="65"/>
      <c r="HX6" s="65"/>
      <c r="HY6" s="65"/>
      <c r="HZ6" s="65"/>
      <c r="IA6" s="65"/>
      <c r="IB6" s="65"/>
      <c r="IC6" s="65"/>
      <c r="ID6" s="65"/>
      <c r="IE6" s="65"/>
      <c r="IF6" s="65"/>
      <c r="IG6" s="65"/>
      <c r="IH6" s="65"/>
      <c r="II6" s="65"/>
      <c r="IJ6" s="65"/>
      <c r="IK6" s="65"/>
      <c r="IL6" s="65"/>
      <c r="IM6" s="65"/>
      <c r="IN6" s="65"/>
      <c r="IO6" s="65"/>
      <c r="IP6" s="65"/>
      <c r="IQ6" s="65"/>
      <c r="IR6" s="65"/>
      <c r="IS6" s="65"/>
      <c r="IT6" s="65"/>
      <c r="IU6" s="65"/>
      <c r="IV6" s="65"/>
    </row>
    <row r="7" spans="1:256" s="60" customFormat="1" x14ac:dyDescent="0.15">
      <c r="A7" s="84" t="s">
        <v>71</v>
      </c>
      <c r="B7" s="74"/>
      <c r="C7" s="74"/>
      <c r="D7" s="74"/>
      <c r="E7" s="74"/>
      <c r="F7" s="75">
        <f>SUM(B7:E7)</f>
        <v>0</v>
      </c>
      <c r="G7" s="76"/>
      <c r="H7" s="85"/>
      <c r="I7" s="85">
        <f>B7*G7</f>
        <v>0</v>
      </c>
      <c r="J7" s="130">
        <f>C7*G7</f>
        <v>0</v>
      </c>
      <c r="K7" s="130">
        <f>D7*G7</f>
        <v>0</v>
      </c>
      <c r="L7" s="130">
        <f>E7*G7</f>
        <v>0</v>
      </c>
      <c r="M7" s="128">
        <f>SUM(I7:L7)</f>
        <v>0</v>
      </c>
      <c r="N7" s="88"/>
      <c r="O7" s="129"/>
      <c r="P7" s="129"/>
      <c r="Q7" s="128">
        <f>(P7)*N7*2+O7*N7</f>
        <v>0</v>
      </c>
      <c r="R7" s="75">
        <f>O7*P7</f>
        <v>0</v>
      </c>
      <c r="S7" s="85"/>
      <c r="T7" s="85"/>
      <c r="U7" s="141">
        <f>S7*T7</f>
        <v>0</v>
      </c>
      <c r="V7" s="141">
        <f>R7+R13+U7</f>
        <v>0</v>
      </c>
      <c r="W7" s="145">
        <v>0</v>
      </c>
      <c r="X7" s="131">
        <v>0</v>
      </c>
      <c r="Y7" s="131">
        <v>0</v>
      </c>
      <c r="Z7" s="87">
        <f>Y7*0.075</f>
        <v>0</v>
      </c>
      <c r="AA7" s="141">
        <f>M7-V7</f>
        <v>0</v>
      </c>
      <c r="AB7" s="155">
        <f>B7*D7</f>
        <v>0</v>
      </c>
      <c r="AC7" s="156">
        <f>AA7+AB7</f>
        <v>0</v>
      </c>
      <c r="AD7" s="157"/>
    </row>
    <row r="8" spans="1:256" s="60" customFormat="1" x14ac:dyDescent="0.15">
      <c r="A8" s="86" t="s">
        <v>60</v>
      </c>
      <c r="B8" s="87"/>
      <c r="C8" s="87"/>
      <c r="D8" s="87"/>
      <c r="E8" s="87"/>
      <c r="F8" s="87">
        <f>SUM(B8:E8)</f>
        <v>0</v>
      </c>
      <c r="G8" s="76"/>
      <c r="H8" s="87"/>
      <c r="I8" s="76">
        <f>B8*G8</f>
        <v>0</v>
      </c>
      <c r="J8" s="76">
        <f>C8*G8</f>
        <v>0</v>
      </c>
      <c r="K8" s="76">
        <f>D8*G8</f>
        <v>0</v>
      </c>
      <c r="L8" s="76">
        <f>E8*G8</f>
        <v>0</v>
      </c>
      <c r="M8" s="132">
        <f>SUM(I8:L8)</f>
        <v>0</v>
      </c>
      <c r="N8" s="133"/>
      <c r="O8" s="132"/>
      <c r="P8" s="132"/>
      <c r="Q8" s="132">
        <f t="shared" ref="Q8:Q12" si="0">N8*O8</f>
        <v>0</v>
      </c>
      <c r="R8" s="87">
        <f t="shared" ref="R8:R13" si="1">O8*P8</f>
        <v>0</v>
      </c>
      <c r="S8" s="76"/>
      <c r="T8" s="76"/>
      <c r="U8" s="142">
        <v>0</v>
      </c>
      <c r="V8" s="142">
        <v>0</v>
      </c>
      <c r="W8" s="142">
        <v>0</v>
      </c>
      <c r="X8" s="87">
        <v>0</v>
      </c>
      <c r="Y8" s="87">
        <v>0</v>
      </c>
      <c r="Z8" s="87">
        <f>Y8*0.075</f>
        <v>0</v>
      </c>
      <c r="AA8" s="142"/>
      <c r="AB8" s="155"/>
      <c r="AC8" s="160">
        <f>AA8+AB8</f>
        <v>0</v>
      </c>
      <c r="AD8" s="161"/>
    </row>
    <row r="9" spans="1:256" s="59" customFormat="1" x14ac:dyDescent="0.15">
      <c r="A9" s="343" t="s">
        <v>69</v>
      </c>
      <c r="B9" s="341"/>
      <c r="C9" s="345"/>
      <c r="D9" s="341"/>
      <c r="E9" s="341"/>
      <c r="F9" s="347">
        <f>SUM(B9:E9)</f>
        <v>0</v>
      </c>
      <c r="G9" s="76"/>
      <c r="H9" s="88"/>
      <c r="I9" s="335">
        <f>B9*G9</f>
        <v>0</v>
      </c>
      <c r="J9" s="335">
        <f>C9*G9</f>
        <v>0</v>
      </c>
      <c r="K9" s="335">
        <f>D9*G9</f>
        <v>0</v>
      </c>
      <c r="L9" s="335">
        <f>E9*G9</f>
        <v>0</v>
      </c>
      <c r="M9" s="335">
        <f>SUM(I9:L9)+(2.24*H9*2)+(3.02*H10)</f>
        <v>0</v>
      </c>
      <c r="N9" s="88"/>
      <c r="O9" s="88"/>
      <c r="P9" s="88"/>
      <c r="Q9" s="148">
        <f t="shared" si="0"/>
        <v>0</v>
      </c>
      <c r="R9" s="75">
        <f t="shared" si="1"/>
        <v>0</v>
      </c>
      <c r="S9" s="341"/>
      <c r="T9" s="341"/>
      <c r="U9" s="335">
        <f>S9*T9</f>
        <v>0</v>
      </c>
      <c r="V9" s="335">
        <f>R9+R10+U9+U11+U12+U13+U4+R5+U5</f>
        <v>0</v>
      </c>
      <c r="W9" s="335" t="e">
        <f>S9+S11+S12+S13+S3+S5+#REF!</f>
        <v>#REF!</v>
      </c>
      <c r="X9" s="335"/>
      <c r="Y9" s="335" t="e">
        <f>F9-W9-X9</f>
        <v>#REF!</v>
      </c>
      <c r="Z9" s="332" t="e">
        <f>Y9*0.075</f>
        <v>#REF!</v>
      </c>
      <c r="AA9" s="335">
        <f>M9-V9</f>
        <v>0</v>
      </c>
      <c r="AB9" s="337"/>
      <c r="AC9" s="339">
        <f>AA9+AB9</f>
        <v>0</v>
      </c>
      <c r="AD9" s="162"/>
    </row>
    <row r="10" spans="1:256" x14ac:dyDescent="0.15">
      <c r="A10" s="344"/>
      <c r="B10" s="342"/>
      <c r="C10" s="346"/>
      <c r="D10" s="342"/>
      <c r="E10" s="342"/>
      <c r="F10" s="336"/>
      <c r="G10" s="76"/>
      <c r="H10" s="88"/>
      <c r="I10" s="336"/>
      <c r="J10" s="336"/>
      <c r="K10" s="336"/>
      <c r="L10" s="336"/>
      <c r="M10" s="336"/>
      <c r="N10" s="88"/>
      <c r="O10" s="129"/>
      <c r="P10" s="129"/>
      <c r="Q10" s="148">
        <f t="shared" si="0"/>
        <v>0</v>
      </c>
      <c r="R10" s="75">
        <f t="shared" si="1"/>
        <v>0</v>
      </c>
      <c r="S10" s="342"/>
      <c r="T10" s="342"/>
      <c r="U10" s="336"/>
      <c r="V10" s="336"/>
      <c r="W10" s="336"/>
      <c r="X10" s="336"/>
      <c r="Y10" s="336"/>
      <c r="Z10" s="333"/>
      <c r="AA10" s="336"/>
      <c r="AB10" s="338"/>
      <c r="AC10" s="340"/>
      <c r="AD10" s="157"/>
    </row>
    <row r="11" spans="1:256" s="60" customFormat="1" x14ac:dyDescent="0.15">
      <c r="A11" s="89" t="s">
        <v>89</v>
      </c>
      <c r="B11" s="74"/>
      <c r="C11" s="74"/>
      <c r="D11" s="74"/>
      <c r="E11" s="74"/>
      <c r="F11" s="75">
        <f>SUM(B11:E11)</f>
        <v>0</v>
      </c>
      <c r="G11" s="76"/>
      <c r="H11" s="74"/>
      <c r="I11" s="127">
        <f>B11*G11</f>
        <v>0</v>
      </c>
      <c r="J11" s="127">
        <f>C11*G11</f>
        <v>0</v>
      </c>
      <c r="K11" s="127">
        <f>D11*G11</f>
        <v>0</v>
      </c>
      <c r="L11" s="127">
        <f>E11*G11</f>
        <v>0</v>
      </c>
      <c r="M11" s="128">
        <f>SUM(I11:L11)+(0.99*H11*2)</f>
        <v>0</v>
      </c>
      <c r="N11" s="88"/>
      <c r="O11" s="129"/>
      <c r="P11" s="129"/>
      <c r="Q11" s="148">
        <f t="shared" si="0"/>
        <v>0</v>
      </c>
      <c r="R11" s="75">
        <f t="shared" si="1"/>
        <v>0</v>
      </c>
      <c r="S11" s="85"/>
      <c r="T11" s="85"/>
      <c r="U11" s="141">
        <f>S11*T11</f>
        <v>0</v>
      </c>
      <c r="V11" s="141">
        <f>R11+U11+U3</f>
        <v>0</v>
      </c>
      <c r="W11" s="141">
        <f>S11</f>
        <v>0</v>
      </c>
      <c r="X11" s="75"/>
      <c r="Y11" s="75">
        <f>F11-W11-X11</f>
        <v>0</v>
      </c>
      <c r="Z11" s="87">
        <f>Y11*0.075</f>
        <v>0</v>
      </c>
      <c r="AA11" s="141">
        <f>M11-V11</f>
        <v>0</v>
      </c>
      <c r="AB11" s="155"/>
      <c r="AC11" s="156">
        <f>AA11+AB11</f>
        <v>0</v>
      </c>
      <c r="AD11" s="157"/>
    </row>
    <row r="12" spans="1:256" s="60" customFormat="1" x14ac:dyDescent="0.15">
      <c r="A12" s="90" t="s">
        <v>201</v>
      </c>
      <c r="B12" s="74"/>
      <c r="C12" s="74"/>
      <c r="D12" s="74"/>
      <c r="E12" s="74"/>
      <c r="F12" s="75">
        <f>SUM(B12:E12)</f>
        <v>0</v>
      </c>
      <c r="G12" s="76"/>
      <c r="H12" s="74"/>
      <c r="I12" s="127">
        <f>B12*G12</f>
        <v>0</v>
      </c>
      <c r="J12" s="127">
        <f>C12*G12</f>
        <v>0</v>
      </c>
      <c r="K12" s="127">
        <f>D12*G12</f>
        <v>0</v>
      </c>
      <c r="L12" s="127">
        <f>E12*G12</f>
        <v>0</v>
      </c>
      <c r="M12" s="128">
        <f>SUM(I12:L12)</f>
        <v>0</v>
      </c>
      <c r="N12" s="88"/>
      <c r="O12" s="129"/>
      <c r="P12" s="129"/>
      <c r="Q12" s="148">
        <f t="shared" si="0"/>
        <v>0</v>
      </c>
      <c r="R12" s="75">
        <f t="shared" si="1"/>
        <v>0</v>
      </c>
      <c r="S12" s="85"/>
      <c r="T12" s="85"/>
      <c r="U12" s="141">
        <f>S12*T12</f>
        <v>0</v>
      </c>
      <c r="V12" s="141">
        <f>R12+U12</f>
        <v>0</v>
      </c>
      <c r="W12" s="141">
        <f>S12</f>
        <v>0</v>
      </c>
      <c r="X12" s="75">
        <v>0</v>
      </c>
      <c r="Y12" s="75">
        <f>F12-W12-X12</f>
        <v>0</v>
      </c>
      <c r="Z12" s="87">
        <f>Y12*0.075</f>
        <v>0</v>
      </c>
      <c r="AA12" s="141">
        <f>M12-V12</f>
        <v>0</v>
      </c>
      <c r="AB12" s="155">
        <f>B12*D12</f>
        <v>0</v>
      </c>
      <c r="AC12" s="156">
        <f>AA12+AB12</f>
        <v>0</v>
      </c>
      <c r="AD12" s="157"/>
    </row>
    <row r="13" spans="1:256" s="60" customFormat="1" x14ac:dyDescent="0.15">
      <c r="A13" s="91" t="s">
        <v>70</v>
      </c>
      <c r="B13" s="74"/>
      <c r="C13" s="74"/>
      <c r="D13" s="74"/>
      <c r="E13" s="74"/>
      <c r="F13" s="75">
        <f>SUM(B13:E13)</f>
        <v>0</v>
      </c>
      <c r="G13" s="76"/>
      <c r="H13" s="74"/>
      <c r="I13" s="127">
        <f>B13*G13</f>
        <v>0</v>
      </c>
      <c r="J13" s="127">
        <f>C13*G13</f>
        <v>0</v>
      </c>
      <c r="K13" s="127">
        <f>D13*G13</f>
        <v>0</v>
      </c>
      <c r="L13" s="127">
        <f>E13*G13</f>
        <v>0</v>
      </c>
      <c r="M13" s="128">
        <f>SUM(I13:L13)</f>
        <v>0</v>
      </c>
      <c r="N13" s="77"/>
      <c r="O13" s="129"/>
      <c r="P13" s="129"/>
      <c r="Q13" s="77" t="s">
        <v>246</v>
      </c>
      <c r="R13" s="75">
        <f t="shared" si="1"/>
        <v>0</v>
      </c>
      <c r="S13" s="85"/>
      <c r="T13" s="85"/>
      <c r="U13" s="141">
        <f>S13*T13</f>
        <v>0</v>
      </c>
      <c r="V13" s="141">
        <f>R13+U13</f>
        <v>0</v>
      </c>
      <c r="W13" s="141">
        <f>S13+O13</f>
        <v>0</v>
      </c>
      <c r="X13" s="75">
        <v>0</v>
      </c>
      <c r="Y13" s="141">
        <f>F13-W13-X13</f>
        <v>0</v>
      </c>
      <c r="Z13" s="87">
        <f>Y13*0.075</f>
        <v>0</v>
      </c>
      <c r="AA13" s="141">
        <f>M13-V13</f>
        <v>0</v>
      </c>
      <c r="AB13" s="155"/>
      <c r="AC13" s="156">
        <f>AA13+AB13</f>
        <v>0</v>
      </c>
      <c r="AD13" s="157"/>
    </row>
    <row r="14" spans="1:256" s="62" customFormat="1" x14ac:dyDescent="0.15">
      <c r="A14" s="92" t="s">
        <v>176</v>
      </c>
      <c r="B14" s="92"/>
      <c r="C14" s="92"/>
      <c r="D14" s="92"/>
      <c r="E14" s="92"/>
      <c r="F14" s="92">
        <f>SUM(F3:F13)</f>
        <v>0</v>
      </c>
      <c r="G14" s="93"/>
      <c r="H14" s="93"/>
      <c r="I14" s="93"/>
      <c r="J14" s="93"/>
      <c r="K14" s="93"/>
      <c r="L14" s="93"/>
      <c r="M14" s="92">
        <f>SUM(M3:M13)</f>
        <v>0</v>
      </c>
      <c r="N14" s="92"/>
      <c r="O14" s="93"/>
      <c r="P14" s="93"/>
      <c r="Q14" s="93">
        <f>SUM(Q3:Q13)</f>
        <v>0</v>
      </c>
      <c r="R14" s="92">
        <f>SUM(R3:R13)</f>
        <v>0</v>
      </c>
      <c r="S14" s="93"/>
      <c r="T14" s="93"/>
      <c r="U14" s="92">
        <f>SUM(U3:U13)</f>
        <v>0</v>
      </c>
      <c r="V14" s="92"/>
      <c r="W14" s="150"/>
      <c r="X14" s="92"/>
      <c r="Y14" s="92" t="e">
        <f>SUM(Y3:Y13)</f>
        <v>#REF!</v>
      </c>
      <c r="Z14" s="92"/>
      <c r="AA14" s="92">
        <f>SUM(AA3:AA13)</f>
        <v>0</v>
      </c>
      <c r="AB14" s="92">
        <f>SUM(AB3:AB13)</f>
        <v>0</v>
      </c>
      <c r="AC14" s="163">
        <f>SUM(AC3:AC13)</f>
        <v>0</v>
      </c>
    </row>
    <row r="15" spans="1:256" s="63" customFormat="1" x14ac:dyDescent="0.15">
      <c r="A15" s="69"/>
      <c r="B15" s="69"/>
      <c r="C15" s="69"/>
      <c r="D15" s="69"/>
      <c r="E15" s="69"/>
      <c r="F15" s="69"/>
      <c r="G15" s="70"/>
      <c r="H15" s="70"/>
      <c r="I15" s="70"/>
      <c r="J15" s="70"/>
      <c r="K15" s="70"/>
      <c r="L15" s="70"/>
      <c r="M15" s="70"/>
      <c r="N15" s="70"/>
      <c r="O15" s="70"/>
      <c r="P15" s="70"/>
      <c r="Q15" s="70"/>
      <c r="R15" s="70"/>
      <c r="S15" s="70"/>
      <c r="T15" s="70"/>
      <c r="U15" s="70"/>
      <c r="V15" s="70"/>
      <c r="W15" s="69"/>
      <c r="X15" s="70"/>
      <c r="Y15" s="164"/>
      <c r="Z15" s="164"/>
      <c r="AA15" s="70"/>
      <c r="AB15" s="70"/>
      <c r="AC15" s="7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0"/>
      <c r="BC15" s="10"/>
      <c r="BD15" s="10"/>
      <c r="BE15" s="10"/>
      <c r="BF15" s="10"/>
      <c r="BG15" s="10"/>
      <c r="BH15" s="10"/>
      <c r="BI15" s="10"/>
      <c r="BJ15" s="10"/>
      <c r="BK15" s="10"/>
      <c r="BL15" s="10"/>
      <c r="BM15" s="10"/>
      <c r="BN15" s="10"/>
      <c r="BO15" s="10"/>
      <c r="BP15" s="10"/>
      <c r="BQ15" s="10"/>
      <c r="BR15" s="10"/>
      <c r="BS15" s="10"/>
      <c r="BT15" s="10"/>
      <c r="BU15" s="10"/>
      <c r="BV15" s="10"/>
      <c r="BW15" s="10"/>
      <c r="BX15" s="10"/>
      <c r="BY15" s="10"/>
      <c r="BZ15" s="10"/>
      <c r="CA15" s="10"/>
      <c r="CB15" s="10"/>
      <c r="CC15" s="10"/>
      <c r="CD15" s="10"/>
      <c r="CE15" s="10"/>
      <c r="CF15" s="10"/>
      <c r="CG15" s="10"/>
      <c r="CH15" s="10"/>
      <c r="CI15" s="10"/>
      <c r="CJ15" s="10"/>
      <c r="CK15" s="10"/>
      <c r="CL15" s="10"/>
      <c r="CM15" s="10"/>
      <c r="CN15" s="10"/>
      <c r="CO15" s="10"/>
      <c r="CP15" s="10"/>
      <c r="CQ15" s="10"/>
      <c r="CR15" s="10"/>
      <c r="CS15" s="10"/>
      <c r="CT15" s="10"/>
      <c r="CU15" s="10"/>
      <c r="CV15" s="10"/>
      <c r="CW15" s="10"/>
      <c r="CX15" s="10"/>
      <c r="CY15" s="10"/>
      <c r="CZ15" s="10"/>
      <c r="DA15" s="10"/>
      <c r="DB15" s="10"/>
      <c r="DC15" s="10"/>
      <c r="DD15" s="10"/>
      <c r="DE15" s="10"/>
      <c r="DF15" s="10"/>
      <c r="DG15" s="10"/>
      <c r="DH15" s="10"/>
      <c r="DI15" s="10"/>
      <c r="DJ15" s="10"/>
      <c r="DK15" s="10"/>
      <c r="DL15" s="10"/>
      <c r="DM15" s="10"/>
      <c r="DN15" s="10"/>
      <c r="DO15" s="10"/>
      <c r="DP15" s="10"/>
      <c r="DQ15" s="10"/>
      <c r="DR15" s="10"/>
      <c r="DS15" s="10"/>
      <c r="DT15" s="10"/>
      <c r="DU15" s="10"/>
      <c r="DV15" s="10"/>
      <c r="DW15" s="10"/>
      <c r="DX15" s="10"/>
      <c r="DY15" s="10"/>
      <c r="DZ15" s="10"/>
      <c r="EA15" s="10"/>
      <c r="EB15" s="10"/>
      <c r="EC15" s="10"/>
      <c r="ED15" s="10"/>
      <c r="EE15" s="10"/>
      <c r="EF15" s="10"/>
      <c r="EG15" s="10"/>
      <c r="EH15" s="10"/>
      <c r="EI15" s="10"/>
      <c r="EJ15" s="10"/>
      <c r="EK15" s="10"/>
      <c r="EL15" s="10"/>
      <c r="EM15" s="10"/>
      <c r="EN15" s="10"/>
      <c r="EO15" s="10"/>
      <c r="EP15" s="10"/>
      <c r="EQ15" s="10"/>
      <c r="ER15" s="10"/>
      <c r="ES15" s="10"/>
      <c r="ET15" s="10"/>
      <c r="EU15" s="10"/>
      <c r="EV15" s="10"/>
      <c r="EW15" s="10"/>
      <c r="EX15" s="10"/>
      <c r="EY15" s="10"/>
      <c r="EZ15" s="10"/>
      <c r="FA15" s="10"/>
      <c r="FB15" s="10"/>
      <c r="FC15" s="10"/>
      <c r="FD15" s="10"/>
      <c r="FE15" s="10"/>
      <c r="FF15" s="10"/>
      <c r="FG15" s="10"/>
      <c r="FH15" s="10"/>
      <c r="FI15" s="10"/>
      <c r="FJ15" s="10"/>
      <c r="FK15" s="10"/>
      <c r="FL15" s="10"/>
      <c r="FM15" s="10"/>
      <c r="FN15" s="10"/>
      <c r="FO15" s="10"/>
      <c r="FP15" s="10"/>
      <c r="FQ15" s="10"/>
      <c r="FR15" s="10"/>
      <c r="FS15" s="10"/>
      <c r="FT15" s="10"/>
      <c r="FU15" s="10"/>
      <c r="FV15" s="10"/>
      <c r="FW15" s="10"/>
      <c r="FX15" s="10"/>
      <c r="FY15" s="10"/>
      <c r="FZ15" s="10"/>
      <c r="GA15" s="10"/>
      <c r="GB15" s="10"/>
      <c r="GC15" s="10"/>
      <c r="GD15" s="10"/>
      <c r="GE15" s="10"/>
      <c r="GF15" s="10"/>
      <c r="GG15" s="10"/>
      <c r="GH15" s="10"/>
      <c r="GI15" s="10"/>
      <c r="GJ15" s="10"/>
      <c r="GK15" s="10"/>
      <c r="GL15" s="10"/>
      <c r="GM15" s="10"/>
      <c r="GN15" s="10"/>
      <c r="GO15" s="10"/>
      <c r="GP15" s="10"/>
      <c r="GQ15" s="10"/>
      <c r="GR15" s="10"/>
      <c r="GS15" s="10"/>
      <c r="GT15" s="10"/>
      <c r="GU15" s="10"/>
      <c r="GV15" s="10"/>
      <c r="GW15" s="10"/>
      <c r="GX15" s="10"/>
      <c r="GY15" s="10"/>
      <c r="GZ15" s="10"/>
      <c r="HA15" s="10"/>
      <c r="HB15" s="10"/>
      <c r="HC15" s="10"/>
      <c r="HD15" s="10"/>
      <c r="HE15" s="10"/>
      <c r="HF15" s="10"/>
      <c r="HG15" s="10"/>
      <c r="HH15" s="10"/>
      <c r="HI15" s="10"/>
      <c r="HJ15" s="10"/>
      <c r="HK15" s="10"/>
      <c r="HL15" s="10"/>
      <c r="HM15" s="10"/>
      <c r="HN15" s="10"/>
      <c r="HO15" s="10"/>
      <c r="HP15" s="10"/>
      <c r="HQ15" s="10"/>
      <c r="HR15" s="10"/>
      <c r="HS15" s="10"/>
      <c r="HT15" s="10"/>
      <c r="HU15" s="10"/>
      <c r="HV15" s="10"/>
      <c r="HW15" s="10"/>
      <c r="HX15" s="10"/>
      <c r="HY15" s="10"/>
      <c r="HZ15" s="10"/>
      <c r="IA15" s="10"/>
      <c r="IB15" s="10"/>
      <c r="IC15" s="10"/>
      <c r="ID15" s="10"/>
      <c r="IE15" s="10"/>
      <c r="IF15" s="10"/>
      <c r="IG15" s="10"/>
      <c r="IH15" s="10"/>
      <c r="II15" s="10"/>
      <c r="IJ15" s="10"/>
      <c r="IK15" s="10"/>
      <c r="IL15" s="10"/>
      <c r="IM15" s="10"/>
      <c r="IN15" s="10"/>
      <c r="IO15" s="10"/>
      <c r="IP15" s="10"/>
      <c r="IQ15" s="10"/>
      <c r="IR15" s="10"/>
      <c r="IS15" s="10"/>
      <c r="IT15" s="10"/>
      <c r="IU15" s="10"/>
      <c r="IV15" s="10"/>
    </row>
    <row r="16" spans="1:256" s="64" customFormat="1" x14ac:dyDescent="0.15">
      <c r="A16" s="33" t="s">
        <v>247</v>
      </c>
      <c r="B16" s="94" t="s">
        <v>246</v>
      </c>
      <c r="C16" s="94" t="s">
        <v>246</v>
      </c>
      <c r="D16" s="94" t="s">
        <v>246</v>
      </c>
      <c r="E16" s="94" t="s">
        <v>246</v>
      </c>
      <c r="F16" s="94" t="s">
        <v>246</v>
      </c>
      <c r="G16" s="94" t="s">
        <v>246</v>
      </c>
      <c r="H16" s="94" t="s">
        <v>246</v>
      </c>
      <c r="I16" s="94" t="s">
        <v>246</v>
      </c>
      <c r="J16" s="94" t="s">
        <v>246</v>
      </c>
      <c r="K16" s="94" t="s">
        <v>246</v>
      </c>
      <c r="L16" s="94" t="s">
        <v>246</v>
      </c>
      <c r="M16" s="134" t="s">
        <v>246</v>
      </c>
      <c r="N16" s="134" t="s">
        <v>246</v>
      </c>
      <c r="O16" s="134" t="s">
        <v>246</v>
      </c>
      <c r="P16" s="134" t="s">
        <v>246</v>
      </c>
      <c r="Q16" s="134" t="s">
        <v>246</v>
      </c>
      <c r="R16" s="94" t="s">
        <v>246</v>
      </c>
      <c r="S16" s="94" t="s">
        <v>246</v>
      </c>
      <c r="T16" s="94" t="s">
        <v>246</v>
      </c>
      <c r="U16" s="94" t="s">
        <v>246</v>
      </c>
      <c r="V16" s="94" t="s">
        <v>246</v>
      </c>
      <c r="W16" s="70"/>
      <c r="X16" s="70"/>
      <c r="Y16" s="69"/>
      <c r="Z16" s="69"/>
      <c r="AA16" s="165" t="s">
        <v>246</v>
      </c>
      <c r="AB16" s="94">
        <f>AB3</f>
        <v>0</v>
      </c>
      <c r="AC16" s="94">
        <f>AB16</f>
        <v>0</v>
      </c>
    </row>
    <row r="17" spans="1:30" s="65" customFormat="1" x14ac:dyDescent="0.15">
      <c r="A17" s="33" t="s">
        <v>248</v>
      </c>
      <c r="B17" s="94">
        <v>0</v>
      </c>
      <c r="C17" s="94">
        <v>0</v>
      </c>
      <c r="D17" s="94">
        <v>0</v>
      </c>
      <c r="E17" s="94">
        <v>0</v>
      </c>
      <c r="F17" s="94" t="s">
        <v>246</v>
      </c>
      <c r="G17" s="94">
        <f>G3</f>
        <v>0</v>
      </c>
      <c r="H17" s="94" t="s">
        <v>246</v>
      </c>
      <c r="I17" s="94">
        <f>B17*G17</f>
        <v>0</v>
      </c>
      <c r="J17" s="94">
        <f>C17*G17</f>
        <v>0</v>
      </c>
      <c r="K17" s="94">
        <f>D17*G17</f>
        <v>0</v>
      </c>
      <c r="L17" s="94">
        <f>E17*G17</f>
        <v>0</v>
      </c>
      <c r="M17" s="134">
        <f>SUM(I17:L17)</f>
        <v>0</v>
      </c>
      <c r="N17" s="134" t="s">
        <v>246</v>
      </c>
      <c r="O17" s="134" t="s">
        <v>246</v>
      </c>
      <c r="P17" s="134" t="s">
        <v>246</v>
      </c>
      <c r="Q17" s="134" t="s">
        <v>246</v>
      </c>
      <c r="R17" s="94" t="s">
        <v>246</v>
      </c>
      <c r="S17" s="94" t="s">
        <v>246</v>
      </c>
      <c r="T17" s="94" t="s">
        <v>246</v>
      </c>
      <c r="U17" s="94" t="s">
        <v>246</v>
      </c>
      <c r="V17" s="94" t="s">
        <v>246</v>
      </c>
      <c r="W17" s="70"/>
      <c r="X17" s="70"/>
      <c r="Y17" s="69"/>
      <c r="Z17" s="69"/>
      <c r="AA17" s="166">
        <f>B17*G17</f>
        <v>0</v>
      </c>
      <c r="AB17" s="94" t="s">
        <v>246</v>
      </c>
      <c r="AC17" s="94">
        <f>AA17</f>
        <v>0</v>
      </c>
    </row>
    <row r="18" spans="1:30" s="60" customFormat="1" x14ac:dyDescent="0.15">
      <c r="A18" s="33" t="s">
        <v>249</v>
      </c>
      <c r="B18" s="94" t="s">
        <v>246</v>
      </c>
      <c r="C18" s="94" t="s">
        <v>246</v>
      </c>
      <c r="D18" s="94" t="s">
        <v>246</v>
      </c>
      <c r="E18" s="94" t="s">
        <v>246</v>
      </c>
      <c r="F18" s="94" t="s">
        <v>246</v>
      </c>
      <c r="G18" s="94" t="s">
        <v>246</v>
      </c>
      <c r="H18" s="94" t="s">
        <v>246</v>
      </c>
      <c r="I18" s="94" t="s">
        <v>246</v>
      </c>
      <c r="J18" s="94" t="s">
        <v>246</v>
      </c>
      <c r="K18" s="94" t="s">
        <v>246</v>
      </c>
      <c r="L18" s="94" t="s">
        <v>246</v>
      </c>
      <c r="M18" s="134" t="s">
        <v>246</v>
      </c>
      <c r="N18" s="134" t="s">
        <v>246</v>
      </c>
      <c r="O18" s="134" t="s">
        <v>246</v>
      </c>
      <c r="P18" s="134" t="s">
        <v>246</v>
      </c>
      <c r="Q18" s="134" t="s">
        <v>246</v>
      </c>
      <c r="R18" s="94" t="s">
        <v>246</v>
      </c>
      <c r="S18" s="94" t="s">
        <v>246</v>
      </c>
      <c r="T18" s="94" t="s">
        <v>246</v>
      </c>
      <c r="U18" s="94" t="s">
        <v>246</v>
      </c>
      <c r="V18" s="94" t="s">
        <v>246</v>
      </c>
      <c r="W18" s="69"/>
      <c r="X18" s="70"/>
      <c r="Y18" s="69"/>
      <c r="Z18" s="69"/>
      <c r="AA18" s="165" t="s">
        <v>246</v>
      </c>
      <c r="AB18" s="94">
        <f>-AE2</f>
        <v>0</v>
      </c>
      <c r="AC18" s="94" t="s">
        <v>246</v>
      </c>
      <c r="AD18" s="167" t="s">
        <v>250</v>
      </c>
    </row>
    <row r="19" spans="1:30" s="65" customFormat="1" x14ac:dyDescent="0.15">
      <c r="A19" s="35" t="s">
        <v>251</v>
      </c>
      <c r="B19" s="95" t="s">
        <v>246</v>
      </c>
      <c r="C19" s="95" t="s">
        <v>246</v>
      </c>
      <c r="D19" s="95" t="s">
        <v>246</v>
      </c>
      <c r="E19" s="95" t="s">
        <v>246</v>
      </c>
      <c r="F19" s="95" t="s">
        <v>246</v>
      </c>
      <c r="G19" s="95" t="s">
        <v>246</v>
      </c>
      <c r="H19" s="95" t="s">
        <v>246</v>
      </c>
      <c r="I19" s="95" t="s">
        <v>246</v>
      </c>
      <c r="J19" s="95" t="s">
        <v>246</v>
      </c>
      <c r="K19" s="95" t="s">
        <v>246</v>
      </c>
      <c r="L19" s="95" t="s">
        <v>246</v>
      </c>
      <c r="M19" s="135" t="s">
        <v>246</v>
      </c>
      <c r="N19" s="135" t="s">
        <v>246</v>
      </c>
      <c r="O19" s="135" t="s">
        <v>246</v>
      </c>
      <c r="P19" s="135" t="s">
        <v>246</v>
      </c>
      <c r="Q19" s="135" t="s">
        <v>246</v>
      </c>
      <c r="R19" s="95" t="s">
        <v>246</v>
      </c>
      <c r="S19" s="95" t="s">
        <v>246</v>
      </c>
      <c r="T19" s="95" t="s">
        <v>246</v>
      </c>
      <c r="U19" s="95" t="s">
        <v>246</v>
      </c>
      <c r="V19" s="95" t="s">
        <v>246</v>
      </c>
      <c r="W19" s="70"/>
      <c r="X19" s="70"/>
      <c r="Y19" s="69"/>
      <c r="Z19" s="69"/>
      <c r="AA19" s="168" t="s">
        <v>246</v>
      </c>
      <c r="AB19" s="95">
        <f>AB4</f>
        <v>0</v>
      </c>
      <c r="AC19" s="95">
        <f t="shared" ref="AC19:AC22" si="2">AB19</f>
        <v>0</v>
      </c>
    </row>
    <row r="20" spans="1:30" s="60" customFormat="1" x14ac:dyDescent="0.15">
      <c r="A20" s="35" t="s">
        <v>252</v>
      </c>
      <c r="B20" s="95" t="s">
        <v>246</v>
      </c>
      <c r="C20" s="95" t="s">
        <v>246</v>
      </c>
      <c r="D20" s="95" t="s">
        <v>246</v>
      </c>
      <c r="E20" s="95" t="s">
        <v>246</v>
      </c>
      <c r="F20" s="95" t="s">
        <v>246</v>
      </c>
      <c r="G20" s="95" t="s">
        <v>246</v>
      </c>
      <c r="H20" s="95" t="s">
        <v>246</v>
      </c>
      <c r="I20" s="95" t="s">
        <v>246</v>
      </c>
      <c r="J20" s="95" t="s">
        <v>246</v>
      </c>
      <c r="K20" s="95" t="s">
        <v>246</v>
      </c>
      <c r="L20" s="95" t="s">
        <v>246</v>
      </c>
      <c r="M20" s="95" t="s">
        <v>246</v>
      </c>
      <c r="N20" s="95" t="s">
        <v>246</v>
      </c>
      <c r="O20" s="95" t="s">
        <v>246</v>
      </c>
      <c r="P20" s="95" t="s">
        <v>246</v>
      </c>
      <c r="Q20" s="95" t="s">
        <v>246</v>
      </c>
      <c r="R20" s="95" t="s">
        <v>246</v>
      </c>
      <c r="S20" s="95" t="s">
        <v>246</v>
      </c>
      <c r="T20" s="95" t="s">
        <v>246</v>
      </c>
      <c r="U20" s="95" t="s">
        <v>246</v>
      </c>
      <c r="V20" s="95" t="s">
        <v>246</v>
      </c>
      <c r="W20" s="70"/>
      <c r="X20" s="70"/>
      <c r="Y20" s="69"/>
      <c r="Z20" s="69"/>
      <c r="AA20" s="169">
        <f>AA4</f>
        <v>0</v>
      </c>
      <c r="AB20" s="95" t="s">
        <v>246</v>
      </c>
      <c r="AC20" s="95">
        <f>AA20</f>
        <v>0</v>
      </c>
    </row>
    <row r="21" spans="1:30" s="60" customFormat="1" x14ac:dyDescent="0.15">
      <c r="A21" s="35" t="s">
        <v>253</v>
      </c>
      <c r="B21" s="95" t="s">
        <v>246</v>
      </c>
      <c r="C21" s="95" t="s">
        <v>246</v>
      </c>
      <c r="D21" s="95" t="s">
        <v>246</v>
      </c>
      <c r="E21" s="95" t="s">
        <v>246</v>
      </c>
      <c r="F21" s="95" t="s">
        <v>246</v>
      </c>
      <c r="G21" s="95" t="s">
        <v>246</v>
      </c>
      <c r="H21" s="95" t="s">
        <v>246</v>
      </c>
      <c r="I21" s="95" t="s">
        <v>246</v>
      </c>
      <c r="J21" s="95" t="s">
        <v>246</v>
      </c>
      <c r="K21" s="95" t="s">
        <v>246</v>
      </c>
      <c r="L21" s="95" t="s">
        <v>246</v>
      </c>
      <c r="M21" s="135" t="s">
        <v>246</v>
      </c>
      <c r="N21" s="135" t="s">
        <v>246</v>
      </c>
      <c r="O21" s="135" t="s">
        <v>246</v>
      </c>
      <c r="P21" s="135" t="s">
        <v>246</v>
      </c>
      <c r="Q21" s="135" t="s">
        <v>246</v>
      </c>
      <c r="R21" s="95" t="s">
        <v>246</v>
      </c>
      <c r="S21" s="95" t="s">
        <v>246</v>
      </c>
      <c r="T21" s="95" t="s">
        <v>246</v>
      </c>
      <c r="U21" s="95" t="s">
        <v>246</v>
      </c>
      <c r="V21" s="95" t="s">
        <v>246</v>
      </c>
      <c r="W21" s="70"/>
      <c r="X21" s="70"/>
      <c r="Y21" s="69"/>
      <c r="Z21" s="69"/>
      <c r="AA21" s="168" t="s">
        <v>246</v>
      </c>
      <c r="AB21" s="95">
        <v>0</v>
      </c>
      <c r="AC21" s="95">
        <f t="shared" si="2"/>
        <v>0</v>
      </c>
      <c r="AD21" s="167" t="s">
        <v>254</v>
      </c>
    </row>
    <row r="22" spans="1:30" s="60" customFormat="1" x14ac:dyDescent="0.15">
      <c r="A22" s="78" t="s">
        <v>124</v>
      </c>
      <c r="B22" s="96" t="s">
        <v>246</v>
      </c>
      <c r="C22" s="96" t="s">
        <v>246</v>
      </c>
      <c r="D22" s="96" t="s">
        <v>246</v>
      </c>
      <c r="E22" s="96" t="s">
        <v>246</v>
      </c>
      <c r="F22" s="96" t="s">
        <v>246</v>
      </c>
      <c r="G22" s="96" t="s">
        <v>246</v>
      </c>
      <c r="H22" s="96" t="s">
        <v>246</v>
      </c>
      <c r="I22" s="96" t="s">
        <v>246</v>
      </c>
      <c r="J22" s="96" t="s">
        <v>246</v>
      </c>
      <c r="K22" s="96" t="s">
        <v>246</v>
      </c>
      <c r="L22" s="96" t="s">
        <v>246</v>
      </c>
      <c r="M22" s="136" t="s">
        <v>246</v>
      </c>
      <c r="N22" s="136" t="s">
        <v>246</v>
      </c>
      <c r="O22" s="136" t="s">
        <v>246</v>
      </c>
      <c r="P22" s="136" t="s">
        <v>246</v>
      </c>
      <c r="Q22" s="136" t="s">
        <v>246</v>
      </c>
      <c r="R22" s="96" t="s">
        <v>246</v>
      </c>
      <c r="S22" s="96" t="s">
        <v>246</v>
      </c>
      <c r="T22" s="96" t="s">
        <v>246</v>
      </c>
      <c r="U22" s="96" t="s">
        <v>246</v>
      </c>
      <c r="V22" s="96" t="s">
        <v>246</v>
      </c>
      <c r="W22" s="70"/>
      <c r="X22" s="70"/>
      <c r="Y22" s="69"/>
      <c r="Z22" s="69"/>
      <c r="AA22" s="136" t="s">
        <v>246</v>
      </c>
      <c r="AB22" s="96">
        <f>AB5</f>
        <v>0</v>
      </c>
      <c r="AC22" s="96">
        <f t="shared" si="2"/>
        <v>0</v>
      </c>
    </row>
    <row r="23" spans="1:30" s="60" customFormat="1" x14ac:dyDescent="0.15">
      <c r="A23" s="78" t="s">
        <v>255</v>
      </c>
      <c r="B23" s="96" t="s">
        <v>246</v>
      </c>
      <c r="C23" s="96" t="s">
        <v>246</v>
      </c>
      <c r="D23" s="96" t="s">
        <v>246</v>
      </c>
      <c r="E23" s="96" t="s">
        <v>246</v>
      </c>
      <c r="F23" s="96" t="s">
        <v>246</v>
      </c>
      <c r="G23" s="96" t="s">
        <v>246</v>
      </c>
      <c r="H23" s="96" t="s">
        <v>246</v>
      </c>
      <c r="I23" s="96" t="s">
        <v>246</v>
      </c>
      <c r="J23" s="96" t="s">
        <v>246</v>
      </c>
      <c r="K23" s="96" t="s">
        <v>246</v>
      </c>
      <c r="L23" s="96" t="s">
        <v>246</v>
      </c>
      <c r="M23" s="136" t="s">
        <v>246</v>
      </c>
      <c r="N23" s="136" t="s">
        <v>246</v>
      </c>
      <c r="O23" s="136" t="s">
        <v>246</v>
      </c>
      <c r="P23" s="136" t="s">
        <v>246</v>
      </c>
      <c r="Q23" s="136" t="s">
        <v>246</v>
      </c>
      <c r="R23" s="96" t="s">
        <v>246</v>
      </c>
      <c r="S23" s="96" t="s">
        <v>246</v>
      </c>
      <c r="T23" s="96" t="s">
        <v>246</v>
      </c>
      <c r="U23" s="96" t="s">
        <v>246</v>
      </c>
      <c r="V23" s="96" t="s">
        <v>246</v>
      </c>
      <c r="W23" s="70"/>
      <c r="X23" s="70"/>
      <c r="Y23" s="69"/>
      <c r="Z23" s="69"/>
      <c r="AA23" s="170">
        <v>0</v>
      </c>
      <c r="AB23" s="96" t="s">
        <v>246</v>
      </c>
      <c r="AC23" s="96">
        <f t="shared" ref="AC23:AC25" si="3">AA23</f>
        <v>0</v>
      </c>
    </row>
    <row r="24" spans="1:30" s="60" customFormat="1" x14ac:dyDescent="0.15">
      <c r="A24" s="78" t="s">
        <v>256</v>
      </c>
      <c r="B24" s="96" t="s">
        <v>246</v>
      </c>
      <c r="C24" s="96" t="s">
        <v>246</v>
      </c>
      <c r="D24" s="96" t="s">
        <v>246</v>
      </c>
      <c r="E24" s="96" t="s">
        <v>246</v>
      </c>
      <c r="F24" s="96" t="s">
        <v>246</v>
      </c>
      <c r="G24" s="96" t="s">
        <v>246</v>
      </c>
      <c r="H24" s="96" t="s">
        <v>246</v>
      </c>
      <c r="I24" s="96" t="s">
        <v>246</v>
      </c>
      <c r="J24" s="96" t="s">
        <v>246</v>
      </c>
      <c r="K24" s="96" t="s">
        <v>246</v>
      </c>
      <c r="L24" s="96" t="s">
        <v>246</v>
      </c>
      <c r="M24" s="136" t="s">
        <v>246</v>
      </c>
      <c r="N24" s="136" t="s">
        <v>246</v>
      </c>
      <c r="O24" s="136" t="s">
        <v>246</v>
      </c>
      <c r="P24" s="136" t="s">
        <v>246</v>
      </c>
      <c r="Q24" s="136" t="s">
        <v>246</v>
      </c>
      <c r="R24" s="96" t="s">
        <v>246</v>
      </c>
      <c r="S24" s="96" t="s">
        <v>246</v>
      </c>
      <c r="T24" s="96" t="s">
        <v>246</v>
      </c>
      <c r="U24" s="96" t="s">
        <v>246</v>
      </c>
      <c r="V24" s="96" t="s">
        <v>246</v>
      </c>
      <c r="W24" s="70"/>
      <c r="X24" s="70"/>
      <c r="Y24" s="69"/>
      <c r="Z24" s="69"/>
      <c r="AA24" s="170">
        <f>AA5-AA23</f>
        <v>0</v>
      </c>
      <c r="AB24" s="96" t="s">
        <v>246</v>
      </c>
      <c r="AC24" s="96">
        <f t="shared" si="3"/>
        <v>0</v>
      </c>
    </row>
    <row r="25" spans="1:30" s="60" customFormat="1" x14ac:dyDescent="0.15">
      <c r="A25" s="78" t="s">
        <v>257</v>
      </c>
      <c r="B25" s="96" t="s">
        <v>246</v>
      </c>
      <c r="C25" s="96" t="s">
        <v>246</v>
      </c>
      <c r="D25" s="96" t="s">
        <v>246</v>
      </c>
      <c r="E25" s="96" t="s">
        <v>246</v>
      </c>
      <c r="F25" s="96" t="s">
        <v>246</v>
      </c>
      <c r="G25" s="96" t="s">
        <v>246</v>
      </c>
      <c r="H25" s="96" t="s">
        <v>246</v>
      </c>
      <c r="I25" s="96" t="s">
        <v>246</v>
      </c>
      <c r="J25" s="96" t="s">
        <v>246</v>
      </c>
      <c r="K25" s="96" t="s">
        <v>246</v>
      </c>
      <c r="L25" s="96" t="s">
        <v>246</v>
      </c>
      <c r="M25" s="136" t="s">
        <v>246</v>
      </c>
      <c r="N25" s="136" t="s">
        <v>246</v>
      </c>
      <c r="O25" s="136" t="s">
        <v>246</v>
      </c>
      <c r="P25" s="136" t="s">
        <v>246</v>
      </c>
      <c r="Q25" s="136" t="s">
        <v>246</v>
      </c>
      <c r="R25" s="96" t="s">
        <v>246</v>
      </c>
      <c r="S25" s="96" t="s">
        <v>246</v>
      </c>
      <c r="T25" s="96" t="s">
        <v>246</v>
      </c>
      <c r="U25" s="96" t="s">
        <v>246</v>
      </c>
      <c r="V25" s="96" t="s">
        <v>246</v>
      </c>
      <c r="W25" s="70"/>
      <c r="X25" s="70"/>
      <c r="Y25" s="69"/>
      <c r="Z25" s="69"/>
      <c r="AA25" s="136" t="s">
        <v>246</v>
      </c>
      <c r="AB25" s="96">
        <v>0</v>
      </c>
      <c r="AC25" s="96" t="str">
        <f t="shared" si="3"/>
        <v>-</v>
      </c>
    </row>
    <row r="26" spans="1:30" s="60" customFormat="1" x14ac:dyDescent="0.15">
      <c r="A26" s="78" t="s">
        <v>258</v>
      </c>
      <c r="B26" s="96" t="s">
        <v>246</v>
      </c>
      <c r="C26" s="96" t="s">
        <v>246</v>
      </c>
      <c r="D26" s="96" t="s">
        <v>246</v>
      </c>
      <c r="E26" s="96" t="s">
        <v>246</v>
      </c>
      <c r="F26" s="96" t="s">
        <v>246</v>
      </c>
      <c r="G26" s="96" t="s">
        <v>246</v>
      </c>
      <c r="H26" s="96" t="s">
        <v>246</v>
      </c>
      <c r="I26" s="96" t="s">
        <v>246</v>
      </c>
      <c r="J26" s="96" t="s">
        <v>246</v>
      </c>
      <c r="K26" s="96" t="s">
        <v>246</v>
      </c>
      <c r="L26" s="96" t="s">
        <v>246</v>
      </c>
      <c r="M26" s="136" t="s">
        <v>246</v>
      </c>
      <c r="N26" s="136" t="s">
        <v>246</v>
      </c>
      <c r="O26" s="136" t="s">
        <v>246</v>
      </c>
      <c r="P26" s="136" t="s">
        <v>246</v>
      </c>
      <c r="Q26" s="136" t="s">
        <v>246</v>
      </c>
      <c r="R26" s="96" t="s">
        <v>246</v>
      </c>
      <c r="S26" s="96" t="s">
        <v>246</v>
      </c>
      <c r="T26" s="96" t="s">
        <v>246</v>
      </c>
      <c r="U26" s="96" t="s">
        <v>246</v>
      </c>
      <c r="V26" s="96" t="s">
        <v>246</v>
      </c>
      <c r="W26" s="70"/>
      <c r="X26" s="70"/>
      <c r="Y26" s="69"/>
      <c r="Z26" s="69"/>
      <c r="AA26" s="136" t="s">
        <v>246</v>
      </c>
      <c r="AB26" s="96">
        <v>0</v>
      </c>
      <c r="AC26" s="96" t="s">
        <v>246</v>
      </c>
    </row>
    <row r="27" spans="1:30" s="60" customFormat="1" ht="33" x14ac:dyDescent="0.15">
      <c r="A27" s="97" t="s">
        <v>259</v>
      </c>
      <c r="B27" s="98" t="s">
        <v>246</v>
      </c>
      <c r="C27" s="98" t="s">
        <v>246</v>
      </c>
      <c r="D27" s="98" t="s">
        <v>246</v>
      </c>
      <c r="E27" s="98" t="s">
        <v>246</v>
      </c>
      <c r="F27" s="99" t="s">
        <v>246</v>
      </c>
      <c r="G27" s="98" t="s">
        <v>246</v>
      </c>
      <c r="H27" s="98" t="s">
        <v>246</v>
      </c>
      <c r="I27" s="98" t="s">
        <v>246</v>
      </c>
      <c r="J27" s="98" t="s">
        <v>246</v>
      </c>
      <c r="K27" s="98" t="s">
        <v>246</v>
      </c>
      <c r="L27" s="98" t="s">
        <v>246</v>
      </c>
      <c r="M27" s="99" t="s">
        <v>246</v>
      </c>
      <c r="N27" s="99" t="s">
        <v>246</v>
      </c>
      <c r="O27" s="99" t="s">
        <v>246</v>
      </c>
      <c r="P27" s="99" t="s">
        <v>246</v>
      </c>
      <c r="Q27" s="99" t="s">
        <v>246</v>
      </c>
      <c r="R27" s="151" t="s">
        <v>246</v>
      </c>
      <c r="S27" s="98" t="s">
        <v>246</v>
      </c>
      <c r="T27" s="98" t="s">
        <v>246</v>
      </c>
      <c r="U27" s="98" t="s">
        <v>246</v>
      </c>
      <c r="V27" s="98" t="s">
        <v>246</v>
      </c>
      <c r="W27" s="70"/>
      <c r="X27" s="70"/>
      <c r="Y27" s="69"/>
      <c r="Z27" s="69"/>
      <c r="AA27" s="171" t="s">
        <v>246</v>
      </c>
      <c r="AB27" s="98" t="s">
        <v>246</v>
      </c>
      <c r="AC27" s="98" t="s">
        <v>246</v>
      </c>
    </row>
    <row r="28" spans="1:30" s="60" customFormat="1" x14ac:dyDescent="0.15">
      <c r="A28" s="97" t="s">
        <v>260</v>
      </c>
      <c r="B28" s="98" t="s">
        <v>246</v>
      </c>
      <c r="C28" s="98" t="s">
        <v>246</v>
      </c>
      <c r="D28" s="98" t="s">
        <v>246</v>
      </c>
      <c r="E28" s="98" t="s">
        <v>246</v>
      </c>
      <c r="F28" s="99" t="s">
        <v>246</v>
      </c>
      <c r="G28" s="98" t="s">
        <v>246</v>
      </c>
      <c r="H28" s="98" t="s">
        <v>246</v>
      </c>
      <c r="I28" s="98" t="s">
        <v>246</v>
      </c>
      <c r="J28" s="98" t="s">
        <v>246</v>
      </c>
      <c r="K28" s="98" t="s">
        <v>246</v>
      </c>
      <c r="L28" s="98" t="s">
        <v>246</v>
      </c>
      <c r="M28" s="99" t="s">
        <v>246</v>
      </c>
      <c r="N28" s="99" t="s">
        <v>246</v>
      </c>
      <c r="O28" s="99" t="s">
        <v>246</v>
      </c>
      <c r="P28" s="99" t="s">
        <v>246</v>
      </c>
      <c r="Q28" s="99" t="s">
        <v>246</v>
      </c>
      <c r="R28" s="151" t="s">
        <v>246</v>
      </c>
      <c r="S28" s="98" t="s">
        <v>246</v>
      </c>
      <c r="T28" s="98" t="s">
        <v>246</v>
      </c>
      <c r="U28" s="98" t="s">
        <v>246</v>
      </c>
      <c r="V28" s="98" t="s">
        <v>246</v>
      </c>
      <c r="W28" s="70"/>
      <c r="X28" s="70"/>
      <c r="Y28" s="69"/>
      <c r="Z28" s="69"/>
      <c r="AA28" s="171" t="s">
        <v>246</v>
      </c>
      <c r="AB28" s="98" t="s">
        <v>246</v>
      </c>
      <c r="AC28" s="98" t="s">
        <v>246</v>
      </c>
    </row>
    <row r="29" spans="1:30" s="60" customFormat="1" x14ac:dyDescent="0.15">
      <c r="A29" s="100" t="s">
        <v>261</v>
      </c>
      <c r="B29" s="101" t="s">
        <v>246</v>
      </c>
      <c r="C29" s="101" t="s">
        <v>246</v>
      </c>
      <c r="D29" s="101" t="s">
        <v>246</v>
      </c>
      <c r="E29" s="101" t="s">
        <v>246</v>
      </c>
      <c r="F29" s="102" t="s">
        <v>246</v>
      </c>
      <c r="G29" s="101" t="s">
        <v>246</v>
      </c>
      <c r="H29" s="101" t="s">
        <v>246</v>
      </c>
      <c r="I29" s="101" t="s">
        <v>246</v>
      </c>
      <c r="J29" s="101" t="s">
        <v>246</v>
      </c>
      <c r="K29" s="101" t="s">
        <v>246</v>
      </c>
      <c r="L29" s="101" t="s">
        <v>246</v>
      </c>
      <c r="M29" s="102" t="s">
        <v>246</v>
      </c>
      <c r="N29" s="102" t="s">
        <v>246</v>
      </c>
      <c r="O29" s="102" t="s">
        <v>246</v>
      </c>
      <c r="P29" s="102" t="s">
        <v>246</v>
      </c>
      <c r="Q29" s="102" t="s">
        <v>246</v>
      </c>
      <c r="R29" s="152" t="s">
        <v>246</v>
      </c>
      <c r="S29" s="101" t="s">
        <v>246</v>
      </c>
      <c r="T29" s="101" t="s">
        <v>246</v>
      </c>
      <c r="U29" s="101" t="s">
        <v>246</v>
      </c>
      <c r="V29" s="101" t="s">
        <v>246</v>
      </c>
      <c r="W29" s="70"/>
      <c r="X29" s="70"/>
      <c r="Y29" s="69"/>
      <c r="Z29" s="69"/>
      <c r="AA29" s="172" t="s">
        <v>246</v>
      </c>
      <c r="AB29" s="101" t="s">
        <v>246</v>
      </c>
      <c r="AC29" s="101" t="s">
        <v>246</v>
      </c>
    </row>
    <row r="30" spans="1:30" s="60" customFormat="1" x14ac:dyDescent="0.15">
      <c r="A30" s="100" t="s">
        <v>262</v>
      </c>
      <c r="B30" s="101" t="s">
        <v>246</v>
      </c>
      <c r="C30" s="101" t="s">
        <v>246</v>
      </c>
      <c r="D30" s="101" t="s">
        <v>246</v>
      </c>
      <c r="E30" s="101" t="s">
        <v>246</v>
      </c>
      <c r="F30" s="102" t="s">
        <v>246</v>
      </c>
      <c r="G30" s="101" t="s">
        <v>246</v>
      </c>
      <c r="H30" s="101" t="s">
        <v>246</v>
      </c>
      <c r="I30" s="101" t="s">
        <v>246</v>
      </c>
      <c r="J30" s="101" t="s">
        <v>246</v>
      </c>
      <c r="K30" s="101" t="s">
        <v>246</v>
      </c>
      <c r="L30" s="101" t="s">
        <v>246</v>
      </c>
      <c r="M30" s="102" t="s">
        <v>246</v>
      </c>
      <c r="N30" s="102" t="s">
        <v>246</v>
      </c>
      <c r="O30" s="102" t="s">
        <v>246</v>
      </c>
      <c r="P30" s="102" t="s">
        <v>246</v>
      </c>
      <c r="Q30" s="102" t="s">
        <v>246</v>
      </c>
      <c r="R30" s="152" t="s">
        <v>246</v>
      </c>
      <c r="S30" s="101" t="s">
        <v>246</v>
      </c>
      <c r="T30" s="101" t="s">
        <v>246</v>
      </c>
      <c r="U30" s="101" t="s">
        <v>246</v>
      </c>
      <c r="V30" s="101" t="s">
        <v>246</v>
      </c>
      <c r="W30" s="70"/>
      <c r="X30" s="70"/>
      <c r="Y30" s="69"/>
      <c r="Z30" s="69"/>
      <c r="AA30" s="172" t="s">
        <v>246</v>
      </c>
      <c r="AB30" s="173">
        <v>0</v>
      </c>
      <c r="AC30" s="101" t="s">
        <v>246</v>
      </c>
    </row>
    <row r="31" spans="1:30" s="66" customFormat="1" x14ac:dyDescent="0.15">
      <c r="A31" s="89" t="s">
        <v>263</v>
      </c>
      <c r="B31" s="103" t="s">
        <v>246</v>
      </c>
      <c r="C31" s="103" t="s">
        <v>246</v>
      </c>
      <c r="D31" s="103" t="s">
        <v>246</v>
      </c>
      <c r="E31" s="103" t="s">
        <v>246</v>
      </c>
      <c r="F31" s="103" t="s">
        <v>246</v>
      </c>
      <c r="G31" s="103" t="s">
        <v>246</v>
      </c>
      <c r="H31" s="103" t="s">
        <v>246</v>
      </c>
      <c r="I31" s="103" t="s">
        <v>246</v>
      </c>
      <c r="J31" s="103" t="s">
        <v>246</v>
      </c>
      <c r="K31" s="103" t="s">
        <v>246</v>
      </c>
      <c r="L31" s="103" t="s">
        <v>246</v>
      </c>
      <c r="M31" s="103" t="s">
        <v>246</v>
      </c>
      <c r="N31" s="103" t="s">
        <v>246</v>
      </c>
      <c r="O31" s="103" t="s">
        <v>246</v>
      </c>
      <c r="P31" s="103" t="s">
        <v>246</v>
      </c>
      <c r="Q31" s="103" t="s">
        <v>246</v>
      </c>
      <c r="R31" s="103" t="s">
        <v>246</v>
      </c>
      <c r="S31" s="103" t="s">
        <v>246</v>
      </c>
      <c r="T31" s="103" t="s">
        <v>246</v>
      </c>
      <c r="U31" s="103" t="s">
        <v>246</v>
      </c>
      <c r="V31" s="103" t="s">
        <v>246</v>
      </c>
      <c r="W31" s="70"/>
      <c r="X31" s="70"/>
      <c r="AA31" s="174"/>
      <c r="AB31" s="174"/>
      <c r="AC31" s="174"/>
      <c r="AD31" s="67"/>
    </row>
    <row r="32" spans="1:30" s="66" customFormat="1" x14ac:dyDescent="0.15">
      <c r="A32" s="89" t="s">
        <v>264</v>
      </c>
      <c r="B32" s="103" t="s">
        <v>246</v>
      </c>
      <c r="C32" s="103" t="s">
        <v>246</v>
      </c>
      <c r="D32" s="103" t="s">
        <v>246</v>
      </c>
      <c r="E32" s="103" t="s">
        <v>246</v>
      </c>
      <c r="F32" s="103" t="s">
        <v>246</v>
      </c>
      <c r="G32" s="103" t="s">
        <v>246</v>
      </c>
      <c r="H32" s="103" t="s">
        <v>246</v>
      </c>
      <c r="I32" s="103" t="s">
        <v>246</v>
      </c>
      <c r="J32" s="103" t="s">
        <v>246</v>
      </c>
      <c r="K32" s="103" t="s">
        <v>246</v>
      </c>
      <c r="L32" s="103" t="s">
        <v>246</v>
      </c>
      <c r="M32" s="103" t="s">
        <v>246</v>
      </c>
      <c r="N32" s="103" t="s">
        <v>246</v>
      </c>
      <c r="O32" s="103" t="s">
        <v>246</v>
      </c>
      <c r="P32" s="103" t="s">
        <v>246</v>
      </c>
      <c r="Q32" s="103" t="s">
        <v>246</v>
      </c>
      <c r="R32" s="103" t="s">
        <v>246</v>
      </c>
      <c r="S32" s="103" t="s">
        <v>246</v>
      </c>
      <c r="T32" s="103" t="s">
        <v>246</v>
      </c>
      <c r="U32" s="103" t="s">
        <v>246</v>
      </c>
      <c r="V32" s="103" t="s">
        <v>246</v>
      </c>
      <c r="W32" s="70"/>
      <c r="X32" s="70"/>
      <c r="AA32" s="103" t="s">
        <v>246</v>
      </c>
      <c r="AB32" s="174">
        <f>AB11</f>
        <v>0</v>
      </c>
      <c r="AC32" s="103" t="s">
        <v>246</v>
      </c>
      <c r="AD32" s="67"/>
    </row>
    <row r="33" spans="1:30" s="67" customFormat="1" x14ac:dyDescent="0.15">
      <c r="A33" s="90" t="s">
        <v>265</v>
      </c>
      <c r="B33" s="104">
        <v>0</v>
      </c>
      <c r="C33" s="104">
        <v>0</v>
      </c>
      <c r="D33" s="104">
        <v>0</v>
      </c>
      <c r="E33" s="104">
        <v>0</v>
      </c>
      <c r="F33" s="104">
        <f>SUM(B33:E33)</f>
        <v>0</v>
      </c>
      <c r="G33" s="105">
        <f>G11</f>
        <v>0</v>
      </c>
      <c r="H33" s="104" t="s">
        <v>246</v>
      </c>
      <c r="I33" s="105">
        <f>B33*G33</f>
        <v>0</v>
      </c>
      <c r="J33" s="105">
        <f>C33*G33</f>
        <v>0</v>
      </c>
      <c r="K33" s="105">
        <f>D33*G33</f>
        <v>0</v>
      </c>
      <c r="L33" s="105">
        <f>E33*G33</f>
        <v>0</v>
      </c>
      <c r="M33" s="137">
        <f>SUM(I33:L33)</f>
        <v>0</v>
      </c>
      <c r="N33" s="138" t="s">
        <v>246</v>
      </c>
      <c r="O33" s="138" t="s">
        <v>246</v>
      </c>
      <c r="P33" s="138" t="s">
        <v>246</v>
      </c>
      <c r="Q33" s="138" t="s">
        <v>246</v>
      </c>
      <c r="R33" s="104" t="s">
        <v>246</v>
      </c>
      <c r="S33" s="104" t="s">
        <v>246</v>
      </c>
      <c r="T33" s="104" t="s">
        <v>246</v>
      </c>
      <c r="U33" s="105">
        <v>0</v>
      </c>
      <c r="V33" s="105">
        <f>0</f>
        <v>0</v>
      </c>
      <c r="X33" s="70"/>
      <c r="Z33" s="105">
        <f>F33*0.075</f>
        <v>0</v>
      </c>
      <c r="AA33" s="137">
        <f>M33-V33</f>
        <v>0</v>
      </c>
      <c r="AB33" s="105">
        <v>0</v>
      </c>
      <c r="AC33" s="105">
        <f>AA33+AB33</f>
        <v>0</v>
      </c>
    </row>
    <row r="34" spans="1:30" s="67" customFormat="1" x14ac:dyDescent="0.15">
      <c r="A34" s="90" t="s">
        <v>266</v>
      </c>
      <c r="B34" s="104" t="s">
        <v>246</v>
      </c>
      <c r="C34" s="104" t="s">
        <v>246</v>
      </c>
      <c r="D34" s="104" t="s">
        <v>246</v>
      </c>
      <c r="E34" s="104" t="s">
        <v>246</v>
      </c>
      <c r="F34" s="104" t="s">
        <v>246</v>
      </c>
      <c r="G34" s="104" t="s">
        <v>246</v>
      </c>
      <c r="H34" s="104" t="s">
        <v>246</v>
      </c>
      <c r="I34" s="104" t="s">
        <v>246</v>
      </c>
      <c r="J34" s="104" t="s">
        <v>246</v>
      </c>
      <c r="K34" s="104" t="s">
        <v>246</v>
      </c>
      <c r="L34" s="104" t="s">
        <v>246</v>
      </c>
      <c r="M34" s="104" t="s">
        <v>246</v>
      </c>
      <c r="N34" s="104" t="s">
        <v>246</v>
      </c>
      <c r="O34" s="104" t="s">
        <v>246</v>
      </c>
      <c r="P34" s="104" t="s">
        <v>246</v>
      </c>
      <c r="Q34" s="104" t="s">
        <v>246</v>
      </c>
      <c r="R34" s="104" t="s">
        <v>246</v>
      </c>
      <c r="S34" s="104" t="s">
        <v>246</v>
      </c>
      <c r="T34" s="104" t="s">
        <v>246</v>
      </c>
      <c r="U34" s="104" t="s">
        <v>246</v>
      </c>
      <c r="V34" s="104" t="s">
        <v>246</v>
      </c>
      <c r="W34" s="70"/>
      <c r="X34" s="70"/>
      <c r="AA34" s="138" t="s">
        <v>246</v>
      </c>
      <c r="AB34" s="105">
        <f>AB12</f>
        <v>0</v>
      </c>
      <c r="AC34" s="138" t="s">
        <v>246</v>
      </c>
    </row>
    <row r="35" spans="1:30" s="67" customFormat="1" x14ac:dyDescent="0.15">
      <c r="A35" s="91" t="s">
        <v>267</v>
      </c>
      <c r="B35" s="106" t="s">
        <v>246</v>
      </c>
      <c r="C35" s="106" t="s">
        <v>246</v>
      </c>
      <c r="D35" s="106" t="s">
        <v>246</v>
      </c>
      <c r="E35" s="106" t="s">
        <v>246</v>
      </c>
      <c r="F35" s="106" t="s">
        <v>246</v>
      </c>
      <c r="G35" s="106" t="s">
        <v>246</v>
      </c>
      <c r="H35" s="106" t="s">
        <v>246</v>
      </c>
      <c r="I35" s="106" t="s">
        <v>246</v>
      </c>
      <c r="J35" s="106" t="s">
        <v>246</v>
      </c>
      <c r="K35" s="106" t="s">
        <v>246</v>
      </c>
      <c r="L35" s="106" t="s">
        <v>246</v>
      </c>
      <c r="M35" s="106" t="s">
        <v>246</v>
      </c>
      <c r="N35" s="106" t="s">
        <v>246</v>
      </c>
      <c r="O35" s="106" t="s">
        <v>246</v>
      </c>
      <c r="P35" s="106" t="s">
        <v>246</v>
      </c>
      <c r="Q35" s="106" t="s">
        <v>246</v>
      </c>
      <c r="R35" s="106" t="s">
        <v>246</v>
      </c>
      <c r="S35" s="106" t="s">
        <v>246</v>
      </c>
      <c r="T35" s="106" t="s">
        <v>246</v>
      </c>
      <c r="U35" s="106" t="s">
        <v>246</v>
      </c>
      <c r="V35" s="106" t="s">
        <v>246</v>
      </c>
      <c r="W35" s="70"/>
      <c r="X35" s="70"/>
      <c r="Z35" s="174">
        <f>Y13*0.075</f>
        <v>0</v>
      </c>
      <c r="AA35" s="106">
        <f>AA13</f>
        <v>0</v>
      </c>
      <c r="AB35" s="106">
        <f>AB13</f>
        <v>0</v>
      </c>
      <c r="AC35" s="106">
        <f>AC13</f>
        <v>0</v>
      </c>
    </row>
    <row r="36" spans="1:30" s="68" customFormat="1" x14ac:dyDescent="0.15">
      <c r="A36" s="91" t="s">
        <v>268</v>
      </c>
      <c r="B36" s="106" t="s">
        <v>246</v>
      </c>
      <c r="C36" s="106" t="s">
        <v>246</v>
      </c>
      <c r="D36" s="106" t="s">
        <v>246</v>
      </c>
      <c r="E36" s="106" t="s">
        <v>246</v>
      </c>
      <c r="F36" s="106" t="s">
        <v>246</v>
      </c>
      <c r="G36" s="106" t="s">
        <v>246</v>
      </c>
      <c r="H36" s="106" t="s">
        <v>246</v>
      </c>
      <c r="I36" s="106" t="s">
        <v>246</v>
      </c>
      <c r="J36" s="106" t="s">
        <v>246</v>
      </c>
      <c r="K36" s="106" t="s">
        <v>246</v>
      </c>
      <c r="L36" s="106" t="s">
        <v>246</v>
      </c>
      <c r="M36" s="106" t="s">
        <v>246</v>
      </c>
      <c r="N36" s="106" t="s">
        <v>246</v>
      </c>
      <c r="O36" s="106" t="s">
        <v>246</v>
      </c>
      <c r="P36" s="106" t="s">
        <v>246</v>
      </c>
      <c r="Q36" s="106" t="s">
        <v>246</v>
      </c>
      <c r="R36" s="106" t="s">
        <v>246</v>
      </c>
      <c r="S36" s="106" t="s">
        <v>246</v>
      </c>
      <c r="T36" s="106" t="s">
        <v>246</v>
      </c>
      <c r="U36" s="106" t="s">
        <v>246</v>
      </c>
      <c r="V36" s="106" t="s">
        <v>246</v>
      </c>
      <c r="W36" s="70"/>
      <c r="X36" s="70"/>
      <c r="AA36" s="106" t="s">
        <v>246</v>
      </c>
      <c r="AB36" s="106">
        <f>AB13</f>
        <v>0</v>
      </c>
      <c r="AC36" s="106" t="s">
        <v>246</v>
      </c>
    </row>
    <row r="37" spans="1:30" s="68" customFormat="1" x14ac:dyDescent="0.15">
      <c r="A37" s="107" t="s">
        <v>269</v>
      </c>
      <c r="B37" s="108" t="s">
        <v>246</v>
      </c>
      <c r="C37" s="108" t="s">
        <v>246</v>
      </c>
      <c r="D37" s="108" t="s">
        <v>246</v>
      </c>
      <c r="E37" s="108" t="s">
        <v>246</v>
      </c>
      <c r="F37" s="108" t="s">
        <v>246</v>
      </c>
      <c r="G37" s="108" t="s">
        <v>246</v>
      </c>
      <c r="H37" s="108" t="s">
        <v>246</v>
      </c>
      <c r="I37" s="108" t="s">
        <v>246</v>
      </c>
      <c r="J37" s="108" t="s">
        <v>246</v>
      </c>
      <c r="K37" s="108" t="s">
        <v>246</v>
      </c>
      <c r="L37" s="108" t="s">
        <v>246</v>
      </c>
      <c r="M37" s="108" t="s">
        <v>246</v>
      </c>
      <c r="N37" s="108" t="s">
        <v>246</v>
      </c>
      <c r="O37" s="108" t="s">
        <v>246</v>
      </c>
      <c r="P37" s="108" t="s">
        <v>246</v>
      </c>
      <c r="Q37" s="108" t="s">
        <v>246</v>
      </c>
      <c r="R37" s="108" t="s">
        <v>246</v>
      </c>
      <c r="S37" s="108" t="s">
        <v>246</v>
      </c>
      <c r="T37" s="108" t="s">
        <v>246</v>
      </c>
      <c r="U37" s="108" t="s">
        <v>246</v>
      </c>
      <c r="V37" s="108" t="s">
        <v>246</v>
      </c>
      <c r="W37" s="70"/>
      <c r="X37" s="70"/>
      <c r="AA37" s="108">
        <f>S7*(G7-H7-T7)</f>
        <v>0</v>
      </c>
      <c r="AB37" s="108">
        <f>AB7</f>
        <v>0</v>
      </c>
      <c r="AC37" s="108">
        <f>AB37+AA37</f>
        <v>0</v>
      </c>
    </row>
    <row r="38" spans="1:30" x14ac:dyDescent="0.15">
      <c r="A38" s="107" t="s">
        <v>270</v>
      </c>
      <c r="B38" s="108" t="s">
        <v>246</v>
      </c>
      <c r="C38" s="108" t="s">
        <v>246</v>
      </c>
      <c r="D38" s="108" t="s">
        <v>246</v>
      </c>
      <c r="E38" s="108" t="s">
        <v>246</v>
      </c>
      <c r="F38" s="108" t="s">
        <v>246</v>
      </c>
      <c r="G38" s="108" t="s">
        <v>246</v>
      </c>
      <c r="H38" s="108" t="s">
        <v>246</v>
      </c>
      <c r="I38" s="108" t="s">
        <v>246</v>
      </c>
      <c r="J38" s="108" t="s">
        <v>246</v>
      </c>
      <c r="K38" s="108" t="s">
        <v>246</v>
      </c>
      <c r="L38" s="108" t="s">
        <v>246</v>
      </c>
      <c r="M38" s="108" t="s">
        <v>246</v>
      </c>
      <c r="N38" s="108" t="s">
        <v>246</v>
      </c>
      <c r="O38" s="108" t="s">
        <v>246</v>
      </c>
      <c r="P38" s="108" t="s">
        <v>246</v>
      </c>
      <c r="Q38" s="108" t="s">
        <v>246</v>
      </c>
      <c r="R38" s="108" t="s">
        <v>246</v>
      </c>
      <c r="S38" s="108" t="s">
        <v>246</v>
      </c>
      <c r="T38" s="108" t="s">
        <v>246</v>
      </c>
      <c r="U38" s="108" t="s">
        <v>246</v>
      </c>
      <c r="V38" s="108" t="s">
        <v>246</v>
      </c>
      <c r="AA38" s="108">
        <f>AA7-AA37</f>
        <v>0</v>
      </c>
      <c r="AB38" s="108" t="s">
        <v>246</v>
      </c>
      <c r="AC38" s="108">
        <f>AA38</f>
        <v>0</v>
      </c>
    </row>
    <row r="39" spans="1:30" x14ac:dyDescent="0.15">
      <c r="A39" s="107" t="s">
        <v>271</v>
      </c>
      <c r="B39" s="108" t="s">
        <v>246</v>
      </c>
      <c r="C39" s="108" t="s">
        <v>246</v>
      </c>
      <c r="D39" s="108" t="s">
        <v>246</v>
      </c>
      <c r="E39" s="108" t="s">
        <v>246</v>
      </c>
      <c r="F39" s="108" t="s">
        <v>246</v>
      </c>
      <c r="G39" s="108" t="s">
        <v>246</v>
      </c>
      <c r="H39" s="108" t="s">
        <v>246</v>
      </c>
      <c r="I39" s="108" t="s">
        <v>246</v>
      </c>
      <c r="J39" s="108" t="s">
        <v>246</v>
      </c>
      <c r="K39" s="108" t="s">
        <v>246</v>
      </c>
      <c r="L39" s="108" t="s">
        <v>246</v>
      </c>
      <c r="M39" s="108" t="s">
        <v>246</v>
      </c>
      <c r="N39" s="108" t="s">
        <v>246</v>
      </c>
      <c r="O39" s="108" t="s">
        <v>246</v>
      </c>
      <c r="P39" s="108" t="s">
        <v>246</v>
      </c>
      <c r="Q39" s="108" t="s">
        <v>246</v>
      </c>
      <c r="R39" s="108" t="s">
        <v>246</v>
      </c>
      <c r="S39" s="108" t="s">
        <v>246</v>
      </c>
      <c r="T39" s="108" t="s">
        <v>246</v>
      </c>
      <c r="U39" s="108" t="s">
        <v>246</v>
      </c>
      <c r="V39" s="108" t="s">
        <v>246</v>
      </c>
      <c r="AA39" s="108" t="s">
        <v>246</v>
      </c>
      <c r="AB39" s="108">
        <f>AB7</f>
        <v>0</v>
      </c>
      <c r="AC39" s="108">
        <f>AB39</f>
        <v>0</v>
      </c>
    </row>
    <row r="40" spans="1:30" x14ac:dyDescent="0.15">
      <c r="A40" s="109" t="s">
        <v>272</v>
      </c>
      <c r="B40" s="110" t="s">
        <v>246</v>
      </c>
      <c r="C40" s="110" t="s">
        <v>246</v>
      </c>
      <c r="D40" s="110" t="s">
        <v>246</v>
      </c>
      <c r="E40" s="110" t="s">
        <v>246</v>
      </c>
      <c r="F40" s="111" t="s">
        <v>246</v>
      </c>
      <c r="G40" s="110" t="s">
        <v>246</v>
      </c>
      <c r="H40" s="110" t="s">
        <v>246</v>
      </c>
      <c r="I40" s="110" t="s">
        <v>246</v>
      </c>
      <c r="J40" s="110" t="s">
        <v>246</v>
      </c>
      <c r="K40" s="110" t="s">
        <v>246</v>
      </c>
      <c r="L40" s="110" t="s">
        <v>246</v>
      </c>
      <c r="M40" s="111" t="s">
        <v>246</v>
      </c>
      <c r="N40" s="111" t="s">
        <v>246</v>
      </c>
      <c r="O40" s="111" t="s">
        <v>246</v>
      </c>
      <c r="P40" s="111" t="s">
        <v>246</v>
      </c>
      <c r="Q40" s="153">
        <f>Q9+Q10+Q11</f>
        <v>0</v>
      </c>
      <c r="R40" s="154" t="s">
        <v>246</v>
      </c>
      <c r="S40" s="110" t="s">
        <v>246</v>
      </c>
      <c r="T40" s="110" t="s">
        <v>246</v>
      </c>
      <c r="U40" s="110" t="s">
        <v>246</v>
      </c>
      <c r="V40" s="110" t="s">
        <v>246</v>
      </c>
      <c r="AA40" s="175" t="s">
        <v>246</v>
      </c>
      <c r="AB40" s="110" t="s">
        <v>246</v>
      </c>
      <c r="AC40" s="110" t="s">
        <v>246</v>
      </c>
      <c r="AD40" s="167" t="s">
        <v>273</v>
      </c>
    </row>
    <row r="41" spans="1:30" x14ac:dyDescent="0.15">
      <c r="A41" s="112" t="s">
        <v>274</v>
      </c>
      <c r="B41" s="113"/>
      <c r="C41" s="113"/>
      <c r="D41" s="113"/>
      <c r="E41" s="113"/>
      <c r="F41" s="113"/>
      <c r="G41" s="113"/>
      <c r="H41" s="113"/>
      <c r="I41" s="113"/>
      <c r="J41" s="113"/>
      <c r="K41" s="113"/>
      <c r="L41" s="113"/>
      <c r="M41" s="113"/>
      <c r="N41" s="113"/>
      <c r="O41" s="113"/>
      <c r="P41" s="113"/>
      <c r="Q41" s="113"/>
      <c r="R41" s="113"/>
      <c r="S41" s="113"/>
      <c r="T41" s="113"/>
      <c r="U41" s="113"/>
      <c r="V41" s="113"/>
      <c r="Y41" s="69"/>
      <c r="Z41" s="69"/>
      <c r="AA41" s="113"/>
      <c r="AB41" s="113"/>
      <c r="AC41" s="113"/>
      <c r="AD41" s="113" t="s">
        <v>275</v>
      </c>
    </row>
    <row r="42" spans="1:30" x14ac:dyDescent="0.15">
      <c r="A42" s="114" t="s">
        <v>276</v>
      </c>
      <c r="B42" s="115"/>
      <c r="C42" s="116"/>
      <c r="D42" s="116"/>
      <c r="E42" s="116"/>
      <c r="F42" s="116"/>
      <c r="G42" s="117"/>
      <c r="H42" s="117"/>
      <c r="I42" s="117"/>
      <c r="J42" s="117"/>
      <c r="K42" s="117"/>
      <c r="L42" s="117"/>
      <c r="M42" s="116"/>
      <c r="N42" s="116"/>
      <c r="O42" s="117"/>
      <c r="P42" s="117"/>
      <c r="Q42" s="117"/>
      <c r="R42" s="116"/>
      <c r="S42" s="117"/>
      <c r="T42" s="117"/>
      <c r="U42" s="116"/>
      <c r="V42" s="116"/>
      <c r="X42" s="70"/>
      <c r="AA42" s="116">
        <v>0</v>
      </c>
      <c r="AB42" s="116">
        <v>0</v>
      </c>
      <c r="AC42" s="116">
        <v>0</v>
      </c>
      <c r="AD42" s="116">
        <f>AC42*1.05</f>
        <v>0</v>
      </c>
    </row>
    <row r="43" spans="1:30" x14ac:dyDescent="0.15">
      <c r="A43" s="114" t="s">
        <v>277</v>
      </c>
      <c r="B43" s="118"/>
      <c r="C43" s="119"/>
      <c r="D43" s="119"/>
      <c r="E43" s="119"/>
      <c r="F43" s="119"/>
      <c r="G43" s="120"/>
      <c r="H43" s="120"/>
      <c r="I43" s="120"/>
      <c r="J43" s="120"/>
      <c r="K43" s="120"/>
      <c r="L43" s="120"/>
      <c r="M43" s="119"/>
      <c r="N43" s="119"/>
      <c r="O43" s="120"/>
      <c r="P43" s="120"/>
      <c r="Q43" s="120"/>
      <c r="R43" s="119"/>
      <c r="S43" s="120"/>
      <c r="T43" s="120"/>
      <c r="U43" s="119"/>
      <c r="V43" s="119"/>
      <c r="X43" s="70"/>
      <c r="AA43" s="119"/>
      <c r="AB43" s="119"/>
      <c r="AC43" s="116"/>
      <c r="AD43" s="116"/>
    </row>
    <row r="44" spans="1:30" x14ac:dyDescent="0.15">
      <c r="A44" s="114" t="s">
        <v>278</v>
      </c>
      <c r="B44" s="121"/>
      <c r="C44" s="114"/>
      <c r="D44" s="114"/>
      <c r="E44" s="114"/>
      <c r="F44" s="114"/>
      <c r="G44" s="122"/>
      <c r="H44" s="122"/>
      <c r="I44" s="122"/>
      <c r="J44" s="122"/>
      <c r="K44" s="122"/>
      <c r="L44" s="122"/>
      <c r="M44" s="114"/>
      <c r="N44" s="114"/>
      <c r="O44" s="122"/>
      <c r="P44" s="122"/>
      <c r="Q44" s="122"/>
      <c r="R44" s="114"/>
      <c r="S44" s="122"/>
      <c r="T44" s="122"/>
      <c r="U44" s="114"/>
      <c r="V44" s="114"/>
      <c r="Z44" s="69"/>
      <c r="AA44" s="114">
        <v>0</v>
      </c>
      <c r="AB44" s="114">
        <v>0</v>
      </c>
      <c r="AC44" s="176">
        <v>0</v>
      </c>
      <c r="AD44" s="176">
        <f>AC44*1.05</f>
        <v>0</v>
      </c>
    </row>
    <row r="45" spans="1:30" x14ac:dyDescent="0.15">
      <c r="A45" s="114" t="s">
        <v>279</v>
      </c>
      <c r="B45" s="114"/>
      <c r="C45" s="114"/>
      <c r="D45" s="114"/>
      <c r="E45" s="114"/>
      <c r="F45" s="114"/>
      <c r="G45" s="122"/>
      <c r="H45" s="122"/>
      <c r="I45" s="122"/>
      <c r="J45" s="122"/>
      <c r="K45" s="122"/>
      <c r="L45" s="122"/>
      <c r="M45" s="114"/>
      <c r="N45" s="114"/>
      <c r="O45" s="122"/>
      <c r="P45" s="122"/>
      <c r="Q45" s="122"/>
      <c r="R45" s="114"/>
      <c r="S45" s="122"/>
      <c r="T45" s="122"/>
      <c r="U45" s="114"/>
      <c r="V45" s="114"/>
      <c r="Y45" s="69"/>
      <c r="Z45" s="69"/>
      <c r="AA45" s="114">
        <v>0</v>
      </c>
      <c r="AB45" s="114">
        <v>0</v>
      </c>
      <c r="AC45" s="176">
        <v>0</v>
      </c>
      <c r="AD45" s="176">
        <f>AC45*1.05</f>
        <v>0</v>
      </c>
    </row>
    <row r="46" spans="1:30" x14ac:dyDescent="0.15">
      <c r="A46" s="123" t="s">
        <v>280</v>
      </c>
      <c r="B46" s="121"/>
      <c r="C46" s="123"/>
      <c r="D46" s="123"/>
      <c r="E46" s="123"/>
      <c r="F46" s="123"/>
      <c r="G46" s="124"/>
      <c r="H46" s="124"/>
      <c r="I46" s="124"/>
      <c r="J46" s="124"/>
      <c r="K46" s="124"/>
      <c r="L46" s="124"/>
      <c r="M46" s="123"/>
      <c r="N46" s="123"/>
      <c r="O46" s="124"/>
      <c r="P46" s="124"/>
      <c r="Q46" s="124"/>
      <c r="R46" s="123"/>
      <c r="S46" s="124"/>
      <c r="T46" s="124"/>
      <c r="U46" s="123"/>
      <c r="V46" s="123"/>
      <c r="Y46" s="69"/>
      <c r="Z46" s="69"/>
      <c r="AA46" s="123">
        <v>0</v>
      </c>
      <c r="AB46" s="123">
        <v>0</v>
      </c>
      <c r="AC46" s="176">
        <v>0</v>
      </c>
      <c r="AD46" s="176">
        <f>AC46*1.05</f>
        <v>0</v>
      </c>
    </row>
    <row r="47" spans="1:30" x14ac:dyDescent="0.15">
      <c r="A47" s="114" t="s">
        <v>281</v>
      </c>
      <c r="B47" s="114"/>
      <c r="C47" s="114"/>
      <c r="D47" s="114"/>
      <c r="E47" s="114"/>
      <c r="F47" s="114"/>
      <c r="G47" s="122"/>
      <c r="H47" s="122"/>
      <c r="I47" s="122"/>
      <c r="J47" s="122"/>
      <c r="K47" s="122"/>
      <c r="L47" s="122"/>
      <c r="M47" s="114"/>
      <c r="N47" s="114"/>
      <c r="O47" s="122"/>
      <c r="P47" s="122"/>
      <c r="Q47" s="122"/>
      <c r="R47" s="114"/>
      <c r="S47" s="122"/>
      <c r="T47" s="122"/>
      <c r="U47" s="114"/>
      <c r="V47" s="114"/>
      <c r="Y47" s="69"/>
      <c r="Z47" s="69"/>
      <c r="AA47" s="114">
        <v>0</v>
      </c>
      <c r="AB47" s="114">
        <v>0</v>
      </c>
      <c r="AC47" s="176">
        <v>0</v>
      </c>
      <c r="AD47" s="176">
        <f>AC47*1.05</f>
        <v>0</v>
      </c>
    </row>
    <row r="48" spans="1:30" x14ac:dyDescent="0.15">
      <c r="A48" s="114" t="s">
        <v>121</v>
      </c>
      <c r="B48" s="114"/>
      <c r="C48" s="114"/>
      <c r="D48" s="114"/>
      <c r="E48" s="114"/>
      <c r="F48" s="114"/>
      <c r="G48" s="122"/>
      <c r="H48" s="122"/>
      <c r="I48" s="122"/>
      <c r="J48" s="122"/>
      <c r="K48" s="122"/>
      <c r="L48" s="122"/>
      <c r="M48" s="114"/>
      <c r="N48" s="114"/>
      <c r="O48" s="122"/>
      <c r="P48" s="122"/>
      <c r="Q48" s="122"/>
      <c r="R48" s="114"/>
      <c r="S48" s="122"/>
      <c r="T48" s="122"/>
      <c r="U48" s="114"/>
      <c r="V48" s="114"/>
      <c r="Y48" s="69"/>
      <c r="Z48" s="69"/>
      <c r="AA48" s="114">
        <v>0</v>
      </c>
      <c r="AB48" s="114">
        <v>0</v>
      </c>
      <c r="AC48" s="176">
        <v>0</v>
      </c>
      <c r="AD48" s="176">
        <f>AC48*1.05</f>
        <v>0</v>
      </c>
    </row>
    <row r="49" spans="21:22" x14ac:dyDescent="0.15">
      <c r="U49" s="69"/>
      <c r="V49" s="69"/>
    </row>
    <row r="50" spans="21:22" x14ac:dyDescent="0.15">
      <c r="U50" s="69"/>
      <c r="V50" s="69"/>
    </row>
    <row r="51" spans="21:22" x14ac:dyDescent="0.15">
      <c r="U51" s="69"/>
      <c r="V51" s="69"/>
    </row>
    <row r="52" spans="21:22" x14ac:dyDescent="0.15">
      <c r="U52" s="69"/>
      <c r="V52" s="69"/>
    </row>
  </sheetData>
  <mergeCells count="32">
    <mergeCell ref="A1:A2"/>
    <mergeCell ref="F9:F10"/>
    <mergeCell ref="B1:F1"/>
    <mergeCell ref="G1:H1"/>
    <mergeCell ref="I1:M1"/>
    <mergeCell ref="N1:V1"/>
    <mergeCell ref="A9:A10"/>
    <mergeCell ref="B9:B10"/>
    <mergeCell ref="C9:C10"/>
    <mergeCell ref="D9:D10"/>
    <mergeCell ref="E9:E10"/>
    <mergeCell ref="Y9:Y10"/>
    <mergeCell ref="I9:I10"/>
    <mergeCell ref="J9:J10"/>
    <mergeCell ref="K9:K10"/>
    <mergeCell ref="L9:L10"/>
    <mergeCell ref="M9:M10"/>
    <mergeCell ref="S9:S10"/>
    <mergeCell ref="T9:T10"/>
    <mergeCell ref="U9:U10"/>
    <mergeCell ref="V9:V10"/>
    <mergeCell ref="W9:W10"/>
    <mergeCell ref="X9:X10"/>
    <mergeCell ref="AD1:AD2"/>
    <mergeCell ref="Z9:Z10"/>
    <mergeCell ref="AA1:AA2"/>
    <mergeCell ref="AA9:AA10"/>
    <mergeCell ref="AB1:AB2"/>
    <mergeCell ref="AB9:AB10"/>
    <mergeCell ref="AC1:AC2"/>
    <mergeCell ref="AC9:AC10"/>
    <mergeCell ref="W1:Z1"/>
  </mergeCells>
  <phoneticPr fontId="32" type="noConversion"/>
  <pageMargins left="0.75" right="0.75" top="1" bottom="1" header="0.51" footer="0.5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"/>
  <sheetViews>
    <sheetView zoomScale="145" zoomScaleSheetLayoutView="100" workbookViewId="0">
      <pane ySplit="1" topLeftCell="A2" activePane="bottomLeft" state="frozen"/>
      <selection pane="bottomLeft" activeCell="L25" sqref="L25"/>
    </sheetView>
  </sheetViews>
  <sheetFormatPr defaultRowHeight="16.5" x14ac:dyDescent="0.15"/>
  <cols>
    <col min="1" max="2" width="9.875" style="10" customWidth="1"/>
    <col min="3" max="3" width="7.875" style="11" customWidth="1"/>
    <col min="4" max="4" width="9.375" style="11" customWidth="1"/>
    <col min="5" max="5" width="6.625" style="8" customWidth="1"/>
    <col min="6" max="6" width="6.625" style="11" customWidth="1"/>
    <col min="7" max="7" width="8.625" style="11" customWidth="1"/>
    <col min="8" max="8" width="9.5" style="8" customWidth="1"/>
    <col min="9" max="10" width="6.625" style="11" customWidth="1"/>
    <col min="11" max="11" width="6.5" style="11" customWidth="1"/>
    <col min="12" max="14" width="6.5" style="12" customWidth="1"/>
    <col min="15" max="15" width="5.5" style="11" customWidth="1"/>
    <col min="16" max="16" width="10.625" style="13" bestFit="1" customWidth="1"/>
    <col min="17" max="17" width="9.125" style="11" bestFit="1" customWidth="1"/>
    <col min="18" max="18" width="9.125" style="14" bestFit="1" customWidth="1"/>
    <col min="19" max="19" width="10.125" style="11" customWidth="1"/>
    <col min="20" max="16384" width="9" style="10"/>
  </cols>
  <sheetData>
    <row r="1" spans="1:19" s="7" customFormat="1" ht="33" x14ac:dyDescent="0.15">
      <c r="A1" s="15" t="s">
        <v>282</v>
      </c>
      <c r="B1" s="15" t="s">
        <v>283</v>
      </c>
      <c r="C1" s="15" t="s">
        <v>284</v>
      </c>
      <c r="D1" s="15" t="s">
        <v>284</v>
      </c>
      <c r="E1" s="15" t="s">
        <v>285</v>
      </c>
      <c r="F1" s="15" t="s">
        <v>286</v>
      </c>
      <c r="G1" s="15" t="s">
        <v>287</v>
      </c>
      <c r="H1" s="15" t="s">
        <v>288</v>
      </c>
      <c r="I1" s="15" t="s">
        <v>289</v>
      </c>
      <c r="J1" s="15" t="s">
        <v>290</v>
      </c>
      <c r="K1" s="43" t="s">
        <v>291</v>
      </c>
      <c r="L1" s="44" t="s">
        <v>292</v>
      </c>
      <c r="M1" s="44" t="s">
        <v>293</v>
      </c>
      <c r="N1" s="44" t="s">
        <v>294</v>
      </c>
      <c r="O1" s="45" t="s">
        <v>295</v>
      </c>
      <c r="P1" s="46" t="s">
        <v>296</v>
      </c>
      <c r="Q1" s="45" t="s">
        <v>297</v>
      </c>
      <c r="R1" s="53" t="s">
        <v>298</v>
      </c>
      <c r="S1" s="45" t="s">
        <v>299</v>
      </c>
    </row>
    <row r="2" spans="1:19" s="7" customFormat="1" x14ac:dyDescent="0.15">
      <c r="A2" s="16" t="s">
        <v>92</v>
      </c>
      <c r="B2" s="17"/>
      <c r="C2" s="18"/>
      <c r="D2" s="19"/>
      <c r="E2" s="20"/>
      <c r="F2" s="20"/>
      <c r="G2" s="20">
        <f t="shared" ref="G2:G11" si="0">E2*F2</f>
        <v>0</v>
      </c>
      <c r="H2" s="19"/>
      <c r="I2" s="19"/>
      <c r="J2" s="19"/>
      <c r="K2" s="47">
        <f t="shared" ref="K2:K11" si="1">I2*J2</f>
        <v>0</v>
      </c>
      <c r="L2" s="48"/>
      <c r="M2" s="48"/>
      <c r="N2" s="48"/>
      <c r="O2" s="49">
        <f t="shared" ref="O2:O8" si="2">I2*M2/1.5</f>
        <v>0</v>
      </c>
      <c r="P2" s="50"/>
      <c r="Q2" s="49">
        <f t="shared" ref="Q2:Q8" si="3">(J2+0.4)*P2</f>
        <v>0</v>
      </c>
      <c r="R2" s="54"/>
      <c r="S2" s="55">
        <f>Q2*R2</f>
        <v>0</v>
      </c>
    </row>
    <row r="3" spans="1:19" s="8" customFormat="1" x14ac:dyDescent="0.15">
      <c r="A3" s="16" t="s">
        <v>92</v>
      </c>
      <c r="B3" s="21"/>
      <c r="C3" s="19"/>
      <c r="D3" s="19"/>
      <c r="E3" s="20"/>
      <c r="F3" s="20"/>
      <c r="G3" s="20">
        <f t="shared" si="0"/>
        <v>0</v>
      </c>
      <c r="H3" s="19"/>
      <c r="I3" s="19"/>
      <c r="J3" s="19"/>
      <c r="K3" s="47">
        <f t="shared" si="1"/>
        <v>0</v>
      </c>
      <c r="L3" s="48"/>
      <c r="M3" s="48"/>
      <c r="N3" s="48"/>
      <c r="O3" s="49">
        <f t="shared" si="2"/>
        <v>0</v>
      </c>
      <c r="P3" s="50"/>
      <c r="Q3" s="49">
        <f t="shared" si="3"/>
        <v>0</v>
      </c>
      <c r="R3" s="54"/>
      <c r="S3" s="55">
        <f>Q3*R3</f>
        <v>0</v>
      </c>
    </row>
    <row r="4" spans="1:19" s="7" customFormat="1" x14ac:dyDescent="0.15">
      <c r="A4" s="22" t="s">
        <v>89</v>
      </c>
      <c r="B4" s="23"/>
      <c r="C4" s="18"/>
      <c r="D4" s="19"/>
      <c r="E4" s="24"/>
      <c r="F4" s="24"/>
      <c r="G4" s="20">
        <f t="shared" si="0"/>
        <v>0</v>
      </c>
      <c r="H4" s="19"/>
      <c r="I4" s="19"/>
      <c r="J4" s="19"/>
      <c r="K4" s="47">
        <f t="shared" si="1"/>
        <v>0</v>
      </c>
      <c r="L4" s="48"/>
      <c r="M4" s="48"/>
      <c r="N4" s="48"/>
      <c r="O4" s="49">
        <f t="shared" si="2"/>
        <v>0</v>
      </c>
      <c r="P4" s="50"/>
      <c r="Q4" s="49">
        <f t="shared" si="3"/>
        <v>0</v>
      </c>
      <c r="R4" s="54"/>
      <c r="S4" s="55">
        <f>Q4*R4</f>
        <v>0</v>
      </c>
    </row>
    <row r="5" spans="1:19" s="8" customFormat="1" x14ac:dyDescent="0.15">
      <c r="A5" s="25" t="s">
        <v>89</v>
      </c>
      <c r="B5" s="26"/>
      <c r="C5" s="19"/>
      <c r="D5" s="19"/>
      <c r="E5" s="24"/>
      <c r="F5" s="24"/>
      <c r="G5" s="20">
        <f t="shared" si="0"/>
        <v>0</v>
      </c>
      <c r="H5" s="19"/>
      <c r="I5" s="19"/>
      <c r="J5" s="19"/>
      <c r="K5" s="47">
        <f t="shared" si="1"/>
        <v>0</v>
      </c>
      <c r="L5" s="48"/>
      <c r="M5" s="48"/>
      <c r="N5" s="48"/>
      <c r="O5" s="49">
        <f t="shared" si="2"/>
        <v>0</v>
      </c>
      <c r="P5" s="50"/>
      <c r="Q5" s="49">
        <f t="shared" si="3"/>
        <v>0</v>
      </c>
      <c r="R5" s="54"/>
      <c r="S5" s="55">
        <f>Q5*R5</f>
        <v>0</v>
      </c>
    </row>
    <row r="6" spans="1:19" s="8" customFormat="1" x14ac:dyDescent="0.15">
      <c r="A6" s="27" t="s">
        <v>71</v>
      </c>
      <c r="B6" s="28"/>
      <c r="C6" s="19"/>
      <c r="D6" s="19"/>
      <c r="E6" s="24"/>
      <c r="F6" s="24"/>
      <c r="G6" s="20">
        <f t="shared" si="0"/>
        <v>0</v>
      </c>
      <c r="H6" s="19"/>
      <c r="I6" s="19"/>
      <c r="J6" s="19"/>
      <c r="K6" s="47">
        <f t="shared" si="1"/>
        <v>0</v>
      </c>
      <c r="L6" s="48"/>
      <c r="M6" s="48"/>
      <c r="N6" s="48"/>
      <c r="O6" s="49">
        <f t="shared" si="2"/>
        <v>0</v>
      </c>
      <c r="P6" s="50"/>
      <c r="Q6" s="49">
        <f t="shared" si="3"/>
        <v>0</v>
      </c>
      <c r="R6" s="54"/>
      <c r="S6" s="55">
        <f>Q6*R6</f>
        <v>0</v>
      </c>
    </row>
    <row r="7" spans="1:19" s="8" customFormat="1" x14ac:dyDescent="0.15">
      <c r="A7" s="29" t="s">
        <v>70</v>
      </c>
      <c r="B7" s="30"/>
      <c r="C7" s="18"/>
      <c r="D7" s="19"/>
      <c r="E7" s="24"/>
      <c r="F7" s="24"/>
      <c r="G7" s="20">
        <f t="shared" si="0"/>
        <v>0</v>
      </c>
      <c r="H7" s="19"/>
      <c r="I7" s="19"/>
      <c r="J7" s="19"/>
      <c r="K7" s="47">
        <f t="shared" si="1"/>
        <v>0</v>
      </c>
      <c r="L7" s="48"/>
      <c r="M7" s="48"/>
      <c r="N7" s="48"/>
      <c r="O7" s="49">
        <f t="shared" si="2"/>
        <v>0</v>
      </c>
      <c r="P7" s="50"/>
      <c r="Q7" s="49">
        <f t="shared" si="3"/>
        <v>0</v>
      </c>
      <c r="R7" s="56"/>
      <c r="S7" s="55">
        <v>0</v>
      </c>
    </row>
    <row r="8" spans="1:19" s="8" customFormat="1" x14ac:dyDescent="0.15">
      <c r="A8" s="31" t="s">
        <v>201</v>
      </c>
      <c r="B8" s="32"/>
      <c r="C8" s="18"/>
      <c r="D8" s="19"/>
      <c r="E8" s="24"/>
      <c r="F8" s="24"/>
      <c r="G8" s="20">
        <f t="shared" si="0"/>
        <v>0</v>
      </c>
      <c r="H8" s="19"/>
      <c r="I8" s="19"/>
      <c r="J8" s="19"/>
      <c r="K8" s="47">
        <f t="shared" si="1"/>
        <v>0</v>
      </c>
      <c r="L8" s="48"/>
      <c r="M8" s="48"/>
      <c r="N8" s="48"/>
      <c r="O8" s="49">
        <f t="shared" si="2"/>
        <v>0</v>
      </c>
      <c r="P8" s="50"/>
      <c r="Q8" s="49">
        <f t="shared" si="3"/>
        <v>0</v>
      </c>
      <c r="R8" s="56"/>
      <c r="S8" s="55">
        <v>0</v>
      </c>
    </row>
    <row r="9" spans="1:19" s="9" customFormat="1" ht="33" x14ac:dyDescent="0.15">
      <c r="A9" s="33" t="s">
        <v>98</v>
      </c>
      <c r="B9" s="34" t="s">
        <v>300</v>
      </c>
      <c r="C9" s="19"/>
      <c r="D9" s="19"/>
      <c r="E9" s="24"/>
      <c r="F9" s="24"/>
      <c r="G9" s="20">
        <f t="shared" si="0"/>
        <v>0</v>
      </c>
      <c r="H9" s="24" t="s">
        <v>301</v>
      </c>
      <c r="I9" s="19"/>
      <c r="J9" s="19"/>
      <c r="K9" s="51">
        <f t="shared" si="1"/>
        <v>0</v>
      </c>
      <c r="L9" s="52" t="s">
        <v>302</v>
      </c>
      <c r="M9" s="12"/>
      <c r="N9" s="12"/>
      <c r="O9" s="11"/>
      <c r="P9" s="13"/>
      <c r="Q9" s="49"/>
      <c r="R9" s="56"/>
      <c r="S9" s="55">
        <v>0</v>
      </c>
    </row>
    <row r="10" spans="1:19" s="9" customFormat="1" ht="33" x14ac:dyDescent="0.15">
      <c r="A10" s="35" t="s">
        <v>200</v>
      </c>
      <c r="B10" s="36"/>
      <c r="C10" s="19"/>
      <c r="D10" s="19"/>
      <c r="E10" s="24"/>
      <c r="F10" s="24"/>
      <c r="G10" s="20">
        <f t="shared" si="0"/>
        <v>0</v>
      </c>
      <c r="H10" s="24" t="s">
        <v>301</v>
      </c>
      <c r="I10" s="19"/>
      <c r="J10" s="19"/>
      <c r="K10" s="51">
        <f t="shared" si="1"/>
        <v>0</v>
      </c>
      <c r="L10" s="52" t="s">
        <v>302</v>
      </c>
      <c r="M10" s="12"/>
      <c r="N10" s="12"/>
      <c r="O10" s="11"/>
      <c r="P10" s="13"/>
      <c r="Q10" s="49"/>
      <c r="R10" s="56"/>
      <c r="S10" s="55">
        <v>0</v>
      </c>
    </row>
    <row r="11" spans="1:19" s="7" customFormat="1" ht="41.1" customHeight="1" x14ac:dyDescent="0.15">
      <c r="A11" s="37" t="s">
        <v>132</v>
      </c>
      <c r="B11" s="17"/>
      <c r="C11" s="18"/>
      <c r="D11" s="19"/>
      <c r="E11" s="24"/>
      <c r="F11" s="24"/>
      <c r="G11" s="20">
        <f t="shared" si="0"/>
        <v>0</v>
      </c>
      <c r="H11" s="24" t="s">
        <v>301</v>
      </c>
      <c r="I11" s="19"/>
      <c r="J11" s="19"/>
      <c r="K11" s="51">
        <f t="shared" si="1"/>
        <v>0</v>
      </c>
      <c r="L11" s="52" t="s">
        <v>302</v>
      </c>
      <c r="M11" s="12"/>
      <c r="N11" s="12"/>
      <c r="O11" s="11"/>
      <c r="P11" s="13"/>
      <c r="Q11" s="49"/>
      <c r="R11" s="56"/>
      <c r="S11" s="55">
        <f>K11*R11</f>
        <v>0</v>
      </c>
    </row>
    <row r="12" spans="1:19" x14ac:dyDescent="0.15">
      <c r="A12" s="38"/>
      <c r="B12" s="38"/>
      <c r="C12" s="39"/>
      <c r="D12" s="39"/>
      <c r="E12" s="40"/>
      <c r="F12" s="41"/>
      <c r="G12" s="39"/>
      <c r="H12" s="42"/>
      <c r="I12" s="39"/>
      <c r="J12" s="39"/>
      <c r="K12" s="39"/>
      <c r="L12" s="52"/>
      <c r="M12" s="52"/>
      <c r="N12" s="52"/>
      <c r="S12" s="57">
        <f>SUM(S2:S11)</f>
        <v>0</v>
      </c>
    </row>
    <row r="14" spans="1:19" x14ac:dyDescent="0.15">
      <c r="A14" s="10" t="s">
        <v>303</v>
      </c>
    </row>
    <row r="15" spans="1:19" x14ac:dyDescent="0.15">
      <c r="A15" s="10" t="s">
        <v>304</v>
      </c>
    </row>
  </sheetData>
  <phoneticPr fontId="32" type="noConversion"/>
  <hyperlinks>
    <hyperlink ref="A12" r:id="rId1" display="https://dcjj.tmall.com/p/rd544032.htm?spm=a1z10.1-b.w5003-10698615138.1.2f9aab0cfcmukT&amp;scene=taobao_shop"/>
  </hyperlinks>
  <pageMargins left="0.75" right="0.75" top="1" bottom="1" header="0.51" footer="0.51"/>
  <pageSetup paperSize="9" orientation="portrait" horizontalDpi="0" verticalDpi="0"/>
  <headerFooter scaleWithDoc="0"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4"/>
  <sheetViews>
    <sheetView zoomScaleSheetLayoutView="100" workbookViewId="0">
      <selection activeCell="G29" sqref="G29"/>
    </sheetView>
  </sheetViews>
  <sheetFormatPr defaultColWidth="10" defaultRowHeight="17.25" x14ac:dyDescent="0.3"/>
  <cols>
    <col min="1" max="1" width="4.375" style="2" customWidth="1"/>
    <col min="2" max="2" width="20" style="2" customWidth="1"/>
    <col min="3" max="3" width="6.75" style="2" customWidth="1"/>
    <col min="4" max="4" width="5.5" style="2" customWidth="1"/>
    <col min="5" max="5" width="6.5" style="2" customWidth="1"/>
    <col min="6" max="6" width="12.75" style="3" customWidth="1"/>
    <col min="7" max="7" width="46.875" style="2" customWidth="1"/>
    <col min="8" max="8" width="10" style="1" bestFit="1"/>
    <col min="9" max="16384" width="10" style="1"/>
  </cols>
  <sheetData>
    <row r="1" spans="1:7" x14ac:dyDescent="0.3">
      <c r="A1" s="4"/>
      <c r="B1" s="5"/>
      <c r="C1" s="5"/>
      <c r="D1" s="5"/>
      <c r="E1" s="5"/>
      <c r="F1" s="5"/>
      <c r="G1" s="6"/>
    </row>
    <row r="2" spans="1:7" x14ac:dyDescent="0.3">
      <c r="A2" s="4"/>
      <c r="B2" s="5"/>
      <c r="C2" s="5"/>
      <c r="D2" s="5"/>
      <c r="E2" s="5"/>
      <c r="F2" s="5"/>
      <c r="G2" s="6"/>
    </row>
    <row r="3" spans="1:7" x14ac:dyDescent="0.3">
      <c r="A3" s="4"/>
      <c r="B3" s="5"/>
      <c r="C3" s="5"/>
      <c r="D3" s="5"/>
      <c r="E3" s="5"/>
      <c r="F3" s="5"/>
      <c r="G3" s="6"/>
    </row>
    <row r="4" spans="1:7" x14ac:dyDescent="0.3">
      <c r="A4" s="4"/>
      <c r="B4" s="5"/>
      <c r="C4" s="5"/>
      <c r="D4" s="5"/>
      <c r="E4" s="5"/>
      <c r="F4" s="5"/>
      <c r="G4" s="6"/>
    </row>
    <row r="5" spans="1:7" x14ac:dyDescent="0.3">
      <c r="A5" s="4"/>
      <c r="B5" s="5"/>
      <c r="C5" s="5"/>
      <c r="D5" s="5"/>
      <c r="E5" s="5"/>
      <c r="F5" s="5"/>
      <c r="G5" s="6"/>
    </row>
    <row r="6" spans="1:7" x14ac:dyDescent="0.3">
      <c r="A6" s="4"/>
      <c r="B6" s="5"/>
      <c r="C6" s="5"/>
      <c r="D6" s="5"/>
      <c r="E6" s="5"/>
      <c r="F6" s="5"/>
      <c r="G6" s="6"/>
    </row>
    <row r="7" spans="1:7" x14ac:dyDescent="0.3">
      <c r="A7" s="4"/>
      <c r="B7" s="5"/>
      <c r="C7" s="5"/>
      <c r="D7" s="5"/>
      <c r="E7" s="5"/>
      <c r="F7" s="5"/>
      <c r="G7" s="6"/>
    </row>
    <row r="8" spans="1:7" x14ac:dyDescent="0.3">
      <c r="A8" s="4"/>
      <c r="B8" s="5"/>
      <c r="C8" s="5"/>
      <c r="D8" s="5"/>
      <c r="E8" s="5"/>
      <c r="F8" s="5"/>
      <c r="G8" s="6"/>
    </row>
    <row r="9" spans="1:7" x14ac:dyDescent="0.3">
      <c r="A9" s="4"/>
      <c r="B9" s="5"/>
      <c r="C9" s="5"/>
      <c r="D9" s="5"/>
      <c r="E9" s="5"/>
      <c r="F9" s="5"/>
      <c r="G9" s="6"/>
    </row>
    <row r="10" spans="1:7" x14ac:dyDescent="0.3">
      <c r="A10" s="4"/>
      <c r="B10" s="5"/>
      <c r="C10" s="5"/>
      <c r="D10" s="5"/>
      <c r="E10" s="5"/>
      <c r="F10" s="5"/>
      <c r="G10" s="6"/>
    </row>
    <row r="11" spans="1:7" x14ac:dyDescent="0.3">
      <c r="A11" s="4"/>
      <c r="B11" s="5"/>
      <c r="C11" s="5"/>
      <c r="D11" s="5"/>
      <c r="E11" s="5"/>
      <c r="F11" s="5"/>
      <c r="G11" s="6"/>
    </row>
    <row r="12" spans="1:7" x14ac:dyDescent="0.3">
      <c r="A12" s="4"/>
      <c r="B12" s="5"/>
      <c r="C12" s="5"/>
      <c r="D12" s="5"/>
      <c r="E12" s="5"/>
      <c r="F12" s="5"/>
      <c r="G12" s="6"/>
    </row>
    <row r="13" spans="1:7" x14ac:dyDescent="0.3">
      <c r="A13" s="4"/>
      <c r="B13" s="5"/>
      <c r="C13" s="5"/>
      <c r="D13" s="5"/>
      <c r="E13" s="5"/>
      <c r="F13" s="5"/>
      <c r="G13" s="6"/>
    </row>
    <row r="14" spans="1:7" x14ac:dyDescent="0.3">
      <c r="A14" s="4"/>
      <c r="B14" s="5"/>
      <c r="C14" s="5"/>
      <c r="D14" s="5"/>
      <c r="E14" s="5"/>
      <c r="F14" s="5"/>
      <c r="G14" s="6"/>
    </row>
    <row r="15" spans="1:7" x14ac:dyDescent="0.3">
      <c r="A15" s="4"/>
      <c r="B15" s="5"/>
      <c r="C15" s="5"/>
      <c r="D15" s="5"/>
      <c r="E15" s="5"/>
      <c r="F15" s="5"/>
      <c r="G15" s="6"/>
    </row>
    <row r="16" spans="1:7" x14ac:dyDescent="0.3">
      <c r="A16" s="4"/>
      <c r="B16" s="5"/>
      <c r="C16" s="5"/>
      <c r="D16" s="5"/>
      <c r="E16" s="5"/>
      <c r="F16" s="5"/>
      <c r="G16" s="6"/>
    </row>
    <row r="17" spans="1:7" x14ac:dyDescent="0.3">
      <c r="A17" s="4"/>
      <c r="B17" s="5"/>
      <c r="C17" s="5"/>
      <c r="D17" s="5"/>
      <c r="E17" s="5"/>
      <c r="F17" s="5"/>
      <c r="G17" s="6"/>
    </row>
    <row r="18" spans="1:7" x14ac:dyDescent="0.3">
      <c r="A18" s="4"/>
      <c r="B18" s="5"/>
      <c r="C18" s="5"/>
      <c r="D18" s="5"/>
      <c r="E18" s="5"/>
      <c r="F18" s="5"/>
      <c r="G18" s="6"/>
    </row>
    <row r="19" spans="1:7" x14ac:dyDescent="0.3">
      <c r="A19" s="4"/>
      <c r="B19" s="5"/>
      <c r="C19" s="5"/>
      <c r="D19" s="5"/>
      <c r="E19" s="5"/>
      <c r="F19" s="5"/>
      <c r="G19" s="6"/>
    </row>
    <row r="20" spans="1:7" x14ac:dyDescent="0.3">
      <c r="A20" s="4"/>
      <c r="B20" s="5"/>
      <c r="C20" s="5"/>
      <c r="D20" s="5"/>
      <c r="E20" s="5"/>
      <c r="F20" s="5"/>
      <c r="G20" s="6"/>
    </row>
    <row r="21" spans="1:7" x14ac:dyDescent="0.3">
      <c r="A21" s="4"/>
      <c r="B21" s="5"/>
      <c r="C21" s="5"/>
      <c r="D21" s="5"/>
      <c r="E21" s="5"/>
      <c r="F21" s="5"/>
      <c r="G21" s="6"/>
    </row>
    <row r="22" spans="1:7" x14ac:dyDescent="0.3">
      <c r="A22" s="4"/>
      <c r="B22" s="5"/>
      <c r="C22" s="5"/>
      <c r="D22" s="5"/>
      <c r="E22" s="5"/>
      <c r="F22" s="5"/>
      <c r="G22" s="6"/>
    </row>
    <row r="23" spans="1:7" x14ac:dyDescent="0.3">
      <c r="A23" s="4"/>
      <c r="B23" s="5"/>
      <c r="C23" s="5"/>
      <c r="D23" s="5"/>
      <c r="E23" s="5"/>
      <c r="F23" s="5"/>
      <c r="G23" s="6"/>
    </row>
    <row r="24" spans="1:7" x14ac:dyDescent="0.3">
      <c r="A24" s="4"/>
      <c r="B24" s="5"/>
      <c r="C24" s="5"/>
      <c r="D24" s="5"/>
      <c r="E24" s="5"/>
      <c r="F24" s="5"/>
      <c r="G24" s="6"/>
    </row>
    <row r="25" spans="1:7" x14ac:dyDescent="0.3">
      <c r="A25" s="4"/>
      <c r="B25" s="5"/>
      <c r="C25" s="5"/>
      <c r="D25" s="5"/>
      <c r="E25" s="5"/>
      <c r="F25" s="5"/>
      <c r="G25" s="6"/>
    </row>
    <row r="26" spans="1:7" x14ac:dyDescent="0.3">
      <c r="A26" s="4"/>
      <c r="B26" s="5"/>
      <c r="C26" s="5"/>
      <c r="D26" s="5"/>
      <c r="E26" s="5"/>
      <c r="F26" s="5"/>
      <c r="G26" s="6"/>
    </row>
    <row r="27" spans="1:7" x14ac:dyDescent="0.3">
      <c r="A27" s="4"/>
      <c r="B27" s="5"/>
      <c r="C27" s="5"/>
      <c r="D27" s="5"/>
      <c r="E27" s="5"/>
      <c r="F27" s="5"/>
      <c r="G27" s="6"/>
    </row>
    <row r="28" spans="1:7" x14ac:dyDescent="0.3">
      <c r="A28" s="4"/>
      <c r="B28" s="5"/>
      <c r="C28" s="5"/>
      <c r="D28" s="5"/>
      <c r="E28" s="5"/>
      <c r="F28" s="5"/>
      <c r="G28" s="6"/>
    </row>
    <row r="29" spans="1:7" x14ac:dyDescent="0.3">
      <c r="A29" s="4"/>
      <c r="B29" s="5"/>
      <c r="C29" s="5"/>
      <c r="D29" s="5"/>
      <c r="E29" s="5"/>
      <c r="F29" s="5"/>
      <c r="G29" s="6"/>
    </row>
    <row r="30" spans="1:7" x14ac:dyDescent="0.3">
      <c r="A30" s="4"/>
      <c r="B30" s="5"/>
      <c r="C30" s="5"/>
      <c r="D30" s="5"/>
      <c r="E30" s="5"/>
      <c r="F30" s="5"/>
      <c r="G30" s="6"/>
    </row>
    <row r="31" spans="1:7" x14ac:dyDescent="0.3">
      <c r="A31" s="4"/>
      <c r="B31" s="5"/>
      <c r="C31" s="5"/>
      <c r="D31" s="5"/>
      <c r="E31" s="5"/>
      <c r="F31" s="5"/>
      <c r="G31" s="6"/>
    </row>
    <row r="32" spans="1:7" x14ac:dyDescent="0.3">
      <c r="A32" s="4"/>
      <c r="B32" s="5"/>
      <c r="C32" s="5"/>
      <c r="D32" s="5"/>
      <c r="E32" s="5"/>
      <c r="F32" s="5"/>
      <c r="G32" s="6"/>
    </row>
    <row r="33" spans="1:7" x14ac:dyDescent="0.3">
      <c r="A33" s="4"/>
      <c r="B33" s="5"/>
      <c r="C33" s="5"/>
      <c r="D33" s="5"/>
      <c r="E33" s="5"/>
      <c r="F33" s="5"/>
      <c r="G33" s="6"/>
    </row>
    <row r="34" spans="1:7" x14ac:dyDescent="0.3">
      <c r="A34" s="4"/>
      <c r="B34" s="5"/>
      <c r="C34" s="5"/>
      <c r="D34" s="5"/>
      <c r="E34" s="5"/>
      <c r="F34" s="5"/>
      <c r="G34" s="6"/>
    </row>
    <row r="35" spans="1:7" x14ac:dyDescent="0.3">
      <c r="A35" s="4"/>
      <c r="B35" s="5"/>
      <c r="C35" s="5"/>
      <c r="D35" s="5"/>
      <c r="E35" s="5"/>
      <c r="F35" s="5"/>
      <c r="G35" s="6"/>
    </row>
    <row r="36" spans="1:7" x14ac:dyDescent="0.3">
      <c r="A36" s="4"/>
      <c r="B36" s="5"/>
      <c r="C36" s="5"/>
      <c r="D36" s="5"/>
      <c r="E36" s="5"/>
      <c r="F36" s="5"/>
      <c r="G36" s="6"/>
    </row>
    <row r="37" spans="1:7" x14ac:dyDescent="0.3">
      <c r="A37" s="4"/>
      <c r="B37" s="5"/>
      <c r="C37" s="5"/>
      <c r="D37" s="5"/>
      <c r="E37" s="5"/>
      <c r="F37" s="5"/>
      <c r="G37" s="6"/>
    </row>
    <row r="38" spans="1:7" x14ac:dyDescent="0.3">
      <c r="A38" s="4"/>
      <c r="B38" s="5"/>
      <c r="C38" s="5"/>
      <c r="D38" s="5"/>
      <c r="E38" s="5"/>
      <c r="F38" s="5"/>
      <c r="G38" s="6"/>
    </row>
    <row r="39" spans="1:7" x14ac:dyDescent="0.3">
      <c r="A39" s="4"/>
      <c r="B39" s="5"/>
      <c r="C39" s="5"/>
      <c r="D39" s="5"/>
      <c r="E39" s="5"/>
      <c r="F39" s="5"/>
      <c r="G39" s="6"/>
    </row>
    <row r="40" spans="1:7" x14ac:dyDescent="0.3">
      <c r="A40" s="4"/>
      <c r="B40" s="5"/>
      <c r="C40" s="5"/>
      <c r="D40" s="5"/>
      <c r="E40" s="5"/>
      <c r="F40" s="5"/>
      <c r="G40" s="6"/>
    </row>
    <row r="41" spans="1:7" x14ac:dyDescent="0.3">
      <c r="A41" s="4"/>
      <c r="B41" s="5"/>
      <c r="C41" s="5"/>
      <c r="D41" s="5"/>
      <c r="E41" s="5"/>
      <c r="F41" s="5"/>
      <c r="G41" s="6"/>
    </row>
    <row r="42" spans="1:7" x14ac:dyDescent="0.3">
      <c r="A42" s="4"/>
      <c r="B42" s="5"/>
      <c r="C42" s="5"/>
      <c r="D42" s="5"/>
      <c r="E42" s="5"/>
      <c r="F42" s="5"/>
      <c r="G42" s="6"/>
    </row>
    <row r="43" spans="1:7" x14ac:dyDescent="0.3">
      <c r="A43" s="4"/>
      <c r="B43" s="5"/>
      <c r="C43" s="5"/>
      <c r="D43" s="5"/>
      <c r="E43" s="5"/>
      <c r="F43" s="5"/>
      <c r="G43" s="6"/>
    </row>
    <row r="44" spans="1:7" x14ac:dyDescent="0.3">
      <c r="A44" s="4"/>
      <c r="B44" s="5"/>
      <c r="C44" s="5"/>
      <c r="D44" s="5"/>
      <c r="E44" s="5"/>
      <c r="F44" s="5"/>
      <c r="G44" s="6"/>
    </row>
    <row r="45" spans="1:7" x14ac:dyDescent="0.3">
      <c r="A45" s="4"/>
      <c r="B45" s="5"/>
      <c r="C45" s="5"/>
      <c r="D45" s="5"/>
      <c r="E45" s="5"/>
      <c r="F45" s="5"/>
      <c r="G45" s="6"/>
    </row>
    <row r="46" spans="1:7" x14ac:dyDescent="0.3">
      <c r="A46" s="4"/>
      <c r="B46" s="5"/>
      <c r="C46" s="5"/>
      <c r="D46" s="5"/>
      <c r="E46" s="5"/>
      <c r="F46" s="5"/>
      <c r="G46" s="6"/>
    </row>
    <row r="47" spans="1:7" x14ac:dyDescent="0.3">
      <c r="A47" s="4"/>
      <c r="B47" s="5"/>
      <c r="C47" s="5"/>
      <c r="D47" s="5"/>
      <c r="E47" s="5"/>
      <c r="F47" s="5"/>
      <c r="G47" s="6"/>
    </row>
    <row r="48" spans="1:7" x14ac:dyDescent="0.3">
      <c r="A48" s="4"/>
      <c r="B48" s="5"/>
      <c r="C48" s="5"/>
      <c r="D48" s="5"/>
      <c r="E48" s="5"/>
      <c r="F48" s="5"/>
      <c r="G48" s="6"/>
    </row>
    <row r="49" spans="1:7" x14ac:dyDescent="0.3">
      <c r="A49" s="4"/>
      <c r="B49" s="5"/>
      <c r="C49" s="5"/>
      <c r="D49" s="5"/>
      <c r="E49" s="5"/>
      <c r="F49" s="5"/>
      <c r="G49" s="6"/>
    </row>
    <row r="50" spans="1:7" x14ac:dyDescent="0.3">
      <c r="A50" s="4"/>
      <c r="B50" s="5"/>
      <c r="C50" s="5"/>
      <c r="D50" s="5"/>
      <c r="E50" s="5"/>
      <c r="F50" s="5"/>
      <c r="G50" s="6"/>
    </row>
    <row r="51" spans="1:7" x14ac:dyDescent="0.3">
      <c r="A51" s="4"/>
      <c r="B51" s="5"/>
      <c r="C51" s="5"/>
      <c r="D51" s="5"/>
      <c r="E51" s="5"/>
      <c r="F51" s="5"/>
      <c r="G51" s="6"/>
    </row>
    <row r="52" spans="1:7" x14ac:dyDescent="0.3">
      <c r="A52" s="4"/>
      <c r="B52" s="5"/>
      <c r="C52" s="5"/>
      <c r="D52" s="5"/>
      <c r="E52" s="5"/>
      <c r="F52" s="5"/>
      <c r="G52" s="6"/>
    </row>
    <row r="53" spans="1:7" x14ac:dyDescent="0.3">
      <c r="A53" s="4"/>
      <c r="B53" s="5"/>
      <c r="C53" s="5"/>
      <c r="D53" s="5"/>
      <c r="E53" s="5"/>
      <c r="F53" s="5"/>
      <c r="G53" s="6"/>
    </row>
    <row r="54" spans="1:7" x14ac:dyDescent="0.3">
      <c r="A54" s="4"/>
      <c r="B54" s="5"/>
      <c r="C54" s="5"/>
      <c r="D54" s="5"/>
      <c r="E54" s="5"/>
      <c r="F54" s="5"/>
      <c r="G54" s="6"/>
    </row>
    <row r="55" spans="1:7" x14ac:dyDescent="0.3">
      <c r="A55" s="4"/>
      <c r="B55" s="5"/>
      <c r="C55" s="5"/>
      <c r="D55" s="5"/>
      <c r="E55" s="5"/>
      <c r="F55" s="5"/>
      <c r="G55" s="6"/>
    </row>
    <row r="56" spans="1:7" x14ac:dyDescent="0.3">
      <c r="A56" s="4"/>
      <c r="B56" s="5"/>
      <c r="C56" s="5"/>
      <c r="D56" s="5"/>
      <c r="E56" s="5"/>
      <c r="F56" s="5"/>
      <c r="G56" s="6"/>
    </row>
    <row r="57" spans="1:7" x14ac:dyDescent="0.3">
      <c r="A57" s="4"/>
      <c r="B57" s="5"/>
      <c r="C57" s="5"/>
      <c r="D57" s="5"/>
      <c r="E57" s="5"/>
      <c r="F57" s="5"/>
      <c r="G57" s="6"/>
    </row>
    <row r="58" spans="1:7" x14ac:dyDescent="0.3">
      <c r="A58" s="4"/>
      <c r="B58" s="5"/>
      <c r="C58" s="5"/>
      <c r="D58" s="5"/>
      <c r="E58" s="5"/>
      <c r="F58" s="5"/>
      <c r="G58" s="6"/>
    </row>
    <row r="59" spans="1:7" x14ac:dyDescent="0.3">
      <c r="A59" s="4"/>
      <c r="B59" s="5"/>
      <c r="C59" s="5"/>
      <c r="D59" s="5"/>
      <c r="E59" s="5"/>
      <c r="F59" s="5"/>
      <c r="G59" s="6"/>
    </row>
    <row r="60" spans="1:7" x14ac:dyDescent="0.3">
      <c r="A60" s="4"/>
      <c r="B60" s="5"/>
      <c r="C60" s="5"/>
      <c r="D60" s="5"/>
      <c r="E60" s="5"/>
      <c r="F60" s="5"/>
      <c r="G60" s="6"/>
    </row>
    <row r="61" spans="1:7" x14ac:dyDescent="0.3">
      <c r="A61" s="4"/>
      <c r="B61" s="5"/>
      <c r="C61" s="5"/>
      <c r="D61" s="5"/>
      <c r="E61" s="5"/>
      <c r="F61" s="5"/>
      <c r="G61" s="6"/>
    </row>
    <row r="62" spans="1:7" x14ac:dyDescent="0.3">
      <c r="A62" s="4"/>
      <c r="B62" s="5"/>
      <c r="C62" s="5"/>
      <c r="D62" s="5"/>
      <c r="E62" s="5"/>
      <c r="F62" s="5"/>
      <c r="G62" s="6"/>
    </row>
    <row r="63" spans="1:7" x14ac:dyDescent="0.3">
      <c r="A63" s="4"/>
      <c r="B63" s="5"/>
      <c r="C63" s="5"/>
      <c r="D63" s="5"/>
      <c r="E63" s="5"/>
      <c r="F63" s="5"/>
      <c r="G63" s="6"/>
    </row>
    <row r="64" spans="1:7" x14ac:dyDescent="0.3">
      <c r="A64" s="4"/>
      <c r="B64" s="5"/>
      <c r="C64" s="5"/>
      <c r="D64" s="5"/>
      <c r="E64" s="5"/>
      <c r="F64" s="5"/>
      <c r="G64" s="6"/>
    </row>
    <row r="65" spans="1:7" x14ac:dyDescent="0.3">
      <c r="A65" s="4"/>
      <c r="B65" s="5"/>
      <c r="C65" s="5"/>
      <c r="D65" s="5"/>
      <c r="E65" s="5"/>
      <c r="F65" s="5"/>
      <c r="G65" s="6"/>
    </row>
    <row r="66" spans="1:7" x14ac:dyDescent="0.3">
      <c r="A66" s="4"/>
      <c r="B66" s="5"/>
      <c r="C66" s="5"/>
      <c r="D66" s="5"/>
      <c r="E66" s="5"/>
      <c r="F66" s="5"/>
      <c r="G66" s="6"/>
    </row>
    <row r="67" spans="1:7" x14ac:dyDescent="0.3">
      <c r="A67" s="4"/>
      <c r="B67" s="5"/>
      <c r="C67" s="5"/>
      <c r="D67" s="5"/>
      <c r="E67" s="5"/>
      <c r="F67" s="5"/>
      <c r="G67" s="6"/>
    </row>
    <row r="68" spans="1:7" x14ac:dyDescent="0.3">
      <c r="A68" s="4"/>
      <c r="B68" s="5"/>
      <c r="C68" s="5"/>
      <c r="D68" s="5"/>
      <c r="E68" s="5"/>
      <c r="F68" s="5"/>
      <c r="G68" s="6"/>
    </row>
    <row r="69" spans="1:7" x14ac:dyDescent="0.3">
      <c r="A69" s="4"/>
      <c r="B69" s="5"/>
      <c r="C69" s="5"/>
      <c r="D69" s="5"/>
      <c r="E69" s="5"/>
      <c r="F69" s="5"/>
      <c r="G69" s="6"/>
    </row>
    <row r="70" spans="1:7" x14ac:dyDescent="0.3">
      <c r="A70" s="4"/>
      <c r="B70" s="5"/>
      <c r="C70" s="5"/>
      <c r="D70" s="5"/>
      <c r="E70" s="5"/>
      <c r="F70" s="5"/>
      <c r="G70" s="6"/>
    </row>
    <row r="71" spans="1:7" x14ac:dyDescent="0.3">
      <c r="A71" s="4"/>
      <c r="B71" s="5"/>
      <c r="C71" s="5"/>
      <c r="D71" s="5"/>
      <c r="E71" s="5"/>
      <c r="F71" s="5"/>
      <c r="G71" s="6"/>
    </row>
    <row r="72" spans="1:7" x14ac:dyDescent="0.3">
      <c r="A72" s="4"/>
      <c r="B72" s="5"/>
      <c r="C72" s="5"/>
      <c r="D72" s="5"/>
      <c r="E72" s="5"/>
      <c r="F72" s="5"/>
      <c r="G72" s="6"/>
    </row>
    <row r="73" spans="1:7" x14ac:dyDescent="0.3">
      <c r="A73" s="4"/>
      <c r="B73" s="5"/>
      <c r="C73" s="5"/>
      <c r="D73" s="5"/>
      <c r="E73" s="5"/>
      <c r="F73" s="5"/>
      <c r="G73" s="6"/>
    </row>
    <row r="74" spans="1:7" x14ac:dyDescent="0.3">
      <c r="A74" s="4"/>
      <c r="B74" s="5"/>
      <c r="C74" s="5"/>
      <c r="D74" s="5"/>
      <c r="E74" s="5"/>
      <c r="F74" s="5"/>
      <c r="G74" s="6"/>
    </row>
    <row r="75" spans="1:7" x14ac:dyDescent="0.3">
      <c r="A75" s="4"/>
      <c r="B75" s="5"/>
      <c r="C75" s="5"/>
      <c r="D75" s="5"/>
      <c r="E75" s="5"/>
      <c r="F75" s="5"/>
      <c r="G75" s="6"/>
    </row>
    <row r="76" spans="1:7" x14ac:dyDescent="0.3">
      <c r="A76" s="4"/>
      <c r="B76" s="5"/>
      <c r="C76" s="5"/>
      <c r="D76" s="5"/>
      <c r="E76" s="5"/>
      <c r="F76" s="5"/>
      <c r="G76" s="6"/>
    </row>
    <row r="77" spans="1:7" x14ac:dyDescent="0.3">
      <c r="A77" s="4"/>
      <c r="B77" s="5"/>
      <c r="C77" s="5"/>
      <c r="D77" s="5"/>
      <c r="E77" s="5"/>
      <c r="F77" s="5"/>
      <c r="G77" s="6"/>
    </row>
    <row r="78" spans="1:7" x14ac:dyDescent="0.3">
      <c r="A78" s="4"/>
      <c r="B78" s="5"/>
      <c r="C78" s="5"/>
      <c r="D78" s="5"/>
      <c r="E78" s="5"/>
      <c r="F78" s="5"/>
      <c r="G78" s="6"/>
    </row>
    <row r="79" spans="1:7" x14ac:dyDescent="0.3">
      <c r="A79" s="4"/>
      <c r="B79" s="5"/>
      <c r="C79" s="5"/>
      <c r="D79" s="5"/>
      <c r="E79" s="5"/>
      <c r="F79" s="5"/>
      <c r="G79" s="6"/>
    </row>
    <row r="80" spans="1:7" x14ac:dyDescent="0.3">
      <c r="A80" s="4"/>
      <c r="B80" s="5"/>
      <c r="C80" s="5"/>
      <c r="D80" s="5"/>
      <c r="E80" s="5"/>
      <c r="F80" s="5"/>
      <c r="G80" s="6"/>
    </row>
    <row r="81" spans="1:7" x14ac:dyDescent="0.3">
      <c r="A81" s="4"/>
      <c r="B81" s="5"/>
      <c r="C81" s="5"/>
      <c r="D81" s="5"/>
      <c r="E81" s="5"/>
      <c r="F81" s="5"/>
      <c r="G81" s="6"/>
    </row>
    <row r="82" spans="1:7" x14ac:dyDescent="0.3">
      <c r="A82" s="4"/>
      <c r="B82" s="5"/>
      <c r="C82" s="5"/>
      <c r="D82" s="5"/>
      <c r="E82" s="5"/>
      <c r="F82" s="5"/>
      <c r="G82" s="6"/>
    </row>
    <row r="83" spans="1:7" x14ac:dyDescent="0.3">
      <c r="A83" s="4"/>
      <c r="B83" s="5"/>
      <c r="C83" s="5"/>
      <c r="D83" s="5"/>
      <c r="E83" s="5"/>
      <c r="F83" s="5"/>
      <c r="G83" s="6"/>
    </row>
    <row r="84" spans="1:7" x14ac:dyDescent="0.3">
      <c r="A84" s="4"/>
      <c r="B84" s="5"/>
      <c r="C84" s="5"/>
      <c r="D84" s="5"/>
      <c r="E84" s="5"/>
      <c r="F84" s="5"/>
      <c r="G84" s="6"/>
    </row>
    <row r="85" spans="1:7" x14ac:dyDescent="0.3">
      <c r="A85" s="4"/>
      <c r="B85" s="5"/>
      <c r="C85" s="5"/>
      <c r="D85" s="5"/>
      <c r="E85" s="5"/>
      <c r="F85" s="5"/>
      <c r="G85" s="6"/>
    </row>
    <row r="86" spans="1:7" x14ac:dyDescent="0.3">
      <c r="A86" s="4"/>
      <c r="B86" s="5"/>
      <c r="C86" s="5"/>
      <c r="D86" s="5"/>
      <c r="E86" s="5"/>
      <c r="F86" s="5"/>
      <c r="G86" s="6"/>
    </row>
    <row r="87" spans="1:7" x14ac:dyDescent="0.3">
      <c r="A87" s="4"/>
      <c r="B87" s="5"/>
      <c r="C87" s="5"/>
      <c r="D87" s="5"/>
      <c r="E87" s="5"/>
      <c r="F87" s="5"/>
      <c r="G87" s="6"/>
    </row>
    <row r="88" spans="1:7" x14ac:dyDescent="0.3">
      <c r="A88" s="4"/>
      <c r="B88" s="5"/>
      <c r="C88" s="5"/>
      <c r="D88" s="5"/>
      <c r="E88" s="5"/>
      <c r="F88" s="5"/>
      <c r="G88" s="6"/>
    </row>
    <row r="89" spans="1:7" x14ac:dyDescent="0.3">
      <c r="A89" s="4"/>
      <c r="B89" s="5"/>
      <c r="C89" s="5"/>
      <c r="D89" s="5"/>
      <c r="E89" s="5"/>
      <c r="F89" s="5"/>
      <c r="G89" s="6"/>
    </row>
    <row r="90" spans="1:7" x14ac:dyDescent="0.3">
      <c r="A90" s="4"/>
      <c r="B90" s="5"/>
      <c r="C90" s="5"/>
      <c r="D90" s="5"/>
      <c r="E90" s="5"/>
      <c r="F90" s="5"/>
      <c r="G90" s="6"/>
    </row>
    <row r="91" spans="1:7" x14ac:dyDescent="0.3">
      <c r="A91" s="4"/>
      <c r="B91" s="5"/>
      <c r="C91" s="5"/>
      <c r="D91" s="5"/>
      <c r="E91" s="5"/>
      <c r="F91" s="5"/>
      <c r="G91" s="6"/>
    </row>
    <row r="92" spans="1:7" x14ac:dyDescent="0.3">
      <c r="A92" s="4"/>
      <c r="B92" s="5"/>
      <c r="C92" s="5"/>
      <c r="D92" s="5"/>
      <c r="E92" s="5"/>
      <c r="F92" s="5"/>
      <c r="G92" s="6"/>
    </row>
    <row r="93" spans="1:7" x14ac:dyDescent="0.3">
      <c r="A93" s="4"/>
      <c r="B93" s="5"/>
      <c r="C93" s="5"/>
      <c r="D93" s="5"/>
      <c r="E93" s="5"/>
      <c r="F93" s="5"/>
      <c r="G93" s="6"/>
    </row>
    <row r="94" spans="1:7" x14ac:dyDescent="0.3">
      <c r="A94" s="4"/>
      <c r="B94" s="5"/>
      <c r="C94" s="5"/>
      <c r="D94" s="5"/>
      <c r="E94" s="5"/>
      <c r="F94" s="5"/>
      <c r="G94" s="6"/>
    </row>
    <row r="95" spans="1:7" x14ac:dyDescent="0.3">
      <c r="A95" s="4"/>
      <c r="B95" s="5"/>
      <c r="C95" s="5"/>
      <c r="D95" s="5"/>
      <c r="E95" s="5"/>
      <c r="F95" s="5"/>
      <c r="G95" s="6"/>
    </row>
    <row r="96" spans="1:7" x14ac:dyDescent="0.3">
      <c r="A96" s="4"/>
      <c r="B96" s="5"/>
      <c r="C96" s="5"/>
      <c r="D96" s="5"/>
      <c r="E96" s="5"/>
      <c r="F96" s="5"/>
      <c r="G96" s="6"/>
    </row>
    <row r="97" spans="1:7" x14ac:dyDescent="0.3">
      <c r="A97" s="4"/>
      <c r="B97" s="5"/>
      <c r="C97" s="5"/>
      <c r="D97" s="5"/>
      <c r="E97" s="5"/>
      <c r="F97" s="5"/>
      <c r="G97" s="6"/>
    </row>
    <row r="98" spans="1:7" x14ac:dyDescent="0.3">
      <c r="A98" s="4"/>
      <c r="B98" s="5"/>
      <c r="C98" s="5"/>
      <c r="D98" s="5"/>
      <c r="E98" s="5"/>
      <c r="F98" s="5"/>
      <c r="G98" s="6"/>
    </row>
    <row r="99" spans="1:7" x14ac:dyDescent="0.3">
      <c r="A99" s="4"/>
      <c r="B99" s="5"/>
      <c r="C99" s="5"/>
      <c r="D99" s="5"/>
      <c r="E99" s="5"/>
      <c r="F99" s="5"/>
      <c r="G99" s="6"/>
    </row>
    <row r="100" spans="1:7" x14ac:dyDescent="0.3">
      <c r="A100" s="4"/>
      <c r="B100" s="5"/>
      <c r="C100" s="5"/>
      <c r="D100" s="5"/>
      <c r="E100" s="5"/>
      <c r="F100" s="5"/>
      <c r="G100" s="6"/>
    </row>
    <row r="101" spans="1:7" x14ac:dyDescent="0.3">
      <c r="A101" s="4"/>
      <c r="B101" s="5"/>
      <c r="C101" s="5"/>
      <c r="D101" s="5"/>
      <c r="E101" s="5"/>
      <c r="F101" s="5"/>
      <c r="G101" s="6"/>
    </row>
    <row r="102" spans="1:7" x14ac:dyDescent="0.3">
      <c r="A102" s="4"/>
      <c r="B102" s="5"/>
      <c r="C102" s="5"/>
      <c r="D102" s="5"/>
      <c r="E102" s="5"/>
      <c r="F102" s="5"/>
      <c r="G102" s="6"/>
    </row>
    <row r="103" spans="1:7" x14ac:dyDescent="0.3">
      <c r="A103" s="4"/>
      <c r="B103" s="5"/>
      <c r="C103" s="5"/>
      <c r="D103" s="5"/>
      <c r="E103" s="5"/>
      <c r="F103" s="5"/>
      <c r="G103" s="6"/>
    </row>
    <row r="104" spans="1:7" x14ac:dyDescent="0.3">
      <c r="A104" s="4"/>
      <c r="B104" s="5"/>
      <c r="C104" s="5"/>
      <c r="D104" s="5"/>
      <c r="E104" s="5"/>
      <c r="F104" s="5"/>
      <c r="G104" s="6"/>
    </row>
    <row r="105" spans="1:7" x14ac:dyDescent="0.3">
      <c r="A105" s="4"/>
      <c r="B105" s="5"/>
      <c r="C105" s="5"/>
      <c r="D105" s="5"/>
      <c r="E105" s="5"/>
      <c r="F105" s="5"/>
      <c r="G105" s="6"/>
    </row>
    <row r="106" spans="1:7" x14ac:dyDescent="0.3">
      <c r="A106" s="4"/>
      <c r="B106" s="5"/>
      <c r="C106" s="5"/>
      <c r="D106" s="5"/>
      <c r="E106" s="5"/>
      <c r="F106" s="5"/>
      <c r="G106" s="6"/>
    </row>
    <row r="107" spans="1:7" x14ac:dyDescent="0.3">
      <c r="A107" s="4"/>
      <c r="B107" s="5"/>
      <c r="C107" s="5"/>
      <c r="D107" s="5"/>
      <c r="E107" s="5"/>
      <c r="F107" s="5"/>
      <c r="G107" s="6"/>
    </row>
    <row r="108" spans="1:7" x14ac:dyDescent="0.3">
      <c r="A108" s="4"/>
      <c r="B108" s="5"/>
      <c r="C108" s="5"/>
      <c r="D108" s="5"/>
      <c r="E108" s="5"/>
      <c r="F108" s="5"/>
      <c r="G108" s="6"/>
    </row>
    <row r="109" spans="1:7" x14ac:dyDescent="0.3">
      <c r="A109" s="4"/>
      <c r="B109" s="5"/>
      <c r="C109" s="5"/>
      <c r="D109" s="5"/>
      <c r="E109" s="5"/>
      <c r="F109" s="5"/>
      <c r="G109" s="6"/>
    </row>
    <row r="110" spans="1:7" x14ac:dyDescent="0.3">
      <c r="A110" s="4"/>
      <c r="B110" s="5"/>
      <c r="C110" s="5"/>
      <c r="D110" s="5"/>
      <c r="E110" s="5"/>
      <c r="F110" s="5"/>
      <c r="G110" s="6"/>
    </row>
    <row r="111" spans="1:7" x14ac:dyDescent="0.3">
      <c r="A111" s="4"/>
      <c r="B111" s="5"/>
      <c r="C111" s="5"/>
      <c r="D111" s="5"/>
      <c r="E111" s="5"/>
      <c r="F111" s="5"/>
      <c r="G111" s="6"/>
    </row>
    <row r="112" spans="1:7" x14ac:dyDescent="0.3">
      <c r="A112" s="4"/>
      <c r="B112" s="5"/>
      <c r="C112" s="5"/>
      <c r="D112" s="5"/>
      <c r="E112" s="5"/>
      <c r="F112" s="5"/>
      <c r="G112" s="6"/>
    </row>
    <row r="113" spans="1:7" x14ac:dyDescent="0.3">
      <c r="A113" s="4"/>
      <c r="B113" s="5"/>
      <c r="C113" s="5"/>
      <c r="D113" s="5"/>
      <c r="E113" s="5"/>
      <c r="F113" s="5"/>
      <c r="G113" s="6"/>
    </row>
    <row r="114" spans="1:7" x14ac:dyDescent="0.3">
      <c r="A114" s="4"/>
      <c r="B114" s="5"/>
      <c r="C114" s="5"/>
      <c r="D114" s="5"/>
      <c r="E114" s="5"/>
      <c r="F114" s="5"/>
      <c r="G114" s="6"/>
    </row>
    <row r="115" spans="1:7" x14ac:dyDescent="0.3">
      <c r="A115" s="4"/>
      <c r="B115" s="5"/>
      <c r="C115" s="5"/>
      <c r="D115" s="5"/>
      <c r="E115" s="5"/>
      <c r="F115" s="5"/>
      <c r="G115" s="6"/>
    </row>
    <row r="116" spans="1:7" x14ac:dyDescent="0.3">
      <c r="A116" s="4"/>
      <c r="B116" s="5"/>
      <c r="C116" s="5"/>
      <c r="D116" s="5"/>
      <c r="E116" s="5"/>
      <c r="F116" s="5"/>
      <c r="G116" s="6"/>
    </row>
    <row r="117" spans="1:7" x14ac:dyDescent="0.3">
      <c r="A117" s="4"/>
      <c r="B117" s="5"/>
      <c r="C117" s="5"/>
      <c r="D117" s="5"/>
      <c r="E117" s="5"/>
      <c r="F117" s="5"/>
      <c r="G117" s="6"/>
    </row>
    <row r="118" spans="1:7" x14ac:dyDescent="0.3">
      <c r="A118" s="4"/>
      <c r="B118" s="5"/>
      <c r="C118" s="5"/>
      <c r="D118" s="5"/>
      <c r="E118" s="5"/>
      <c r="F118" s="5"/>
      <c r="G118" s="6"/>
    </row>
    <row r="119" spans="1:7" x14ac:dyDescent="0.3">
      <c r="A119" s="4"/>
      <c r="B119" s="5"/>
      <c r="C119" s="5"/>
      <c r="D119" s="5"/>
      <c r="E119" s="5"/>
      <c r="F119" s="5"/>
      <c r="G119" s="6"/>
    </row>
    <row r="120" spans="1:7" x14ac:dyDescent="0.3">
      <c r="A120" s="4"/>
      <c r="B120" s="5"/>
      <c r="C120" s="5"/>
      <c r="D120" s="5"/>
      <c r="E120" s="5"/>
      <c r="F120" s="5"/>
      <c r="G120" s="6"/>
    </row>
    <row r="121" spans="1:7" x14ac:dyDescent="0.3">
      <c r="A121" s="4"/>
      <c r="B121" s="5"/>
      <c r="C121" s="5"/>
      <c r="D121" s="5"/>
      <c r="E121" s="5"/>
      <c r="F121" s="5"/>
      <c r="G121" s="6"/>
    </row>
    <row r="122" spans="1:7" x14ac:dyDescent="0.3">
      <c r="A122" s="4"/>
      <c r="B122" s="5"/>
      <c r="C122" s="5"/>
      <c r="D122" s="5"/>
      <c r="E122" s="5"/>
      <c r="F122" s="5"/>
      <c r="G122" s="6"/>
    </row>
    <row r="123" spans="1:7" x14ac:dyDescent="0.3">
      <c r="A123" s="4"/>
      <c r="B123" s="5"/>
      <c r="C123" s="5"/>
      <c r="D123" s="5"/>
      <c r="E123" s="5"/>
      <c r="F123" s="5"/>
      <c r="G123" s="6"/>
    </row>
    <row r="124" spans="1:7" x14ac:dyDescent="0.3">
      <c r="A124" s="4"/>
      <c r="B124" s="5"/>
      <c r="C124" s="5"/>
      <c r="D124" s="5"/>
      <c r="E124" s="5"/>
      <c r="F124" s="5"/>
      <c r="G124" s="6"/>
    </row>
    <row r="125" spans="1:7" x14ac:dyDescent="0.3">
      <c r="A125" s="4"/>
      <c r="B125" s="5"/>
      <c r="C125" s="5"/>
      <c r="D125" s="5"/>
      <c r="E125" s="5"/>
      <c r="F125" s="5"/>
      <c r="G125" s="6"/>
    </row>
    <row r="126" spans="1:7" x14ac:dyDescent="0.3">
      <c r="A126" s="4"/>
      <c r="B126" s="5"/>
      <c r="C126" s="5"/>
      <c r="D126" s="5"/>
      <c r="E126" s="5"/>
      <c r="F126" s="5"/>
      <c r="G126" s="6"/>
    </row>
    <row r="127" spans="1:7" x14ac:dyDescent="0.3">
      <c r="A127" s="4"/>
      <c r="B127" s="5"/>
      <c r="C127" s="5"/>
      <c r="D127" s="5"/>
      <c r="E127" s="5"/>
      <c r="F127" s="5"/>
      <c r="G127" s="6"/>
    </row>
    <row r="128" spans="1:7" x14ac:dyDescent="0.3">
      <c r="A128" s="4"/>
      <c r="B128" s="5"/>
      <c r="C128" s="5"/>
      <c r="D128" s="5"/>
      <c r="E128" s="5"/>
      <c r="F128" s="5"/>
      <c r="G128" s="6"/>
    </row>
    <row r="129" spans="1:7" x14ac:dyDescent="0.3">
      <c r="A129" s="4"/>
      <c r="B129" s="5"/>
      <c r="C129" s="5"/>
      <c r="D129" s="5"/>
      <c r="E129" s="5"/>
      <c r="F129" s="5"/>
      <c r="G129" s="6"/>
    </row>
    <row r="130" spans="1:7" x14ac:dyDescent="0.3">
      <c r="A130" s="4"/>
      <c r="B130" s="5"/>
      <c r="C130" s="5"/>
      <c r="D130" s="5"/>
      <c r="E130" s="5"/>
      <c r="F130" s="5"/>
      <c r="G130" s="6"/>
    </row>
    <row r="131" spans="1:7" x14ac:dyDescent="0.3">
      <c r="A131" s="4"/>
      <c r="B131" s="5"/>
      <c r="C131" s="5"/>
      <c r="D131" s="5"/>
      <c r="E131" s="5"/>
      <c r="F131" s="5"/>
      <c r="G131" s="6"/>
    </row>
    <row r="132" spans="1:7" x14ac:dyDescent="0.3">
      <c r="A132" s="4"/>
      <c r="B132" s="5"/>
      <c r="C132" s="5"/>
      <c r="D132" s="5"/>
      <c r="E132" s="5"/>
      <c r="F132" s="5"/>
      <c r="G132" s="6"/>
    </row>
    <row r="133" spans="1:7" x14ac:dyDescent="0.3">
      <c r="A133" s="4"/>
      <c r="B133" s="5"/>
      <c r="C133" s="5"/>
      <c r="D133" s="5"/>
      <c r="E133" s="5"/>
      <c r="F133" s="5"/>
      <c r="G133" s="6"/>
    </row>
    <row r="134" spans="1:7" x14ac:dyDescent="0.3">
      <c r="A134" s="4"/>
      <c r="B134" s="5"/>
      <c r="C134" s="5"/>
      <c r="D134" s="5"/>
      <c r="E134" s="5"/>
      <c r="F134" s="5"/>
      <c r="G134" s="6"/>
    </row>
    <row r="135" spans="1:7" x14ac:dyDescent="0.3">
      <c r="A135" s="4"/>
      <c r="B135" s="5"/>
      <c r="C135" s="5"/>
      <c r="D135" s="5"/>
      <c r="E135" s="5"/>
      <c r="F135" s="5"/>
      <c r="G135" s="6"/>
    </row>
    <row r="136" spans="1:7" x14ac:dyDescent="0.3">
      <c r="A136" s="4"/>
      <c r="B136" s="5"/>
      <c r="C136" s="5"/>
      <c r="D136" s="5"/>
      <c r="E136" s="5"/>
      <c r="F136" s="5"/>
      <c r="G136" s="6"/>
    </row>
    <row r="137" spans="1:7" x14ac:dyDescent="0.3">
      <c r="A137" s="4"/>
      <c r="B137" s="5"/>
      <c r="C137" s="5"/>
      <c r="D137" s="5"/>
      <c r="E137" s="5"/>
      <c r="F137" s="5"/>
      <c r="G137" s="6"/>
    </row>
    <row r="138" spans="1:7" x14ac:dyDescent="0.3">
      <c r="A138" s="4"/>
      <c r="B138" s="5"/>
      <c r="C138" s="5"/>
      <c r="D138" s="5"/>
      <c r="E138" s="5"/>
      <c r="F138" s="5"/>
      <c r="G138" s="6"/>
    </row>
    <row r="139" spans="1:7" x14ac:dyDescent="0.3">
      <c r="A139" s="4"/>
      <c r="B139" s="5"/>
      <c r="C139" s="5"/>
      <c r="D139" s="5"/>
      <c r="E139" s="5"/>
      <c r="F139" s="5"/>
      <c r="G139" s="6"/>
    </row>
    <row r="140" spans="1:7" x14ac:dyDescent="0.3">
      <c r="A140" s="4"/>
      <c r="B140" s="5"/>
      <c r="C140" s="5"/>
      <c r="D140" s="5"/>
      <c r="E140" s="5"/>
      <c r="F140" s="5"/>
      <c r="G140" s="6"/>
    </row>
    <row r="141" spans="1:7" x14ac:dyDescent="0.3">
      <c r="A141" s="4"/>
      <c r="B141" s="5"/>
      <c r="C141" s="5"/>
      <c r="D141" s="5"/>
      <c r="E141" s="5"/>
      <c r="F141" s="5"/>
      <c r="G141" s="6"/>
    </row>
    <row r="142" spans="1:7" x14ac:dyDescent="0.3">
      <c r="A142" s="4"/>
      <c r="B142" s="5"/>
      <c r="C142" s="5"/>
      <c r="D142" s="5"/>
      <c r="E142" s="5"/>
      <c r="F142" s="5"/>
      <c r="G142" s="6"/>
    </row>
    <row r="143" spans="1:7" x14ac:dyDescent="0.3">
      <c r="A143" s="4"/>
      <c r="B143" s="5"/>
      <c r="C143" s="5"/>
      <c r="D143" s="5"/>
      <c r="E143" s="5"/>
      <c r="F143" s="5"/>
      <c r="G143" s="6"/>
    </row>
    <row r="144" spans="1:7" x14ac:dyDescent="0.3">
      <c r="A144" s="4"/>
      <c r="B144" s="5"/>
      <c r="C144" s="5"/>
      <c r="D144" s="5"/>
      <c r="E144" s="5"/>
      <c r="F144" s="5"/>
      <c r="G144" s="6"/>
    </row>
  </sheetData>
  <phoneticPr fontId="32" type="noConversion"/>
  <pageMargins left="0.75" right="0.75" top="1" bottom="1" header="0.51" footer="0.5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zoomScale="90" zoomScaleSheetLayoutView="100" workbookViewId="0">
      <selection activeCell="N16" sqref="N16"/>
    </sheetView>
  </sheetViews>
  <sheetFormatPr defaultColWidth="10" defaultRowHeight="17.25" x14ac:dyDescent="0.3"/>
  <cols>
    <col min="1" max="1" width="4.375" style="2" customWidth="1"/>
    <col min="2" max="2" width="20" style="2" customWidth="1"/>
    <col min="3" max="3" width="6.75" style="2" customWidth="1"/>
    <col min="4" max="4" width="5.5" style="2" customWidth="1"/>
    <col min="5" max="5" width="6.5" style="2" customWidth="1"/>
    <col min="6" max="6" width="33.875" style="3" customWidth="1"/>
    <col min="7" max="7" width="10.375" style="1" bestFit="1" customWidth="1"/>
    <col min="8" max="8" width="10" style="1" bestFit="1"/>
    <col min="9" max="16384" width="10" style="1"/>
  </cols>
  <sheetData/>
  <phoneticPr fontId="32" type="noConversion"/>
  <pageMargins left="0.75" right="0.75" top="1" bottom="1" header="0.51" footer="0.5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总预算表</vt:lpstr>
      <vt:lpstr>开关插座</vt:lpstr>
      <vt:lpstr>墙地面积</vt:lpstr>
      <vt:lpstr>窗帘</vt:lpstr>
      <vt:lpstr>半包预算</vt:lpstr>
      <vt:lpstr>半包决算</vt:lpstr>
    </vt:vector>
  </TitlesOfParts>
  <Manager/>
  <Company/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Tattan</dc:creator>
  <cp:keywords/>
  <dc:description/>
  <cp:lastModifiedBy>周鑫</cp:lastModifiedBy>
  <cp:revision>1</cp:revision>
  <dcterms:created xsi:type="dcterms:W3CDTF">2017-10-11T08:44:55Z</dcterms:created>
  <dcterms:modified xsi:type="dcterms:W3CDTF">2022-08-29T16:23:17Z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2052-11.1.0.11691</vt:lpwstr>
  </property>
  <property fmtid="{D5CDD505-2E9C-101B-9397-08002B2CF9AE}" pid="3" name="KSOReadingLayout">
    <vt:bool>false</vt:bool>
  </property>
  <property fmtid="{D5CDD505-2E9C-101B-9397-08002B2CF9AE}" pid="4" name="ICV">
    <vt:lpwstr>984257FCE1454746B344C17E46BFA5C1</vt:lpwstr>
  </property>
</Properties>
</file>