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5" rupBuild="4507"/>
  <workbookPr hidePivotFieldList="1" defaultThemeVersion="124226"/>
  <bookViews>
    <workbookView xWindow="1395" yWindow="180" windowWidth="10920" windowHeight="5700" tabRatio="549" activeTab="2"/>
  </bookViews>
  <sheets>
    <sheet name="修訂履歷" sheetId="5" r:id="rId1"/>
    <sheet name="檢視記錄" sheetId="22" r:id="rId2"/>
    <sheet name="改善明細" sheetId="24" r:id="rId3"/>
    <sheet name="備註說明" sheetId="23" r:id="rId4"/>
    <sheet name="檢視重點項目" sheetId="26" r:id="rId5"/>
    <sheet name="檢視項目清單" sheetId="27" r:id="rId6"/>
  </sheets>
  <definedNames>
    <definedName name="_xlnm._FilterDatabase" localSheetId="0" hidden="1">修訂履歷!$B$3:$E$5</definedName>
    <definedName name="_xlnm._FilterDatabase" localSheetId="4" hidden="1">檢視重點項目!$A$1:$L$173</definedName>
    <definedName name="review階段">備註說明!$G$2:$G$12</definedName>
    <definedName name="次數選單">檢視記錄!$Q$7:$Q$22</definedName>
    <definedName name="原因工程">備註說明!$B$2:$B$6</definedName>
    <definedName name="原因分類">備註說明!$D$2:$D$8</definedName>
    <definedName name="植入Bug來源">備註說明!$A$2:$A$19</definedName>
  </definedNames>
  <calcPr calcId="125725"/>
</workbook>
</file>

<file path=xl/calcChain.xml><?xml version="1.0" encoding="utf-8"?>
<calcChain xmlns="http://schemas.openxmlformats.org/spreadsheetml/2006/main">
  <c r="P9" i="22"/>
  <c r="M9"/>
  <c r="N8" l="1"/>
  <c r="P8"/>
  <c r="N9"/>
  <c r="N10"/>
  <c r="O10"/>
  <c r="N11"/>
  <c r="O11"/>
  <c r="M7"/>
  <c r="L7" i="24" l="1"/>
  <c r="L8"/>
  <c r="L9"/>
  <c r="L10"/>
  <c r="L11"/>
  <c r="L6"/>
  <c r="L5" l="1"/>
  <c r="M8" i="22" l="1"/>
  <c r="L4" i="24" l="1"/>
  <c r="J4"/>
  <c r="K4" s="1"/>
  <c r="J3" l="1"/>
  <c r="K3" s="1"/>
  <c r="O17" i="22" l="1"/>
  <c r="N14"/>
  <c r="E5"/>
  <c r="C5"/>
  <c r="C1" i="24"/>
  <c r="O21" i="22"/>
  <c r="M10"/>
  <c r="M11"/>
  <c r="M12"/>
  <c r="M13"/>
  <c r="M14"/>
  <c r="M15"/>
  <c r="M16"/>
  <c r="M17"/>
  <c r="M18"/>
  <c r="M19"/>
  <c r="M20"/>
  <c r="L3" i="24"/>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M21" i="22"/>
  <c r="B21"/>
  <c r="Q21" s="1"/>
  <c r="P21" s="1"/>
  <c r="B20"/>
  <c r="Q20" s="1"/>
  <c r="P20" s="1"/>
  <c r="B19"/>
  <c r="Q19" s="1"/>
  <c r="P19" s="1"/>
  <c r="B18"/>
  <c r="Q18" s="1"/>
  <c r="P18" s="1"/>
  <c r="B17"/>
  <c r="Q17" s="1"/>
  <c r="P17" s="1"/>
  <c r="B10"/>
  <c r="Q10" s="1"/>
  <c r="P10" s="1"/>
  <c r="B11"/>
  <c r="Q11" s="1"/>
  <c r="P11" s="1"/>
  <c r="B12"/>
  <c r="Q12" s="1"/>
  <c r="P12" s="1"/>
  <c r="B13"/>
  <c r="Q13" s="1"/>
  <c r="P13" s="1"/>
  <c r="B14"/>
  <c r="Q14" s="1"/>
  <c r="P14" s="1"/>
  <c r="B15"/>
  <c r="Q15" s="1"/>
  <c r="P15" s="1"/>
  <c r="B16"/>
  <c r="Q16" s="1"/>
  <c r="P16" s="1"/>
  <c r="O14"/>
  <c r="N12"/>
  <c r="O12"/>
  <c r="N18"/>
  <c r="O18"/>
  <c r="N20"/>
  <c r="O20"/>
  <c r="N16"/>
  <c r="O16"/>
  <c r="O15"/>
  <c r="N15"/>
  <c r="O13"/>
  <c r="N13"/>
  <c r="N17"/>
  <c r="O19"/>
  <c r="N19"/>
  <c r="N21"/>
  <c r="J11" i="24"/>
  <c r="J12"/>
  <c r="J13"/>
  <c r="K13" s="1"/>
  <c r="J14"/>
  <c r="K14" s="1"/>
  <c r="J15"/>
  <c r="J16"/>
  <c r="K16" s="1"/>
  <c r="J17"/>
  <c r="K17" s="1"/>
  <c r="J18"/>
  <c r="K18" s="1"/>
  <c r="J19"/>
  <c r="K19" s="1"/>
  <c r="J20"/>
  <c r="K20" s="1"/>
  <c r="J21"/>
  <c r="K21" s="1"/>
  <c r="J22"/>
  <c r="K22" s="1"/>
  <c r="J23"/>
  <c r="K23" s="1"/>
  <c r="J24"/>
  <c r="K24" s="1"/>
  <c r="J25"/>
  <c r="K25" s="1"/>
  <c r="J26"/>
  <c r="K26" s="1"/>
  <c r="J27"/>
  <c r="K27" s="1"/>
  <c r="J28"/>
  <c r="K28" s="1"/>
  <c r="J29"/>
  <c r="K29" s="1"/>
  <c r="J30"/>
  <c r="K30" s="1"/>
  <c r="J31"/>
  <c r="K31" s="1"/>
  <c r="J32"/>
  <c r="K32" s="1"/>
  <c r="J33"/>
  <c r="K33" s="1"/>
  <c r="J34"/>
  <c r="K34" s="1"/>
  <c r="J35"/>
  <c r="K35" s="1"/>
  <c r="J36"/>
  <c r="K36" s="1"/>
  <c r="J37"/>
  <c r="K37" s="1"/>
  <c r="J38"/>
  <c r="K38" s="1"/>
  <c r="J39"/>
  <c r="K39" s="1"/>
  <c r="J40"/>
  <c r="J41"/>
  <c r="K41" s="1"/>
  <c r="J42"/>
  <c r="K42" s="1"/>
  <c r="J43"/>
  <c r="K43" s="1"/>
  <c r="J44"/>
  <c r="K44" s="1"/>
  <c r="J45"/>
  <c r="K45" s="1"/>
  <c r="J46"/>
  <c r="K46" s="1"/>
  <c r="J47"/>
  <c r="K47" s="1"/>
  <c r="J48"/>
  <c r="K48" s="1"/>
  <c r="J49"/>
  <c r="K49" s="1"/>
  <c r="J50"/>
  <c r="K50" s="1"/>
  <c r="J51"/>
  <c r="K51" s="1"/>
  <c r="J52"/>
  <c r="K52" s="1"/>
  <c r="J53"/>
  <c r="K53" s="1"/>
  <c r="J54"/>
  <c r="K54" s="1"/>
  <c r="J55"/>
  <c r="K55" s="1"/>
  <c r="B9" i="22"/>
  <c r="B8"/>
  <c r="B7"/>
  <c r="Q7" s="1"/>
  <c r="K40" i="24"/>
  <c r="K12"/>
  <c r="K15" l="1"/>
  <c r="O9" i="22"/>
  <c r="K11" i="24"/>
  <c r="O8" i="22"/>
  <c r="N7"/>
  <c r="O7"/>
  <c r="P7"/>
  <c r="D5"/>
  <c r="G5" l="1"/>
  <c r="F5"/>
  <c r="H5" l="1"/>
</calcChain>
</file>

<file path=xl/comments1.xml><?xml version="1.0" encoding="utf-8"?>
<comments xmlns="http://schemas.openxmlformats.org/spreadsheetml/2006/main">
  <authors>
    <author>統一資訊員工</author>
    <author>AA</author>
  </authors>
  <commentList>
    <comment ref="F6" authorId="0">
      <text>
        <r>
          <rPr>
            <b/>
            <sz val="9"/>
            <color indexed="81"/>
            <rFont val="細明體"/>
            <family val="3"/>
            <charset val="136"/>
          </rPr>
          <t>紀錄者</t>
        </r>
      </text>
    </comment>
    <comment ref="J6" authorId="0">
      <text>
        <r>
          <rPr>
            <b/>
            <sz val="9"/>
            <color indexed="81"/>
            <rFont val="細明體"/>
            <family val="3"/>
            <charset val="136"/>
          </rPr>
          <t>參與檢視人數</t>
        </r>
      </text>
    </comment>
    <comment ref="K6" authorId="0">
      <text>
        <r>
          <rPr>
            <b/>
            <sz val="9"/>
            <color indexed="81"/>
            <rFont val="細明體"/>
            <family val="3"/>
            <charset val="136"/>
          </rPr>
          <t>參與檢視人員名單</t>
        </r>
      </text>
    </comment>
    <comment ref="L6" authorId="0">
      <text>
        <r>
          <rPr>
            <b/>
            <sz val="9"/>
            <color indexed="81"/>
            <rFont val="細明體"/>
            <family val="3"/>
            <charset val="136"/>
          </rPr>
          <t>被Review者(文件作者)</t>
        </r>
      </text>
    </comment>
    <comment ref="Q6" authorId="1">
      <text>
        <r>
          <rPr>
            <sz val="11"/>
            <color indexed="81"/>
            <rFont val="新細明體"/>
            <family val="1"/>
            <charset val="136"/>
          </rPr>
          <t xml:space="preserve">計算用, 勿刪
</t>
        </r>
      </text>
    </comment>
  </commentList>
</comments>
</file>

<file path=xl/comments2.xml><?xml version="1.0" encoding="utf-8"?>
<comments xmlns="http://schemas.openxmlformats.org/spreadsheetml/2006/main">
  <authors>
    <author>AA</author>
  </authors>
  <commentList>
    <comment ref="A2" authorId="0">
      <text>
        <r>
          <rPr>
            <sz val="10"/>
            <color indexed="81"/>
            <rFont val="新細明體"/>
            <family val="1"/>
            <charset val="136"/>
          </rPr>
          <t xml:space="preserve">於哪一次review時發現改善事項
</t>
        </r>
        <r>
          <rPr>
            <sz val="10"/>
            <color indexed="12"/>
            <rFont val="新細明體"/>
            <family val="1"/>
            <charset val="136"/>
          </rPr>
          <t>必須先輸入"檢視記錄"頁面之 review階段, 才會呈現下拉選單</t>
        </r>
      </text>
    </comment>
  </commentList>
</comments>
</file>

<file path=xl/sharedStrings.xml><?xml version="1.0" encoding="utf-8"?>
<sst xmlns="http://schemas.openxmlformats.org/spreadsheetml/2006/main" count="1158" uniqueCount="512">
  <si>
    <t>檢視面向</t>
    <phoneticPr fontId="20" type="noConversion"/>
  </si>
  <si>
    <t>1.0</t>
    <phoneticPr fontId="20" type="noConversion"/>
  </si>
  <si>
    <t>工程</t>
    <rPh sb="0" eb="2">
      <t>コウテイ</t>
    </rPh>
    <phoneticPr fontId="28"/>
  </si>
  <si>
    <t>需求</t>
  </si>
  <si>
    <t>規範</t>
  </si>
  <si>
    <t>分析</t>
  </si>
  <si>
    <t>設計</t>
  </si>
  <si>
    <t>SLA</t>
  </si>
  <si>
    <t>資安</t>
  </si>
  <si>
    <t>PMO</t>
    <phoneticPr fontId="20" type="noConversion"/>
  </si>
  <si>
    <t>文件名稱：</t>
    <phoneticPr fontId="23" type="noConversion"/>
  </si>
  <si>
    <t>分類</t>
    <phoneticPr fontId="23" type="noConversion"/>
  </si>
  <si>
    <t>檢視項目</t>
    <phoneticPr fontId="23" type="noConversion"/>
  </si>
  <si>
    <t>備註</t>
    <phoneticPr fontId="20" type="noConversion"/>
  </si>
  <si>
    <t>符合建構管理規範</t>
    <phoneticPr fontId="23" type="noConversion"/>
  </si>
  <si>
    <t>問題集、課題表的項目對應處理(LE003、RA019)</t>
    <phoneticPr fontId="23" type="noConversion"/>
  </si>
  <si>
    <t>產生未能解決的問題、課題記錄到問題集及課題表(LE003、RA019)</t>
    <phoneticPr fontId="23" type="noConversion"/>
  </si>
  <si>
    <t>元件化/模組化設計</t>
    <phoneticPr fontId="23" type="noConversion"/>
  </si>
  <si>
    <t>符合元件設計規則(含共通元件)</t>
    <phoneticPr fontId="23" type="noConversion"/>
  </si>
  <si>
    <t>提出共通元件設計需求/異動(含新增)</t>
    <phoneticPr fontId="23" type="noConversion"/>
  </si>
  <si>
    <t>考量特殊、異常狀況進行分析、設計</t>
    <phoneticPr fontId="23" type="noConversion"/>
  </si>
  <si>
    <t>對其他關連工作包提出需求請求對應(提REQ)</t>
    <phoneticPr fontId="23" type="noConversion"/>
  </si>
  <si>
    <t>針對其他關連工作包提出的需求進行設計(處理REQ)</t>
    <phoneticPr fontId="23" type="noConversion"/>
  </si>
  <si>
    <t>業務規則、公式可被實現</t>
    <phoneticPr fontId="23" type="noConversion"/>
  </si>
  <si>
    <t>符合業務細項規則(LE006)</t>
    <phoneticPr fontId="23" type="noConversion"/>
  </si>
  <si>
    <t>業務規則變更對業務細項規則進行異動調整(LE006)</t>
    <phoneticPr fontId="23" type="noConversion"/>
  </si>
  <si>
    <t>UI、IF、DB設計可被實現</t>
    <phoneticPr fontId="23" type="noConversion"/>
  </si>
  <si>
    <t>符合UI、IF、DB設計內容(RA007、RA013、SD002)</t>
    <phoneticPr fontId="23" type="noConversion"/>
  </si>
  <si>
    <t>對UI、IF、DB相關設計內容進行異動調整(RA007、RA013、SD002)</t>
    <phoneticPr fontId="23" type="noConversion"/>
  </si>
  <si>
    <t>符合效能、壓力、BSD需求</t>
    <phoneticPr fontId="23" type="noConversion"/>
  </si>
  <si>
    <t>提出效能、壓力、BSD需求，且可被實現</t>
    <phoneticPr fontId="23" type="noConversion"/>
  </si>
  <si>
    <t>符合權限、機密、安全性需求</t>
    <phoneticPr fontId="23" type="noConversion"/>
  </si>
  <si>
    <t>權限、機密、安全性設計可被實現</t>
    <phoneticPr fontId="23" type="noConversion"/>
  </si>
  <si>
    <t>針對週邊系統團隊提出的需求/課題進行對應(處理REQ)</t>
    <phoneticPr fontId="23" type="noConversion"/>
  </si>
  <si>
    <t>T</t>
    <phoneticPr fontId="23" type="noConversion"/>
  </si>
  <si>
    <r>
      <rPr>
        <sz val="12"/>
        <color indexed="8"/>
        <rFont val="標楷體"/>
        <family val="4"/>
        <charset val="136"/>
      </rPr>
      <t>文件名稱：</t>
    </r>
    <phoneticPr fontId="23" type="noConversion"/>
  </si>
  <si>
    <r>
      <rPr>
        <sz val="12"/>
        <color indexed="8"/>
        <rFont val="標楷體"/>
        <family val="4"/>
        <charset val="136"/>
      </rPr>
      <t>系統：</t>
    </r>
    <phoneticPr fontId="23" type="noConversion"/>
  </si>
  <si>
    <r>
      <rPr>
        <sz val="12"/>
        <color indexed="8"/>
        <rFont val="標楷體"/>
        <family val="4"/>
        <charset val="136"/>
      </rPr>
      <t>模組：</t>
    </r>
    <phoneticPr fontId="23" type="noConversion"/>
  </si>
  <si>
    <r>
      <t xml:space="preserve">Review </t>
    </r>
    <r>
      <rPr>
        <sz val="12"/>
        <rFont val="標楷體"/>
        <family val="4"/>
        <charset val="136"/>
      </rPr>
      <t>階段</t>
    </r>
    <phoneticPr fontId="20" type="noConversion"/>
  </si>
  <si>
    <r>
      <t xml:space="preserve">Review </t>
    </r>
    <r>
      <rPr>
        <sz val="12"/>
        <rFont val="標楷體"/>
        <family val="4"/>
        <charset val="136"/>
      </rPr>
      <t>次數</t>
    </r>
    <phoneticPr fontId="20" type="noConversion"/>
  </si>
  <si>
    <r>
      <rPr>
        <sz val="12"/>
        <rFont val="標楷體"/>
        <family val="4"/>
        <charset val="136"/>
      </rPr>
      <t>合不合格判定</t>
    </r>
    <phoneticPr fontId="20" type="noConversion"/>
  </si>
  <si>
    <r>
      <rPr>
        <sz val="12"/>
        <rFont val="標楷體"/>
        <family val="4"/>
        <charset val="136"/>
      </rPr>
      <t>合不合格判定人</t>
    </r>
    <phoneticPr fontId="20" type="noConversion"/>
  </si>
  <si>
    <r>
      <t xml:space="preserve">Review </t>
    </r>
    <r>
      <rPr>
        <sz val="12"/>
        <rFont val="標楷體"/>
        <family val="4"/>
        <charset val="136"/>
      </rPr>
      <t>記錄作成日</t>
    </r>
    <phoneticPr fontId="20" type="noConversion"/>
  </si>
  <si>
    <r>
      <rPr>
        <sz val="12"/>
        <rFont val="標楷體"/>
        <family val="4"/>
        <charset val="136"/>
      </rPr>
      <t>結束時間</t>
    </r>
    <phoneticPr fontId="20" type="noConversion"/>
  </si>
  <si>
    <r>
      <t>Review</t>
    </r>
    <r>
      <rPr>
        <sz val="12"/>
        <rFont val="標楷體"/>
        <family val="4"/>
        <charset val="136"/>
      </rPr>
      <t>人數</t>
    </r>
    <phoneticPr fontId="20" type="noConversion"/>
  </si>
  <si>
    <t>Reviewer</t>
    <phoneticPr fontId="20" type="noConversion"/>
  </si>
  <si>
    <t>Reviewee</t>
    <phoneticPr fontId="20" type="noConversion"/>
  </si>
  <si>
    <r>
      <t>Review</t>
    </r>
    <r>
      <rPr>
        <sz val="12"/>
        <color indexed="8"/>
        <rFont val="標楷體"/>
        <family val="4"/>
        <charset val="136"/>
      </rPr>
      <t>工時</t>
    </r>
    <phoneticPr fontId="20" type="noConversion"/>
  </si>
  <si>
    <r>
      <t>Review</t>
    </r>
    <r>
      <rPr>
        <sz val="12"/>
        <rFont val="標楷體"/>
        <family val="4"/>
        <charset val="136"/>
      </rPr>
      <t>階段</t>
    </r>
    <phoneticPr fontId="20" type="noConversion"/>
  </si>
  <si>
    <r>
      <rPr>
        <sz val="12"/>
        <rFont val="標楷體"/>
        <family val="4"/>
        <charset val="136"/>
      </rPr>
      <t>階段</t>
    </r>
    <r>
      <rPr>
        <sz val="12"/>
        <rFont val="Times New Roman"/>
        <family val="1"/>
      </rPr>
      <t>-</t>
    </r>
    <r>
      <rPr>
        <sz val="12"/>
        <rFont val="標楷體"/>
        <family val="4"/>
        <charset val="136"/>
      </rPr>
      <t>次數</t>
    </r>
    <phoneticPr fontId="20" type="noConversion"/>
  </si>
  <si>
    <t>T</t>
    <phoneticPr fontId="20" type="noConversion"/>
  </si>
  <si>
    <t xml:space="preserve"> </t>
    <phoneticPr fontId="20" type="noConversion"/>
  </si>
  <si>
    <r>
      <rPr>
        <b/>
        <sz val="12"/>
        <rFont val="標楷體"/>
        <family val="4"/>
        <charset val="136"/>
      </rPr>
      <t>文件用途：</t>
    </r>
    <phoneticPr fontId="23" type="noConversion"/>
  </si>
  <si>
    <r>
      <rPr>
        <b/>
        <sz val="12"/>
        <rFont val="標楷體"/>
        <family val="4"/>
        <charset val="136"/>
      </rPr>
      <t>發行單位：</t>
    </r>
    <phoneticPr fontId="23" type="noConversion"/>
  </si>
  <si>
    <r>
      <rPr>
        <b/>
        <sz val="12"/>
        <rFont val="標楷體"/>
        <family val="4"/>
        <charset val="136"/>
      </rPr>
      <t>確認單位：</t>
    </r>
    <phoneticPr fontId="23" type="noConversion"/>
  </si>
  <si>
    <r>
      <rPr>
        <b/>
        <sz val="12"/>
        <rFont val="標楷體"/>
        <family val="4"/>
        <charset val="136"/>
      </rPr>
      <t>適用對象：</t>
    </r>
    <phoneticPr fontId="23" type="noConversion"/>
  </si>
  <si>
    <r>
      <rPr>
        <sz val="12"/>
        <rFont val="標楷體"/>
        <family val="4"/>
        <charset val="136"/>
      </rPr>
      <t>異動履歴記錄</t>
    </r>
    <rPh sb="0" eb="2">
      <t>カイハン</t>
    </rPh>
    <rPh sb="2" eb="4">
      <t>リレキ</t>
    </rPh>
    <phoneticPr fontId="26"/>
  </si>
  <si>
    <r>
      <rPr>
        <sz val="12"/>
        <rFont val="標楷體"/>
        <family val="4"/>
        <charset val="136"/>
      </rPr>
      <t>版本</t>
    </r>
    <rPh sb="0" eb="2">
      <t>ハンポン</t>
    </rPh>
    <phoneticPr fontId="26"/>
  </si>
  <si>
    <r>
      <rPr>
        <sz val="12"/>
        <rFont val="標楷體"/>
        <family val="4"/>
        <charset val="136"/>
      </rPr>
      <t>異動日期</t>
    </r>
    <rPh sb="0" eb="2">
      <t>カイハン</t>
    </rPh>
    <rPh sb="2" eb="3">
      <t>ビ</t>
    </rPh>
    <phoneticPr fontId="26"/>
  </si>
  <si>
    <r>
      <rPr>
        <sz val="12"/>
        <rFont val="標楷體"/>
        <family val="4"/>
        <charset val="136"/>
      </rPr>
      <t>異動内容</t>
    </r>
    <rPh sb="0" eb="2">
      <t>カイハン</t>
    </rPh>
    <rPh sb="2" eb="4">
      <t>ナイヨウ</t>
    </rPh>
    <phoneticPr fontId="26"/>
  </si>
  <si>
    <r>
      <rPr>
        <sz val="12"/>
        <rFont val="標楷體"/>
        <family val="4"/>
        <charset val="136"/>
      </rPr>
      <t>異動者</t>
    </r>
    <phoneticPr fontId="20" type="noConversion"/>
  </si>
  <si>
    <r>
      <rPr>
        <sz val="12"/>
        <rFont val="標楷體"/>
        <family val="4"/>
        <charset val="136"/>
      </rPr>
      <t>確認日期</t>
    </r>
    <rPh sb="0" eb="2">
      <t>カイハン</t>
    </rPh>
    <rPh sb="2" eb="3">
      <t>ビ</t>
    </rPh>
    <phoneticPr fontId="26"/>
  </si>
  <si>
    <r>
      <rPr>
        <sz val="12"/>
        <rFont val="標楷體"/>
        <family val="4"/>
        <charset val="136"/>
      </rPr>
      <t>確認者</t>
    </r>
    <phoneticPr fontId="20" type="noConversion"/>
  </si>
  <si>
    <r>
      <rPr>
        <sz val="12"/>
        <color indexed="8"/>
        <rFont val="標楷體"/>
        <family val="4"/>
        <charset val="136"/>
      </rPr>
      <t>初版</t>
    </r>
    <phoneticPr fontId="20" type="noConversion"/>
  </si>
  <si>
    <r>
      <t>PIC</t>
    </r>
    <r>
      <rPr>
        <b/>
        <sz val="12"/>
        <rFont val="細明體"/>
        <family val="3"/>
        <charset val="136"/>
      </rPr>
      <t>全體專案團隊</t>
    </r>
    <phoneticPr fontId="23" type="noConversion"/>
  </si>
  <si>
    <t>對應完成</t>
    <phoneticPr fontId="23" type="noConversion"/>
  </si>
  <si>
    <t>對應完成數</t>
    <phoneticPr fontId="20" type="noConversion"/>
  </si>
  <si>
    <r>
      <t>Review</t>
    </r>
    <r>
      <rPr>
        <sz val="12"/>
        <rFont val="標楷體"/>
        <family val="4"/>
        <charset val="136"/>
      </rPr>
      <t>改善數</t>
    </r>
    <phoneticPr fontId="20" type="noConversion"/>
  </si>
  <si>
    <t>原因分類</t>
    <phoneticPr fontId="20" type="noConversion"/>
  </si>
  <si>
    <t>備註說明</t>
  </si>
  <si>
    <t xml:space="preserve">設計規範 </t>
  </si>
  <si>
    <t>命名原則</t>
  </si>
  <si>
    <t>Class 關連性</t>
  </si>
  <si>
    <t>備解說明</t>
  </si>
  <si>
    <t>宣告方式</t>
  </si>
  <si>
    <t>執行效率</t>
  </si>
  <si>
    <t>撰寫規範</t>
  </si>
  <si>
    <t>異常處理方式</t>
  </si>
  <si>
    <t>SQL 語法</t>
  </si>
  <si>
    <t>測試種類</t>
  </si>
  <si>
    <t>測試主題</t>
  </si>
  <si>
    <t>測試情境</t>
  </si>
  <si>
    <t>測試資料</t>
  </si>
  <si>
    <t>結果說明</t>
  </si>
  <si>
    <t>記錄</t>
  </si>
  <si>
    <t>LOG</t>
  </si>
  <si>
    <t>SA</t>
    <phoneticPr fontId="20" type="noConversion"/>
  </si>
  <si>
    <t>SD</t>
    <phoneticPr fontId="20" type="noConversion"/>
  </si>
  <si>
    <t>PG</t>
    <phoneticPr fontId="20" type="noConversion"/>
  </si>
  <si>
    <t>文件類型</t>
    <phoneticPr fontId="20" type="noConversion"/>
  </si>
  <si>
    <t>EA 工具同步
 在 EA 的工具中，選擇 Properties-&gt;Show Details on Diagram 打勾</t>
    <phoneticPr fontId="23" type="noConversion"/>
  </si>
  <si>
    <t>Class 命名的規則
Service Interface： I 模組名稱 功能名稱 Service</t>
    <phoneticPr fontId="23" type="noConversion"/>
  </si>
  <si>
    <t>Class 命名的規則
Service Implement： 模組名稱 功能名稱 ServiceImpl</t>
    <phoneticPr fontId="23" type="noConversion"/>
  </si>
  <si>
    <t>Class 命名的規則
WebService Implement： 模組名稱WebServiceImpl</t>
    <phoneticPr fontId="23" type="noConversion"/>
  </si>
  <si>
    <t>Class 命名的規則
WebService Interface：I 模組名稱WebService</t>
    <phoneticPr fontId="23" type="noConversion"/>
  </si>
  <si>
    <t>Class 命名的規則
Data Access Object interface：I 資料表格名稱 Dao</t>
    <phoneticPr fontId="23" type="noConversion"/>
  </si>
  <si>
    <t>Class 命名的規則
Data Access Object implement： 資料表格名稱 DaoImpl</t>
    <phoneticPr fontId="23" type="noConversion"/>
  </si>
  <si>
    <t>Class 命名的規則
Report implement： 模組名稱 功能名稱 ReportDataSource</t>
    <phoneticPr fontId="23" type="noConversion"/>
  </si>
  <si>
    <t>Method 命名的規則
Method名稱的命名原則：單字間開頭大寫，以動詞+名詞
新增：insertCstMaintainMaterial(CstMaintainMaterial cstMaintainMaterial)</t>
    <phoneticPr fontId="23" type="noConversion"/>
  </si>
  <si>
    <t>Method 命名的規則
Method名稱的命名原則：單字間開頭大寫，以動詞+名詞
刪除：deleteCstMaintainMaterial(CstMaintainMaterial cstMaintainMaterial)</t>
    <phoneticPr fontId="23" type="noConversion"/>
  </si>
  <si>
    <t>Method 命名的規則
Method名稱的命名原則：單字間開頭大寫，以動詞+名詞
修改：updateCstMaintainMaterial(CstMaintainMaterial cstMaintainMaterial)</t>
    <phoneticPr fontId="23" type="noConversion"/>
  </si>
  <si>
    <t>Method 命名的規則
Method名稱的命名原則：單字間開頭大寫，以動詞+名詞
查詢：
1. 不帶參數查詢findCstMaintainMaterial()
2. 帶參數查詢  findCstMaintainMaterialByItemCd(String itemCd)</t>
    <phoneticPr fontId="23" type="noConversion"/>
  </si>
  <si>
    <t>Package 命名的規則
Package 名稱的命名原則：需為小寫，以模組及功能做命名
例：com.pic.pointcard.cts.dao.hibernate;</t>
    <phoneticPr fontId="23" type="noConversion"/>
  </si>
  <si>
    <t>Interface 命名的規則
Interface 名稱的命名原則：單字間開頭大寫，以子系統+功能模組開頭，在程式名稱前加 ‘I’
例：ICstMaintainMaterialService{}</t>
    <phoneticPr fontId="23" type="noConversion"/>
  </si>
  <si>
    <t>類別型態變數命名原則
遵循Camel Casing法則，第一個字的第一個字元小寫，後面所有字的第一字元皆大寫例：CstMaintainMaterialDao cstMaintainMaterialDao</t>
    <phoneticPr fontId="23" type="noConversion"/>
  </si>
  <si>
    <t>起啟執行規範
需由 actor 開始執行開始</t>
    <phoneticPr fontId="23" type="noConversion"/>
  </si>
  <si>
    <t>Class 關連性
循序圖中所使用的 class 必須存在於 Class Diagram 中</t>
    <phoneticPr fontId="23" type="noConversion"/>
  </si>
  <si>
    <t>程式表頭
1. 程式名稱2. 程式主題3. 程式說明4. 版權聲明 5. 開發公司名稱 6. 作者 7. 開發完成日期 8. 最近維護/修改人 9.最近一次修改日期等該程式之相關資訊</t>
    <phoneticPr fontId="23" type="noConversion"/>
  </si>
  <si>
    <t>Package 宣告方式
例：package com.pic.pointcard.cts.dao.hibernate;</t>
    <phoneticPr fontId="23" type="noConversion"/>
  </si>
  <si>
    <t>Class宣告方式
例：class CstMaintainMaterialServiceImpl implemented CstMaintainMaterialService{}</t>
    <phoneticPr fontId="23" type="noConversion"/>
  </si>
  <si>
    <t>Interface 宣告方式
例：interface ICstMaintainMaterialService{}</t>
    <phoneticPr fontId="23" type="noConversion"/>
  </si>
  <si>
    <t>Method 宣告方式
例：public ItemCode findItemCode(){}</t>
    <phoneticPr fontId="23" type="noConversion"/>
  </si>
  <si>
    <t>常數宣告
常數應宣告於所有變數的最前面</t>
    <phoneticPr fontId="23" type="noConversion"/>
  </si>
  <si>
    <t>變數宣告
Boolean
bln+變數名稱
**** 不能用底線符號(＿)並禁止使用錢字符號(＄)</t>
    <phoneticPr fontId="23" type="noConversion"/>
  </si>
  <si>
    <t>變數宣告
Int
i+變數名稱
**** 不能用底線符號(＿)並禁止使用錢字符號(＄)</t>
    <phoneticPr fontId="23" type="noConversion"/>
  </si>
  <si>
    <t>變數宣告
long
l+變數名稱
**** 不能用底線符號(＿)並禁止使用錢字符號(＄)</t>
    <phoneticPr fontId="23" type="noConversion"/>
  </si>
  <si>
    <t>變數宣告
String
str+變數名稱
**** 不能用底線符號(＿)並禁止使用錢字符號(＄)</t>
    <phoneticPr fontId="23" type="noConversion"/>
  </si>
  <si>
    <t>變數宣告
BigDecimal      變數名稱+Decimal
**** 不能用底線符號(＿)並禁止使用錢字符號(＄)</t>
    <phoneticPr fontId="23" type="noConversion"/>
  </si>
  <si>
    <t>變數宣告
List                   變數名稱+List 
**** 不能用底線符號(＿)並禁止使用錢字符號(＄)</t>
    <phoneticPr fontId="23" type="noConversion"/>
  </si>
  <si>
    <t>變數宣告
Map
變數名稱+Map
**** 不能用底線符號(＿)並禁止使用錢字符號(＄)</t>
    <phoneticPr fontId="23" type="noConversion"/>
  </si>
  <si>
    <t>變數宣告
VO
變數名稱+VO
**** 不能用底線符號(＿)並禁止使用錢字符號(＄)</t>
    <phoneticPr fontId="23" type="noConversion"/>
  </si>
  <si>
    <t>匯入 package  的規則
程式匯入 package 時，需依下列原則做排列區分，以避免重覆匯入 package
1. 匯入的第一部份為 java 所包含之 package
2. 匯入的第二部份為 開發 系統中所包含的其他 package
3. 匯入的第三部份為 Third Party 所開發的 package
4. package排列的順序是依照 package名稱由英文字母順序來排列</t>
    <phoneticPr fontId="23" type="noConversion"/>
  </si>
  <si>
    <t>Method名稱的命名原則：單字間開頭大寫，以動詞+名詞
新增：insertCstMaintainMaterial(CstMaintainMaterial cstMaintainMaterial)</t>
    <phoneticPr fontId="23" type="noConversion"/>
  </si>
  <si>
    <t>常數命名原則
最前面的變數型態為全部小寫，其他字母皆為大寫的混合字串，複合字的單字用”_“分開
例：
final int MAX_ROW
final String COMPANY_NAME</t>
    <phoneticPr fontId="23" type="noConversion"/>
  </si>
  <si>
    <t>非 Model 的類別 Method 命名的規則
非 Model 的類別 Method 不要用getXX 、setXX</t>
    <phoneticPr fontId="23" type="noConversion"/>
  </si>
  <si>
    <t>Test Code命名原則
測試 Class 的命名規則為：被測試 ClassName+“Test”</t>
    <phoneticPr fontId="23" type="noConversion"/>
  </si>
  <si>
    <t>Test Code命名原則
測試 Method 的名稱命名規則為：“test”+ 被測 Method</t>
    <phoneticPr fontId="23" type="noConversion"/>
  </si>
  <si>
    <t>變數/常數註解
每個變數及常數定義均需要於右方加註解</t>
    <phoneticPr fontId="23" type="noConversion"/>
  </si>
  <si>
    <t>Method註解
每個Method定義之上方應有其註解</t>
    <phoneticPr fontId="23" type="noConversion"/>
  </si>
  <si>
    <t>程式縮排
一行不可超過80字元，縮排以四個空白為準</t>
    <phoneticPr fontId="23" type="noConversion"/>
  </si>
  <si>
    <t>括號對齊
在程式中所有代表程式區段的大括號，必須為巢狀，起始括號(左括號)為該行最後一個字元，結尾括號(右括號)則為該程式區段的名稱之縮排相對齊</t>
    <phoneticPr fontId="23" type="noConversion"/>
  </si>
  <si>
    <t>小括號內之格式
程式中所有使用小括號的部份(包含各種判斷式，建構子及 method)，在小括號的內部內容與小括號之間，不須插入一個空白字元用以分隔，逗點之後空一格</t>
    <phoneticPr fontId="23" type="noConversion"/>
  </si>
  <si>
    <t>控制結構格式(1)
控制結構中如果 statement 只有一行，也不要把大括號省略</t>
    <phoneticPr fontId="23" type="noConversion"/>
  </si>
  <si>
    <t>控制結構格式(2)
for敘述，if敘述，switch敘述，case，於括號後加上結束註解</t>
    <phoneticPr fontId="23" type="noConversion"/>
  </si>
  <si>
    <t>迴圈控制
皆以小寫的單一字元來代表變數，變數前不再帶有資料型態元
例：
for(int index = 0 ; index &lt; 30 ; index ++){
 System.Console.WriteLine(“ Number =” + index);
}</t>
    <phoneticPr fontId="23" type="noConversion"/>
  </si>
  <si>
    <t>Dao資料庫連線設定位置
Dao資料庫連線設定位置應設定在 applicationContext-database-(DB name).xml</t>
    <phoneticPr fontId="23" type="noConversion"/>
  </si>
  <si>
    <t>Dao資料庫連線設取得方式
程式需透過 this.getHibernateTemplate 取得 Dao 對資料庫作存取</t>
    <phoneticPr fontId="23" type="noConversion"/>
  </si>
  <si>
    <t>Transaction方式
Transaction 區段使用 Spring 管理，並設定於 applicationContext-service-hd.xml 檔案中</t>
    <phoneticPr fontId="23" type="noConversion"/>
  </si>
  <si>
    <t>資料回傳 處理方式
資料從 Server 端傳遞至 Client 端必須透過 ResultRMIVO 物件傳遞</t>
    <phoneticPr fontId="23" type="noConversion"/>
  </si>
  <si>
    <t>Exception 處理方式
使用 FlexUtil 的getErrorResultRMIVO() 及 i18n 國際化訊息之應用,將Exception詳細資訊傳送至client端</t>
    <phoneticPr fontId="23" type="noConversion"/>
  </si>
  <si>
    <t>Log 處理 (1)
LOG 方式需使用 Log4j</t>
    <phoneticPr fontId="23" type="noConversion"/>
  </si>
  <si>
    <t>Log 處理 (2)
Log 檔案分配與格式定義於 config 檔，且所有層級之 log 應記錄在同一個 log 檔</t>
    <phoneticPr fontId="23" type="noConversion"/>
  </si>
  <si>
    <t>Log 檔產出各式
ID: 
使用者:
Message:
錯誤訊息 :</t>
    <phoneticPr fontId="23" type="noConversion"/>
  </si>
  <si>
    <t>Hibernate SQL 語法
編排 Hibernate SQL 查詢字串時，需依下列規則做 SQL 字串組合：
1. 搜尋的欄位以每三個欄位一行。
2. 所有使用的 Table 需置於同一行中
3. 每一行僅擺放一個 Where 查詢條件
4. ORDER BY 或 GROUP BY 條件擺放於同一行中
5. 每一行字串前後，需加入空白字元” ”
6. Where 查詢條件需依照群組分類概念來編寫
7. 其餘未規定的 SQL 編寫方式並不受本規則限制</t>
    <phoneticPr fontId="23" type="noConversion"/>
  </si>
  <si>
    <t>測試種類是否明確</t>
    <phoneticPr fontId="23" type="noConversion"/>
  </si>
  <si>
    <t>測試主題是否明確</t>
    <phoneticPr fontId="23" type="noConversion"/>
  </si>
  <si>
    <t xml:space="preserve">是否含蓋壓測CASE </t>
    <phoneticPr fontId="23" type="noConversion"/>
  </si>
  <si>
    <t>各測試CASE情境是否說明清楚</t>
    <phoneticPr fontId="23" type="noConversion"/>
  </si>
  <si>
    <t>測試資料是否說明清楚</t>
    <phoneticPr fontId="23" type="noConversion"/>
  </si>
  <si>
    <t>測試資料是否足夠</t>
    <phoneticPr fontId="23" type="noConversion"/>
  </si>
  <si>
    <t>測試資料是否符合CASE案例說明</t>
    <phoneticPr fontId="23" type="noConversion"/>
  </si>
  <si>
    <t>每個CASE預期結果說明是否完整</t>
    <phoneticPr fontId="23" type="noConversion"/>
  </si>
  <si>
    <t>每個CASE執行結果是否明確</t>
    <phoneticPr fontId="23" type="noConversion"/>
  </si>
  <si>
    <t>每個CASE執行結果是否清楚記錄</t>
    <phoneticPr fontId="23" type="noConversion"/>
  </si>
  <si>
    <t>測試執行LOG 是否留存備查</t>
    <phoneticPr fontId="23" type="noConversion"/>
  </si>
  <si>
    <t>效能、壓測CASE 結果是否符合要求或預期</t>
    <phoneticPr fontId="23" type="noConversion"/>
  </si>
  <si>
    <t>整份測試結果紀錄是否完善齊全</t>
    <phoneticPr fontId="23" type="noConversion"/>
  </si>
  <si>
    <t>符合客戶/專案/業務需求</t>
    <phoneticPr fontId="23" type="noConversion"/>
  </si>
  <si>
    <t>對本身系統團隊提出需求/課題請求對應(提REQ)</t>
    <phoneticPr fontId="23" type="noConversion"/>
  </si>
  <si>
    <t>對週邊系統團隊提出需求/課題請求對應(提REQ)</t>
    <phoneticPr fontId="23" type="noConversion"/>
  </si>
  <si>
    <t>其他</t>
  </si>
  <si>
    <t>週邊系統關連範圍是否明確--&gt;週邊系統有：</t>
    <phoneticPr fontId="23" type="noConversion"/>
  </si>
  <si>
    <t>與週邊系統有關的問題對應窗口是否明確</t>
    <phoneticPr fontId="23" type="noConversion"/>
  </si>
  <si>
    <t>與週邊系統有關的問題，是否與相關人員進行討論說明</t>
    <phoneticPr fontId="23" type="noConversion"/>
  </si>
  <si>
    <t>作業處理的各種可能發生的狀況及對應方式是否有條列出並與USER確認</t>
    <phoneticPr fontId="23" type="noConversion"/>
  </si>
  <si>
    <t>key user/key man/客戶主管/MIS主管/MIS人員皆排入訪談時程內</t>
    <phoneticPr fontId="23" type="noConversion"/>
  </si>
  <si>
    <t>需明確定義各attribute/method的scope</t>
    <phoneticPr fontId="23" type="noConversion"/>
  </si>
  <si>
    <t>需明確定義method的return object的型別</t>
    <phoneticPr fontId="23" type="noConversion"/>
  </si>
  <si>
    <t>需明確定義method中的parameter的型別</t>
    <phoneticPr fontId="23" type="noConversion"/>
  </si>
  <si>
    <t>需明確定義attribute的型別</t>
    <phoneticPr fontId="23" type="noConversion"/>
  </si>
  <si>
    <t>需定義class的stereotype，如vo為value object, model class為persistent object，dao impl為dao，flex control layer為flex service或其它design pattern</t>
    <phoneticPr fontId="23" type="noConversion"/>
  </si>
  <si>
    <t>物件的關連, 由control, service, vo, dao, model</t>
    <phoneticPr fontId="23" type="noConversion"/>
  </si>
  <si>
    <t>在method的Notes中需說明該method的目的及執行步驟內容，及輸入參數/回傳參數</t>
    <phoneticPr fontId="23" type="noConversion"/>
  </si>
  <si>
    <t>daoImpl的method，則需說明where condition/group by等的欄位</t>
    <phoneticPr fontId="23" type="noConversion"/>
  </si>
  <si>
    <t>系統詳細功能活動圖：
SD001 _UseCase編號_UseCase中文名稱(_功能)</t>
    <phoneticPr fontId="23" type="noConversion"/>
  </si>
  <si>
    <t>名稱組成原則：SD004_UseCase編號_Use Case中文名稱(_功能)</t>
    <phoneticPr fontId="23" type="noConversion"/>
  </si>
  <si>
    <t>命名原則</t>
    <phoneticPr fontId="20" type="noConversion"/>
  </si>
  <si>
    <t>文件命名符合建構編碼原則</t>
    <phoneticPr fontId="23" type="noConversion"/>
  </si>
  <si>
    <t>文件符合撰寫規範</t>
    <phoneticPr fontId="23" type="noConversion"/>
  </si>
  <si>
    <t>每個作業處理都有input及output的處理流程對應</t>
    <phoneticPr fontId="23" type="noConversion"/>
  </si>
  <si>
    <t>除正常作業處理流程外也考量特殊/例外/異常作業處理流程並繪製出</t>
    <phoneticPr fontId="23" type="noConversion"/>
  </si>
  <si>
    <t>與外部介接有明確繪製出單位、系統、業務</t>
    <phoneticPr fontId="23" type="noConversion"/>
  </si>
  <si>
    <t>業務項目output承接關連系統明確繪製出</t>
    <phoneticPr fontId="23" type="noConversion"/>
  </si>
  <si>
    <t>關連系統input承接對應業務項目明確繪製出</t>
    <phoneticPr fontId="23" type="noConversion"/>
  </si>
  <si>
    <t>有預留安排第二/三次訪談或上次訪談內容確認的時程</t>
    <phoneticPr fontId="23" type="noConversion"/>
  </si>
  <si>
    <t>ToBe業務課題已確認條列出</t>
    <phoneticPr fontId="23" type="noConversion"/>
  </si>
  <si>
    <t>作業處理有對應到客戶需求</t>
    <phoneticPr fontId="23" type="noConversion"/>
  </si>
  <si>
    <t>作業處理所產生的課題/議題有列到課題表或問題集進行追蹤管理</t>
    <phoneticPr fontId="23" type="noConversion"/>
  </si>
  <si>
    <t>作業項目所產生的課題有列到課題表或問題集進行追蹤管理</t>
    <phoneticPr fontId="23" type="noConversion"/>
  </si>
  <si>
    <t>條列之課題/問題在“客戶需求”範圍內</t>
    <phoneticPr fontId="23" type="noConversion"/>
  </si>
  <si>
    <t>條列之課題/問題在專案團隊(含客戶user端)中已有共識或認知</t>
    <phoneticPr fontId="23" type="noConversion"/>
  </si>
  <si>
    <t>條列之課題/問題在專案團隊(含客戶user端)尚無解決方案(尚未決定/確認)</t>
    <phoneticPr fontId="23" type="noConversion"/>
  </si>
  <si>
    <t>條列之課題/問題有分重要度或優先度</t>
    <phoneticPr fontId="23" type="noConversion"/>
  </si>
  <si>
    <t>條列之課題/問題皆有負責人員對應及預計完成期限資料</t>
    <phoneticPr fontId="23" type="noConversion"/>
  </si>
  <si>
    <t>條列之課題/問題對應到風險紀錄表項目(風險的對應或產生新風險的列表)</t>
    <phoneticPr fontId="23" type="noConversion"/>
  </si>
  <si>
    <t>現行業務課題已確認條列出</t>
    <phoneticPr fontId="23" type="noConversion"/>
  </si>
  <si>
    <t>訪談日期/時間及地點已確認</t>
    <phoneticPr fontId="23" type="noConversion"/>
  </si>
  <si>
    <t>課題/問題/待確認項目已排入訪談項目內</t>
    <phoneticPr fontId="23" type="noConversion"/>
  </si>
  <si>
    <t>課題/問題有專人定期追蹤進度及更新狀況</t>
    <phoneticPr fontId="23" type="noConversion"/>
  </si>
  <si>
    <t>課題表或問題集項目有反應在作業項目的課題</t>
    <phoneticPr fontId="23" type="noConversion"/>
  </si>
  <si>
    <t>RA000作業項目名稱與RA001業務分類名稱一致</t>
    <phoneticPr fontId="23" type="noConversion"/>
  </si>
  <si>
    <t>RA000作業項目皆對應到RA001業務分類</t>
    <phoneticPr fontId="23" type="noConversion"/>
  </si>
  <si>
    <t>RA001業務分類皆有被對應到RA000作業項目</t>
    <phoneticPr fontId="23" type="noConversion"/>
  </si>
  <si>
    <t>新業務示意圖已轉化繪製成細項業務流程</t>
    <phoneticPr fontId="23" type="noConversion"/>
  </si>
  <si>
    <t>業務分類明確</t>
    <phoneticPr fontId="23" type="noConversion"/>
  </si>
  <si>
    <t>業務處理的單位及時間軸明確定義</t>
    <phoneticPr fontId="23" type="noConversion"/>
  </si>
  <si>
    <t>業務處理流程含I(來源input)、P(處理process)、O(去處output)等區塊</t>
    <phoneticPr fontId="23" type="noConversion"/>
  </si>
  <si>
    <t>整個業務流程有開始起點及結束終點</t>
    <phoneticPr fontId="23" type="noConversion"/>
  </si>
  <si>
    <t>作業項目前後關聯順序明確繪製出</t>
    <phoneticPr fontId="23" type="noConversion"/>
  </si>
  <si>
    <t>業務項目對應到新業務示意圖</t>
    <phoneticPr fontId="23" type="noConversion"/>
  </si>
  <si>
    <t>整個專案業務範圍明確繪製出</t>
    <phoneticPr fontId="23" type="noConversion"/>
  </si>
  <si>
    <t>整個業務範圍明確繪製出</t>
    <phoneticPr fontId="23" type="noConversion"/>
  </si>
  <si>
    <t>業務規則中例外/特殊/異常狀況處理條件是否有明確列出說明</t>
    <phoneticPr fontId="23" type="noConversion"/>
  </si>
  <si>
    <t>業務規則是否可系統化/公式化/流程化</t>
    <phoneticPr fontId="23" type="noConversion"/>
  </si>
  <si>
    <t>作業處理中的業務規則是否在LE006_業務規則文件中說明</t>
    <phoneticPr fontId="23" type="noConversion"/>
  </si>
  <si>
    <t>作業處理中的業務規則是否與LE006_業務規則一致</t>
    <phoneticPr fontId="23" type="noConversion"/>
  </si>
  <si>
    <t>作業處理中的業務規則是否與USER確認</t>
    <phoneticPr fontId="23" type="noConversion"/>
  </si>
  <si>
    <t>業務規則是否有案例說明</t>
    <phoneticPr fontId="23" type="noConversion"/>
  </si>
  <si>
    <t>業務規則是否明確條列出說明</t>
    <phoneticPr fontId="23" type="noConversion"/>
  </si>
  <si>
    <t>業務規則案例說明是否含例外或特殊狀況</t>
    <phoneticPr fontId="23" type="noConversion"/>
  </si>
  <si>
    <t>使用者的使用權限是否明確？若不明確是否已列入問題集？</t>
    <phoneticPr fontId="23" type="noConversion"/>
  </si>
  <si>
    <t>程式內部宣告</t>
  </si>
  <si>
    <t>CASE分類</t>
  </si>
  <si>
    <t>問題.課題.需求對應</t>
  </si>
  <si>
    <t>CASE情境說明</t>
  </si>
  <si>
    <t>SQL 規範</t>
  </si>
  <si>
    <t>業務.功能關連性</t>
  </si>
  <si>
    <t>CASE DATA說明</t>
  </si>
  <si>
    <t>元件完整性</t>
  </si>
  <si>
    <t>預期結果</t>
  </si>
  <si>
    <t>特殊.異常對應</t>
  </si>
  <si>
    <t>執行結果說明</t>
  </si>
  <si>
    <t>業務規則</t>
  </si>
  <si>
    <t>執行紀錄</t>
  </si>
  <si>
    <t>UI.IF.DB設計</t>
  </si>
  <si>
    <t>效能.壓力</t>
  </si>
  <si>
    <t>文件紀錄</t>
  </si>
  <si>
    <t>權限.機密.安全性</t>
  </si>
  <si>
    <t>關連系統對應</t>
  </si>
  <si>
    <t>規範</t>
    <phoneticPr fontId="23" type="noConversion"/>
  </si>
  <si>
    <t>問題.課題.需求對應</t>
    <phoneticPr fontId="23" type="noConversion"/>
  </si>
  <si>
    <t>業務.功能關連性</t>
    <phoneticPr fontId="23" type="noConversion"/>
  </si>
  <si>
    <t>客戶需求有被對應到作業處理或作業項目</t>
    <phoneticPr fontId="23" type="noConversion"/>
  </si>
  <si>
    <t>作業處理或作業項目有對應到客戶需求</t>
    <phoneticPr fontId="23" type="noConversion"/>
  </si>
  <si>
    <t>活動圖規範</t>
  </si>
  <si>
    <t>循序圖規範</t>
  </si>
  <si>
    <t>類別圖規範</t>
  </si>
  <si>
    <t>1. SA文件</t>
  </si>
  <si>
    <t>2. SD文件</t>
  </si>
  <si>
    <t>3. Source Code</t>
  </si>
  <si>
    <t>4. 測試個案</t>
  </si>
  <si>
    <t>SA PM</t>
    <phoneticPr fontId="20" type="noConversion"/>
  </si>
  <si>
    <t>SD PM</t>
    <phoneticPr fontId="20" type="noConversion"/>
  </si>
  <si>
    <t>PG PM</t>
    <phoneticPr fontId="20" type="noConversion"/>
  </si>
  <si>
    <t>大P</t>
    <phoneticPr fontId="20" type="noConversion"/>
  </si>
  <si>
    <t>客戶PM</t>
    <phoneticPr fontId="20" type="noConversion"/>
  </si>
  <si>
    <t>客戶主管</t>
    <phoneticPr fontId="20" type="noConversion"/>
  </si>
  <si>
    <t>1. SA同儕
2. SD-&gt;SA</t>
    <phoneticPr fontId="20" type="noConversion"/>
  </si>
  <si>
    <t>1.SD同儕
2. PG-&gt;SD</t>
    <phoneticPr fontId="20" type="noConversion"/>
  </si>
  <si>
    <t>1. PG同儕</t>
    <phoneticPr fontId="20" type="noConversion"/>
  </si>
  <si>
    <t>Project PM</t>
    <phoneticPr fontId="20" type="noConversion"/>
  </si>
  <si>
    <t>原因區分説明</t>
    <rPh sb="1" eb="5">
      <t>ゲンインクブンセツメイ</t>
    </rPh>
    <phoneticPr fontId="28"/>
  </si>
  <si>
    <t>Review階段-第N次</t>
    <phoneticPr fontId="20" type="noConversion"/>
  </si>
  <si>
    <t>編號</t>
  </si>
  <si>
    <t>改善事項具體說明</t>
    <phoneticPr fontId="23" type="noConversion"/>
  </si>
  <si>
    <t>改善事項對應說明</t>
    <phoneticPr fontId="20" type="noConversion"/>
  </si>
  <si>
    <t>改善提出者</t>
    <phoneticPr fontId="20" type="noConversion"/>
  </si>
  <si>
    <t>實際對應
完成日期</t>
    <phoneticPr fontId="23" type="noConversion"/>
  </si>
  <si>
    <t>預計對應
完成日期</t>
    <phoneticPr fontId="23" type="noConversion"/>
  </si>
  <si>
    <t>對應未完成</t>
    <phoneticPr fontId="23" type="noConversion"/>
  </si>
  <si>
    <t>Review階段</t>
    <phoneticPr fontId="23" type="noConversion"/>
  </si>
  <si>
    <t>Review階段2</t>
    <phoneticPr fontId="23" type="noConversion"/>
  </si>
  <si>
    <t>理解不足</t>
    <phoneticPr fontId="20" type="noConversion"/>
  </si>
  <si>
    <t>考慮不足</t>
    <phoneticPr fontId="20" type="noConversion"/>
  </si>
  <si>
    <t>不符規範</t>
    <phoneticPr fontId="20" type="noConversion"/>
  </si>
  <si>
    <t>不符合規範標準，建構規範、撰寫標準。</t>
    <rPh sb="0" eb="18">
      <t>キサイナイヨウモンダイナ</t>
    </rPh>
    <phoneticPr fontId="27"/>
  </si>
  <si>
    <t>原因分類</t>
    <rPh sb="0" eb="4">
      <t>ゲンインクブン</t>
    </rPh>
    <phoneticPr fontId="28"/>
  </si>
  <si>
    <t>記錄者</t>
    <phoneticPr fontId="20" type="noConversion"/>
  </si>
  <si>
    <t>Diagram Title 定義
活動圖表頭應包含：
 Name：為模組小分類的功能名稱
 Package：為此模組的名稱
 Version：版本
 Author：SD設計者</t>
    <phoneticPr fontId="23" type="noConversion"/>
  </si>
  <si>
    <t>Package 使用規範 （Control Layer）
類別存放規則：
為前端UI的入口點，負責　input/output/message的檢查、轉換</t>
    <phoneticPr fontId="23" type="noConversion"/>
  </si>
  <si>
    <t>Package 使用規範 （Flex）
flex UI 的入口點，名稱組成原則：模組名稱 + ControlService，其中的method為該模組的功能名稱（此專案無 Flex 入口點）</t>
    <phoneticPr fontId="23" type="noConversion"/>
  </si>
  <si>
    <t xml:space="preserve">Package 使用規範 （Service Layer）
Service Layer：為商業邏輯的部分，負責接收control layer的呼叫 </t>
    <phoneticPr fontId="23" type="noConversion"/>
  </si>
  <si>
    <r>
      <t>Review</t>
    </r>
    <r>
      <rPr>
        <sz val="12"/>
        <color indexed="8"/>
        <rFont val="標楷體"/>
        <family val="4"/>
        <charset val="136"/>
      </rPr>
      <t>統計：</t>
    </r>
    <phoneticPr fontId="20" type="noConversion"/>
  </si>
  <si>
    <r>
      <rPr>
        <sz val="12"/>
        <rFont val="標楷體"/>
        <family val="4"/>
        <charset val="136"/>
      </rPr>
      <t>次數</t>
    </r>
    <phoneticPr fontId="20" type="noConversion"/>
  </si>
  <si>
    <r>
      <t>Review</t>
    </r>
    <r>
      <rPr>
        <sz val="12"/>
        <rFont val="標楷體"/>
        <family val="4"/>
        <charset val="136"/>
      </rPr>
      <t>改善數</t>
    </r>
    <phoneticPr fontId="20" type="noConversion"/>
  </si>
  <si>
    <t>對應完成數</t>
    <phoneticPr fontId="20" type="noConversion"/>
  </si>
  <si>
    <t>對應未完成數</t>
    <phoneticPr fontId="20" type="noConversion"/>
  </si>
  <si>
    <t>PJ PM</t>
    <phoneticPr fontId="20" type="noConversion"/>
  </si>
  <si>
    <t>大PM
(若大P與PJ PM為同一人則以PJ PM取代)</t>
    <phoneticPr fontId="20" type="noConversion"/>
  </si>
  <si>
    <t>1.SA-&gt;SA PM
2.PM與全員共同review
(若無此體制則以PJ PM取代)</t>
    <phoneticPr fontId="20" type="noConversion"/>
  </si>
  <si>
    <t>1.PG-&gt;PG PM
2.PM與全員共同review
(若無此體制則以PJ PM取代)</t>
    <phoneticPr fontId="20" type="noConversion"/>
  </si>
  <si>
    <t>1.SD-&gt;SD PM
2.PM與全員共同review
(若無此體制則以PJ PM取代)</t>
    <phoneticPr fontId="20" type="noConversion"/>
  </si>
  <si>
    <r>
      <rPr>
        <b/>
        <sz val="12"/>
        <rFont val="標楷體"/>
        <family val="4"/>
        <charset val="136"/>
      </rPr>
      <t>提供團隊於專案設計階段時進行產出物品質檢核使用，並將檢視相關資訊及檢視後改善事項記錄，檢視重點項目可由</t>
    </r>
    <r>
      <rPr>
        <b/>
        <sz val="12"/>
        <rFont val="Times New Roman"/>
        <family val="1"/>
      </rPr>
      <t>PM(PL</t>
    </r>
    <r>
      <rPr>
        <b/>
        <sz val="12"/>
        <rFont val="標楷體"/>
        <family val="4"/>
        <charset val="136"/>
      </rPr>
      <t>、小</t>
    </r>
    <r>
      <rPr>
        <b/>
        <sz val="12"/>
        <rFont val="Times New Roman"/>
        <family val="1"/>
      </rPr>
      <t>P</t>
    </r>
    <r>
      <rPr>
        <b/>
        <sz val="12"/>
        <rFont val="標楷體"/>
        <family val="4"/>
        <charset val="136"/>
      </rPr>
      <t>、大</t>
    </r>
    <r>
      <rPr>
        <b/>
        <sz val="12"/>
        <rFont val="Times New Roman"/>
        <family val="1"/>
      </rPr>
      <t>P)</t>
    </r>
    <r>
      <rPr>
        <b/>
        <sz val="12"/>
        <rFont val="標楷體"/>
        <family val="4"/>
        <charset val="136"/>
      </rPr>
      <t>依專案系統特性自行製定增減。</t>
    </r>
    <phoneticPr fontId="23" type="noConversion"/>
  </si>
  <si>
    <t>review階段</t>
    <phoneticPr fontId="28"/>
  </si>
  <si>
    <t>review說明</t>
    <phoneticPr fontId="28"/>
  </si>
  <si>
    <t>工時數</t>
    <phoneticPr fontId="20" type="noConversion"/>
  </si>
  <si>
    <t>表達不清楚</t>
    <phoneticPr fontId="20" type="noConversion"/>
  </si>
  <si>
    <t>應該傳達給相關人員知道的資訊或規格變更或注意事項等訊息有錯誤、遺漏或不足。</t>
    <rPh sb="0" eb="2">
      <t>シヨウ</t>
    </rPh>
    <rPh sb="3" eb="6">
      <t>ダトウセイ</t>
    </rPh>
    <rPh sb="9" eb="10">
      <t>バ</t>
    </rPh>
    <rPh sb="12" eb="14">
      <t>ハンダン</t>
    </rPh>
    <rPh sb="18" eb="20">
      <t>サイド</t>
    </rPh>
    <rPh sb="20" eb="22">
      <t>シヨウケントウヒツヨウバアイ</t>
    </rPh>
    <phoneticPr fontId="27"/>
  </si>
  <si>
    <t>溝通miss</t>
    <phoneticPr fontId="20" type="noConversion"/>
  </si>
  <si>
    <t>設計miss</t>
    <phoneticPr fontId="20" type="noConversion"/>
  </si>
  <si>
    <t>記述內容模糊，可能造成複數以上意思的誤解或會錯意；內容描述上有不明確、待釐清或確認、模棱兩可、可能存在風險。</t>
    <rPh sb="17" eb="19">
      <t>キサイ</t>
    </rPh>
    <rPh sb="20" eb="21">
      <t>アヤマ</t>
    </rPh>
    <phoneticPr fontId="27"/>
  </si>
  <si>
    <t>強化</t>
    <phoneticPr fontId="20" type="noConversion"/>
  </si>
  <si>
    <t>開始時間</t>
    <phoneticPr fontId="20" type="noConversion"/>
  </si>
  <si>
    <r>
      <t>Review</t>
    </r>
    <r>
      <rPr>
        <sz val="12"/>
        <rFont val="標楷體"/>
        <family val="4"/>
        <charset val="136"/>
      </rPr>
      <t>實施日</t>
    </r>
    <phoneticPr fontId="20" type="noConversion"/>
  </si>
  <si>
    <r>
      <t>單純設計miss</t>
    </r>
    <r>
      <rPr>
        <sz val="12"/>
        <color indexed="8"/>
        <rFont val="新細明體"/>
        <family val="1"/>
        <charset val="136"/>
      </rPr>
      <t>，弄錯、搞錯、寫錯、看錯</t>
    </r>
    <r>
      <rPr>
        <sz val="12"/>
        <color indexed="8"/>
        <rFont val="新細明體"/>
        <family val="1"/>
        <charset val="136"/>
      </rPr>
      <t>、遺漏、</t>
    </r>
    <r>
      <rPr>
        <sz val="12"/>
        <color indexed="8"/>
        <rFont val="新細明體"/>
        <family val="1"/>
        <charset val="136"/>
      </rPr>
      <t>。</t>
    </r>
    <rPh sb="0" eb="2">
      <t>ヨウケン</t>
    </rPh>
    <rPh sb="2" eb="4">
      <t>テイギ</t>
    </rPh>
    <rPh sb="6" eb="8">
      <t>シヨウ</t>
    </rPh>
    <rPh sb="8" eb="10">
      <t>ヨウキュウ</t>
    </rPh>
    <rPh sb="11" eb="12">
      <t>アヤマ</t>
    </rPh>
    <phoneticPr fontId="27"/>
  </si>
  <si>
    <r>
      <t>被植入Bug是因為沒有充分檢討、分析，或是考量不足</t>
    </r>
    <r>
      <rPr>
        <sz val="12"/>
        <color indexed="8"/>
        <rFont val="新細明體"/>
        <family val="1"/>
        <charset val="136"/>
      </rPr>
      <t>，</t>
    </r>
    <r>
      <rPr>
        <sz val="12"/>
        <color indexed="8"/>
        <rFont val="新細明體"/>
        <family val="1"/>
        <charset val="136"/>
      </rPr>
      <t>造成內容不足、遺漏、錯誤。</t>
    </r>
    <phoneticPr fontId="20" type="noConversion"/>
  </si>
  <si>
    <t>分類</t>
    <rPh sb="0" eb="2">
      <t>ブンルイ</t>
    </rPh>
    <phoneticPr fontId="40"/>
  </si>
  <si>
    <t>Check項目</t>
    <rPh sb="5" eb="7">
      <t>コウモク</t>
    </rPh>
    <phoneticPr fontId="40"/>
  </si>
  <si>
    <t>No.</t>
    <phoneticPr fontId="40"/>
  </si>
  <si>
    <t>Check内容</t>
    <rPh sb="5" eb="7">
      <t>ナイヨウ</t>
    </rPh>
    <phoneticPr fontId="40"/>
  </si>
  <si>
    <t>□</t>
    <phoneticPr fontId="40"/>
  </si>
  <si>
    <t>用語</t>
    <phoneticPr fontId="40"/>
  </si>
  <si>
    <t>簡稱、専門用語、Code表、ErrorMessage表等整體系統是否都有統一嗎</t>
    <phoneticPr fontId="40"/>
  </si>
  <si>
    <t>□</t>
    <phoneticPr fontId="40"/>
  </si>
  <si>
    <t>對應各報表的業務Process跟利用目的、是否有在業務Flow上被明示呢</t>
    <phoneticPr fontId="40"/>
  </si>
  <si>
    <t>必要性能（處理時間、Response時間）是否有明確呢</t>
    <rPh sb="18" eb="20">
      <t>ジカン</t>
    </rPh>
    <rPh sb="22" eb="24">
      <t>メイカク</t>
    </rPh>
    <phoneticPr fontId="40"/>
  </si>
  <si>
    <t>Error處理是否有被明示呢</t>
    <phoneticPr fontId="40"/>
  </si>
  <si>
    <t>各畫面的操作方法、Menu構成以及遷移是否明確呢</t>
  </si>
  <si>
    <t>對應各畫面之業務Process跟利用目的、有在業務Flow上被明示呢</t>
  </si>
  <si>
    <t>Error處理是否有被明示呢</t>
    <phoneticPr fontId="40"/>
  </si>
  <si>
    <t>對應各File的業務Process跟利用目的、是否有在業務Flow上被明示呢</t>
  </si>
  <si>
    <t>Data保持期間是否有明確呢</t>
    <rPh sb="4" eb="6">
      <t>ホジ</t>
    </rPh>
    <rPh sb="6" eb="8">
      <t>キカン</t>
    </rPh>
    <rPh sb="9" eb="11">
      <t>メイカク</t>
    </rPh>
    <phoneticPr fontId="40"/>
  </si>
  <si>
    <t>Security對策是否有被考慮到呢</t>
  </si>
  <si>
    <t>運用設計</t>
    <rPh sb="0" eb="2">
      <t>ウンヨウ</t>
    </rPh>
    <rPh sb="2" eb="4">
      <t>セッケイ</t>
    </rPh>
    <phoneticPr fontId="40"/>
  </si>
  <si>
    <t>要件定義内容的承接</t>
    <rPh sb="0" eb="2">
      <t>ヨウケン</t>
    </rPh>
    <rPh sb="2" eb="4">
      <t>テイギ</t>
    </rPh>
    <rPh sb="4" eb="6">
      <t>ナイヨウ</t>
    </rPh>
    <rPh sb="7" eb="8">
      <t>ツ</t>
    </rPh>
    <phoneticPr fontId="40"/>
  </si>
  <si>
    <t>要件定義所定義的要件有無過與不足以及矛盾呢</t>
    <rPh sb="0" eb="2">
      <t>ヨウケン</t>
    </rPh>
    <rPh sb="2" eb="4">
      <t>テイギ</t>
    </rPh>
    <rPh sb="8" eb="10">
      <t>ヨウケン</t>
    </rPh>
    <phoneticPr fontId="40"/>
  </si>
  <si>
    <t>實現性</t>
    <phoneticPr fontId="40"/>
  </si>
  <si>
    <t>Format</t>
    <phoneticPr fontId="40"/>
  </si>
  <si>
    <t>各要素的製造區分</t>
    <rPh sb="4" eb="6">
      <t>セイゾウ</t>
    </rPh>
    <phoneticPr fontId="40"/>
  </si>
  <si>
    <t>記載Level</t>
    <rPh sb="0" eb="2">
      <t>キサイ</t>
    </rPh>
    <phoneticPr fontId="40"/>
  </si>
  <si>
    <t xml:space="preserve">是否有被排除針對設計的曖昧嗎 </t>
    <phoneticPr fontId="40"/>
  </si>
  <si>
    <t>名稱、輸出入的區分、Data項目、DataLayout、輸出入方法、輸入Check以及條件是否明確呢</t>
  </si>
  <si>
    <t>名稱、輸出入的區分、Data項目、Layout、輸出入方法、輸入Check以及條件是否明確呢</t>
  </si>
  <si>
    <t>運用上的制約條件以及障害発生時的回復時間等是否有規定到呢</t>
  </si>
  <si>
    <t>系統、功能名稱</t>
  </si>
  <si>
    <t>清楚易懂、合適的系統名、功能名是否有設定呢</t>
    <rPh sb="10" eb="11">
      <t>メイ</t>
    </rPh>
    <rPh sb="16" eb="18">
      <t>セッテイ</t>
    </rPh>
    <phoneticPr fontId="40"/>
  </si>
  <si>
    <t>障害對策以及Backup功能是否有被考慮到呢</t>
  </si>
  <si>
    <t>規格</t>
    <phoneticPr fontId="40"/>
  </si>
  <si>
    <t>報表的名稱以及規格</t>
  </si>
  <si>
    <t>畫面的名稱以及規格</t>
  </si>
  <si>
    <t>Batch處理的規格</t>
    <phoneticPr fontId="40"/>
  </si>
  <si>
    <t>處理件數的平均値、最大件數、Data容量是否有明確呢</t>
    <rPh sb="9" eb="11">
      <t>サイダイ</t>
    </rPh>
    <rPh sb="18" eb="20">
      <t>ヨウリョウ</t>
    </rPh>
    <rPh sb="21" eb="23">
      <t>メイカク</t>
    </rPh>
    <phoneticPr fontId="40"/>
  </si>
  <si>
    <t>針對各報表、畫面、File、Data、Batch處理等的各要素、是否可以分辨出新增、修改、既存呢</t>
  </si>
  <si>
    <t>處理條件、處理Cycle、處理Timing是否有明確呢</t>
    <rPh sb="22" eb="24">
      <t>メイカク</t>
    </rPh>
    <phoneticPr fontId="40"/>
  </si>
  <si>
    <t>名稱、代號</t>
    <rPh sb="3" eb="5">
      <t>モンゴン</t>
    </rPh>
    <phoneticPr fontId="40"/>
  </si>
  <si>
    <t>業務關連性</t>
    <rPh sb="0" eb="2">
      <t>ギョウム</t>
    </rPh>
    <phoneticPr fontId="40"/>
  </si>
  <si>
    <t>系統概要、業務Flow的內容是否足夠理解整體、與業務的關連、與其他系統、其他業務的連繫呢
（誰、何時、哪裡、甚麼、如何、為何　都有具體化描述了嗎)</t>
    <rPh sb="2" eb="4">
      <t>ガイヨウ</t>
    </rPh>
    <rPh sb="5" eb="7">
      <t>ギョウム</t>
    </rPh>
    <rPh sb="16" eb="18">
      <t>ギョウム</t>
    </rPh>
    <rPh sb="20" eb="22">
      <t>カンレン</t>
    </rPh>
    <rPh sb="23" eb="24">
      <t>タ</t>
    </rPh>
    <rPh sb="28" eb="30">
      <t>ギョウム</t>
    </rPh>
    <rPh sb="32" eb="34">
      <t>レンケイ</t>
    </rPh>
    <rPh sb="35" eb="37">
      <t>リカイ</t>
    </rPh>
    <rPh sb="40" eb="42">
      <t>ナイヨウ</t>
    </rPh>
    <rPh sb="48" eb="49">
      <t>ダレ</t>
    </rPh>
    <rPh sb="58" eb="59">
      <t>ナニ</t>
    </rPh>
    <rPh sb="70" eb="73">
      <t>グタイカ</t>
    </rPh>
    <phoneticPr fontId="40"/>
  </si>
  <si>
    <t>實現性（技術面以及工時）沒有問題嗎</t>
    <phoneticPr fontId="20" type="noConversion"/>
  </si>
  <si>
    <t>名稱、輸出入的區分、論理構造、各Data項目的名稱、属性、長度、Key項目等是否明確呢</t>
    <phoneticPr fontId="20" type="noConversion"/>
  </si>
  <si>
    <t>File、Data的名稱以及規格</t>
    <phoneticPr fontId="20" type="noConversion"/>
  </si>
  <si>
    <r>
      <t>PMO</t>
    </r>
    <r>
      <rPr>
        <b/>
        <sz val="12"/>
        <rFont val="細明體"/>
        <family val="3"/>
        <charset val="136"/>
      </rPr>
      <t>單位</t>
    </r>
    <phoneticPr fontId="23" type="noConversion"/>
  </si>
  <si>
    <t>內容OK，但改另一種作法(表達/設計/方式)會更好；文字編輯表達上有錯字、多餘描述，語詞待加強。</t>
    <rPh sb="17" eb="19">
      <t>キサイ</t>
    </rPh>
    <rPh sb="19" eb="21">
      <t>ナイヨウ</t>
    </rPh>
    <rPh sb="22" eb="24">
      <t>モンダイナ</t>
    </rPh>
    <phoneticPr fontId="27"/>
  </si>
  <si>
    <t>被植入Bug是因為沒有充分理解(Input來源)內容即進行設計，造成內容錯誤、不足、遺漏或錯誤。</t>
    <phoneticPr fontId="20" type="noConversion"/>
  </si>
  <si>
    <t>植入Bug來源(Task)</t>
    <rPh sb="0" eb="3">
      <t>ゲンインクブン</t>
    </rPh>
    <phoneticPr fontId="28"/>
  </si>
  <si>
    <t>範圍定義</t>
    <phoneticPr fontId="20" type="noConversion"/>
  </si>
  <si>
    <t>業務持續運作</t>
    <phoneticPr fontId="20" type="noConversion"/>
  </si>
  <si>
    <t>服務等級</t>
    <phoneticPr fontId="20" type="noConversion"/>
  </si>
  <si>
    <t>專案工作計畫</t>
    <phoneticPr fontId="20" type="noConversion"/>
  </si>
  <si>
    <t>需求確認</t>
    <phoneticPr fontId="20" type="noConversion"/>
  </si>
  <si>
    <t>系統分析</t>
    <phoneticPr fontId="20" type="noConversion"/>
  </si>
  <si>
    <t>開發架構設計</t>
    <phoneticPr fontId="20" type="noConversion"/>
  </si>
  <si>
    <t>移轉方式方針檢討</t>
    <phoneticPr fontId="20" type="noConversion"/>
  </si>
  <si>
    <t>系統安全設計</t>
    <phoneticPr fontId="20" type="noConversion"/>
  </si>
  <si>
    <t>標準化規範</t>
    <phoneticPr fontId="20" type="noConversion"/>
  </si>
  <si>
    <t>方式方針檢討</t>
    <phoneticPr fontId="20" type="noConversion"/>
  </si>
  <si>
    <t>運用方針檢討</t>
    <phoneticPr fontId="20" type="noConversion"/>
  </si>
  <si>
    <t>功能分析</t>
    <phoneticPr fontId="20" type="noConversion"/>
  </si>
  <si>
    <t>Infra 方式設計</t>
    <phoneticPr fontId="20" type="noConversion"/>
  </si>
  <si>
    <t>資料庫設計</t>
    <phoneticPr fontId="20" type="noConversion"/>
  </si>
  <si>
    <t>功能設計</t>
    <phoneticPr fontId="20" type="noConversion"/>
  </si>
  <si>
    <t>程式開發</t>
    <phoneticPr fontId="42"/>
  </si>
  <si>
    <t>系統化計畫</t>
    <phoneticPr fontId="20" type="noConversion"/>
  </si>
  <si>
    <t>概要設計</t>
    <phoneticPr fontId="20" type="noConversion"/>
  </si>
  <si>
    <t>基本設計</t>
    <phoneticPr fontId="20" type="noConversion"/>
  </si>
  <si>
    <t>詳細設計</t>
    <phoneticPr fontId="42"/>
  </si>
  <si>
    <t>製造開發</t>
    <phoneticPr fontId="42"/>
  </si>
  <si>
    <t>使用者操作手冊</t>
    <phoneticPr fontId="42"/>
  </si>
  <si>
    <t>需求訪談</t>
    <phoneticPr fontId="20" type="noConversion"/>
  </si>
  <si>
    <t>植入Bug來源(Task)</t>
    <phoneticPr fontId="20" type="noConversion"/>
  </si>
  <si>
    <t>再Review</t>
  </si>
  <si>
    <t>李仕國</t>
    <phoneticPr fontId="20" type="noConversion"/>
  </si>
  <si>
    <t>吳英杰</t>
    <phoneticPr fontId="20" type="noConversion"/>
  </si>
  <si>
    <t>懿信</t>
  </si>
  <si>
    <t>SA PM</t>
  </si>
  <si>
    <t>1</t>
    <phoneticPr fontId="23" type="noConversion"/>
  </si>
  <si>
    <t>SA PM-1</t>
  </si>
  <si>
    <t>仕國</t>
    <phoneticPr fontId="23" type="noConversion"/>
  </si>
  <si>
    <t>仕國、懿信、秀菁、英杰、清翔、業譚、增賢</t>
    <phoneticPr fontId="20" type="noConversion"/>
  </si>
  <si>
    <t>作業項目需與RA001流程標示項目相符</t>
    <phoneticPr fontId="23" type="noConversion"/>
  </si>
  <si>
    <t>如流程中功能拆列，仍需於第1行標列RA001流程名稱</t>
    <phoneticPr fontId="23" type="noConversion"/>
  </si>
  <si>
    <t>2</t>
    <phoneticPr fontId="23" type="noConversion"/>
  </si>
  <si>
    <t>系統分析</t>
  </si>
  <si>
    <t>理解不足</t>
  </si>
  <si>
    <t>處理規則如有項目1下方有1.1.需空白2格作為識別</t>
    <phoneticPr fontId="23" type="noConversion"/>
  </si>
  <si>
    <t>SA PM-2</t>
  </si>
  <si>
    <t>SA PM-2</t>
    <phoneticPr fontId="20" type="noConversion"/>
  </si>
  <si>
    <t>SA PM</t>
    <phoneticPr fontId="20" type="noConversion"/>
  </si>
  <si>
    <t>傳勝</t>
    <phoneticPr fontId="23" type="noConversion"/>
  </si>
  <si>
    <t>標準化規範</t>
  </si>
  <si>
    <t>V</t>
  </si>
  <si>
    <t>3</t>
  </si>
  <si>
    <t>4</t>
  </si>
  <si>
    <t>5</t>
  </si>
  <si>
    <t>登入後跑馬燈尚未列入RA003中</t>
    <phoneticPr fontId="23" type="noConversion"/>
  </si>
  <si>
    <t>效能需求需列1.最大處理人數2.concurrent數由使用者決定</t>
    <phoneticPr fontId="23" type="noConversion"/>
  </si>
  <si>
    <t>SSO TtimeOut設定的回收時間點需與Infra協調此項列課題</t>
    <phoneticPr fontId="23" type="noConversion"/>
  </si>
  <si>
    <t>人員資料查詢開窗設計,各系統畫面及欄位需一致</t>
    <phoneticPr fontId="23" type="noConversion"/>
  </si>
  <si>
    <t>作業執行者欄位若為Batch或系統被Trigger後的作業,無真實的執者需填寫系統名稱</t>
    <phoneticPr fontId="23" type="noConversion"/>
  </si>
  <si>
    <t>呼叫其他功能時需標明被呼叫的功能名稱</t>
    <phoneticPr fontId="23" type="noConversion"/>
  </si>
  <si>
    <r>
      <t>資料量</t>
    </r>
    <r>
      <rPr>
        <sz val="12"/>
        <color indexed="8"/>
        <rFont val="新細明體"/>
        <family val="1"/>
        <charset val="136"/>
      </rPr>
      <t>、保存期限、資料量年成長率如資料無需預估填N/A值</t>
    </r>
    <phoneticPr fontId="23" type="noConversion"/>
  </si>
  <si>
    <t xml:space="preserve">當發生模式:多 頻率需:隨時 </t>
    <phoneticPr fontId="23" type="noConversion"/>
  </si>
  <si>
    <t>保存期限需要分線上可查詢及備份可查詢,由使用者決定確認</t>
    <phoneticPr fontId="23" type="noConversion"/>
  </si>
  <si>
    <t>需求確認</t>
  </si>
  <si>
    <t>溝通miss</t>
  </si>
  <si>
    <t>設計miss</t>
  </si>
  <si>
    <t>6</t>
  </si>
  <si>
    <t>7</t>
  </si>
  <si>
    <t>8</t>
  </si>
  <si>
    <t>9</t>
  </si>
  <si>
    <t>10</t>
  </si>
  <si>
    <t>11</t>
  </si>
  <si>
    <t>12</t>
  </si>
  <si>
    <t>修正Batch作業及系統作業的作業執行者為"系統管理模組"</t>
    <phoneticPr fontId="23" type="noConversion"/>
  </si>
  <si>
    <t>與使用者確認需求後會列入RA003</t>
    <phoneticPr fontId="23" type="noConversion"/>
  </si>
  <si>
    <t>會在被呼叫的功能或API備註功能名稱</t>
    <phoneticPr fontId="23" type="noConversion"/>
  </si>
  <si>
    <t>己將此項需求列入課題確認後再進行更新</t>
    <phoneticPr fontId="23" type="noConversion"/>
  </si>
  <si>
    <t>修正業務別RA_APF001模組功能執行流程的資料量欄位為N/A</t>
    <phoneticPr fontId="23" type="noConversion"/>
  </si>
  <si>
    <t>文件填寫格式調整，確切要求則與使用者討論後再填入</t>
    <phoneticPr fontId="23" type="noConversion"/>
  </si>
  <si>
    <t>如左列說明事項</t>
    <phoneticPr fontId="23" type="noConversion"/>
  </si>
  <si>
    <t>會請各模組Follow遵守提出內容</t>
    <phoneticPr fontId="23" type="noConversion"/>
  </si>
  <si>
    <t>Infra 方式設計</t>
  </si>
  <si>
    <t>系統依config設定顯示其餘區塊資訊(ex:異常警示)設定方式應詳細說明</t>
    <phoneticPr fontId="23" type="noConversion"/>
  </si>
  <si>
    <t>補充於處理規則5.3，補充說明系統參數設定預設以web.config方式設定，不以DB方式處理。
(項次2-APF0001)</t>
    <phoneticPr fontId="23" type="noConversion"/>
  </si>
  <si>
    <t>使用者重複登入時，若選擇自行登出，請速達提供提示方式或訊息</t>
    <phoneticPr fontId="23" type="noConversion"/>
  </si>
  <si>
    <t>跑馬燈訊息顯示，可能依不同單位顯示不同的跑馬燈內容，需確認議題</t>
    <phoneticPr fontId="23" type="noConversion"/>
  </si>
  <si>
    <t>角色功能清單對應，設定可查詢權限部分說明補充</t>
    <phoneticPr fontId="23" type="noConversion"/>
  </si>
  <si>
    <t>查詢表示可列印，列印指列印PDF檔案，匯出時可能是txt或excel檔案
(項次6-APF0202)</t>
    <phoneticPr fontId="23" type="noConversion"/>
  </si>
  <si>
    <t>角色可查詢組織對應，選擇組織補充說明</t>
    <phoneticPr fontId="23" type="noConversion"/>
  </si>
  <si>
    <t>設定密碼發生模式改為多(至少三個月要改一次)</t>
    <phoneticPr fontId="23" type="noConversion"/>
  </si>
  <si>
    <t>如左列說明事項
(項次8-APF0301)</t>
    <phoneticPr fontId="23" type="noConversion"/>
  </si>
  <si>
    <t>設定密碼作業執行者改為全公司使用者</t>
    <phoneticPr fontId="23" type="noConversion"/>
  </si>
  <si>
    <t>Log Management請速達評估</t>
    <phoneticPr fontId="23" type="noConversion"/>
  </si>
  <si>
    <t>13</t>
  </si>
  <si>
    <t>14</t>
  </si>
  <si>
    <t>15</t>
  </si>
  <si>
    <t>16</t>
  </si>
  <si>
    <t>17</t>
  </si>
  <si>
    <t>18</t>
  </si>
  <si>
    <t>19</t>
  </si>
  <si>
    <t>20</t>
  </si>
  <si>
    <t>21</t>
  </si>
  <si>
    <t>22</t>
  </si>
  <si>
    <t>李仕國</t>
    <phoneticPr fontId="20" type="noConversion"/>
  </si>
  <si>
    <t>陳慕霖</t>
    <phoneticPr fontId="20" type="noConversion"/>
  </si>
  <si>
    <t>SA PM-3</t>
  </si>
  <si>
    <t>若不需履歷的設計方式,要特別標註</t>
    <phoneticPr fontId="23" type="noConversion"/>
  </si>
  <si>
    <t>將於設計階段增加標註</t>
    <phoneticPr fontId="23" type="noConversion"/>
  </si>
  <si>
    <t>共用帳號、登入驗證碼等資安議題，需告知速達資安風險可能</t>
    <phoneticPr fontId="23" type="noConversion"/>
  </si>
  <si>
    <t>均有提出且會列於會議紀錄之中</t>
    <phoneticPr fontId="23" type="noConversion"/>
  </si>
  <si>
    <t>將於[異常警示]模組需求訪談中提出討論</t>
    <phoneticPr fontId="23" type="noConversion"/>
  </si>
  <si>
    <t>失效人員若能成功認證ID/PW， 應將此類錯誤登入訊息記錄於log中</t>
    <phoneticPr fontId="23" type="noConversion"/>
  </si>
  <si>
    <t>將再與速達討論訊息內容</t>
    <phoneticPr fontId="23" type="noConversion"/>
  </si>
  <si>
    <t>登入紀錄分為2筆，此類狀況即表示僅有驗證成功而無生失效成功Log，以現有Log即可查得</t>
    <phoneticPr fontId="23" type="noConversion"/>
  </si>
  <si>
    <t>功能分析</t>
  </si>
  <si>
    <t>業譚</t>
    <phoneticPr fontId="23" type="noConversion"/>
  </si>
  <si>
    <t>將列於保存期限需求中，如保存要求為5年，需請Infra於規劃時納入考量，有需要Infra應再向速達提出</t>
    <phoneticPr fontId="23" type="noConversion"/>
  </si>
  <si>
    <t>23</t>
    <phoneticPr fontId="23" type="noConversion"/>
  </si>
  <si>
    <t>Log紀錄保存方式補充說明</t>
    <phoneticPr fontId="23" type="noConversion"/>
  </si>
  <si>
    <t>角色維護保存期限補充說明</t>
    <phoneticPr fontId="23" type="noConversion"/>
  </si>
  <si>
    <t>24</t>
    <phoneticPr fontId="23" type="noConversion"/>
  </si>
  <si>
    <t>25</t>
  </si>
  <si>
    <t>26</t>
  </si>
  <si>
    <t>27</t>
  </si>
  <si>
    <t>SA PM-4</t>
  </si>
  <si>
    <t>選擇組織時，補充說明是該選取組織及下轄單位
(項次7-APF0203)</t>
    <phoneticPr fontId="23" type="noConversion"/>
  </si>
  <si>
    <t>將資料量欄位說明改為其餘媒體備份保存5年
(項次2-APF0001)</t>
    <phoneticPr fontId="23" type="noConversion"/>
  </si>
  <si>
    <t>保存期限說明補充新增依NBU備份Policy而定
(項次3-APF0101)</t>
    <phoneticPr fontId="23" type="noConversion"/>
  </si>
  <si>
    <t>如左列說明事項
(項次8-APF0301)</t>
    <phoneticPr fontId="23" type="noConversion"/>
  </si>
  <si>
    <t>職稱轉入欄位，沒有生失效欄位</t>
    <phoneticPr fontId="23" type="noConversion"/>
  </si>
  <si>
    <t>RA003補充註記，某些功能需做移轉計畫，避免遺忘</t>
    <phoneticPr fontId="23" type="noConversion"/>
  </si>
  <si>
    <t>處理規則3.1、5.2移除生失效欄位
(項次11-APF0402)</t>
    <phoneticPr fontId="23" type="noConversion"/>
  </si>
  <si>
    <t>組織查詢範圍，須經常連結主檔查詢資料，有效能議題，須注記</t>
    <phoneticPr fontId="23" type="noConversion"/>
  </si>
  <si>
    <t>(項次12-APF0501)</t>
    <phoneticPr fontId="23" type="noConversion"/>
  </si>
  <si>
    <t>28</t>
  </si>
  <si>
    <t>29</t>
  </si>
  <si>
    <t>30</t>
  </si>
  <si>
    <t>組織查詢範圍，執行動作改變</t>
    <phoneticPr fontId="23" type="noConversion"/>
  </si>
  <si>
    <t>可顯示功能清單查詢，處理規則調整</t>
    <phoneticPr fontId="23" type="noConversion"/>
  </si>
  <si>
    <t>處理規則說明，補充權限模組使用的連線字串指向APF權限DB；各模組使用的連線字串則指向各模組自己的權限DB</t>
    <phoneticPr fontId="23" type="noConversion"/>
  </si>
  <si>
    <t>仕國、懿信、慕霖、清翔、業譚、增賢、芳妤、QA TEAM 1人</t>
    <phoneticPr fontId="20" type="noConversion"/>
  </si>
  <si>
    <t>芳妤調整API，改為傳入UserID，回傳所有可查詢組織ID
(項次12-APF0501)</t>
    <phoneticPr fontId="23" type="noConversion"/>
  </si>
  <si>
    <t>如左列說明事項</t>
    <phoneticPr fontId="23" type="noConversion"/>
  </si>
  <si>
    <t>31</t>
  </si>
  <si>
    <t>32</t>
  </si>
  <si>
    <t>33</t>
  </si>
  <si>
    <t>功能點擊紀錄-外部系統的系統編號(EX:金財通)需與速達系統編號不同</t>
    <phoneticPr fontId="23" type="noConversion"/>
  </si>
  <si>
    <t>系統運作中，畫面上以blockui方式提示使用者系統運作中，並且防止重複點選功能</t>
    <phoneticPr fontId="23" type="noConversion"/>
  </si>
  <si>
    <t>APF為系統共用基礎，為避免使用者操作一半中斷，所以有此設計</t>
    <phoneticPr fontId="23" type="noConversion"/>
  </si>
  <si>
    <t>Session timeout機制討論，是否有安全性考量需求(被別人使用)</t>
    <phoneticPr fontId="23" type="noConversion"/>
  </si>
  <si>
    <t>Session timeout的reset機制，是client端或server端(有postback)判斷</t>
    <phoneticPr fontId="23" type="noConversion"/>
  </si>
  <si>
    <t>目前Timer設定在client端，所以是以client端動作判斷</t>
    <phoneticPr fontId="23" type="noConversion"/>
  </si>
  <si>
    <t>34</t>
    <phoneticPr fontId="23" type="noConversion"/>
  </si>
  <si>
    <t>功能清單可能依不同時段會有不同的顯示內容，甚至會有不同的動作(EX:下午六點後不允許修改，僅能查詢)</t>
    <phoneticPr fontId="23" type="noConversion"/>
  </si>
  <si>
    <t>待確認是否有需求</t>
    <phoneticPr fontId="23" type="noConversion"/>
  </si>
  <si>
    <t>功能清單-我的最愛功能UI與設計與客戶確認，並可在7月底完成</t>
    <phoneticPr fontId="23" type="noConversion"/>
  </si>
  <si>
    <t>35</t>
    <phoneticPr fontId="23" type="noConversion"/>
  </si>
  <si>
    <t>如左列說明事項</t>
    <phoneticPr fontId="23" type="noConversion"/>
  </si>
  <si>
    <t>仕國、懿信、英杰、清翔、業譚、增賢、傳勝、芳妤、QA TEAM 2人</t>
    <phoneticPr fontId="20" type="noConversion"/>
  </si>
  <si>
    <t>傳勝</t>
  </si>
  <si>
    <t>待仕國與客戶確認</t>
    <phoneticPr fontId="23" type="noConversion"/>
  </si>
  <si>
    <t>新增功能-模組如正進行重開或系統更新時，點選功能要導至另一暫停使用畫面</t>
    <phoneticPr fontId="23" type="noConversion"/>
  </si>
  <si>
    <t>36</t>
    <phoneticPr fontId="23" type="noConversion"/>
  </si>
</sst>
</file>

<file path=xl/styles.xml><?xml version="1.0" encoding="utf-8"?>
<styleSheet xmlns="http://schemas.openxmlformats.org/spreadsheetml/2006/main">
  <numFmts count="6">
    <numFmt numFmtId="176" formatCode="0_ "/>
    <numFmt numFmtId="177" formatCode="\v@"/>
    <numFmt numFmtId="178" formatCode="yyyy/mm/dd"/>
    <numFmt numFmtId="179" formatCode="@&quot; ↖ 請先複製插入儲存格後再填&quot;"/>
    <numFmt numFmtId="180" formatCode="@&quot; ↖ 請先複製整列插入後再填&quot;"/>
    <numFmt numFmtId="181" formatCode="0.00_ "/>
  </numFmts>
  <fonts count="50">
    <font>
      <sz val="12"/>
      <color indexed="8"/>
      <name val="新細明體"/>
      <family val="1"/>
      <charset val="136"/>
    </font>
    <font>
      <sz val="12"/>
      <color indexed="8"/>
      <name val="新細明體"/>
      <family val="1"/>
      <charset val="136"/>
    </font>
    <font>
      <sz val="10"/>
      <color indexed="8"/>
      <name val="Arial"/>
      <family val="2"/>
    </font>
    <font>
      <sz val="11"/>
      <name val="ＭＳ Ｐゴシック"/>
      <family val="2"/>
    </font>
    <font>
      <sz val="12"/>
      <color indexed="9"/>
      <name val="新細明體"/>
      <family val="1"/>
      <charset val="136"/>
    </font>
    <font>
      <sz val="12"/>
      <color indexed="60"/>
      <name val="新細明體"/>
      <family val="1"/>
      <charset val="136"/>
    </font>
    <font>
      <b/>
      <sz val="12"/>
      <color indexed="8"/>
      <name val="新細明體"/>
      <family val="1"/>
      <charset val="136"/>
    </font>
    <font>
      <sz val="12"/>
      <color indexed="17"/>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indexed="20"/>
      <name val="新細明體"/>
      <family val="1"/>
      <charset val="136"/>
    </font>
    <font>
      <sz val="12"/>
      <color indexed="10"/>
      <name val="新細明體"/>
      <family val="1"/>
      <charset val="136"/>
    </font>
    <font>
      <sz val="9"/>
      <name val="新細明體"/>
      <family val="1"/>
      <charset val="136"/>
    </font>
    <font>
      <sz val="12"/>
      <color indexed="8"/>
      <name val="標楷體"/>
      <family val="4"/>
      <charset val="136"/>
    </font>
    <font>
      <sz val="12"/>
      <name val="標楷體"/>
      <family val="4"/>
      <charset val="136"/>
    </font>
    <font>
      <sz val="9"/>
      <name val="細明體"/>
      <family val="3"/>
      <charset val="136"/>
    </font>
    <font>
      <sz val="9"/>
      <color indexed="10"/>
      <name val="Geneva"/>
      <family val="2"/>
    </font>
    <font>
      <b/>
      <sz val="9"/>
      <color indexed="81"/>
      <name val="細明體"/>
      <family val="3"/>
      <charset val="136"/>
    </font>
    <font>
      <sz val="11"/>
      <name val="ＭＳ ゴシック"/>
      <family val="3"/>
    </font>
    <font>
      <sz val="12"/>
      <name val="ＭＳ ゴシック"/>
      <family val="3"/>
    </font>
    <font>
      <sz val="6"/>
      <name val="ＭＳ ゴシック"/>
      <family val="3"/>
    </font>
    <font>
      <sz val="10"/>
      <color indexed="81"/>
      <name val="新細明體"/>
      <family val="1"/>
      <charset val="136"/>
    </font>
    <font>
      <sz val="10"/>
      <color indexed="12"/>
      <name val="新細明體"/>
      <family val="1"/>
      <charset val="136"/>
    </font>
    <font>
      <sz val="11"/>
      <color indexed="81"/>
      <name val="新細明體"/>
      <family val="1"/>
      <charset val="136"/>
    </font>
    <font>
      <sz val="12"/>
      <color indexed="8"/>
      <name val="Times New Roman"/>
      <family val="1"/>
    </font>
    <font>
      <sz val="12"/>
      <name val="Times New Roman"/>
      <family val="1"/>
    </font>
    <font>
      <sz val="12"/>
      <color indexed="10"/>
      <name val="Times New Roman"/>
      <family val="1"/>
    </font>
    <font>
      <b/>
      <sz val="12"/>
      <name val="標楷體"/>
      <family val="4"/>
      <charset val="136"/>
    </font>
    <font>
      <sz val="9"/>
      <name val="Times New Roman"/>
      <family val="1"/>
    </font>
    <font>
      <b/>
      <sz val="9"/>
      <color indexed="10"/>
      <name val="Times New Roman"/>
      <family val="1"/>
    </font>
    <font>
      <b/>
      <sz val="12"/>
      <name val="Times New Roman"/>
      <family val="1"/>
    </font>
    <font>
      <b/>
      <sz val="12"/>
      <name val="細明體"/>
      <family val="3"/>
      <charset val="136"/>
    </font>
    <font>
      <sz val="6"/>
      <name val="新細明體"/>
      <family val="1"/>
      <charset val="136"/>
    </font>
    <font>
      <sz val="11"/>
      <name val="ＭＳ Ｐゴシック"/>
      <family val="2"/>
      <charset val="128"/>
    </font>
    <font>
      <sz val="6"/>
      <name val="ＭＳ Ｐゴシック"/>
      <family val="2"/>
      <charset val="128"/>
    </font>
    <font>
      <sz val="12"/>
      <color indexed="8"/>
      <name val="新細明體"/>
      <family val="1"/>
      <charset val="136"/>
      <scheme val="minor"/>
    </font>
    <font>
      <sz val="12"/>
      <name val="新細明體"/>
      <family val="1"/>
      <charset val="136"/>
      <scheme val="minor"/>
    </font>
    <font>
      <sz val="12"/>
      <color theme="1"/>
      <name val="新細明體"/>
      <family val="1"/>
      <charset val="136"/>
      <scheme val="minor"/>
    </font>
    <font>
      <b/>
      <sz val="12"/>
      <color indexed="9"/>
      <name val="新細明體"/>
      <family val="1"/>
      <charset val="136"/>
      <scheme val="minor"/>
    </font>
    <font>
      <sz val="12"/>
      <color rgb="FF000000"/>
      <name val="新細明體"/>
      <family val="1"/>
      <charset val="136"/>
      <scheme val="minor"/>
    </font>
    <font>
      <b/>
      <sz val="11"/>
      <color theme="1"/>
      <name val="新細明體"/>
      <family val="1"/>
      <charset val="136"/>
      <scheme val="minor"/>
    </font>
    <font>
      <sz val="12"/>
      <name val="細明體"/>
      <family val="3"/>
      <charset val="136"/>
    </font>
  </fonts>
  <fills count="3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1"/>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indexed="55"/>
        <bgColor indexed="64"/>
      </patternFill>
    </fill>
    <fill>
      <patternFill patternType="solid">
        <fgColor indexed="62"/>
        <bgColor indexed="64"/>
      </patternFill>
    </fill>
    <fill>
      <patternFill patternType="solid">
        <fgColor indexed="29"/>
        <bgColor indexed="64"/>
      </patternFill>
    </fill>
    <fill>
      <patternFill patternType="solid">
        <fgColor indexed="42"/>
        <bgColor indexed="64"/>
      </patternFill>
    </fill>
    <fill>
      <patternFill patternType="solid">
        <fgColor rgb="FFFFFFFF"/>
        <bgColor indexed="64"/>
      </patternFill>
    </fill>
    <fill>
      <patternFill patternType="solid">
        <fgColor theme="5" tint="0.59999389629810485"/>
        <bgColor indexed="64"/>
      </patternFill>
    </fill>
  </fills>
  <borders count="21">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s>
  <cellStyleXfs count="48">
    <xf numFmtId="0" fontId="0" fillId="0" borderId="0"/>
    <xf numFmtId="0" fontId="24" fillId="0" borderId="0"/>
    <xf numFmtId="0" fontId="3" fillId="0" borderId="0"/>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4" fillId="12"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41" fillId="0" borderId="0"/>
    <xf numFmtId="0" fontId="24" fillId="0" borderId="0"/>
    <xf numFmtId="0" fontId="5" fillId="16" borderId="0" applyNumberFormat="0" applyBorder="0" applyAlignment="0" applyProtection="0">
      <alignment vertical="center"/>
    </xf>
    <xf numFmtId="0" fontId="6" fillId="0" borderId="1" applyNumberFormat="0" applyFill="0" applyAlignment="0" applyProtection="0">
      <alignment vertical="center"/>
    </xf>
    <xf numFmtId="0" fontId="7" fillId="4" borderId="0" applyNumberFormat="0" applyBorder="0" applyAlignment="0" applyProtection="0">
      <alignment vertical="center"/>
    </xf>
    <xf numFmtId="0" fontId="8" fillId="17" borderId="2" applyNumberFormat="0" applyAlignment="0" applyProtection="0">
      <alignment vertical="center"/>
    </xf>
    <xf numFmtId="0" fontId="9" fillId="0" borderId="3" applyNumberFormat="0" applyFill="0" applyAlignment="0" applyProtection="0">
      <alignment vertical="center"/>
    </xf>
    <xf numFmtId="0" fontId="1" fillId="18" borderId="4" applyNumberFormat="0" applyFont="0" applyAlignment="0" applyProtection="0">
      <alignment vertical="center"/>
    </xf>
    <xf numFmtId="0" fontId="10" fillId="0" borderId="0" applyNumberFormat="0" applyFill="0" applyBorder="0" applyAlignment="0" applyProtection="0">
      <alignment vertical="center"/>
    </xf>
    <xf numFmtId="0" fontId="4" fillId="19" borderId="0" applyNumberFormat="0" applyBorder="0" applyAlignment="0" applyProtection="0">
      <alignment vertical="center"/>
    </xf>
    <xf numFmtId="0" fontId="4" fillId="20" borderId="0" applyNumberFormat="0" applyBorder="0" applyAlignment="0" applyProtection="0">
      <alignment vertical="center"/>
    </xf>
    <xf numFmtId="0" fontId="4" fillId="21"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22" borderId="0" applyNumberFormat="0" applyBorder="0" applyAlignment="0" applyProtection="0">
      <alignment vertical="center"/>
    </xf>
    <xf numFmtId="0" fontId="27" fillId="0" borderId="0"/>
    <xf numFmtId="0" fontId="11" fillId="0" borderId="0" applyNumberFormat="0" applyFill="0" applyBorder="0" applyAlignment="0" applyProtection="0">
      <alignment vertical="center"/>
    </xf>
    <xf numFmtId="0" fontId="12" fillId="0" borderId="5" applyNumberFormat="0" applyFill="0" applyAlignment="0" applyProtection="0">
      <alignment vertical="center"/>
    </xf>
    <xf numFmtId="0" fontId="13" fillId="0" borderId="6" applyNumberFormat="0" applyFill="0" applyAlignment="0" applyProtection="0">
      <alignment vertical="center"/>
    </xf>
    <xf numFmtId="0" fontId="14" fillId="0" borderId="7" applyNumberFormat="0" applyFill="0" applyAlignment="0" applyProtection="0">
      <alignment vertical="center"/>
    </xf>
    <xf numFmtId="0" fontId="14" fillId="0" borderId="0" applyNumberFormat="0" applyFill="0" applyBorder="0" applyAlignment="0" applyProtection="0">
      <alignment vertical="center"/>
    </xf>
    <xf numFmtId="0" fontId="2" fillId="0" borderId="0">
      <alignment vertical="top"/>
    </xf>
    <xf numFmtId="0" fontId="15" fillId="7" borderId="2" applyNumberFormat="0" applyAlignment="0" applyProtection="0">
      <alignment vertical="center"/>
    </xf>
    <xf numFmtId="0" fontId="16" fillId="17" borderId="8" applyNumberFormat="0" applyAlignment="0" applyProtection="0">
      <alignment vertical="center"/>
    </xf>
    <xf numFmtId="0" fontId="17" fillId="23" borderId="9" applyNumberFormat="0" applyAlignment="0" applyProtection="0">
      <alignment vertical="center"/>
    </xf>
    <xf numFmtId="0" fontId="18" fillId="3" borderId="0" applyNumberFormat="0" applyBorder="0" applyAlignment="0" applyProtection="0">
      <alignment vertical="center"/>
    </xf>
    <xf numFmtId="0" fontId="19" fillId="0" borderId="0" applyNumberFormat="0" applyFill="0" applyBorder="0" applyAlignment="0" applyProtection="0">
      <alignment vertical="center"/>
    </xf>
  </cellStyleXfs>
  <cellXfs count="148">
    <xf numFmtId="0" fontId="0" fillId="0" borderId="0" xfId="0" applyAlignment="1">
      <alignment vertical="center"/>
    </xf>
    <xf numFmtId="0" fontId="33" fillId="24" borderId="10" xfId="2" applyNumberFormat="1" applyFont="1" applyFill="1" applyBorder="1" applyAlignment="1" applyProtection="1">
      <alignment horizontal="center" vertical="center"/>
    </xf>
    <xf numFmtId="0" fontId="32" fillId="0" borderId="0" xfId="0" applyFont="1" applyAlignment="1">
      <alignment vertical="center"/>
    </xf>
    <xf numFmtId="0" fontId="36" fillId="0" borderId="0" xfId="22" applyFont="1" applyAlignment="1">
      <alignment horizontal="left" vertical="center"/>
    </xf>
    <xf numFmtId="177" fontId="32" fillId="0" borderId="0" xfId="0" applyNumberFormat="1" applyFont="1" applyAlignment="1">
      <alignment horizontal="center" vertical="top"/>
    </xf>
    <xf numFmtId="0" fontId="32" fillId="0" borderId="0" xfId="0" applyFont="1" applyAlignment="1">
      <alignment vertical="top"/>
    </xf>
    <xf numFmtId="0" fontId="37" fillId="0" borderId="0" xfId="22" applyFont="1" applyAlignment="1">
      <alignment vertical="top"/>
    </xf>
    <xf numFmtId="0" fontId="38" fillId="0" borderId="0" xfId="22" applyFont="1" applyAlignment="1">
      <alignment horizontal="right" vertical="top"/>
    </xf>
    <xf numFmtId="0" fontId="34" fillId="0" borderId="0" xfId="2" applyFont="1"/>
    <xf numFmtId="0" fontId="33" fillId="25" borderId="10" xfId="2" applyFont="1" applyFill="1" applyBorder="1" applyAlignment="1">
      <alignment horizontal="center" vertical="center"/>
    </xf>
    <xf numFmtId="0" fontId="33" fillId="25" borderId="10" xfId="2" applyFont="1" applyFill="1" applyBorder="1" applyAlignment="1">
      <alignment horizontal="center" vertical="center" wrapText="1"/>
    </xf>
    <xf numFmtId="177" fontId="32" fillId="0" borderId="10" xfId="0" applyNumberFormat="1" applyFont="1" applyBorder="1" applyAlignment="1">
      <alignment horizontal="center" vertical="top"/>
    </xf>
    <xf numFmtId="0" fontId="32" fillId="0" borderId="10" xfId="0" applyFont="1" applyBorder="1" applyAlignment="1">
      <alignment horizontal="center" vertical="top"/>
    </xf>
    <xf numFmtId="0" fontId="32" fillId="0" borderId="10" xfId="0" applyFont="1" applyBorder="1" applyAlignment="1">
      <alignment vertical="top" wrapText="1"/>
    </xf>
    <xf numFmtId="178" fontId="32" fillId="0" borderId="10" xfId="0" applyNumberFormat="1" applyFont="1" applyBorder="1" applyAlignment="1">
      <alignment horizontal="center" vertical="top"/>
    </xf>
    <xf numFmtId="0" fontId="32" fillId="0" borderId="10" xfId="0" applyFont="1" applyBorder="1" applyAlignment="1">
      <alignment vertical="top"/>
    </xf>
    <xf numFmtId="14" fontId="32" fillId="0" borderId="10" xfId="0" applyNumberFormat="1" applyFont="1" applyBorder="1" applyAlignment="1">
      <alignment horizontal="center" vertical="top"/>
    </xf>
    <xf numFmtId="0" fontId="32" fillId="0" borderId="0" xfId="0" applyFont="1" applyAlignment="1">
      <alignment horizontal="center" vertical="top"/>
    </xf>
    <xf numFmtId="0" fontId="43" fillId="25" borderId="11" xfId="2" applyFont="1" applyFill="1" applyBorder="1" applyAlignment="1">
      <alignment horizontal="center" vertical="center" wrapText="1"/>
    </xf>
    <xf numFmtId="0" fontId="44" fillId="25" borderId="10" xfId="2" applyFont="1" applyFill="1" applyBorder="1" applyAlignment="1">
      <alignment horizontal="center" vertical="center" wrapText="1"/>
    </xf>
    <xf numFmtId="0" fontId="43" fillId="25" borderId="12" xfId="2" applyFont="1" applyFill="1" applyBorder="1" applyAlignment="1">
      <alignment horizontal="center" vertical="center" wrapText="1"/>
    </xf>
    <xf numFmtId="0" fontId="43" fillId="25" borderId="10" xfId="2" applyFont="1" applyFill="1" applyBorder="1" applyAlignment="1">
      <alignment horizontal="center" vertical="center" wrapText="1"/>
    </xf>
    <xf numFmtId="0" fontId="44" fillId="0" borderId="0" xfId="2" applyFont="1" applyAlignment="1">
      <alignment horizontal="center" vertical="center" wrapText="1"/>
    </xf>
    <xf numFmtId="0" fontId="44" fillId="0" borderId="0" xfId="2" applyFont="1" applyAlignment="1">
      <alignment vertical="center" wrapText="1"/>
    </xf>
    <xf numFmtId="0" fontId="44" fillId="0" borderId="10" xfId="2" applyFont="1" applyBorder="1" applyAlignment="1">
      <alignment horizontal="center" vertical="center" wrapText="1"/>
    </xf>
    <xf numFmtId="0" fontId="44" fillId="0" borderId="12" xfId="2" applyFont="1" applyBorder="1" applyAlignment="1">
      <alignment vertical="center" wrapText="1"/>
    </xf>
    <xf numFmtId="0" fontId="43" fillId="0" borderId="10" xfId="2" applyFont="1" applyBorder="1" applyAlignment="1">
      <alignment vertical="center" wrapText="1"/>
    </xf>
    <xf numFmtId="0" fontId="43" fillId="0" borderId="0" xfId="0" applyFont="1" applyAlignment="1">
      <alignment horizontal="center" vertical="center" wrapText="1"/>
    </xf>
    <xf numFmtId="0" fontId="43" fillId="0" borderId="0" xfId="0" applyFont="1" applyAlignment="1">
      <alignment vertical="center" wrapText="1"/>
    </xf>
    <xf numFmtId="49" fontId="44" fillId="0" borderId="0" xfId="0" applyNumberFormat="1" applyFont="1" applyAlignment="1">
      <alignment horizontal="center" vertical="center" wrapText="1"/>
    </xf>
    <xf numFmtId="0" fontId="44" fillId="0" borderId="10" xfId="0" applyFont="1" applyBorder="1" applyAlignment="1">
      <alignment horizontal="center" vertical="center" wrapText="1" shrinkToFit="1"/>
    </xf>
    <xf numFmtId="0" fontId="45" fillId="0" borderId="12" xfId="36" applyFont="1" applyBorder="1" applyAlignment="1" applyProtection="1">
      <alignment horizontal="left" vertical="center"/>
      <protection hidden="1"/>
    </xf>
    <xf numFmtId="0" fontId="45" fillId="0" borderId="10" xfId="36" applyFont="1" applyBorder="1" applyAlignment="1" applyProtection="1">
      <alignment horizontal="left" vertical="center" wrapText="1"/>
      <protection hidden="1"/>
    </xf>
    <xf numFmtId="0" fontId="45" fillId="0" borderId="0" xfId="36" applyFont="1" applyBorder="1" applyAlignment="1" applyProtection="1">
      <alignment horizontal="left" vertical="center" wrapText="1"/>
      <protection hidden="1"/>
    </xf>
    <xf numFmtId="0" fontId="44" fillId="0" borderId="0" xfId="0" applyFont="1" applyBorder="1" applyAlignment="1" applyProtection="1">
      <alignment vertical="center" wrapText="1"/>
      <protection hidden="1"/>
    </xf>
    <xf numFmtId="0" fontId="44" fillId="25" borderId="13" xfId="2" applyFont="1" applyFill="1" applyBorder="1" applyAlignment="1">
      <alignment horizontal="center" vertical="center" wrapText="1"/>
    </xf>
    <xf numFmtId="0" fontId="44" fillId="26" borderId="0" xfId="2" applyFont="1" applyFill="1" applyAlignment="1">
      <alignment horizontal="center" vertical="center" wrapText="1"/>
    </xf>
    <xf numFmtId="0" fontId="43" fillId="25" borderId="10" xfId="2" applyFont="1" applyFill="1" applyBorder="1" applyAlignment="1" applyProtection="1">
      <alignment horizontal="center" vertical="center" wrapText="1"/>
      <protection locked="0"/>
    </xf>
    <xf numFmtId="49" fontId="44" fillId="25" borderId="10" xfId="2" applyNumberFormat="1" applyFont="1" applyFill="1" applyBorder="1" applyAlignment="1" applyProtection="1">
      <alignment horizontal="center" vertical="center" wrapText="1"/>
      <protection locked="0"/>
    </xf>
    <xf numFmtId="0" fontId="44" fillId="25" borderId="10" xfId="2" applyFont="1" applyFill="1" applyBorder="1" applyAlignment="1" applyProtection="1">
      <alignment horizontal="center" vertical="center" wrapText="1"/>
      <protection locked="0"/>
    </xf>
    <xf numFmtId="0" fontId="44" fillId="0" borderId="10" xfId="2" applyNumberFormat="1" applyFont="1" applyBorder="1" applyAlignment="1" applyProtection="1">
      <alignment horizontal="center" vertical="center" wrapText="1"/>
      <protection locked="0"/>
    </xf>
    <xf numFmtId="49" fontId="44" fillId="0" borderId="10" xfId="2" applyNumberFormat="1" applyFont="1" applyBorder="1" applyAlignment="1" applyProtection="1">
      <alignment horizontal="center" vertical="center" wrapText="1"/>
      <protection locked="0"/>
    </xf>
    <xf numFmtId="0" fontId="43" fillId="0" borderId="10" xfId="0" applyFont="1" applyBorder="1" applyAlignment="1" applyProtection="1">
      <alignment horizontal="left" vertical="center" wrapText="1"/>
      <protection locked="0"/>
    </xf>
    <xf numFmtId="0" fontId="43" fillId="0" borderId="10" xfId="2" applyFont="1" applyBorder="1" applyAlignment="1" applyProtection="1">
      <alignment horizontal="left" vertical="center" wrapText="1"/>
      <protection locked="0"/>
    </xf>
    <xf numFmtId="0" fontId="43" fillId="0" borderId="10" xfId="2" applyFont="1" applyFill="1" applyBorder="1" applyAlignment="1" applyProtection="1">
      <alignment horizontal="center" vertical="center" wrapText="1"/>
      <protection locked="0"/>
    </xf>
    <xf numFmtId="0" fontId="44" fillId="0" borderId="10" xfId="2" applyFont="1" applyBorder="1" applyAlignment="1" applyProtection="1">
      <alignment horizontal="center" vertical="center" wrapText="1"/>
      <protection locked="0"/>
    </xf>
    <xf numFmtId="0" fontId="44" fillId="0" borderId="10" xfId="2" applyFont="1" applyFill="1" applyBorder="1" applyAlignment="1" applyProtection="1">
      <alignment horizontal="center" vertical="center" wrapText="1"/>
      <protection locked="0"/>
    </xf>
    <xf numFmtId="0" fontId="44" fillId="0" borderId="10" xfId="2" applyNumberFormat="1" applyFont="1" applyBorder="1" applyAlignment="1" applyProtection="1">
      <alignment vertical="center" wrapText="1"/>
      <protection locked="0"/>
    </xf>
    <xf numFmtId="0" fontId="43" fillId="0" borderId="14" xfId="0" applyFont="1" applyBorder="1" applyAlignment="1" applyProtection="1">
      <alignment horizontal="left" vertical="center" wrapText="1"/>
      <protection locked="0"/>
    </xf>
    <xf numFmtId="0" fontId="32" fillId="0" borderId="0" xfId="42" applyFont="1" applyAlignment="1" applyProtection="1">
      <alignment horizontal="center" vertical="center"/>
      <protection locked="0"/>
    </xf>
    <xf numFmtId="0" fontId="32" fillId="0" borderId="0" xfId="2" applyFont="1" applyAlignment="1" applyProtection="1">
      <alignment horizontal="right" vertical="center" wrapText="1"/>
      <protection locked="0"/>
    </xf>
    <xf numFmtId="0" fontId="32" fillId="0" borderId="0" xfId="2" applyFont="1" applyFill="1" applyAlignment="1" applyProtection="1">
      <alignment horizontal="left" vertical="center"/>
      <protection locked="0"/>
    </xf>
    <xf numFmtId="0" fontId="32" fillId="0" borderId="0" xfId="2" applyFont="1" applyFill="1" applyAlignment="1" applyProtection="1">
      <alignment horizontal="center" vertical="center"/>
      <protection locked="0"/>
    </xf>
    <xf numFmtId="0" fontId="32" fillId="0" borderId="0" xfId="42" applyFont="1" applyAlignment="1" applyProtection="1">
      <alignment horizontal="center" vertical="center" wrapText="1"/>
      <protection locked="0"/>
    </xf>
    <xf numFmtId="0" fontId="32" fillId="0" borderId="0" xfId="42" applyFont="1" applyAlignment="1" applyProtection="1">
      <alignment vertical="center"/>
      <protection locked="0"/>
    </xf>
    <xf numFmtId="0" fontId="33" fillId="0" borderId="0" xfId="2" applyFont="1" applyAlignment="1" applyProtection="1">
      <alignment horizontal="center" vertical="center"/>
      <protection locked="0"/>
    </xf>
    <xf numFmtId="0" fontId="32" fillId="0" borderId="0" xfId="2" applyFont="1" applyFill="1" applyAlignment="1" applyProtection="1">
      <alignment horizontal="left" vertical="center" wrapText="1"/>
      <protection locked="0"/>
    </xf>
    <xf numFmtId="0" fontId="32" fillId="0" borderId="0" xfId="2" applyFont="1" applyFill="1" applyAlignment="1" applyProtection="1">
      <alignment horizontal="center" vertical="center" wrapText="1"/>
      <protection locked="0"/>
    </xf>
    <xf numFmtId="0" fontId="33" fillId="0" borderId="0" xfId="2" applyFont="1" applyAlignment="1" applyProtection="1">
      <alignment horizontal="center" vertical="center" wrapText="1"/>
      <protection locked="0"/>
    </xf>
    <xf numFmtId="0" fontId="33" fillId="0" borderId="0" xfId="2" applyFont="1" applyAlignment="1" applyProtection="1">
      <alignment vertical="center"/>
      <protection locked="0"/>
    </xf>
    <xf numFmtId="0" fontId="21" fillId="0" borderId="0" xfId="2" applyFont="1" applyFill="1" applyAlignment="1" applyProtection="1">
      <alignment horizontal="left" vertical="center" wrapText="1"/>
      <protection locked="0"/>
    </xf>
    <xf numFmtId="0" fontId="32" fillId="0" borderId="0" xfId="2" applyFont="1" applyAlignment="1" applyProtection="1">
      <alignment horizontal="center" vertical="center"/>
      <protection locked="0"/>
    </xf>
    <xf numFmtId="0" fontId="32" fillId="0" borderId="0" xfId="2" applyFont="1" applyAlignment="1" applyProtection="1">
      <alignment horizontal="center" vertical="center" wrapText="1"/>
      <protection locked="0"/>
    </xf>
    <xf numFmtId="0" fontId="33" fillId="27" borderId="10" xfId="2" applyFont="1" applyFill="1" applyBorder="1" applyAlignment="1" applyProtection="1">
      <alignment horizontal="center" vertical="center"/>
      <protection locked="0"/>
    </xf>
    <xf numFmtId="0" fontId="33" fillId="0" borderId="10" xfId="2" applyFont="1" applyBorder="1" applyAlignment="1" applyProtection="1">
      <alignment horizontal="center" vertical="center" wrapText="1"/>
      <protection locked="0"/>
    </xf>
    <xf numFmtId="0" fontId="33" fillId="0" borderId="10" xfId="2" applyFont="1" applyFill="1" applyBorder="1" applyAlignment="1" applyProtection="1">
      <alignment horizontal="center" vertical="center"/>
      <protection locked="0"/>
    </xf>
    <xf numFmtId="178" fontId="33" fillId="0" borderId="10" xfId="2" applyNumberFormat="1" applyFont="1" applyFill="1" applyBorder="1" applyAlignment="1" applyProtection="1">
      <alignment horizontal="center" vertical="center"/>
      <protection locked="0"/>
    </xf>
    <xf numFmtId="20" fontId="33" fillId="0" borderId="10" xfId="2" applyNumberFormat="1" applyFont="1" applyBorder="1" applyAlignment="1" applyProtection="1">
      <alignment horizontal="center" vertical="center"/>
      <protection locked="0"/>
    </xf>
    <xf numFmtId="0" fontId="22" fillId="0" borderId="10" xfId="2" applyFont="1" applyBorder="1" applyAlignment="1" applyProtection="1">
      <alignment horizontal="center" vertical="center" wrapText="1"/>
      <protection locked="0"/>
    </xf>
    <xf numFmtId="0" fontId="22" fillId="0" borderId="10" xfId="2" applyFont="1" applyFill="1" applyBorder="1" applyAlignment="1" applyProtection="1">
      <alignment horizontal="center" vertical="center"/>
      <protection locked="0"/>
    </xf>
    <xf numFmtId="181" fontId="33" fillId="27" borderId="10" xfId="2" applyNumberFormat="1" applyFont="1" applyFill="1" applyBorder="1" applyAlignment="1" applyProtection="1">
      <alignment horizontal="center" vertical="center"/>
      <protection locked="0"/>
    </xf>
    <xf numFmtId="0" fontId="22" fillId="27" borderId="10" xfId="2" applyFont="1" applyFill="1" applyBorder="1" applyAlignment="1" applyProtection="1">
      <alignment horizontal="center" vertical="center"/>
      <protection locked="0"/>
    </xf>
    <xf numFmtId="0" fontId="33" fillId="26" borderId="0" xfId="2" applyFont="1" applyFill="1" applyAlignment="1" applyProtection="1">
      <alignment horizontal="center" vertical="center" wrapText="1"/>
      <protection locked="0"/>
    </xf>
    <xf numFmtId="0" fontId="33" fillId="0" borderId="10" xfId="2" applyFont="1" applyBorder="1" applyAlignment="1" applyProtection="1">
      <alignment horizontal="center" vertical="center"/>
      <protection locked="0"/>
    </xf>
    <xf numFmtId="0" fontId="33" fillId="26" borderId="0" xfId="2" applyFont="1" applyFill="1" applyAlignment="1" applyProtection="1">
      <alignment horizontal="center" vertical="center"/>
      <protection locked="0"/>
    </xf>
    <xf numFmtId="180" fontId="34" fillId="0" borderId="0" xfId="2" applyNumberFormat="1" applyFont="1" applyFill="1" applyAlignment="1" applyProtection="1">
      <alignment horizontal="center" vertical="center"/>
      <protection locked="0"/>
    </xf>
    <xf numFmtId="179" fontId="34" fillId="0" borderId="0" xfId="2" applyNumberFormat="1" applyFont="1" applyFill="1" applyAlignment="1" applyProtection="1">
      <alignment horizontal="center" vertical="center"/>
      <protection locked="0"/>
    </xf>
    <xf numFmtId="0" fontId="32" fillId="0" borderId="0" xfId="0" applyFont="1" applyAlignment="1" applyProtection="1">
      <alignment horizontal="center" vertical="center"/>
      <protection locked="0"/>
    </xf>
    <xf numFmtId="0" fontId="33" fillId="0" borderId="0" xfId="0" applyFont="1" applyAlignment="1" applyProtection="1">
      <alignment horizontal="center" vertical="center"/>
      <protection locked="0"/>
    </xf>
    <xf numFmtId="0" fontId="32" fillId="0" borderId="0" xfId="0" applyFont="1" applyAlignment="1" applyProtection="1">
      <alignment horizontal="center" vertical="center" wrapText="1"/>
      <protection locked="0"/>
    </xf>
    <xf numFmtId="0" fontId="32" fillId="0" borderId="0" xfId="0" applyFont="1" applyAlignment="1" applyProtection="1">
      <alignment vertical="center"/>
      <protection locked="0"/>
    </xf>
    <xf numFmtId="0" fontId="33" fillId="27" borderId="10" xfId="2" applyFont="1" applyFill="1" applyBorder="1" applyAlignment="1" applyProtection="1">
      <alignment horizontal="center" vertical="center"/>
    </xf>
    <xf numFmtId="181" fontId="33" fillId="27" borderId="10" xfId="2" applyNumberFormat="1" applyFont="1" applyFill="1" applyBorder="1" applyAlignment="1" applyProtection="1">
      <alignment horizontal="center" vertical="center"/>
    </xf>
    <xf numFmtId="0" fontId="22" fillId="27" borderId="10" xfId="2" applyFont="1" applyFill="1" applyBorder="1" applyAlignment="1" applyProtection="1">
      <alignment horizontal="center" vertical="center"/>
    </xf>
    <xf numFmtId="0" fontId="43" fillId="0" borderId="0" xfId="2" applyFont="1" applyBorder="1" applyAlignment="1" applyProtection="1">
      <alignment horizontal="right" vertical="center" wrapText="1"/>
      <protection locked="0"/>
    </xf>
    <xf numFmtId="0" fontId="43" fillId="0" borderId="0" xfId="2" applyFont="1" applyAlignment="1" applyProtection="1">
      <alignment horizontal="left" vertical="center" wrapText="1"/>
      <protection locked="0"/>
    </xf>
    <xf numFmtId="0" fontId="44" fillId="0" borderId="0" xfId="2" applyFont="1" applyAlignment="1" applyProtection="1">
      <alignment vertical="center" wrapText="1"/>
      <protection locked="0"/>
    </xf>
    <xf numFmtId="49" fontId="44" fillId="0" borderId="0" xfId="2" applyNumberFormat="1" applyFont="1" applyAlignment="1" applyProtection="1">
      <alignment horizontal="center" vertical="center" wrapText="1"/>
      <protection locked="0"/>
    </xf>
    <xf numFmtId="0" fontId="44" fillId="0" borderId="0" xfId="2" applyFont="1" applyAlignment="1" applyProtection="1">
      <alignment horizontal="center" vertical="center" wrapText="1"/>
      <protection locked="0"/>
    </xf>
    <xf numFmtId="0" fontId="44" fillId="27" borderId="10" xfId="2" applyFont="1" applyFill="1" applyBorder="1" applyAlignment="1">
      <alignment horizontal="center" vertical="center" wrapText="1"/>
    </xf>
    <xf numFmtId="0" fontId="44" fillId="24" borderId="10" xfId="2" applyFont="1" applyFill="1" applyBorder="1" applyAlignment="1">
      <alignment horizontal="center" vertical="center" wrapText="1"/>
    </xf>
    <xf numFmtId="178" fontId="43" fillId="0" borderId="10" xfId="0" applyNumberFormat="1" applyFont="1" applyBorder="1" applyAlignment="1" applyProtection="1">
      <alignment horizontal="center" vertical="center" wrapText="1"/>
      <protection locked="0"/>
    </xf>
    <xf numFmtId="178" fontId="43" fillId="0" borderId="14" xfId="0" applyNumberFormat="1" applyFont="1" applyBorder="1" applyAlignment="1" applyProtection="1">
      <alignment horizontal="center" vertical="center" wrapText="1"/>
      <protection locked="0"/>
    </xf>
    <xf numFmtId="0" fontId="43" fillId="0" borderId="0" xfId="0" applyFont="1" applyAlignment="1" applyProtection="1">
      <alignment vertical="center" wrapText="1"/>
      <protection locked="0"/>
    </xf>
    <xf numFmtId="0" fontId="43" fillId="0" borderId="0" xfId="42" applyFont="1" applyAlignment="1" applyProtection="1">
      <alignment vertical="center" wrapText="1"/>
      <protection locked="0"/>
    </xf>
    <xf numFmtId="49" fontId="44" fillId="0" borderId="0" xfId="0" applyNumberFormat="1" applyFont="1" applyAlignment="1" applyProtection="1">
      <alignment horizontal="center" vertical="center" wrapText="1"/>
      <protection locked="0"/>
    </xf>
    <xf numFmtId="0" fontId="44" fillId="0" borderId="0" xfId="0" applyFont="1" applyAlignment="1" applyProtection="1">
      <alignment horizontal="left" vertical="center" wrapText="1"/>
      <protection locked="0"/>
    </xf>
    <xf numFmtId="0" fontId="43" fillId="0" borderId="0" xfId="0" applyFont="1" applyAlignment="1" applyProtection="1">
      <alignment horizontal="center" vertical="center" wrapText="1"/>
      <protection locked="0"/>
    </xf>
    <xf numFmtId="0" fontId="33" fillId="28" borderId="10" xfId="0" applyFont="1" applyFill="1" applyBorder="1" applyAlignment="1" applyProtection="1">
      <alignment horizontal="center" vertical="center" wrapText="1"/>
    </xf>
    <xf numFmtId="0" fontId="33" fillId="27" borderId="10" xfId="0" applyFont="1" applyFill="1" applyBorder="1" applyAlignment="1" applyProtection="1">
      <alignment horizontal="center" vertical="center" wrapText="1"/>
    </xf>
    <xf numFmtId="0" fontId="33" fillId="28" borderId="10" xfId="2" applyFont="1" applyFill="1" applyBorder="1" applyAlignment="1" applyProtection="1">
      <alignment horizontal="center" vertical="center" wrapText="1"/>
    </xf>
    <xf numFmtId="0" fontId="22" fillId="28" borderId="10" xfId="2" applyFont="1" applyFill="1" applyBorder="1" applyAlignment="1" applyProtection="1">
      <alignment horizontal="center" vertical="center" wrapText="1"/>
    </xf>
    <xf numFmtId="0" fontId="33" fillId="0" borderId="0" xfId="2" applyFont="1" applyAlignment="1" applyProtection="1">
      <alignment vertical="center" wrapText="1"/>
      <protection locked="0"/>
    </xf>
    <xf numFmtId="0" fontId="33" fillId="28" borderId="10" xfId="2" applyFont="1" applyFill="1" applyBorder="1" applyAlignment="1" applyProtection="1">
      <alignment horizontal="center" vertical="center" wrapText="1"/>
      <protection locked="0"/>
    </xf>
    <xf numFmtId="0" fontId="32" fillId="28" borderId="10" xfId="2" applyFont="1" applyFill="1" applyBorder="1" applyAlignment="1" applyProtection="1">
      <alignment horizontal="center" vertical="center" wrapText="1"/>
      <protection locked="0"/>
    </xf>
    <xf numFmtId="0" fontId="22" fillId="28" borderId="10" xfId="2" applyFont="1" applyFill="1" applyBorder="1" applyAlignment="1" applyProtection="1">
      <alignment horizontal="center" vertical="center" wrapText="1"/>
      <protection locked="0"/>
    </xf>
    <xf numFmtId="0" fontId="33" fillId="26" borderId="0" xfId="2" applyFont="1" applyFill="1" applyBorder="1" applyAlignment="1" applyProtection="1">
      <alignment horizontal="center" vertical="center" wrapText="1"/>
      <protection locked="0"/>
    </xf>
    <xf numFmtId="0" fontId="33" fillId="0" borderId="0" xfId="2" applyFont="1" applyBorder="1" applyAlignment="1" applyProtection="1">
      <alignment horizontal="center" vertical="center" wrapText="1"/>
      <protection locked="0"/>
    </xf>
    <xf numFmtId="181" fontId="33" fillId="27" borderId="10" xfId="0" applyNumberFormat="1" applyFont="1" applyFill="1" applyBorder="1" applyAlignment="1" applyProtection="1">
      <alignment horizontal="center" vertical="center" wrapText="1"/>
    </xf>
    <xf numFmtId="176" fontId="33" fillId="27" borderId="10" xfId="0" applyNumberFormat="1" applyFont="1" applyFill="1" applyBorder="1" applyAlignment="1" applyProtection="1">
      <alignment horizontal="center" vertical="center" wrapText="1"/>
    </xf>
    <xf numFmtId="176" fontId="33" fillId="27" borderId="10" xfId="2" applyNumberFormat="1" applyFont="1" applyFill="1" applyBorder="1" applyAlignment="1" applyProtection="1">
      <alignment horizontal="center" vertical="center" wrapText="1"/>
    </xf>
    <xf numFmtId="0" fontId="45" fillId="0" borderId="0" xfId="36" applyFont="1" applyBorder="1" applyAlignment="1" applyProtection="1">
      <alignment horizontal="center" vertical="center" wrapText="1"/>
      <protection hidden="1"/>
    </xf>
    <xf numFmtId="0" fontId="46" fillId="29" borderId="15" xfId="36" applyFont="1" applyFill="1" applyBorder="1" applyAlignment="1" applyProtection="1">
      <alignment horizontal="center" vertical="center"/>
      <protection hidden="1"/>
    </xf>
    <xf numFmtId="0" fontId="43" fillId="0" borderId="0" xfId="0" applyFont="1" applyAlignment="1">
      <alignment horizontal="center" vertical="center"/>
    </xf>
    <xf numFmtId="0" fontId="46" fillId="30" borderId="16" xfId="36" applyFont="1" applyFill="1" applyBorder="1" applyAlignment="1" applyProtection="1">
      <alignment horizontal="center" vertical="center"/>
      <protection hidden="1"/>
    </xf>
    <xf numFmtId="0" fontId="46" fillId="30" borderId="17" xfId="36" applyFont="1" applyFill="1" applyBorder="1" applyAlignment="1" applyProtection="1">
      <alignment horizontal="center" vertical="center"/>
      <protection hidden="1"/>
    </xf>
    <xf numFmtId="0" fontId="43" fillId="0" borderId="0" xfId="0" applyFont="1" applyAlignment="1">
      <alignment vertical="center"/>
    </xf>
    <xf numFmtId="0" fontId="47" fillId="32" borderId="10" xfId="0" applyFont="1" applyFill="1" applyBorder="1" applyAlignment="1">
      <alignment horizontal="left" vertical="center" wrapText="1"/>
    </xf>
    <xf numFmtId="0" fontId="43" fillId="0" borderId="10" xfId="0" applyFont="1" applyBorder="1" applyAlignment="1">
      <alignment vertical="center"/>
    </xf>
    <xf numFmtId="0" fontId="43" fillId="0" borderId="10" xfId="0" applyFont="1" applyBorder="1" applyAlignment="1">
      <alignment vertical="center" wrapText="1"/>
    </xf>
    <xf numFmtId="0" fontId="47" fillId="32" borderId="0" xfId="0" applyFont="1" applyFill="1" applyBorder="1" applyAlignment="1">
      <alignment horizontal="left" vertical="center" wrapText="1"/>
    </xf>
    <xf numFmtId="0" fontId="22" fillId="28" borderId="10" xfId="0" applyFont="1" applyFill="1" applyBorder="1" applyAlignment="1" applyProtection="1">
      <alignment horizontal="center" vertical="center" wrapText="1"/>
    </xf>
    <xf numFmtId="0" fontId="48" fillId="33" borderId="10" xfId="0" applyFont="1" applyFill="1" applyBorder="1" applyAlignment="1">
      <alignment horizontal="center" vertical="center"/>
    </xf>
    <xf numFmtId="0" fontId="0" fillId="0" borderId="18" xfId="0" applyBorder="1" applyAlignment="1">
      <alignment vertical="top"/>
    </xf>
    <xf numFmtId="0" fontId="0" fillId="0" borderId="10" xfId="0" applyBorder="1" applyAlignment="1">
      <alignment horizontal="left" vertical="center"/>
    </xf>
    <xf numFmtId="0" fontId="0" fillId="0" borderId="10" xfId="0" applyBorder="1" applyAlignment="1">
      <alignment horizontal="center" vertical="top"/>
    </xf>
    <xf numFmtId="0" fontId="0" fillId="0" borderId="10" xfId="0" applyBorder="1" applyAlignment="1">
      <alignment vertical="center" wrapText="1"/>
    </xf>
    <xf numFmtId="0" fontId="0" fillId="0" borderId="13" xfId="0" applyBorder="1" applyAlignment="1">
      <alignment vertical="top"/>
    </xf>
    <xf numFmtId="0" fontId="0" fillId="0" borderId="19" xfId="0" applyBorder="1" applyAlignment="1">
      <alignment vertical="top"/>
    </xf>
    <xf numFmtId="0" fontId="0" fillId="0" borderId="18" xfId="0" applyBorder="1" applyAlignment="1">
      <alignment horizontal="left" vertical="center"/>
    </xf>
    <xf numFmtId="0" fontId="0" fillId="0" borderId="19" xfId="0" applyBorder="1" applyAlignment="1">
      <alignment horizontal="left" vertical="center"/>
    </xf>
    <xf numFmtId="0" fontId="0" fillId="0" borderId="13" xfId="0" applyBorder="1" applyAlignment="1">
      <alignment horizontal="left" vertical="center"/>
    </xf>
    <xf numFmtId="0" fontId="0" fillId="0" borderId="10" xfId="0" applyBorder="1" applyAlignment="1">
      <alignment vertical="center"/>
    </xf>
    <xf numFmtId="0" fontId="0" fillId="0" borderId="19" xfId="0" applyBorder="1" applyAlignment="1">
      <alignment horizontal="center" vertical="center"/>
    </xf>
    <xf numFmtId="0" fontId="0" fillId="0" borderId="13" xfId="0" applyBorder="1" applyAlignment="1">
      <alignment horizontal="center" vertical="center"/>
    </xf>
    <xf numFmtId="0" fontId="0" fillId="0" borderId="13" xfId="0" applyBorder="1" applyAlignment="1">
      <alignment vertical="center"/>
    </xf>
    <xf numFmtId="0" fontId="0" fillId="0" borderId="0" xfId="0" applyAlignment="1">
      <alignment horizontal="center" vertical="center"/>
    </xf>
    <xf numFmtId="0" fontId="43" fillId="0" borderId="10" xfId="0" applyFont="1" applyFill="1" applyBorder="1" applyAlignment="1">
      <alignment vertical="center" wrapText="1"/>
    </xf>
    <xf numFmtId="0" fontId="44" fillId="0" borderId="10" xfId="21" applyFont="1" applyFill="1" applyBorder="1" applyAlignment="1">
      <alignment horizontal="left" vertical="center" wrapText="1"/>
    </xf>
    <xf numFmtId="0" fontId="44" fillId="0" borderId="10" xfId="0" applyFont="1" applyFill="1" applyBorder="1" applyAlignment="1">
      <alignment vertical="center" wrapText="1"/>
    </xf>
    <xf numFmtId="0" fontId="49" fillId="0" borderId="10" xfId="2" applyFont="1" applyFill="1" applyBorder="1" applyAlignment="1" applyProtection="1">
      <alignment horizontal="center" vertical="center"/>
      <protection locked="0"/>
    </xf>
    <xf numFmtId="0" fontId="33" fillId="31" borderId="12" xfId="2" applyFont="1" applyFill="1" applyBorder="1" applyAlignment="1">
      <alignment horizontal="center" vertical="center"/>
    </xf>
    <xf numFmtId="0" fontId="32" fillId="0" borderId="11" xfId="0" applyFont="1" applyBorder="1" applyAlignment="1">
      <alignment horizontal="center" vertical="center"/>
    </xf>
    <xf numFmtId="0" fontId="32" fillId="0" borderId="14" xfId="0" applyFont="1" applyBorder="1" applyAlignment="1">
      <alignment horizontal="center" vertical="center"/>
    </xf>
    <xf numFmtId="0" fontId="38" fillId="0" borderId="0" xfId="22" applyFont="1" applyAlignment="1">
      <alignment vertical="center" wrapText="1"/>
    </xf>
    <xf numFmtId="0" fontId="32" fillId="0" borderId="0" xfId="0" applyFont="1" applyAlignment="1">
      <alignment vertical="center" wrapText="1"/>
    </xf>
    <xf numFmtId="0" fontId="38" fillId="0" borderId="20" xfId="22" applyFont="1" applyBorder="1" applyAlignment="1">
      <alignment vertical="center" wrapText="1"/>
    </xf>
    <xf numFmtId="0" fontId="32" fillId="0" borderId="20" xfId="0" applyFont="1" applyBorder="1" applyAlignment="1">
      <alignment vertical="center" wrapText="1"/>
    </xf>
  </cellXfs>
  <cellStyles count="48">
    <cellStyle name="_零售系統事業部工作準則_20101020_改良版" xfId="1"/>
    <cellStyle name="0,0_x000d__x000a_NA_x000d__x000a_" xfId="2"/>
    <cellStyle name="20% - 輔色1" xfId="3" builtinId="30" customBuiltin="1"/>
    <cellStyle name="20% - 輔色2" xfId="4" builtinId="34" customBuiltin="1"/>
    <cellStyle name="20% - 輔色3" xfId="5" builtinId="38" customBuiltin="1"/>
    <cellStyle name="20% - 輔色4" xfId="6" builtinId="42" customBuiltin="1"/>
    <cellStyle name="20% - 輔色5" xfId="7" builtinId="46" customBuiltin="1"/>
    <cellStyle name="20% - 輔色6" xfId="8" builtinId="50" customBuiltin="1"/>
    <cellStyle name="40% - 輔色1" xfId="9" builtinId="31" customBuiltin="1"/>
    <cellStyle name="40% - 輔色2" xfId="10" builtinId="35" customBuiltin="1"/>
    <cellStyle name="40% - 輔色3" xfId="11" builtinId="39" customBuiltin="1"/>
    <cellStyle name="40% - 輔色4" xfId="12" builtinId="43" customBuiltin="1"/>
    <cellStyle name="40% - 輔色5" xfId="13" builtinId="47" customBuiltin="1"/>
    <cellStyle name="40% - 輔色6" xfId="14" builtinId="51" customBuiltin="1"/>
    <cellStyle name="60% - 輔色1" xfId="15" builtinId="32" customBuiltin="1"/>
    <cellStyle name="60% - 輔色2" xfId="16" builtinId="36" customBuiltin="1"/>
    <cellStyle name="60% - 輔色3" xfId="17" builtinId="40" customBuiltin="1"/>
    <cellStyle name="60% - 輔色4" xfId="18" builtinId="44" customBuiltin="1"/>
    <cellStyle name="60% - 輔色5" xfId="19" builtinId="48" customBuiltin="1"/>
    <cellStyle name="60% - 輔色6" xfId="20" builtinId="52" customBuiltin="1"/>
    <cellStyle name="一般" xfId="0" builtinId="0"/>
    <cellStyle name="一般_PIC Project Framework_v2.6_20100119" xfId="21"/>
    <cellStyle name="一般_零售系統事業部工作準則_20101020_改良版" xfId="22"/>
    <cellStyle name="中等" xfId="23" builtinId="28" customBuiltin="1"/>
    <cellStyle name="合計" xfId="24" builtinId="25" customBuiltin="1"/>
    <cellStyle name="好" xfId="25" builtinId="26" customBuiltin="1"/>
    <cellStyle name="計算方式" xfId="26" builtinId="22" customBuiltin="1"/>
    <cellStyle name="連結的儲存格" xfId="27" builtinId="24" customBuiltin="1"/>
    <cellStyle name="備註" xfId="28" builtinId="10" customBuiltin="1"/>
    <cellStyle name="說明文字" xfId="29" builtinId="53" customBuiltin="1"/>
    <cellStyle name="輔色1" xfId="30" builtinId="29" customBuiltin="1"/>
    <cellStyle name="輔色2" xfId="31" builtinId="33" customBuiltin="1"/>
    <cellStyle name="輔色3" xfId="32" builtinId="37" customBuiltin="1"/>
    <cellStyle name="輔色4" xfId="33" builtinId="41" customBuiltin="1"/>
    <cellStyle name="輔色5" xfId="34" builtinId="45" customBuiltin="1"/>
    <cellStyle name="輔色6" xfId="35" builtinId="49" customBuiltin="1"/>
    <cellStyle name="標準_障害" xfId="36"/>
    <cellStyle name="標題" xfId="37" builtinId="15" customBuiltin="1"/>
    <cellStyle name="標題 1" xfId="38" builtinId="16" customBuiltin="1"/>
    <cellStyle name="標題 2" xfId="39" builtinId="17" customBuiltin="1"/>
    <cellStyle name="標題 3" xfId="40" builtinId="18" customBuiltin="1"/>
    <cellStyle name="標題 4" xfId="41" builtinId="19" customBuiltin="1"/>
    <cellStyle name="樣式 1" xfId="42"/>
    <cellStyle name="輸入" xfId="43" builtinId="20" customBuiltin="1"/>
    <cellStyle name="輸出" xfId="44" builtinId="21" customBuiltin="1"/>
    <cellStyle name="檢查儲存格" xfId="45" builtinId="23" customBuiltin="1"/>
    <cellStyle name="壞" xfId="46" builtinId="27" customBuiltin="1"/>
    <cellStyle name="警告文字" xfId="47" builtinId="11" customBuiltin="1"/>
  </cellStyles>
  <dxfs count="3">
    <dxf>
      <font>
        <condense val="0"/>
        <extend val="0"/>
        <color indexed="22"/>
      </font>
      <border>
        <top/>
        <bottom style="thin">
          <color indexed="64"/>
        </bottom>
      </border>
    </dxf>
    <dxf>
      <font>
        <condense val="0"/>
        <extend val="0"/>
      </font>
      <border>
        <top style="thin">
          <color indexed="64"/>
        </top>
        <bottom/>
      </border>
    </dxf>
    <dxf>
      <font>
        <condense val="0"/>
        <extend val="0"/>
        <color indexed="22"/>
      </font>
      <border>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pageSetUpPr fitToPage="1"/>
  </sheetPr>
  <dimension ref="A1:F24"/>
  <sheetViews>
    <sheetView showGridLines="0" workbookViewId="0">
      <selection activeCell="C10" sqref="C10"/>
    </sheetView>
  </sheetViews>
  <sheetFormatPr defaultRowHeight="15.75"/>
  <cols>
    <col min="1" max="1" width="6.5" style="2" customWidth="1"/>
    <col min="2" max="2" width="11.25" style="17" customWidth="1"/>
    <col min="3" max="3" width="51.125" style="4" customWidth="1"/>
    <col min="4" max="4" width="15.25" style="5" customWidth="1"/>
    <col min="5" max="5" width="14.125" style="5" customWidth="1"/>
    <col min="6" max="6" width="12.875" style="5" customWidth="1"/>
    <col min="7" max="16384" width="9" style="5"/>
  </cols>
  <sheetData>
    <row r="1" spans="1:6">
      <c r="A1" s="3"/>
      <c r="B1" s="4"/>
      <c r="C1" s="5"/>
    </row>
    <row r="2" spans="1:6" s="6" customFormat="1" ht="36" customHeight="1">
      <c r="B2" s="7" t="s">
        <v>52</v>
      </c>
      <c r="C2" s="144" t="s">
        <v>292</v>
      </c>
      <c r="D2" s="145"/>
      <c r="E2" s="145"/>
      <c r="F2" s="145"/>
    </row>
    <row r="3" spans="1:6" s="6" customFormat="1" ht="16.5">
      <c r="B3" s="7" t="s">
        <v>53</v>
      </c>
      <c r="C3" s="144" t="s">
        <v>350</v>
      </c>
      <c r="D3" s="145"/>
      <c r="E3" s="145"/>
      <c r="F3" s="145"/>
    </row>
    <row r="4" spans="1:6" s="6" customFormat="1" ht="16.5">
      <c r="B4" s="7" t="s">
        <v>54</v>
      </c>
      <c r="C4" s="144" t="s">
        <v>350</v>
      </c>
      <c r="D4" s="145"/>
      <c r="E4" s="145"/>
      <c r="F4" s="145"/>
    </row>
    <row r="5" spans="1:6" s="6" customFormat="1" ht="16.5">
      <c r="B5" s="7" t="s">
        <v>55</v>
      </c>
      <c r="C5" s="146" t="s">
        <v>64</v>
      </c>
      <c r="D5" s="147"/>
      <c r="E5" s="147"/>
      <c r="F5" s="147"/>
    </row>
    <row r="6" spans="1:6" s="8" customFormat="1" ht="16.5">
      <c r="A6" s="141" t="s">
        <v>56</v>
      </c>
      <c r="B6" s="142"/>
      <c r="C6" s="142"/>
      <c r="D6" s="142"/>
      <c r="E6" s="142"/>
      <c r="F6" s="143"/>
    </row>
    <row r="7" spans="1:6" s="8" customFormat="1" ht="16.5">
      <c r="A7" s="9" t="s">
        <v>57</v>
      </c>
      <c r="B7" s="10" t="s">
        <v>58</v>
      </c>
      <c r="C7" s="10" t="s">
        <v>59</v>
      </c>
      <c r="D7" s="10" t="s">
        <v>60</v>
      </c>
      <c r="E7" s="10" t="s">
        <v>61</v>
      </c>
      <c r="F7" s="10" t="s">
        <v>62</v>
      </c>
    </row>
    <row r="8" spans="1:6" ht="16.5">
      <c r="A8" s="11" t="s">
        <v>1</v>
      </c>
      <c r="B8" s="12"/>
      <c r="C8" s="13" t="s">
        <v>63</v>
      </c>
      <c r="D8" s="14"/>
      <c r="E8" s="15"/>
      <c r="F8" s="15"/>
    </row>
    <row r="9" spans="1:6">
      <c r="A9" s="12"/>
      <c r="B9" s="16"/>
      <c r="C9" s="13"/>
      <c r="D9" s="14"/>
      <c r="E9" s="15"/>
      <c r="F9" s="15"/>
    </row>
    <row r="10" spans="1:6">
      <c r="A10" s="12"/>
      <c r="B10" s="11"/>
      <c r="C10" s="13"/>
      <c r="D10" s="14"/>
      <c r="E10" s="15"/>
      <c r="F10" s="15"/>
    </row>
    <row r="11" spans="1:6">
      <c r="A11" s="12"/>
      <c r="B11" s="11"/>
      <c r="C11" s="13"/>
      <c r="D11" s="14"/>
      <c r="E11" s="15"/>
      <c r="F11" s="15"/>
    </row>
    <row r="12" spans="1:6">
      <c r="A12" s="12"/>
      <c r="B12" s="11"/>
      <c r="C12" s="13"/>
      <c r="D12" s="14"/>
      <c r="E12" s="15"/>
      <c r="F12" s="15"/>
    </row>
    <row r="13" spans="1:6">
      <c r="A13" s="12"/>
      <c r="B13" s="11"/>
      <c r="C13" s="13"/>
      <c r="D13" s="14"/>
      <c r="E13" s="15"/>
      <c r="F13" s="15"/>
    </row>
    <row r="14" spans="1:6">
      <c r="A14" s="12"/>
      <c r="B14" s="11"/>
      <c r="C14" s="13"/>
      <c r="D14" s="14"/>
      <c r="E14" s="15"/>
      <c r="F14" s="15"/>
    </row>
    <row r="15" spans="1:6">
      <c r="A15" s="12"/>
      <c r="B15" s="11"/>
      <c r="C15" s="13"/>
      <c r="D15" s="14"/>
      <c r="E15" s="15"/>
      <c r="F15" s="15"/>
    </row>
    <row r="16" spans="1:6">
      <c r="A16" s="12"/>
      <c r="B16" s="11"/>
      <c r="C16" s="13"/>
      <c r="D16" s="14"/>
      <c r="E16" s="15"/>
      <c r="F16" s="15"/>
    </row>
    <row r="17" spans="1:6">
      <c r="A17" s="12"/>
      <c r="B17" s="11"/>
      <c r="C17" s="13"/>
      <c r="D17" s="14"/>
      <c r="E17" s="15"/>
      <c r="F17" s="15"/>
    </row>
    <row r="18" spans="1:6">
      <c r="A18" s="12"/>
      <c r="B18" s="11"/>
      <c r="C18" s="13"/>
      <c r="D18" s="14"/>
      <c r="E18" s="15"/>
      <c r="F18" s="15"/>
    </row>
    <row r="19" spans="1:6">
      <c r="A19" s="12"/>
      <c r="B19" s="11"/>
      <c r="C19" s="13"/>
      <c r="D19" s="14"/>
      <c r="E19" s="15"/>
      <c r="F19" s="15"/>
    </row>
    <row r="20" spans="1:6">
      <c r="A20" s="12"/>
      <c r="B20" s="11"/>
      <c r="C20" s="13"/>
      <c r="D20" s="14"/>
      <c r="E20" s="15"/>
      <c r="F20" s="15"/>
    </row>
    <row r="21" spans="1:6">
      <c r="A21" s="12"/>
      <c r="B21" s="11"/>
      <c r="C21" s="13"/>
      <c r="D21" s="14"/>
      <c r="E21" s="15"/>
      <c r="F21" s="15"/>
    </row>
    <row r="22" spans="1:6">
      <c r="A22" s="12"/>
      <c r="B22" s="11"/>
      <c r="C22" s="13"/>
      <c r="D22" s="14"/>
      <c r="E22" s="15"/>
      <c r="F22" s="15"/>
    </row>
    <row r="23" spans="1:6">
      <c r="A23" s="12"/>
      <c r="B23" s="11"/>
      <c r="C23" s="13"/>
      <c r="D23" s="14"/>
      <c r="E23" s="15"/>
      <c r="F23" s="15"/>
    </row>
    <row r="24" spans="1:6">
      <c r="A24" s="12"/>
      <c r="B24" s="11"/>
      <c r="C24" s="13"/>
      <c r="D24" s="14"/>
      <c r="E24" s="15"/>
      <c r="F24" s="15"/>
    </row>
  </sheetData>
  <sheetProtection formatCells="0" formatColumns="0" formatRows="0" insertColumns="0" insertRows="0" insertHyperlinks="0" deleteColumns="0" deleteRows="0" sort="0" autoFilter="0" pivotTables="0"/>
  <mergeCells count="5">
    <mergeCell ref="A6:F6"/>
    <mergeCell ref="C2:F2"/>
    <mergeCell ref="C3:F3"/>
    <mergeCell ref="C4:F4"/>
    <mergeCell ref="C5:F5"/>
  </mergeCells>
  <phoneticPr fontId="20" type="noConversion"/>
  <printOptions horizontalCentered="1"/>
  <pageMargins left="0.39370078740157483" right="0.39370078740157483" top="0.59055118110236227" bottom="0.39370078740157483" header="0.31496062992125984" footer="0.31496062992125984"/>
  <pageSetup paperSize="9" fitToHeight="0" orientation="portrait" horizontalDpi="200" verticalDpi="200" r:id="rId1"/>
  <headerFooter alignWithMargins="0">
    <oddFooter>&amp;R&amp;"新細明體,斜體"&amp;10&amp;P/&amp;N</oddFooter>
  </headerFooter>
</worksheet>
</file>

<file path=xl/worksheets/sheet2.xml><?xml version="1.0" encoding="utf-8"?>
<worksheet xmlns="http://schemas.openxmlformats.org/spreadsheetml/2006/main" xmlns:r="http://schemas.openxmlformats.org/officeDocument/2006/relationships">
  <sheetPr>
    <tabColor indexed="41"/>
    <pageSetUpPr fitToPage="1"/>
  </sheetPr>
  <dimension ref="A1:T71"/>
  <sheetViews>
    <sheetView showGridLines="0" zoomScale="86" zoomScaleNormal="86" workbookViewId="0">
      <pane xSplit="2" ySplit="6" topLeftCell="J7" activePane="bottomRight" state="frozen"/>
      <selection pane="topRight" activeCell="C1" sqref="C1"/>
      <selection pane="bottomLeft" activeCell="A7" sqref="A7"/>
      <selection pane="bottomRight" activeCell="K8" sqref="K8"/>
    </sheetView>
  </sheetViews>
  <sheetFormatPr defaultRowHeight="15.75"/>
  <cols>
    <col min="1" max="1" width="14.125" style="77" customWidth="1"/>
    <col min="2" max="2" width="14.75" style="49" customWidth="1"/>
    <col min="3" max="3" width="10.5" style="78" customWidth="1"/>
    <col min="4" max="4" width="9.75" style="78" customWidth="1"/>
    <col min="5" max="5" width="12" style="77" customWidth="1"/>
    <col min="6" max="6" width="13.875" style="77" customWidth="1"/>
    <col min="7" max="7" width="12" style="77" customWidth="1"/>
    <col min="8" max="9" width="11.5" style="77" customWidth="1"/>
    <col min="10" max="10" width="8.375" style="77" customWidth="1"/>
    <col min="11" max="12" width="25.5" style="77" customWidth="1"/>
    <col min="13" max="14" width="8.375" style="77" customWidth="1"/>
    <col min="15" max="15" width="8.375" style="79" customWidth="1"/>
    <col min="16" max="16" width="12" style="79" customWidth="1"/>
    <col min="17" max="17" width="12" style="77" customWidth="1"/>
    <col min="18" max="18" width="2.5" style="77" customWidth="1"/>
    <col min="19" max="22" width="8.25" style="80" customWidth="1"/>
    <col min="23" max="16384" width="9" style="80"/>
  </cols>
  <sheetData>
    <row r="1" spans="1:20" s="54" customFormat="1" ht="20.100000000000001" customHeight="1">
      <c r="A1" s="49"/>
      <c r="B1" s="50" t="s">
        <v>35</v>
      </c>
      <c r="C1" s="51"/>
      <c r="D1" s="52"/>
      <c r="E1" s="52"/>
      <c r="F1" s="49"/>
      <c r="G1" s="49"/>
      <c r="H1" s="49"/>
      <c r="I1" s="49"/>
      <c r="J1" s="49"/>
      <c r="K1" s="49"/>
      <c r="L1" s="49"/>
      <c r="M1" s="53"/>
      <c r="N1" s="49"/>
      <c r="O1" s="49"/>
      <c r="P1" s="49"/>
      <c r="Q1" s="49"/>
      <c r="R1" s="49"/>
    </row>
    <row r="2" spans="1:20" s="59" customFormat="1" ht="20.25" customHeight="1">
      <c r="A2" s="55"/>
      <c r="B2" s="50" t="s">
        <v>36</v>
      </c>
      <c r="C2" s="56"/>
      <c r="D2" s="57"/>
      <c r="E2" s="57"/>
      <c r="F2" s="55"/>
      <c r="G2" s="55"/>
      <c r="H2" s="55"/>
      <c r="I2" s="55"/>
      <c r="J2" s="55"/>
      <c r="K2" s="55"/>
      <c r="L2" s="58"/>
      <c r="M2" s="55"/>
      <c r="N2" s="55"/>
      <c r="O2" s="55"/>
      <c r="P2" s="55"/>
      <c r="Q2" s="55"/>
      <c r="R2" s="55"/>
    </row>
    <row r="3" spans="1:20" s="59" customFormat="1" ht="20.25" customHeight="1">
      <c r="A3" s="55"/>
      <c r="B3" s="50" t="s">
        <v>37</v>
      </c>
      <c r="C3" s="60"/>
      <c r="D3" s="57"/>
      <c r="E3" s="57"/>
      <c r="F3" s="61"/>
      <c r="G3" s="55"/>
      <c r="H3" s="55"/>
      <c r="I3" s="55"/>
      <c r="J3" s="55"/>
      <c r="K3" s="55"/>
      <c r="L3" s="55"/>
      <c r="M3" s="58"/>
      <c r="N3" s="55"/>
      <c r="O3" s="55"/>
      <c r="P3" s="55"/>
      <c r="Q3" s="55"/>
      <c r="R3" s="55"/>
    </row>
    <row r="4" spans="1:20" s="102" customFormat="1" ht="33" customHeight="1">
      <c r="A4" s="62"/>
      <c r="B4" s="50" t="s">
        <v>282</v>
      </c>
      <c r="C4" s="98" t="s">
        <v>283</v>
      </c>
      <c r="D4" s="121" t="s">
        <v>295</v>
      </c>
      <c r="E4" s="100" t="s">
        <v>44</v>
      </c>
      <c r="F4" s="100" t="s">
        <v>284</v>
      </c>
      <c r="G4" s="101" t="s">
        <v>285</v>
      </c>
      <c r="H4" s="101" t="s">
        <v>286</v>
      </c>
      <c r="I4" s="53"/>
      <c r="J4" s="58"/>
      <c r="K4" s="58"/>
      <c r="L4" s="58"/>
      <c r="M4" s="58"/>
      <c r="N4" s="62"/>
      <c r="O4" s="62"/>
      <c r="P4" s="58"/>
    </row>
    <row r="5" spans="1:20" s="102" customFormat="1" ht="20.25" customHeight="1">
      <c r="A5" s="62"/>
      <c r="B5" s="50" t="s">
        <v>282</v>
      </c>
      <c r="C5" s="99">
        <f>COUNTIF($C$7:$C$27,"&gt;""")</f>
        <v>3</v>
      </c>
      <c r="D5" s="108">
        <f>SUM($M$7:$M$27)</f>
        <v>37.333333333333329</v>
      </c>
      <c r="E5" s="99">
        <f>SUM($J$7:$J$27)</f>
        <v>33</v>
      </c>
      <c r="F5" s="109">
        <f ca="1">SUM($N$7:$N$27)</f>
        <v>22</v>
      </c>
      <c r="G5" s="109">
        <f ca="1">SUM($O$7:$O$27)</f>
        <v>20</v>
      </c>
      <c r="H5" s="110">
        <f ca="1">F5-G5</f>
        <v>2</v>
      </c>
      <c r="I5" s="53"/>
      <c r="J5" s="58"/>
      <c r="K5" s="58"/>
      <c r="L5" s="58"/>
      <c r="M5" s="58"/>
      <c r="N5" s="62"/>
      <c r="O5" s="62"/>
      <c r="P5" s="58"/>
    </row>
    <row r="6" spans="1:20" s="58" customFormat="1" ht="33">
      <c r="A6" s="103" t="s">
        <v>38</v>
      </c>
      <c r="B6" s="103" t="s">
        <v>39</v>
      </c>
      <c r="C6" s="103" t="s">
        <v>40</v>
      </c>
      <c r="D6" s="103" t="s">
        <v>41</v>
      </c>
      <c r="E6" s="103" t="s">
        <v>42</v>
      </c>
      <c r="F6" s="105" t="s">
        <v>277</v>
      </c>
      <c r="G6" s="103" t="s">
        <v>303</v>
      </c>
      <c r="H6" s="105" t="s">
        <v>302</v>
      </c>
      <c r="I6" s="103" t="s">
        <v>43</v>
      </c>
      <c r="J6" s="103" t="s">
        <v>44</v>
      </c>
      <c r="K6" s="103" t="s">
        <v>45</v>
      </c>
      <c r="L6" s="103" t="s">
        <v>46</v>
      </c>
      <c r="M6" s="104" t="s">
        <v>47</v>
      </c>
      <c r="N6" s="103" t="s">
        <v>67</v>
      </c>
      <c r="O6" s="105" t="s">
        <v>66</v>
      </c>
      <c r="P6" s="103" t="s">
        <v>48</v>
      </c>
      <c r="Q6" s="103" t="s">
        <v>49</v>
      </c>
      <c r="R6" s="106" t="s">
        <v>50</v>
      </c>
      <c r="S6" s="107"/>
      <c r="T6" s="107"/>
    </row>
    <row r="7" spans="1:20" s="55" customFormat="1" ht="33">
      <c r="A7" s="64" t="s">
        <v>383</v>
      </c>
      <c r="B7" s="1">
        <f ca="1">IF(A7="","",COUNTIF(OFFSET($A$6,1,,,):OFFSET(B7,,-1,,),OFFSET(B7,,-1,,)))</f>
        <v>1</v>
      </c>
      <c r="C7" s="65" t="s">
        <v>379</v>
      </c>
      <c r="D7" s="140" t="s">
        <v>380</v>
      </c>
      <c r="E7" s="66">
        <v>41514</v>
      </c>
      <c r="F7" s="140" t="s">
        <v>381</v>
      </c>
      <c r="G7" s="66">
        <v>41513</v>
      </c>
      <c r="H7" s="67">
        <v>0.67361111111111116</v>
      </c>
      <c r="I7" s="67">
        <v>0.69444444444444453</v>
      </c>
      <c r="J7" s="65">
        <v>7</v>
      </c>
      <c r="K7" s="68" t="s">
        <v>387</v>
      </c>
      <c r="L7" s="69" t="s">
        <v>382</v>
      </c>
      <c r="M7" s="70">
        <f>IF(C7="","",J7*(I7-H7)*24)</f>
        <v>3.5000000000000062</v>
      </c>
      <c r="N7" s="63">
        <f ca="1">IF(C7="","",COUNTIF(改善明細!A:A,Q7))</f>
        <v>2</v>
      </c>
      <c r="O7" s="63">
        <f ca="1">IF(C7="","",COUNTIFS(改善明細!$A:$A,Q7, 改善明細!$J:$J,"V"))</f>
        <v>2</v>
      </c>
      <c r="P7" s="71" t="str">
        <f t="shared" ref="P7:P11" ca="1" si="0">IF(Q7="","",LEFT(Q7,FIND("-",Q7)-1))</f>
        <v>SA PM</v>
      </c>
      <c r="Q7" s="71" t="str">
        <f ca="1">IF(OR(A7="",B7=""),"",A7&amp;"-"&amp;B7)</f>
        <v>SA PM-1</v>
      </c>
      <c r="R7" s="72"/>
    </row>
    <row r="8" spans="1:20" s="55" customFormat="1" ht="49.5">
      <c r="A8" s="64" t="s">
        <v>396</v>
      </c>
      <c r="B8" s="1">
        <f ca="1">IF(A8="","",COUNTIF(OFFSET($A$6,1,,,):OFFSET(B8,,-1,,),OFFSET(B8,,-1,,)))</f>
        <v>2</v>
      </c>
      <c r="C8" s="65" t="s">
        <v>379</v>
      </c>
      <c r="D8" s="140" t="s">
        <v>380</v>
      </c>
      <c r="E8" s="66">
        <v>41523</v>
      </c>
      <c r="F8" s="140" t="s">
        <v>381</v>
      </c>
      <c r="G8" s="66">
        <v>41523</v>
      </c>
      <c r="H8" s="67">
        <v>0.4236111111111111</v>
      </c>
      <c r="I8" s="67">
        <v>0.50347222222222221</v>
      </c>
      <c r="J8" s="65">
        <v>10</v>
      </c>
      <c r="K8" s="68" t="s">
        <v>507</v>
      </c>
      <c r="L8" s="69" t="s">
        <v>382</v>
      </c>
      <c r="M8" s="70">
        <f>IF(C8="","",J8*(I8-H8)*24)</f>
        <v>19.166666666666664</v>
      </c>
      <c r="N8" s="63">
        <f>IF(C8="","",COUNTIF(改善明細!A:A,Q8))</f>
        <v>10</v>
      </c>
      <c r="O8" s="63">
        <f>IF(C8="","",COUNTIFS(改善明細!$A:$A,Q8, 改善明細!$J:$J,"V"))</f>
        <v>10</v>
      </c>
      <c r="P8" s="71" t="str">
        <f t="shared" si="0"/>
        <v>SA PM</v>
      </c>
      <c r="Q8" s="71" t="s">
        <v>395</v>
      </c>
      <c r="R8" s="72"/>
    </row>
    <row r="9" spans="1:20" s="55" customFormat="1" ht="49.5">
      <c r="A9" s="64" t="s">
        <v>383</v>
      </c>
      <c r="B9" s="1">
        <f ca="1">IF(A9="","",COUNTIF(OFFSET($A$6,1,,,):OFFSET(B9,,-1,,),OFFSET(B9,,-1,,)))</f>
        <v>3</v>
      </c>
      <c r="C9" s="65" t="s">
        <v>379</v>
      </c>
      <c r="D9" s="140" t="s">
        <v>452</v>
      </c>
      <c r="E9" s="66">
        <v>41528</v>
      </c>
      <c r="F9" s="140" t="s">
        <v>453</v>
      </c>
      <c r="G9" s="66">
        <v>41528</v>
      </c>
      <c r="H9" s="67">
        <v>0.66666666666666663</v>
      </c>
      <c r="I9" s="67">
        <v>0.74305555555555547</v>
      </c>
      <c r="J9" s="65">
        <v>8</v>
      </c>
      <c r="K9" s="68" t="s">
        <v>489</v>
      </c>
      <c r="L9" s="69" t="s">
        <v>382</v>
      </c>
      <c r="M9" s="70">
        <f>IF(C9="","",J9*(I9-H9)*24)</f>
        <v>14.666666666666657</v>
      </c>
      <c r="N9" s="63">
        <f>IF(C9="","",COUNTIF(改善明細!A:A,Q9))</f>
        <v>10</v>
      </c>
      <c r="O9" s="63">
        <f>IF(C9="","",COUNTIFS(改善明細!$A:$A,Q9, 改善明細!$J:$J,"V"))</f>
        <v>8</v>
      </c>
      <c r="P9" s="71" t="str">
        <f t="shared" ref="P9" si="1">IF(Q9="","",LEFT(Q9,FIND("-",Q9)-1))</f>
        <v>SA PM</v>
      </c>
      <c r="Q9" s="71" t="s">
        <v>454</v>
      </c>
      <c r="R9" s="72"/>
    </row>
    <row r="10" spans="1:20" s="55" customFormat="1" ht="16.5">
      <c r="A10" s="64" t="s">
        <v>383</v>
      </c>
      <c r="B10" s="1">
        <f ca="1">IF(A10="","",COUNTIF(OFFSET($A$6,1,,,):OFFSET(B10,,-1,,),OFFSET(B10,,-1,,)))</f>
        <v>4</v>
      </c>
      <c r="C10" s="65"/>
      <c r="D10" s="65"/>
      <c r="E10" s="66"/>
      <c r="F10" s="65"/>
      <c r="G10" s="66"/>
      <c r="H10" s="67"/>
      <c r="I10" s="67"/>
      <c r="J10" s="65">
        <v>8</v>
      </c>
      <c r="K10" s="68"/>
      <c r="L10" s="69" t="s">
        <v>382</v>
      </c>
      <c r="M10" s="70" t="str">
        <f t="shared" ref="M10:M20" si="2">IF(C10="","",J10*(I10-H10)*24)</f>
        <v/>
      </c>
      <c r="N10" s="63" t="str">
        <f>IF(C10="","",COUNTIF(改善明細!A:A,Q10))</f>
        <v/>
      </c>
      <c r="O10" s="63" t="str">
        <f>IF(C10="","",COUNTIFS(改善明細!$A:$A,Q10, 改善明細!$J:$J,"V"))</f>
        <v/>
      </c>
      <c r="P10" s="71" t="str">
        <f t="shared" ca="1" si="0"/>
        <v>SA PM</v>
      </c>
      <c r="Q10" s="71" t="str">
        <f t="shared" ref="Q10:Q20" ca="1" si="3">IF(OR(A10="",B10=""),"",A10&amp;"-"&amp;B10)</f>
        <v>SA PM-4</v>
      </c>
      <c r="R10" s="74"/>
    </row>
    <row r="11" spans="1:20" s="55" customFormat="1" ht="16.5">
      <c r="A11" s="64"/>
      <c r="B11" s="1" t="str">
        <f ca="1">IF(A11="","",COUNTIF(OFFSET($A$6,1,,,):OFFSET(B11,,-1,,),OFFSET(B11,,-1,,)))</f>
        <v/>
      </c>
      <c r="C11" s="65"/>
      <c r="D11" s="65"/>
      <c r="E11" s="66"/>
      <c r="F11" s="65"/>
      <c r="G11" s="66"/>
      <c r="H11" s="67"/>
      <c r="I11" s="67"/>
      <c r="J11" s="65"/>
      <c r="K11" s="68"/>
      <c r="L11" s="69"/>
      <c r="M11" s="70" t="str">
        <f t="shared" si="2"/>
        <v/>
      </c>
      <c r="N11" s="63" t="str">
        <f>IF(C11="","",COUNTIF(改善明細!A:A,Q11))</f>
        <v/>
      </c>
      <c r="O11" s="63" t="str">
        <f>IF(C11="","",COUNTIFS(改善明細!$A:$A,Q11, 改善明細!$J:$J,"V"))</f>
        <v/>
      </c>
      <c r="P11" s="71" t="str">
        <f t="shared" ca="1" si="0"/>
        <v/>
      </c>
      <c r="Q11" s="71" t="str">
        <f ca="1">IF(OR(A11="",B11=""),"",A11&amp;"-"&amp;B11)</f>
        <v/>
      </c>
      <c r="R11" s="74"/>
    </row>
    <row r="12" spans="1:20" s="55" customFormat="1" ht="16.5">
      <c r="A12" s="64"/>
      <c r="B12" s="1" t="str">
        <f ca="1">IF(A12="","",COUNTIF(OFFSET($A$6,1,,,):OFFSET(B12,,-1,,),OFFSET(B12,,-1,,)))</f>
        <v/>
      </c>
      <c r="C12" s="65"/>
      <c r="D12" s="65"/>
      <c r="E12" s="66"/>
      <c r="F12" s="65"/>
      <c r="G12" s="66"/>
      <c r="H12" s="67"/>
      <c r="I12" s="67"/>
      <c r="J12" s="65"/>
      <c r="K12" s="68"/>
      <c r="L12" s="69"/>
      <c r="M12" s="70" t="str">
        <f t="shared" si="2"/>
        <v/>
      </c>
      <c r="N12" s="63" t="str">
        <f>IF(C12="","",COUNTIF(改善明細!A:A,Q12))</f>
        <v/>
      </c>
      <c r="O12" s="63" t="str">
        <f>IF(C12="","",COUNTIFS(改善明細!$A:$A,Q12, 改善明細!$J:$J,"V"))</f>
        <v/>
      </c>
      <c r="P12" s="71" t="str">
        <f t="shared" ref="P12:P20" ca="1" si="4">IF(Q12="","",LEFT(Q12,FIND("-",Q12)-1))</f>
        <v/>
      </c>
      <c r="Q12" s="71" t="str">
        <f t="shared" ca="1" si="3"/>
        <v/>
      </c>
      <c r="R12" s="74"/>
    </row>
    <row r="13" spans="1:20" s="55" customFormat="1" ht="16.5">
      <c r="A13" s="64"/>
      <c r="B13" s="1" t="str">
        <f ca="1">IF(A13="","",COUNTIF(OFFSET($A$6,1,,,):OFFSET(B13,,-1,,),OFFSET(B13,,-1,,)))</f>
        <v/>
      </c>
      <c r="C13" s="65"/>
      <c r="D13" s="65"/>
      <c r="E13" s="66"/>
      <c r="F13" s="65"/>
      <c r="G13" s="66"/>
      <c r="H13" s="67"/>
      <c r="I13" s="67"/>
      <c r="J13" s="65"/>
      <c r="K13" s="68"/>
      <c r="L13" s="69"/>
      <c r="M13" s="70" t="str">
        <f t="shared" si="2"/>
        <v/>
      </c>
      <c r="N13" s="63" t="str">
        <f>IF(C13="","",COUNTIF(改善明細!A:A,Q13))</f>
        <v/>
      </c>
      <c r="O13" s="63" t="str">
        <f>IF(C13="","",COUNTIFS(改善明細!$A:$A,Q13, 改善明細!$J:$J,"V"))</f>
        <v/>
      </c>
      <c r="P13" s="71" t="str">
        <f t="shared" ca="1" si="4"/>
        <v/>
      </c>
      <c r="Q13" s="71" t="str">
        <f t="shared" ca="1" si="3"/>
        <v/>
      </c>
      <c r="R13" s="74"/>
    </row>
    <row r="14" spans="1:20" s="55" customFormat="1" ht="16.5">
      <c r="A14" s="64"/>
      <c r="B14" s="1" t="str">
        <f ca="1">IF(A14="","",COUNTIF(OFFSET($A$6,1,,,):OFFSET(B14,,-1,,),OFFSET(B14,,-1,,)))</f>
        <v/>
      </c>
      <c r="C14" s="65"/>
      <c r="D14" s="65"/>
      <c r="E14" s="66"/>
      <c r="F14" s="65"/>
      <c r="G14" s="66"/>
      <c r="H14" s="67"/>
      <c r="I14" s="67"/>
      <c r="J14" s="65"/>
      <c r="K14" s="68"/>
      <c r="L14" s="69"/>
      <c r="M14" s="70" t="str">
        <f t="shared" si="2"/>
        <v/>
      </c>
      <c r="N14" s="63" t="str">
        <f>IF(C14="","",COUNTIF(改善明細!A:A,Q14))</f>
        <v/>
      </c>
      <c r="O14" s="63" t="str">
        <f>IF(C14="","",COUNTIFS(改善明細!$A:$A,Q14, 改善明細!$J:$J,"V"))</f>
        <v/>
      </c>
      <c r="P14" s="71" t="str">
        <f t="shared" ca="1" si="4"/>
        <v/>
      </c>
      <c r="Q14" s="71" t="str">
        <f t="shared" ca="1" si="3"/>
        <v/>
      </c>
      <c r="R14" s="74"/>
    </row>
    <row r="15" spans="1:20" s="55" customFormat="1" ht="16.5">
      <c r="A15" s="64"/>
      <c r="B15" s="1" t="str">
        <f ca="1">IF(A15="","",COUNTIF(OFFSET($A$6,1,,,):OFFSET(B15,,-1,,),OFFSET(B15,,-1,,)))</f>
        <v/>
      </c>
      <c r="C15" s="65"/>
      <c r="D15" s="65"/>
      <c r="E15" s="66"/>
      <c r="F15" s="65"/>
      <c r="G15" s="66"/>
      <c r="H15" s="67"/>
      <c r="I15" s="67"/>
      <c r="J15" s="65"/>
      <c r="K15" s="68"/>
      <c r="L15" s="69"/>
      <c r="M15" s="70" t="str">
        <f t="shared" si="2"/>
        <v/>
      </c>
      <c r="N15" s="63" t="str">
        <f>IF(C15="","",COUNTIF(改善明細!A:A,Q15))</f>
        <v/>
      </c>
      <c r="O15" s="63" t="str">
        <f>IF(C15="","",COUNTIFS(改善明細!$A:$A,Q15, 改善明細!$J:$J,"V"))</f>
        <v/>
      </c>
      <c r="P15" s="71" t="str">
        <f t="shared" ca="1" si="4"/>
        <v/>
      </c>
      <c r="Q15" s="71" t="str">
        <f ca="1">IF(OR(A15="",B15=""),"",A15&amp;"-"&amp;B15)</f>
        <v/>
      </c>
      <c r="R15" s="74"/>
    </row>
    <row r="16" spans="1:20" s="55" customFormat="1" ht="16.5">
      <c r="A16" s="64"/>
      <c r="B16" s="1" t="str">
        <f ca="1">IF(A16="","",COUNTIF(OFFSET($A$6,1,,,):OFFSET(B16,,-1,,),OFFSET(B16,,-1,,)))</f>
        <v/>
      </c>
      <c r="C16" s="65"/>
      <c r="D16" s="65"/>
      <c r="E16" s="66"/>
      <c r="F16" s="65"/>
      <c r="G16" s="66"/>
      <c r="H16" s="67"/>
      <c r="I16" s="67"/>
      <c r="J16" s="65"/>
      <c r="K16" s="68"/>
      <c r="L16" s="69"/>
      <c r="M16" s="70" t="str">
        <f t="shared" si="2"/>
        <v/>
      </c>
      <c r="N16" s="63" t="str">
        <f>IF(C16="","",COUNTIF(改善明細!A:A,Q16))</f>
        <v/>
      </c>
      <c r="O16" s="63" t="str">
        <f>IF(C16="","",COUNTIFS(改善明細!$A:$A,Q16, 改善明細!$J:$J,"V"))</f>
        <v/>
      </c>
      <c r="P16" s="71" t="str">
        <f t="shared" ca="1" si="4"/>
        <v/>
      </c>
      <c r="Q16" s="71" t="str">
        <f t="shared" ca="1" si="3"/>
        <v/>
      </c>
      <c r="R16" s="74"/>
    </row>
    <row r="17" spans="1:18" s="55" customFormat="1" ht="16.5">
      <c r="A17" s="64"/>
      <c r="B17" s="1" t="str">
        <f ca="1">IF(A17="","",COUNTIF(OFFSET($A$6,1,,,):OFFSET(B17,,-1,,),OFFSET(B17,,-1,,)))</f>
        <v/>
      </c>
      <c r="C17" s="65"/>
      <c r="D17" s="65"/>
      <c r="E17" s="66"/>
      <c r="F17" s="65"/>
      <c r="G17" s="66"/>
      <c r="H17" s="67"/>
      <c r="I17" s="67"/>
      <c r="J17" s="65"/>
      <c r="K17" s="68"/>
      <c r="L17" s="69"/>
      <c r="M17" s="70" t="str">
        <f t="shared" si="2"/>
        <v/>
      </c>
      <c r="N17" s="63" t="str">
        <f>IF(C17="","",COUNTIF(改善明細!A:A,Q17))</f>
        <v/>
      </c>
      <c r="O17" s="63" t="str">
        <f>IF(C17="","",COUNTIFS(改善明細!$A:$A,Q17, 改善明細!$J:$J,"V"))</f>
        <v/>
      </c>
      <c r="P17" s="71" t="str">
        <f t="shared" ca="1" si="4"/>
        <v/>
      </c>
      <c r="Q17" s="71" t="str">
        <f t="shared" ca="1" si="3"/>
        <v/>
      </c>
      <c r="R17" s="74"/>
    </row>
    <row r="18" spans="1:18" s="55" customFormat="1" ht="16.5">
      <c r="A18" s="64"/>
      <c r="B18" s="1" t="str">
        <f ca="1">IF(A18="","",COUNTIF(OFFSET($A$6,1,,,):OFFSET(B18,,-1,,),OFFSET(B18,,-1,,)))</f>
        <v/>
      </c>
      <c r="C18" s="65"/>
      <c r="D18" s="65"/>
      <c r="E18" s="66"/>
      <c r="F18" s="65"/>
      <c r="G18" s="66"/>
      <c r="H18" s="67"/>
      <c r="I18" s="67"/>
      <c r="J18" s="65"/>
      <c r="K18" s="68"/>
      <c r="L18" s="69"/>
      <c r="M18" s="70" t="str">
        <f t="shared" si="2"/>
        <v/>
      </c>
      <c r="N18" s="63" t="str">
        <f>IF(C18="","",COUNTIF(改善明細!A:A,Q18))</f>
        <v/>
      </c>
      <c r="O18" s="63" t="str">
        <f>IF(C18="","",COUNTIFS(改善明細!$A:$A,Q18, 改善明細!$J:$J,"V"))</f>
        <v/>
      </c>
      <c r="P18" s="71" t="str">
        <f t="shared" ca="1" si="4"/>
        <v/>
      </c>
      <c r="Q18" s="71" t="str">
        <f t="shared" ca="1" si="3"/>
        <v/>
      </c>
      <c r="R18" s="74"/>
    </row>
    <row r="19" spans="1:18" s="55" customFormat="1" ht="16.5">
      <c r="A19" s="64"/>
      <c r="B19" s="1" t="str">
        <f ca="1">IF(A19="","",COUNTIF(OFFSET($A$6,1,,,):OFFSET(B19,,-1,,),OFFSET(B19,,-1,,)))</f>
        <v/>
      </c>
      <c r="C19" s="65"/>
      <c r="D19" s="65"/>
      <c r="E19" s="66"/>
      <c r="F19" s="65"/>
      <c r="G19" s="66"/>
      <c r="H19" s="67"/>
      <c r="I19" s="67"/>
      <c r="J19" s="65"/>
      <c r="K19" s="68"/>
      <c r="L19" s="69"/>
      <c r="M19" s="70" t="str">
        <f t="shared" si="2"/>
        <v/>
      </c>
      <c r="N19" s="63" t="str">
        <f>IF(C19="","",COUNTIF(改善明細!A:A,Q19))</f>
        <v/>
      </c>
      <c r="O19" s="63" t="str">
        <f>IF(C19="","",COUNTIFS(改善明細!$A:$A,Q19, 改善明細!$J:$J,"V"))</f>
        <v/>
      </c>
      <c r="P19" s="71" t="str">
        <f t="shared" ca="1" si="4"/>
        <v/>
      </c>
      <c r="Q19" s="71" t="str">
        <f t="shared" ca="1" si="3"/>
        <v/>
      </c>
      <c r="R19" s="74"/>
    </row>
    <row r="20" spans="1:18" s="55" customFormat="1" ht="16.5">
      <c r="A20" s="64"/>
      <c r="B20" s="1" t="str">
        <f ca="1">IF(A20="","",COUNTIF(OFFSET($A$6,1,,,):OFFSET(B20,,-1,,),OFFSET(B20,,-1,,)))</f>
        <v/>
      </c>
      <c r="C20" s="65"/>
      <c r="D20" s="65"/>
      <c r="E20" s="66"/>
      <c r="F20" s="65"/>
      <c r="G20" s="66"/>
      <c r="H20" s="67"/>
      <c r="I20" s="67"/>
      <c r="J20" s="65"/>
      <c r="K20" s="68"/>
      <c r="L20" s="69"/>
      <c r="M20" s="70" t="str">
        <f t="shared" si="2"/>
        <v/>
      </c>
      <c r="N20" s="63" t="str">
        <f>IF(C20="","",COUNTIF(改善明細!A:A,Q20))</f>
        <v/>
      </c>
      <c r="O20" s="63" t="str">
        <f>IF(C20="","",COUNTIFS(改善明細!$A:$A,Q20, 改善明細!$J:$J,"V"))</f>
        <v/>
      </c>
      <c r="P20" s="71" t="str">
        <f t="shared" ca="1" si="4"/>
        <v/>
      </c>
      <c r="Q20" s="71" t="str">
        <f t="shared" ca="1" si="3"/>
        <v/>
      </c>
      <c r="R20" s="74"/>
    </row>
    <row r="21" spans="1:18" s="55" customFormat="1" ht="16.5">
      <c r="A21" s="64"/>
      <c r="B21" s="1" t="str">
        <f ca="1">IF(A21="","",COUNTIF(OFFSET($A$6,1,,,):OFFSET(B21,,-1,,),OFFSET(B21,,-1,,)))</f>
        <v/>
      </c>
      <c r="C21" s="73"/>
      <c r="D21" s="65"/>
      <c r="E21" s="66"/>
      <c r="F21" s="65"/>
      <c r="G21" s="66"/>
      <c r="H21" s="67"/>
      <c r="I21" s="67"/>
      <c r="J21" s="65"/>
      <c r="K21" s="68"/>
      <c r="L21" s="69"/>
      <c r="M21" s="82" t="str">
        <f>IF(C21="","",J21*(I21-H21)*24)</f>
        <v/>
      </c>
      <c r="N21" s="81" t="str">
        <f>IF(C21="","",COUNTIF(改善明細!A:A,Q21))</f>
        <v/>
      </c>
      <c r="O21" s="63" t="str">
        <f>IF(C21="","",COUNTIFS(改善明細!$A:$A,Q21, 改善明細!$J:$J,"V"))</f>
        <v/>
      </c>
      <c r="P21" s="83" t="str">
        <f ca="1">IF(Q21="","",LEFT(Q21,FIND("-",Q21)-1))</f>
        <v/>
      </c>
      <c r="Q21" s="83" t="str">
        <f ca="1">IF(OR(A21="",B21=""),"",A21&amp;"-"&amp;B21)</f>
        <v/>
      </c>
      <c r="R21" s="74"/>
    </row>
    <row r="22" spans="1:18" s="55" customFormat="1">
      <c r="A22" s="75" t="s">
        <v>51</v>
      </c>
      <c r="B22" s="76"/>
      <c r="O22" s="58"/>
      <c r="P22" s="58"/>
      <c r="Q22" s="74"/>
      <c r="R22" s="74"/>
    </row>
    <row r="23" spans="1:18" s="55" customFormat="1">
      <c r="O23" s="58"/>
      <c r="P23" s="58"/>
    </row>
    <row r="24" spans="1:18" s="55" customFormat="1">
      <c r="O24" s="58"/>
      <c r="P24" s="58"/>
    </row>
    <row r="25" spans="1:18" s="55" customFormat="1">
      <c r="O25" s="58"/>
      <c r="P25" s="58"/>
    </row>
    <row r="26" spans="1:18" s="55" customFormat="1">
      <c r="O26" s="58"/>
      <c r="P26" s="58"/>
    </row>
    <row r="27" spans="1:18" s="55" customFormat="1">
      <c r="O27" s="58"/>
      <c r="P27" s="58"/>
    </row>
    <row r="28" spans="1:18" s="55" customFormat="1">
      <c r="O28" s="58"/>
      <c r="P28" s="58"/>
    </row>
    <row r="29" spans="1:18" s="55" customFormat="1">
      <c r="O29" s="58"/>
      <c r="P29" s="58"/>
    </row>
    <row r="30" spans="1:18" s="55" customFormat="1">
      <c r="O30" s="58"/>
      <c r="P30" s="58"/>
    </row>
    <row r="31" spans="1:18" s="55" customFormat="1">
      <c r="O31" s="58"/>
      <c r="P31" s="58"/>
    </row>
    <row r="32" spans="1:18" s="55" customFormat="1">
      <c r="O32" s="58"/>
      <c r="P32" s="58"/>
    </row>
    <row r="33" spans="15:16" s="55" customFormat="1">
      <c r="O33" s="58"/>
      <c r="P33" s="58"/>
    </row>
    <row r="34" spans="15:16" s="55" customFormat="1">
      <c r="O34" s="58"/>
      <c r="P34" s="58"/>
    </row>
    <row r="35" spans="15:16" s="55" customFormat="1">
      <c r="O35" s="58"/>
      <c r="P35" s="58"/>
    </row>
    <row r="36" spans="15:16" s="55" customFormat="1">
      <c r="O36" s="58"/>
      <c r="P36" s="58"/>
    </row>
    <row r="37" spans="15:16" s="55" customFormat="1">
      <c r="O37" s="58"/>
      <c r="P37" s="58"/>
    </row>
    <row r="38" spans="15:16" s="55" customFormat="1">
      <c r="O38" s="58"/>
      <c r="P38" s="58"/>
    </row>
    <row r="39" spans="15:16" s="55" customFormat="1">
      <c r="O39" s="58"/>
      <c r="P39" s="58"/>
    </row>
    <row r="40" spans="15:16" s="55" customFormat="1">
      <c r="O40" s="58"/>
      <c r="P40" s="58"/>
    </row>
    <row r="41" spans="15:16" s="55" customFormat="1">
      <c r="O41" s="58"/>
      <c r="P41" s="58"/>
    </row>
    <row r="42" spans="15:16" s="55" customFormat="1">
      <c r="O42" s="58"/>
      <c r="P42" s="58"/>
    </row>
    <row r="43" spans="15:16" s="55" customFormat="1">
      <c r="O43" s="58"/>
      <c r="P43" s="58"/>
    </row>
    <row r="44" spans="15:16" s="55" customFormat="1">
      <c r="O44" s="58"/>
      <c r="P44" s="58"/>
    </row>
    <row r="45" spans="15:16" s="55" customFormat="1">
      <c r="O45" s="58"/>
      <c r="P45" s="58"/>
    </row>
    <row r="46" spans="15:16" s="55" customFormat="1">
      <c r="O46" s="58"/>
      <c r="P46" s="58"/>
    </row>
    <row r="47" spans="15:16" s="55" customFormat="1">
      <c r="O47" s="58"/>
      <c r="P47" s="58"/>
    </row>
    <row r="48" spans="15:16" s="55" customFormat="1">
      <c r="O48" s="58"/>
      <c r="P48" s="58"/>
    </row>
    <row r="49" spans="1:18" s="55" customFormat="1">
      <c r="O49" s="58"/>
      <c r="P49" s="58"/>
    </row>
    <row r="50" spans="1:18" s="55" customFormat="1">
      <c r="O50" s="58"/>
      <c r="P50" s="58"/>
    </row>
    <row r="51" spans="1:18" s="55" customFormat="1">
      <c r="O51" s="58"/>
      <c r="P51" s="58"/>
    </row>
    <row r="52" spans="1:18" s="55" customFormat="1">
      <c r="O52" s="58"/>
      <c r="P52" s="58"/>
    </row>
    <row r="53" spans="1:18" s="55" customFormat="1">
      <c r="O53" s="58"/>
      <c r="P53" s="58"/>
    </row>
    <row r="54" spans="1:18" s="55" customFormat="1">
      <c r="O54" s="58"/>
      <c r="P54" s="58"/>
    </row>
    <row r="55" spans="1:18" s="55" customFormat="1">
      <c r="O55" s="58"/>
      <c r="P55" s="58"/>
    </row>
    <row r="56" spans="1:18" s="59" customFormat="1">
      <c r="A56" s="55"/>
      <c r="B56" s="55"/>
      <c r="C56" s="55"/>
      <c r="D56" s="55"/>
      <c r="E56" s="55"/>
      <c r="F56" s="55"/>
      <c r="G56" s="55"/>
      <c r="H56" s="55"/>
      <c r="I56" s="55"/>
      <c r="J56" s="55"/>
      <c r="K56" s="55"/>
      <c r="L56" s="55"/>
      <c r="M56" s="55"/>
      <c r="N56" s="55"/>
      <c r="O56" s="58"/>
      <c r="P56" s="58"/>
      <c r="Q56" s="55"/>
      <c r="R56" s="55"/>
    </row>
    <row r="57" spans="1:18" s="59" customFormat="1">
      <c r="A57" s="55"/>
      <c r="B57" s="55"/>
      <c r="C57" s="55"/>
      <c r="D57" s="55"/>
      <c r="E57" s="55"/>
      <c r="F57" s="55"/>
      <c r="G57" s="55"/>
      <c r="H57" s="55"/>
      <c r="I57" s="55"/>
      <c r="J57" s="55"/>
      <c r="K57" s="55"/>
      <c r="L57" s="55"/>
      <c r="M57" s="55"/>
      <c r="N57" s="55"/>
      <c r="O57" s="58"/>
      <c r="P57" s="58"/>
      <c r="Q57" s="55"/>
      <c r="R57" s="55"/>
    </row>
    <row r="58" spans="1:18" s="59" customFormat="1">
      <c r="A58" s="55"/>
      <c r="B58" s="55"/>
      <c r="C58" s="55"/>
      <c r="D58" s="55"/>
      <c r="E58" s="55"/>
      <c r="F58" s="55"/>
      <c r="G58" s="55"/>
      <c r="H58" s="55"/>
      <c r="I58" s="55"/>
      <c r="J58" s="55"/>
      <c r="K58" s="55"/>
      <c r="L58" s="55"/>
      <c r="M58" s="55"/>
      <c r="N58" s="55"/>
      <c r="O58" s="58"/>
      <c r="P58" s="58"/>
      <c r="Q58" s="55"/>
      <c r="R58" s="55"/>
    </row>
    <row r="59" spans="1:18" s="59" customFormat="1">
      <c r="A59" s="55"/>
      <c r="B59" s="55"/>
      <c r="C59" s="55"/>
      <c r="D59" s="55"/>
      <c r="E59" s="55"/>
      <c r="F59" s="55"/>
      <c r="G59" s="55"/>
      <c r="H59" s="55"/>
      <c r="I59" s="55"/>
      <c r="J59" s="55"/>
      <c r="K59" s="55"/>
      <c r="L59" s="55"/>
      <c r="M59" s="55"/>
      <c r="N59" s="55"/>
      <c r="O59" s="58"/>
      <c r="P59" s="58"/>
      <c r="Q59" s="55"/>
      <c r="R59" s="55"/>
    </row>
    <row r="60" spans="1:18" s="59" customFormat="1">
      <c r="A60" s="55"/>
      <c r="B60" s="55"/>
      <c r="C60" s="55"/>
      <c r="D60" s="55"/>
      <c r="E60" s="55"/>
      <c r="F60" s="55"/>
      <c r="G60" s="55"/>
      <c r="H60" s="55"/>
      <c r="I60" s="55"/>
      <c r="J60" s="55"/>
      <c r="K60" s="55"/>
      <c r="L60" s="55"/>
      <c r="M60" s="55"/>
      <c r="N60" s="55"/>
      <c r="O60" s="58"/>
      <c r="P60" s="58"/>
      <c r="Q60" s="55"/>
      <c r="R60" s="55"/>
    </row>
    <row r="61" spans="1:18" s="59" customFormat="1">
      <c r="A61" s="55"/>
      <c r="B61" s="55"/>
      <c r="C61" s="55"/>
      <c r="D61" s="55"/>
      <c r="E61" s="55"/>
      <c r="F61" s="55"/>
      <c r="G61" s="55"/>
      <c r="H61" s="55"/>
      <c r="I61" s="55"/>
      <c r="J61" s="55"/>
      <c r="K61" s="55"/>
      <c r="L61" s="55"/>
      <c r="M61" s="55"/>
      <c r="N61" s="55"/>
      <c r="O61" s="58"/>
      <c r="P61" s="58"/>
      <c r="Q61" s="55"/>
      <c r="R61" s="55"/>
    </row>
    <row r="62" spans="1:18" s="59" customFormat="1">
      <c r="A62" s="55"/>
      <c r="B62" s="55"/>
      <c r="C62" s="55"/>
      <c r="D62" s="55"/>
      <c r="E62" s="55"/>
      <c r="F62" s="55"/>
      <c r="G62" s="55"/>
      <c r="H62" s="55"/>
      <c r="I62" s="55"/>
      <c r="J62" s="55"/>
      <c r="K62" s="55"/>
      <c r="L62" s="55"/>
      <c r="M62" s="55"/>
      <c r="N62" s="55"/>
      <c r="O62" s="58"/>
      <c r="P62" s="58"/>
      <c r="Q62" s="55"/>
      <c r="R62" s="55"/>
    </row>
    <row r="63" spans="1:18" s="59" customFormat="1">
      <c r="A63" s="55"/>
      <c r="B63" s="55"/>
      <c r="C63" s="55"/>
      <c r="D63" s="55"/>
      <c r="E63" s="55"/>
      <c r="F63" s="55"/>
      <c r="G63" s="55"/>
      <c r="H63" s="55"/>
      <c r="I63" s="55"/>
      <c r="J63" s="55"/>
      <c r="K63" s="55"/>
      <c r="L63" s="55"/>
      <c r="M63" s="55"/>
      <c r="N63" s="55"/>
      <c r="O63" s="58"/>
      <c r="P63" s="58"/>
      <c r="Q63" s="55"/>
      <c r="R63" s="55"/>
    </row>
    <row r="64" spans="1:18" s="59" customFormat="1">
      <c r="A64" s="55"/>
      <c r="B64" s="55"/>
      <c r="C64" s="55"/>
      <c r="D64" s="55"/>
      <c r="E64" s="55"/>
      <c r="F64" s="55"/>
      <c r="G64" s="55"/>
      <c r="H64" s="55"/>
      <c r="I64" s="55"/>
      <c r="J64" s="55"/>
      <c r="K64" s="55"/>
      <c r="L64" s="55"/>
      <c r="M64" s="55"/>
      <c r="N64" s="55"/>
      <c r="O64" s="58"/>
      <c r="P64" s="58"/>
      <c r="Q64" s="55"/>
      <c r="R64" s="55"/>
    </row>
    <row r="65" spans="1:18" s="59" customFormat="1">
      <c r="A65" s="55"/>
      <c r="B65" s="55"/>
      <c r="C65" s="55"/>
      <c r="D65" s="55"/>
      <c r="E65" s="55"/>
      <c r="F65" s="55"/>
      <c r="G65" s="55"/>
      <c r="H65" s="55"/>
      <c r="I65" s="55"/>
      <c r="J65" s="55"/>
      <c r="K65" s="55"/>
      <c r="L65" s="55"/>
      <c r="M65" s="55"/>
      <c r="N65" s="55"/>
      <c r="O65" s="58"/>
      <c r="P65" s="58"/>
      <c r="Q65" s="55"/>
      <c r="R65" s="55"/>
    </row>
    <row r="66" spans="1:18" s="59" customFormat="1">
      <c r="A66" s="55"/>
      <c r="B66" s="55"/>
      <c r="C66" s="55"/>
      <c r="D66" s="55"/>
      <c r="E66" s="55"/>
      <c r="F66" s="55"/>
      <c r="G66" s="55"/>
      <c r="H66" s="55"/>
      <c r="I66" s="55"/>
      <c r="J66" s="55"/>
      <c r="K66" s="55"/>
      <c r="L66" s="55"/>
      <c r="M66" s="55"/>
      <c r="N66" s="55"/>
      <c r="O66" s="58"/>
      <c r="P66" s="58"/>
      <c r="Q66" s="55"/>
      <c r="R66" s="55"/>
    </row>
    <row r="67" spans="1:18" s="59" customFormat="1">
      <c r="A67" s="55"/>
      <c r="B67" s="55"/>
      <c r="C67" s="55"/>
      <c r="D67" s="55"/>
      <c r="E67" s="55"/>
      <c r="F67" s="55"/>
      <c r="G67" s="55"/>
      <c r="H67" s="55"/>
      <c r="I67" s="55"/>
      <c r="J67" s="55"/>
      <c r="K67" s="55"/>
      <c r="L67" s="55"/>
      <c r="M67" s="55"/>
      <c r="N67" s="55"/>
      <c r="O67" s="58"/>
      <c r="P67" s="58"/>
      <c r="Q67" s="55"/>
      <c r="R67" s="55"/>
    </row>
    <row r="68" spans="1:18" s="59" customFormat="1">
      <c r="A68" s="55"/>
      <c r="B68" s="55"/>
      <c r="C68" s="55"/>
      <c r="D68" s="55"/>
      <c r="E68" s="55"/>
      <c r="F68" s="55"/>
      <c r="G68" s="55"/>
      <c r="H68" s="55"/>
      <c r="I68" s="55"/>
      <c r="J68" s="55"/>
      <c r="K68" s="55"/>
      <c r="L68" s="55"/>
      <c r="M68" s="55"/>
      <c r="N68" s="55"/>
      <c r="O68" s="58"/>
      <c r="P68" s="58"/>
      <c r="Q68" s="55"/>
      <c r="R68" s="55"/>
    </row>
    <row r="69" spans="1:18" s="59" customFormat="1">
      <c r="A69" s="55"/>
      <c r="B69" s="55"/>
      <c r="C69" s="55"/>
      <c r="D69" s="55"/>
      <c r="E69" s="55"/>
      <c r="F69" s="55"/>
      <c r="G69" s="55"/>
      <c r="H69" s="55"/>
      <c r="I69" s="55"/>
      <c r="J69" s="55"/>
      <c r="K69" s="55"/>
      <c r="L69" s="55"/>
      <c r="M69" s="55"/>
      <c r="N69" s="55"/>
      <c r="O69" s="58"/>
      <c r="P69" s="58"/>
      <c r="Q69" s="55"/>
      <c r="R69" s="55"/>
    </row>
    <row r="70" spans="1:18" s="59" customFormat="1">
      <c r="A70" s="55"/>
      <c r="B70" s="55"/>
      <c r="C70" s="55"/>
      <c r="D70" s="55"/>
      <c r="E70" s="55"/>
      <c r="F70" s="55"/>
      <c r="G70" s="55"/>
      <c r="H70" s="55"/>
      <c r="I70" s="55"/>
      <c r="J70" s="55"/>
      <c r="K70" s="55"/>
      <c r="L70" s="55"/>
      <c r="M70" s="55"/>
      <c r="N70" s="55"/>
      <c r="O70" s="58"/>
      <c r="P70" s="58"/>
      <c r="Q70" s="55"/>
      <c r="R70" s="55"/>
    </row>
    <row r="71" spans="1:18" s="59" customFormat="1">
      <c r="A71" s="55"/>
      <c r="B71" s="55"/>
      <c r="C71" s="55"/>
      <c r="D71" s="55"/>
      <c r="E71" s="55"/>
      <c r="F71" s="55"/>
      <c r="G71" s="55"/>
      <c r="H71" s="55"/>
      <c r="I71" s="55"/>
      <c r="J71" s="55"/>
      <c r="K71" s="55"/>
      <c r="L71" s="55"/>
      <c r="M71" s="55"/>
      <c r="N71" s="55"/>
      <c r="O71" s="58"/>
      <c r="P71" s="58"/>
      <c r="Q71" s="55"/>
      <c r="R71" s="55"/>
    </row>
  </sheetData>
  <sheetProtection formatCells="0" selectLockedCells="1"/>
  <phoneticPr fontId="20" type="noConversion"/>
  <dataValidations count="4">
    <dataValidation type="custom" allowBlank="1" showInputMessage="1" showErrorMessage="1" sqref="B7:B21">
      <formula1>IF(A7="","",IF(A7&lt;&gt;OFFSET(A7,-1,,,),1,OFFSET(B7,-1,,,)+1))</formula1>
    </dataValidation>
    <dataValidation type="list" allowBlank="1" showInputMessage="1" showErrorMessage="1" sqref="C7:C21">
      <formula1>"再Review,OK"</formula1>
    </dataValidation>
    <dataValidation type="list" allowBlank="1" showInputMessage="1" showErrorMessage="1" sqref="A7:A21">
      <formula1>review階段</formula1>
    </dataValidation>
    <dataValidation type="list" allowBlank="1" showInputMessage="1" showErrorMessage="1" sqref="D2:E2">
      <formula1>"ALL:PJ全體,HCM:總部共通,HMS:Master,HMSB:Master基本,HMSE:Master活動,HEO:EOS,HIA:情報分析,HIS:情報發信,HAI:AP基盤,HHI:INFRA,HNW:NW,SCM:門市共通,SSC:SC,SPS:POS,SGT:GOT"</formula1>
    </dataValidation>
  </dataValidations>
  <printOptions horizontalCentered="1"/>
  <pageMargins left="0.39370078740157483" right="0.39370078740157483" top="0.59055118110236227" bottom="0.39370078740157483" header="0.31496062992125984" footer="0.31496062992125984"/>
  <pageSetup paperSize="9" scale="44" fitToHeight="0" orientation="portrait" horizontalDpi="200" verticalDpi="200" r:id="rId1"/>
  <headerFooter alignWithMargins="0">
    <oddFooter>&amp;R&amp;"新細明體,斜體"&amp;10&amp;P/&amp;N</oddFooter>
  </headerFooter>
  <legacyDrawing r:id="rId2"/>
</worksheet>
</file>

<file path=xl/worksheets/sheet3.xml><?xml version="1.0" encoding="utf-8"?>
<worksheet xmlns="http://schemas.openxmlformats.org/spreadsheetml/2006/main" xmlns:r="http://schemas.openxmlformats.org/officeDocument/2006/relationships">
  <sheetPr>
    <tabColor indexed="41"/>
    <pageSetUpPr fitToPage="1"/>
  </sheetPr>
  <dimension ref="A1:R117"/>
  <sheetViews>
    <sheetView showGridLines="0" tabSelected="1" zoomScale="80" zoomScaleNormal="80" workbookViewId="0">
      <pane xSplit="4" ySplit="2" topLeftCell="E33" activePane="bottomRight" state="frozen"/>
      <selection pane="topRight" activeCell="E1" sqref="E1"/>
      <selection pane="bottomLeft" activeCell="A3" sqref="A3"/>
      <selection pane="bottomRight" activeCell="H37" sqref="H37:H38"/>
    </sheetView>
  </sheetViews>
  <sheetFormatPr defaultRowHeight="31.15" customHeight="1"/>
  <cols>
    <col min="1" max="1" width="12.625" style="93" customWidth="1"/>
    <col min="2" max="2" width="6.5" style="93" customWidth="1"/>
    <col min="3" max="3" width="39.5" style="94" customWidth="1"/>
    <col min="4" max="4" width="52.875" style="95" customWidth="1"/>
    <col min="5" max="5" width="12.375" style="96" customWidth="1"/>
    <col min="6" max="6" width="14.625" style="93" customWidth="1"/>
    <col min="7" max="7" width="23.5" style="93" customWidth="1"/>
    <col min="8" max="8" width="12.625" style="97" customWidth="1"/>
    <col min="9" max="9" width="13" style="97" customWidth="1"/>
    <col min="10" max="11" width="7.625" style="27" customWidth="1"/>
    <col min="12" max="12" width="12.125" style="27" bestFit="1" customWidth="1"/>
    <col min="13" max="13" width="18" style="27" hidden="1" customWidth="1"/>
    <col min="14" max="14" width="3.625" style="27" customWidth="1"/>
    <col min="15" max="15" width="13.25" style="27" customWidth="1"/>
    <col min="16" max="16" width="3" style="27" customWidth="1"/>
    <col min="17" max="18" width="9" style="27"/>
    <col min="19" max="16384" width="9" style="28"/>
  </cols>
  <sheetData>
    <row r="1" spans="1:18" s="23" customFormat="1" ht="31.15" customHeight="1">
      <c r="A1" s="84" t="s">
        <v>10</v>
      </c>
      <c r="B1" s="85"/>
      <c r="C1" s="89" t="str">
        <f>IF(檢視記錄!C1="","",檢視記錄!C1)</f>
        <v/>
      </c>
      <c r="D1" s="87"/>
      <c r="E1" s="85"/>
      <c r="F1" s="86"/>
      <c r="G1" s="86"/>
      <c r="H1" s="88"/>
      <c r="I1" s="88"/>
      <c r="J1" s="22"/>
      <c r="K1" s="22"/>
      <c r="L1" s="22"/>
      <c r="M1" s="22"/>
      <c r="N1" s="22"/>
      <c r="O1" s="22"/>
      <c r="P1" s="22"/>
      <c r="Q1" s="22"/>
      <c r="R1" s="22"/>
    </row>
    <row r="2" spans="1:18" s="22" customFormat="1" ht="57.75" customHeight="1">
      <c r="A2" s="37" t="s">
        <v>262</v>
      </c>
      <c r="B2" s="38" t="s">
        <v>263</v>
      </c>
      <c r="C2" s="39" t="s">
        <v>264</v>
      </c>
      <c r="D2" s="37" t="s">
        <v>265</v>
      </c>
      <c r="E2" s="39" t="s">
        <v>266</v>
      </c>
      <c r="F2" s="39" t="s">
        <v>378</v>
      </c>
      <c r="G2" s="39" t="s">
        <v>68</v>
      </c>
      <c r="H2" s="39" t="s">
        <v>268</v>
      </c>
      <c r="I2" s="39" t="s">
        <v>267</v>
      </c>
      <c r="J2" s="19" t="s">
        <v>65</v>
      </c>
      <c r="K2" s="19" t="s">
        <v>269</v>
      </c>
      <c r="L2" s="19" t="s">
        <v>270</v>
      </c>
      <c r="M2" s="35" t="s">
        <v>271</v>
      </c>
      <c r="N2" s="36" t="s">
        <v>34</v>
      </c>
    </row>
    <row r="3" spans="1:18" s="23" customFormat="1" ht="31.15" customHeight="1">
      <c r="A3" s="40" t="s">
        <v>385</v>
      </c>
      <c r="B3" s="41" t="s">
        <v>384</v>
      </c>
      <c r="C3" s="42" t="s">
        <v>388</v>
      </c>
      <c r="D3" s="43" t="s">
        <v>389</v>
      </c>
      <c r="E3" s="45" t="s">
        <v>386</v>
      </c>
      <c r="F3" s="46" t="s">
        <v>398</v>
      </c>
      <c r="G3" s="44" t="s">
        <v>392</v>
      </c>
      <c r="H3" s="91">
        <v>41514</v>
      </c>
      <c r="I3" s="91">
        <v>41514</v>
      </c>
      <c r="J3" s="89" t="str">
        <f>IF(I3="","","V")</f>
        <v>V</v>
      </c>
      <c r="K3" s="89" t="str">
        <f t="shared" ref="K3:K19" si="0">IF(OR(J3&lt;&gt;"",C3=""),"","V")</f>
        <v/>
      </c>
      <c r="L3" s="90" t="str">
        <f t="shared" ref="L3:L19" si="1">IF(A3="","",LEFT(A3,FIND("-",A3)-1))</f>
        <v>SA PM</v>
      </c>
      <c r="M3" s="90"/>
      <c r="N3" s="36"/>
      <c r="O3" s="22"/>
      <c r="P3" s="22"/>
    </row>
    <row r="4" spans="1:18" s="23" customFormat="1" ht="38.25" customHeight="1">
      <c r="A4" s="40" t="s">
        <v>385</v>
      </c>
      <c r="B4" s="41" t="s">
        <v>390</v>
      </c>
      <c r="C4" s="42" t="s">
        <v>393</v>
      </c>
      <c r="D4" s="43" t="s">
        <v>393</v>
      </c>
      <c r="E4" s="45" t="s">
        <v>386</v>
      </c>
      <c r="F4" s="46" t="s">
        <v>398</v>
      </c>
      <c r="G4" s="44" t="s">
        <v>392</v>
      </c>
      <c r="H4" s="91">
        <v>41515</v>
      </c>
      <c r="I4" s="91">
        <v>41515</v>
      </c>
      <c r="J4" s="89" t="str">
        <f>IF(I4="","","V")</f>
        <v>V</v>
      </c>
      <c r="K4" s="89" t="str">
        <f t="shared" ref="K4" si="2">IF(OR(J4&lt;&gt;"",C4=""),"","V")</f>
        <v/>
      </c>
      <c r="L4" s="90" t="str">
        <f t="shared" ref="L4:L11" si="3">IF(A4="","",LEFT(A4,FIND("-",A4)-1))</f>
        <v>SA PM</v>
      </c>
      <c r="M4" s="90"/>
      <c r="N4" s="36"/>
      <c r="O4" s="22"/>
      <c r="P4" s="22"/>
    </row>
    <row r="5" spans="1:18" s="23" customFormat="1" ht="38.25" customHeight="1">
      <c r="A5" s="40" t="s">
        <v>394</v>
      </c>
      <c r="B5" s="41" t="s">
        <v>400</v>
      </c>
      <c r="C5" s="42" t="s">
        <v>407</v>
      </c>
      <c r="D5" s="43" t="s">
        <v>422</v>
      </c>
      <c r="E5" s="45" t="s">
        <v>397</v>
      </c>
      <c r="F5" s="46" t="s">
        <v>398</v>
      </c>
      <c r="G5" s="44" t="s">
        <v>414</v>
      </c>
      <c r="H5" s="91">
        <v>41523</v>
      </c>
      <c r="I5" s="91">
        <v>41523</v>
      </c>
      <c r="J5" s="89" t="s">
        <v>399</v>
      </c>
      <c r="K5" s="89"/>
      <c r="L5" s="90" t="str">
        <f t="shared" si="3"/>
        <v>SA PM</v>
      </c>
      <c r="M5" s="90"/>
      <c r="N5" s="36"/>
      <c r="O5" s="22"/>
      <c r="P5" s="22"/>
    </row>
    <row r="6" spans="1:18" s="23" customFormat="1" ht="31.15" customHeight="1">
      <c r="A6" s="40" t="s">
        <v>394</v>
      </c>
      <c r="B6" s="41" t="s">
        <v>401</v>
      </c>
      <c r="C6" s="42" t="s">
        <v>403</v>
      </c>
      <c r="D6" s="43" t="s">
        <v>423</v>
      </c>
      <c r="E6" s="45" t="s">
        <v>386</v>
      </c>
      <c r="F6" s="46" t="s">
        <v>412</v>
      </c>
      <c r="G6" s="46" t="s">
        <v>392</v>
      </c>
      <c r="H6" s="91">
        <v>41527</v>
      </c>
      <c r="I6" s="91">
        <v>41527</v>
      </c>
      <c r="J6" s="89" t="s">
        <v>399</v>
      </c>
      <c r="K6" s="89"/>
      <c r="L6" s="90" t="str">
        <f t="shared" si="3"/>
        <v>SA PM</v>
      </c>
      <c r="M6" s="90"/>
      <c r="N6" s="36"/>
      <c r="O6" s="22"/>
      <c r="P6" s="22"/>
    </row>
    <row r="7" spans="1:18" s="23" customFormat="1" ht="31.15" customHeight="1">
      <c r="A7" s="40" t="s">
        <v>394</v>
      </c>
      <c r="B7" s="41" t="s">
        <v>402</v>
      </c>
      <c r="C7" s="42" t="s">
        <v>408</v>
      </c>
      <c r="D7" s="43" t="s">
        <v>424</v>
      </c>
      <c r="E7" s="45" t="s">
        <v>386</v>
      </c>
      <c r="F7" s="46" t="s">
        <v>398</v>
      </c>
      <c r="G7" s="46" t="s">
        <v>392</v>
      </c>
      <c r="H7" s="91">
        <v>41527</v>
      </c>
      <c r="I7" s="92">
        <v>41527</v>
      </c>
      <c r="J7" s="89" t="s">
        <v>399</v>
      </c>
      <c r="K7" s="89"/>
      <c r="L7" s="90" t="str">
        <f t="shared" si="3"/>
        <v>SA PM</v>
      </c>
      <c r="M7" s="90"/>
      <c r="N7" s="36"/>
      <c r="O7" s="22"/>
      <c r="P7" s="22"/>
    </row>
    <row r="8" spans="1:18" s="23" customFormat="1" ht="33">
      <c r="A8" s="40" t="s">
        <v>394</v>
      </c>
      <c r="B8" s="41" t="s">
        <v>415</v>
      </c>
      <c r="C8" s="42" t="s">
        <v>405</v>
      </c>
      <c r="D8" s="43" t="s">
        <v>425</v>
      </c>
      <c r="E8" s="45" t="s">
        <v>386</v>
      </c>
      <c r="F8" s="46" t="s">
        <v>430</v>
      </c>
      <c r="G8" s="46" t="s">
        <v>413</v>
      </c>
      <c r="H8" s="91">
        <v>41527</v>
      </c>
      <c r="I8" s="91">
        <v>41523</v>
      </c>
      <c r="J8" s="89" t="s">
        <v>399</v>
      </c>
      <c r="K8" s="89"/>
      <c r="L8" s="90" t="str">
        <f t="shared" si="3"/>
        <v>SA PM</v>
      </c>
      <c r="M8" s="90"/>
      <c r="N8" s="36"/>
      <c r="O8" s="22"/>
      <c r="P8" s="22"/>
    </row>
    <row r="9" spans="1:18" s="23" customFormat="1" ht="33">
      <c r="A9" s="40" t="s">
        <v>394</v>
      </c>
      <c r="B9" s="41" t="s">
        <v>416</v>
      </c>
      <c r="C9" s="42" t="s">
        <v>409</v>
      </c>
      <c r="D9" s="43" t="s">
        <v>426</v>
      </c>
      <c r="E9" s="45" t="s">
        <v>386</v>
      </c>
      <c r="F9" s="46" t="s">
        <v>398</v>
      </c>
      <c r="G9" s="46" t="s">
        <v>392</v>
      </c>
      <c r="H9" s="91">
        <v>41527</v>
      </c>
      <c r="I9" s="92">
        <v>41527</v>
      </c>
      <c r="J9" s="89" t="s">
        <v>399</v>
      </c>
      <c r="K9" s="89"/>
      <c r="L9" s="90" t="str">
        <f t="shared" si="3"/>
        <v>SA PM</v>
      </c>
      <c r="M9" s="90"/>
      <c r="N9" s="36"/>
      <c r="O9" s="22"/>
      <c r="P9" s="22"/>
    </row>
    <row r="10" spans="1:18" s="23" customFormat="1" ht="36" customHeight="1">
      <c r="A10" s="40" t="s">
        <v>394</v>
      </c>
      <c r="B10" s="41" t="s">
        <v>417</v>
      </c>
      <c r="C10" s="42" t="s">
        <v>404</v>
      </c>
      <c r="D10" s="43" t="s">
        <v>427</v>
      </c>
      <c r="E10" s="45" t="s">
        <v>386</v>
      </c>
      <c r="F10" s="46" t="s">
        <v>398</v>
      </c>
      <c r="G10" s="46" t="s">
        <v>392</v>
      </c>
      <c r="H10" s="91">
        <v>41527</v>
      </c>
      <c r="I10" s="91">
        <v>41527</v>
      </c>
      <c r="J10" s="89" t="s">
        <v>399</v>
      </c>
      <c r="K10" s="89"/>
      <c r="L10" s="90" t="str">
        <f t="shared" si="3"/>
        <v>SA PM</v>
      </c>
      <c r="M10" s="90"/>
      <c r="N10" s="36"/>
      <c r="O10" s="22"/>
      <c r="P10" s="22"/>
    </row>
    <row r="11" spans="1:18" s="23" customFormat="1" ht="31.15" customHeight="1">
      <c r="A11" s="40" t="s">
        <v>394</v>
      </c>
      <c r="B11" s="41" t="s">
        <v>418</v>
      </c>
      <c r="C11" s="42" t="s">
        <v>410</v>
      </c>
      <c r="D11" s="43" t="s">
        <v>428</v>
      </c>
      <c r="E11" s="45" t="s">
        <v>386</v>
      </c>
      <c r="F11" s="46" t="s">
        <v>398</v>
      </c>
      <c r="G11" s="46" t="s">
        <v>392</v>
      </c>
      <c r="H11" s="91">
        <v>41527</v>
      </c>
      <c r="I11" s="91">
        <v>41527</v>
      </c>
      <c r="J11" s="89" t="str">
        <f t="shared" ref="J11:J19" si="4">IF(I11="","","V")</f>
        <v>V</v>
      </c>
      <c r="K11" s="89" t="str">
        <f t="shared" si="0"/>
        <v/>
      </c>
      <c r="L11" s="90" t="str">
        <f t="shared" si="3"/>
        <v>SA PM</v>
      </c>
      <c r="M11" s="90"/>
      <c r="N11" s="36"/>
      <c r="O11" s="22"/>
      <c r="P11" s="22"/>
    </row>
    <row r="12" spans="1:18" s="23" customFormat="1" ht="33">
      <c r="A12" s="40" t="s">
        <v>394</v>
      </c>
      <c r="B12" s="41" t="s">
        <v>419</v>
      </c>
      <c r="C12" s="42" t="s">
        <v>411</v>
      </c>
      <c r="D12" s="43" t="s">
        <v>427</v>
      </c>
      <c r="E12" s="45" t="s">
        <v>386</v>
      </c>
      <c r="F12" s="46" t="s">
        <v>412</v>
      </c>
      <c r="G12" s="46" t="s">
        <v>392</v>
      </c>
      <c r="H12" s="91">
        <v>41527</v>
      </c>
      <c r="I12" s="91">
        <v>41527</v>
      </c>
      <c r="J12" s="89" t="str">
        <f t="shared" si="4"/>
        <v>V</v>
      </c>
      <c r="K12" s="89" t="str">
        <f t="shared" si="0"/>
        <v/>
      </c>
      <c r="L12" s="90" t="str">
        <f t="shared" si="1"/>
        <v>SA PM</v>
      </c>
      <c r="M12" s="90"/>
      <c r="N12" s="36"/>
      <c r="O12" s="22"/>
      <c r="P12" s="22"/>
    </row>
    <row r="13" spans="1:18" s="23" customFormat="1" ht="31.15" customHeight="1">
      <c r="A13" s="40" t="s">
        <v>394</v>
      </c>
      <c r="B13" s="41" t="s">
        <v>420</v>
      </c>
      <c r="C13" s="42" t="s">
        <v>455</v>
      </c>
      <c r="D13" s="43" t="s">
        <v>456</v>
      </c>
      <c r="E13" s="45" t="s">
        <v>397</v>
      </c>
      <c r="F13" s="46" t="s">
        <v>398</v>
      </c>
      <c r="G13" s="46" t="s">
        <v>392</v>
      </c>
      <c r="H13" s="91">
        <v>41527</v>
      </c>
      <c r="I13" s="91">
        <v>41523</v>
      </c>
      <c r="J13" s="89" t="str">
        <f t="shared" si="4"/>
        <v>V</v>
      </c>
      <c r="K13" s="89" t="str">
        <f t="shared" si="0"/>
        <v/>
      </c>
      <c r="L13" s="90" t="str">
        <f t="shared" si="1"/>
        <v>SA PM</v>
      </c>
      <c r="M13" s="90"/>
      <c r="N13" s="36"/>
      <c r="O13" s="22"/>
      <c r="P13" s="22"/>
    </row>
    <row r="14" spans="1:18" s="23" customFormat="1" ht="33">
      <c r="A14" s="40" t="s">
        <v>394</v>
      </c>
      <c r="B14" s="41" t="s">
        <v>421</v>
      </c>
      <c r="C14" s="42" t="s">
        <v>406</v>
      </c>
      <c r="D14" s="43" t="s">
        <v>429</v>
      </c>
      <c r="E14" s="45" t="s">
        <v>386</v>
      </c>
      <c r="F14" s="46" t="s">
        <v>391</v>
      </c>
      <c r="G14" s="46" t="s">
        <v>392</v>
      </c>
      <c r="H14" s="91">
        <v>41527</v>
      </c>
      <c r="I14" s="91">
        <v>41523</v>
      </c>
      <c r="J14" s="89" t="str">
        <f t="shared" si="4"/>
        <v>V</v>
      </c>
      <c r="K14" s="89" t="str">
        <f t="shared" si="0"/>
        <v/>
      </c>
      <c r="L14" s="90" t="str">
        <f t="shared" si="1"/>
        <v>SA PM</v>
      </c>
      <c r="M14" s="90"/>
      <c r="N14" s="36"/>
      <c r="O14" s="22"/>
      <c r="P14" s="22"/>
    </row>
    <row r="15" spans="1:18" s="23" customFormat="1" ht="31.15" customHeight="1">
      <c r="A15" s="40" t="s">
        <v>454</v>
      </c>
      <c r="B15" s="41" t="s">
        <v>442</v>
      </c>
      <c r="C15" s="42" t="s">
        <v>431</v>
      </c>
      <c r="D15" s="43" t="s">
        <v>432</v>
      </c>
      <c r="E15" s="45" t="s">
        <v>386</v>
      </c>
      <c r="F15" s="46" t="s">
        <v>463</v>
      </c>
      <c r="G15" s="46"/>
      <c r="H15" s="91">
        <v>41528</v>
      </c>
      <c r="I15" s="91">
        <v>41528</v>
      </c>
      <c r="J15" s="89" t="str">
        <f t="shared" si="4"/>
        <v>V</v>
      </c>
      <c r="K15" s="89" t="str">
        <f t="shared" si="0"/>
        <v/>
      </c>
      <c r="L15" s="90" t="str">
        <f t="shared" si="1"/>
        <v>SA PM</v>
      </c>
      <c r="M15" s="90"/>
      <c r="N15" s="36"/>
      <c r="O15" s="22"/>
      <c r="P15" s="22"/>
    </row>
    <row r="16" spans="1:18" s="23" customFormat="1" ht="31.15" customHeight="1">
      <c r="A16" s="40" t="s">
        <v>454</v>
      </c>
      <c r="B16" s="41" t="s">
        <v>443</v>
      </c>
      <c r="C16" s="42" t="s">
        <v>433</v>
      </c>
      <c r="D16" s="43" t="s">
        <v>461</v>
      </c>
      <c r="E16" s="45" t="s">
        <v>386</v>
      </c>
      <c r="F16" s="44" t="s">
        <v>412</v>
      </c>
      <c r="G16" s="46"/>
      <c r="H16" s="91">
        <v>41531</v>
      </c>
      <c r="I16" s="91"/>
      <c r="J16" s="89" t="str">
        <f t="shared" si="4"/>
        <v/>
      </c>
      <c r="K16" s="89" t="str">
        <f t="shared" si="0"/>
        <v>V</v>
      </c>
      <c r="L16" s="90" t="str">
        <f t="shared" si="1"/>
        <v>SA PM</v>
      </c>
      <c r="M16" s="90"/>
      <c r="N16" s="36"/>
      <c r="O16" s="22"/>
      <c r="P16" s="22"/>
    </row>
    <row r="17" spans="1:16" s="23" customFormat="1" ht="31.15" customHeight="1">
      <c r="A17" s="40" t="s">
        <v>454</v>
      </c>
      <c r="B17" s="41" t="s">
        <v>444</v>
      </c>
      <c r="C17" s="42" t="s">
        <v>457</v>
      </c>
      <c r="D17" s="43" t="s">
        <v>458</v>
      </c>
      <c r="E17" s="45" t="s">
        <v>386</v>
      </c>
      <c r="F17" s="44" t="s">
        <v>412</v>
      </c>
      <c r="G17" s="46"/>
      <c r="H17" s="91">
        <v>41528</v>
      </c>
      <c r="I17" s="91">
        <v>41528</v>
      </c>
      <c r="J17" s="89" t="str">
        <f t="shared" si="4"/>
        <v>V</v>
      </c>
      <c r="K17" s="89" t="str">
        <f t="shared" si="0"/>
        <v/>
      </c>
      <c r="L17" s="90" t="str">
        <f t="shared" si="1"/>
        <v>SA PM</v>
      </c>
      <c r="M17" s="90"/>
      <c r="N17" s="36"/>
      <c r="O17" s="22"/>
      <c r="P17" s="22"/>
    </row>
    <row r="18" spans="1:16" s="23" customFormat="1" ht="31.15" customHeight="1">
      <c r="A18" s="40" t="s">
        <v>454</v>
      </c>
      <c r="B18" s="41" t="s">
        <v>445</v>
      </c>
      <c r="C18" s="42" t="s">
        <v>434</v>
      </c>
      <c r="D18" s="43" t="s">
        <v>459</v>
      </c>
      <c r="E18" s="45" t="s">
        <v>386</v>
      </c>
      <c r="F18" s="44" t="s">
        <v>412</v>
      </c>
      <c r="G18" s="44"/>
      <c r="H18" s="91">
        <v>41528</v>
      </c>
      <c r="I18" s="91">
        <v>41528</v>
      </c>
      <c r="J18" s="89" t="str">
        <f t="shared" si="4"/>
        <v>V</v>
      </c>
      <c r="K18" s="89" t="str">
        <f t="shared" si="0"/>
        <v/>
      </c>
      <c r="L18" s="90" t="str">
        <f t="shared" si="1"/>
        <v>SA PM</v>
      </c>
      <c r="M18" s="90"/>
      <c r="N18" s="36"/>
      <c r="O18" s="22"/>
      <c r="P18" s="22"/>
    </row>
    <row r="19" spans="1:16" s="23" customFormat="1" ht="31.15" customHeight="1">
      <c r="A19" s="40" t="s">
        <v>454</v>
      </c>
      <c r="B19" s="41" t="s">
        <v>446</v>
      </c>
      <c r="C19" s="42" t="s">
        <v>460</v>
      </c>
      <c r="D19" s="43" t="s">
        <v>462</v>
      </c>
      <c r="E19" s="45" t="s">
        <v>386</v>
      </c>
      <c r="F19" s="46" t="s">
        <v>463</v>
      </c>
      <c r="G19" s="44"/>
      <c r="H19" s="91">
        <v>41528</v>
      </c>
      <c r="I19" s="91">
        <v>41528</v>
      </c>
      <c r="J19" s="89" t="str">
        <f t="shared" si="4"/>
        <v>V</v>
      </c>
      <c r="K19" s="89" t="str">
        <f t="shared" si="0"/>
        <v/>
      </c>
      <c r="L19" s="90" t="str">
        <f t="shared" si="1"/>
        <v>SA PM</v>
      </c>
      <c r="M19" s="90"/>
      <c r="N19" s="36"/>
      <c r="O19" s="22"/>
      <c r="P19" s="22"/>
    </row>
    <row r="20" spans="1:16" s="23" customFormat="1" ht="31.15" customHeight="1">
      <c r="A20" s="40" t="s">
        <v>454</v>
      </c>
      <c r="B20" s="41" t="s">
        <v>447</v>
      </c>
      <c r="C20" s="42" t="s">
        <v>435</v>
      </c>
      <c r="D20" s="43" t="s">
        <v>436</v>
      </c>
      <c r="E20" s="45" t="s">
        <v>386</v>
      </c>
      <c r="F20" s="46" t="s">
        <v>463</v>
      </c>
      <c r="G20" s="46"/>
      <c r="H20" s="91">
        <v>41531</v>
      </c>
      <c r="I20" s="91">
        <v>41529</v>
      </c>
      <c r="J20" s="89" t="str">
        <f t="shared" ref="J20:J46" si="5">IF(I20="","","V")</f>
        <v>V</v>
      </c>
      <c r="K20" s="89" t="str">
        <f t="shared" ref="K20:K46" si="6">IF(OR(J20&lt;&gt;"",C20=""),"","V")</f>
        <v/>
      </c>
      <c r="L20" s="90" t="str">
        <f t="shared" ref="L20:L46" si="7">IF(A20="","",LEFT(A20,FIND("-",A20)-1))</f>
        <v>SA PM</v>
      </c>
      <c r="M20" s="90"/>
      <c r="N20" s="36"/>
      <c r="O20" s="22"/>
      <c r="P20" s="22"/>
    </row>
    <row r="21" spans="1:16" s="23" customFormat="1" ht="31.15" customHeight="1">
      <c r="A21" s="40" t="s">
        <v>454</v>
      </c>
      <c r="B21" s="41" t="s">
        <v>448</v>
      </c>
      <c r="C21" s="48" t="s">
        <v>437</v>
      </c>
      <c r="D21" s="43" t="s">
        <v>474</v>
      </c>
      <c r="E21" s="45" t="s">
        <v>386</v>
      </c>
      <c r="F21" s="46" t="s">
        <v>391</v>
      </c>
      <c r="G21" s="46"/>
      <c r="H21" s="91">
        <v>41529</v>
      </c>
      <c r="I21" s="92">
        <v>41529</v>
      </c>
      <c r="J21" s="89" t="str">
        <f t="shared" si="5"/>
        <v>V</v>
      </c>
      <c r="K21" s="89" t="str">
        <f t="shared" si="6"/>
        <v/>
      </c>
      <c r="L21" s="90" t="str">
        <f t="shared" si="7"/>
        <v>SA PM</v>
      </c>
      <c r="M21" s="90"/>
      <c r="N21" s="36"/>
      <c r="O21" s="22"/>
      <c r="P21" s="22"/>
    </row>
    <row r="22" spans="1:16" s="23" customFormat="1" ht="31.15" customHeight="1">
      <c r="A22" s="40" t="s">
        <v>454</v>
      </c>
      <c r="B22" s="41" t="s">
        <v>449</v>
      </c>
      <c r="C22" s="48" t="s">
        <v>438</v>
      </c>
      <c r="D22" s="43" t="s">
        <v>477</v>
      </c>
      <c r="E22" s="45" t="s">
        <v>386</v>
      </c>
      <c r="F22" s="46" t="s">
        <v>391</v>
      </c>
      <c r="G22" s="46"/>
      <c r="H22" s="91">
        <v>41528</v>
      </c>
      <c r="I22" s="91">
        <v>41528</v>
      </c>
      <c r="J22" s="89" t="str">
        <f t="shared" si="5"/>
        <v>V</v>
      </c>
      <c r="K22" s="89" t="str">
        <f t="shared" si="6"/>
        <v/>
      </c>
      <c r="L22" s="90" t="str">
        <f t="shared" si="7"/>
        <v>SA PM</v>
      </c>
      <c r="M22" s="90"/>
      <c r="N22" s="36"/>
      <c r="O22" s="22"/>
      <c r="P22" s="22"/>
    </row>
    <row r="23" spans="1:16" s="23" customFormat="1" ht="31.15" customHeight="1">
      <c r="A23" s="40" t="s">
        <v>454</v>
      </c>
      <c r="B23" s="41" t="s">
        <v>450</v>
      </c>
      <c r="C23" s="48" t="s">
        <v>440</v>
      </c>
      <c r="D23" s="43" t="s">
        <v>439</v>
      </c>
      <c r="E23" s="45" t="s">
        <v>386</v>
      </c>
      <c r="F23" s="46" t="s">
        <v>391</v>
      </c>
      <c r="G23" s="46"/>
      <c r="H23" s="91">
        <v>41528</v>
      </c>
      <c r="I23" s="91">
        <v>41528</v>
      </c>
      <c r="J23" s="89" t="str">
        <f t="shared" si="5"/>
        <v>V</v>
      </c>
      <c r="K23" s="89" t="str">
        <f t="shared" si="6"/>
        <v/>
      </c>
      <c r="L23" s="90" t="str">
        <f t="shared" si="7"/>
        <v>SA PM</v>
      </c>
      <c r="M23" s="90"/>
      <c r="N23" s="36"/>
      <c r="O23" s="22"/>
      <c r="P23" s="22"/>
    </row>
    <row r="24" spans="1:16" s="23" customFormat="1" ht="31.15" customHeight="1">
      <c r="A24" s="40" t="s">
        <v>454</v>
      </c>
      <c r="B24" s="41" t="s">
        <v>451</v>
      </c>
      <c r="C24" s="48" t="s">
        <v>441</v>
      </c>
      <c r="D24" s="43" t="s">
        <v>465</v>
      </c>
      <c r="E24" s="45" t="s">
        <v>464</v>
      </c>
      <c r="F24" s="46" t="s">
        <v>430</v>
      </c>
      <c r="G24" s="46"/>
      <c r="H24" s="91">
        <v>41531</v>
      </c>
      <c r="I24" s="92"/>
      <c r="J24" s="89" t="str">
        <f t="shared" si="5"/>
        <v/>
      </c>
      <c r="K24" s="89" t="str">
        <f t="shared" si="6"/>
        <v>V</v>
      </c>
      <c r="L24" s="90" t="str">
        <f t="shared" si="7"/>
        <v>SA PM</v>
      </c>
      <c r="M24" s="90"/>
      <c r="N24" s="36"/>
      <c r="O24" s="22"/>
      <c r="P24" s="22"/>
    </row>
    <row r="25" spans="1:16" s="23" customFormat="1" ht="37.5" customHeight="1">
      <c r="A25" s="40" t="s">
        <v>473</v>
      </c>
      <c r="B25" s="41" t="s">
        <v>466</v>
      </c>
      <c r="C25" s="48" t="s">
        <v>467</v>
      </c>
      <c r="D25" s="43" t="s">
        <v>475</v>
      </c>
      <c r="E25" s="45" t="s">
        <v>386</v>
      </c>
      <c r="F25" s="46" t="s">
        <v>391</v>
      </c>
      <c r="G25" s="46"/>
      <c r="H25" s="91">
        <v>41534</v>
      </c>
      <c r="I25" s="92"/>
      <c r="J25" s="89" t="str">
        <f t="shared" si="5"/>
        <v/>
      </c>
      <c r="K25" s="89" t="str">
        <f t="shared" si="6"/>
        <v>V</v>
      </c>
      <c r="L25" s="90" t="str">
        <f t="shared" si="7"/>
        <v>SA PM</v>
      </c>
      <c r="M25" s="90"/>
      <c r="N25" s="36"/>
      <c r="O25" s="22"/>
      <c r="P25" s="22"/>
    </row>
    <row r="26" spans="1:16" s="23" customFormat="1" ht="33">
      <c r="A26" s="40" t="s">
        <v>473</v>
      </c>
      <c r="B26" s="41" t="s">
        <v>469</v>
      </c>
      <c r="C26" s="48" t="s">
        <v>468</v>
      </c>
      <c r="D26" s="43" t="s">
        <v>476</v>
      </c>
      <c r="E26" s="45" t="s">
        <v>386</v>
      </c>
      <c r="F26" s="46" t="s">
        <v>391</v>
      </c>
      <c r="G26" s="46"/>
      <c r="H26" s="91">
        <v>41534</v>
      </c>
      <c r="I26" s="92"/>
      <c r="J26" s="89" t="str">
        <f t="shared" si="5"/>
        <v/>
      </c>
      <c r="K26" s="89" t="str">
        <f t="shared" si="6"/>
        <v>V</v>
      </c>
      <c r="L26" s="90" t="str">
        <f t="shared" si="7"/>
        <v>SA PM</v>
      </c>
      <c r="M26" s="90"/>
      <c r="N26" s="36"/>
      <c r="O26" s="22"/>
      <c r="P26" s="22"/>
    </row>
    <row r="27" spans="1:16" s="23" customFormat="1" ht="33">
      <c r="A27" s="40" t="s">
        <v>473</v>
      </c>
      <c r="B27" s="41" t="s">
        <v>470</v>
      </c>
      <c r="C27" s="48" t="s">
        <v>479</v>
      </c>
      <c r="D27" s="43" t="s">
        <v>491</v>
      </c>
      <c r="E27" s="45" t="s">
        <v>386</v>
      </c>
      <c r="F27" s="46" t="s">
        <v>391</v>
      </c>
      <c r="G27" s="46"/>
      <c r="H27" s="91">
        <v>41534</v>
      </c>
      <c r="I27" s="92"/>
      <c r="J27" s="89" t="str">
        <f t="shared" si="5"/>
        <v/>
      </c>
      <c r="K27" s="89" t="str">
        <f t="shared" si="6"/>
        <v>V</v>
      </c>
      <c r="L27" s="90" t="str">
        <f t="shared" si="7"/>
        <v>SA PM</v>
      </c>
      <c r="M27" s="90"/>
      <c r="N27" s="36"/>
      <c r="O27" s="22"/>
      <c r="P27" s="22"/>
    </row>
    <row r="28" spans="1:16" s="23" customFormat="1" ht="33">
      <c r="A28" s="40" t="s">
        <v>473</v>
      </c>
      <c r="B28" s="41" t="s">
        <v>471</v>
      </c>
      <c r="C28" s="48" t="s">
        <v>478</v>
      </c>
      <c r="D28" s="43" t="s">
        <v>480</v>
      </c>
      <c r="E28" s="45" t="s">
        <v>386</v>
      </c>
      <c r="F28" s="46" t="s">
        <v>391</v>
      </c>
      <c r="G28" s="46"/>
      <c r="H28" s="91">
        <v>41534</v>
      </c>
      <c r="I28" s="92"/>
      <c r="J28" s="89" t="str">
        <f t="shared" si="5"/>
        <v/>
      </c>
      <c r="K28" s="89" t="str">
        <f t="shared" si="6"/>
        <v>V</v>
      </c>
      <c r="L28" s="90" t="str">
        <f t="shared" si="7"/>
        <v>SA PM</v>
      </c>
      <c r="M28" s="90"/>
      <c r="N28" s="36"/>
      <c r="O28" s="22"/>
      <c r="P28" s="22"/>
    </row>
    <row r="29" spans="1:16" s="23" customFormat="1" ht="31.15" customHeight="1">
      <c r="A29" s="40" t="s">
        <v>473</v>
      </c>
      <c r="B29" s="41" t="s">
        <v>472</v>
      </c>
      <c r="C29" s="48" t="s">
        <v>481</v>
      </c>
      <c r="D29" s="43" t="s">
        <v>482</v>
      </c>
      <c r="E29" s="45" t="s">
        <v>386</v>
      </c>
      <c r="F29" s="46" t="s">
        <v>391</v>
      </c>
      <c r="G29" s="46"/>
      <c r="H29" s="91">
        <v>41534</v>
      </c>
      <c r="I29" s="91"/>
      <c r="J29" s="89" t="str">
        <f t="shared" si="5"/>
        <v/>
      </c>
      <c r="K29" s="89" t="str">
        <f t="shared" si="6"/>
        <v>V</v>
      </c>
      <c r="L29" s="90" t="str">
        <f t="shared" si="7"/>
        <v>SA PM</v>
      </c>
      <c r="M29" s="90"/>
      <c r="N29" s="36"/>
      <c r="O29" s="22"/>
      <c r="P29" s="22"/>
    </row>
    <row r="30" spans="1:16" s="23" customFormat="1" ht="47.25" customHeight="1">
      <c r="A30" s="40" t="s">
        <v>473</v>
      </c>
      <c r="B30" s="41" t="s">
        <v>483</v>
      </c>
      <c r="C30" s="48" t="s">
        <v>486</v>
      </c>
      <c r="D30" s="43" t="s">
        <v>490</v>
      </c>
      <c r="E30" s="45" t="s">
        <v>386</v>
      </c>
      <c r="F30" s="46" t="s">
        <v>391</v>
      </c>
      <c r="G30" s="46"/>
      <c r="H30" s="91">
        <v>41534</v>
      </c>
      <c r="I30" s="91"/>
      <c r="J30" s="89" t="str">
        <f t="shared" si="5"/>
        <v/>
      </c>
      <c r="K30" s="89" t="str">
        <f t="shared" si="6"/>
        <v>V</v>
      </c>
      <c r="L30" s="90" t="str">
        <f t="shared" si="7"/>
        <v>SA PM</v>
      </c>
      <c r="M30" s="90"/>
      <c r="N30" s="36"/>
      <c r="O30" s="22"/>
      <c r="P30" s="22"/>
    </row>
    <row r="31" spans="1:16" s="23" customFormat="1" ht="60" customHeight="1">
      <c r="A31" s="40" t="s">
        <v>473</v>
      </c>
      <c r="B31" s="41" t="s">
        <v>484</v>
      </c>
      <c r="C31" s="48" t="s">
        <v>487</v>
      </c>
      <c r="D31" s="43" t="s">
        <v>488</v>
      </c>
      <c r="E31" s="45" t="s">
        <v>386</v>
      </c>
      <c r="F31" s="46" t="s">
        <v>391</v>
      </c>
      <c r="G31" s="46"/>
      <c r="H31" s="91">
        <v>41534</v>
      </c>
      <c r="I31" s="91"/>
      <c r="J31" s="89" t="str">
        <f t="shared" si="5"/>
        <v/>
      </c>
      <c r="K31" s="89" t="str">
        <f t="shared" si="6"/>
        <v>V</v>
      </c>
      <c r="L31" s="90" t="str">
        <f t="shared" si="7"/>
        <v>SA PM</v>
      </c>
      <c r="M31" s="90"/>
      <c r="N31" s="36"/>
      <c r="O31" s="22"/>
      <c r="P31" s="22"/>
    </row>
    <row r="32" spans="1:16" s="23" customFormat="1" ht="39" customHeight="1">
      <c r="A32" s="40" t="s">
        <v>473</v>
      </c>
      <c r="B32" s="41" t="s">
        <v>485</v>
      </c>
      <c r="C32" s="48" t="s">
        <v>495</v>
      </c>
      <c r="D32" s="43" t="s">
        <v>491</v>
      </c>
      <c r="E32" s="45" t="s">
        <v>386</v>
      </c>
      <c r="F32" s="46" t="s">
        <v>391</v>
      </c>
      <c r="G32" s="46"/>
      <c r="H32" s="91">
        <v>41534</v>
      </c>
      <c r="I32" s="91"/>
      <c r="J32" s="89" t="str">
        <f t="shared" si="5"/>
        <v/>
      </c>
      <c r="K32" s="89" t="str">
        <f t="shared" si="6"/>
        <v>V</v>
      </c>
      <c r="L32" s="90" t="str">
        <f t="shared" si="7"/>
        <v>SA PM</v>
      </c>
      <c r="M32" s="90"/>
      <c r="N32" s="36"/>
      <c r="O32" s="22"/>
      <c r="P32" s="22"/>
    </row>
    <row r="33" spans="1:16" s="23" customFormat="1" ht="38.25" customHeight="1">
      <c r="A33" s="40" t="s">
        <v>473</v>
      </c>
      <c r="B33" s="41" t="s">
        <v>492</v>
      </c>
      <c r="C33" s="48" t="s">
        <v>498</v>
      </c>
      <c r="D33" s="43" t="s">
        <v>497</v>
      </c>
      <c r="E33" s="45" t="s">
        <v>508</v>
      </c>
      <c r="F33" s="44" t="s">
        <v>412</v>
      </c>
      <c r="G33" s="46"/>
      <c r="H33" s="91">
        <v>41534</v>
      </c>
      <c r="I33" s="91"/>
      <c r="J33" s="89" t="str">
        <f t="shared" si="5"/>
        <v/>
      </c>
      <c r="K33" s="89" t="str">
        <f t="shared" si="6"/>
        <v>V</v>
      </c>
      <c r="L33" s="90" t="str">
        <f t="shared" si="7"/>
        <v>SA PM</v>
      </c>
      <c r="M33" s="90"/>
      <c r="N33" s="36"/>
      <c r="O33" s="22"/>
      <c r="P33" s="22"/>
    </row>
    <row r="34" spans="1:16" s="23" customFormat="1" ht="42.75" customHeight="1">
      <c r="A34" s="40" t="s">
        <v>473</v>
      </c>
      <c r="B34" s="41" t="s">
        <v>493</v>
      </c>
      <c r="C34" s="48" t="s">
        <v>499</v>
      </c>
      <c r="D34" s="43" t="s">
        <v>500</v>
      </c>
      <c r="E34" s="45" t="s">
        <v>508</v>
      </c>
      <c r="F34" s="44" t="s">
        <v>412</v>
      </c>
      <c r="G34" s="46"/>
      <c r="H34" s="91">
        <v>41534</v>
      </c>
      <c r="I34" s="91"/>
      <c r="J34" s="89" t="str">
        <f t="shared" si="5"/>
        <v/>
      </c>
      <c r="K34" s="89" t="str">
        <f t="shared" si="6"/>
        <v>V</v>
      </c>
      <c r="L34" s="90" t="str">
        <f t="shared" si="7"/>
        <v>SA PM</v>
      </c>
      <c r="M34" s="90"/>
      <c r="N34" s="36"/>
      <c r="O34" s="22"/>
      <c r="P34" s="22"/>
    </row>
    <row r="35" spans="1:16" s="23" customFormat="1" ht="53.25" customHeight="1">
      <c r="A35" s="40" t="s">
        <v>473</v>
      </c>
      <c r="B35" s="41" t="s">
        <v>494</v>
      </c>
      <c r="C35" s="48" t="s">
        <v>496</v>
      </c>
      <c r="D35" s="43" t="s">
        <v>506</v>
      </c>
      <c r="E35" s="45" t="s">
        <v>386</v>
      </c>
      <c r="F35" s="44" t="s">
        <v>412</v>
      </c>
      <c r="G35" s="46"/>
      <c r="H35" s="91">
        <v>41534</v>
      </c>
      <c r="I35" s="91"/>
      <c r="J35" s="89" t="str">
        <f t="shared" si="5"/>
        <v/>
      </c>
      <c r="K35" s="89" t="str">
        <f t="shared" si="6"/>
        <v>V</v>
      </c>
      <c r="L35" s="90" t="str">
        <f t="shared" si="7"/>
        <v>SA PM</v>
      </c>
      <c r="M35" s="90"/>
      <c r="N35" s="36"/>
      <c r="O35" s="22"/>
      <c r="P35" s="22"/>
    </row>
    <row r="36" spans="1:16" s="23" customFormat="1" ht="49.5">
      <c r="A36" s="40" t="s">
        <v>473</v>
      </c>
      <c r="B36" s="41" t="s">
        <v>501</v>
      </c>
      <c r="C36" s="48" t="s">
        <v>502</v>
      </c>
      <c r="D36" s="43" t="s">
        <v>503</v>
      </c>
      <c r="E36" s="45" t="s">
        <v>508</v>
      </c>
      <c r="F36" s="44" t="s">
        <v>412</v>
      </c>
      <c r="G36" s="46"/>
      <c r="H36" s="91">
        <v>41534</v>
      </c>
      <c r="I36" s="91"/>
      <c r="J36" s="89" t="str">
        <f t="shared" si="5"/>
        <v/>
      </c>
      <c r="K36" s="89" t="str">
        <f t="shared" si="6"/>
        <v>V</v>
      </c>
      <c r="L36" s="90" t="str">
        <f t="shared" si="7"/>
        <v>SA PM</v>
      </c>
      <c r="M36" s="90"/>
      <c r="N36" s="36"/>
      <c r="O36" s="22"/>
      <c r="P36" s="22"/>
    </row>
    <row r="37" spans="1:16" s="23" customFormat="1" ht="39.75" customHeight="1">
      <c r="A37" s="40" t="s">
        <v>473</v>
      </c>
      <c r="B37" s="41" t="s">
        <v>505</v>
      </c>
      <c r="C37" s="48" t="s">
        <v>504</v>
      </c>
      <c r="D37" s="43" t="s">
        <v>509</v>
      </c>
      <c r="E37" s="45"/>
      <c r="F37" s="44" t="s">
        <v>412</v>
      </c>
      <c r="G37" s="46"/>
      <c r="H37" s="91">
        <v>41534</v>
      </c>
      <c r="I37" s="91"/>
      <c r="J37" s="89" t="str">
        <f t="shared" si="5"/>
        <v/>
      </c>
      <c r="K37" s="89" t="str">
        <f t="shared" si="6"/>
        <v>V</v>
      </c>
      <c r="L37" s="90" t="str">
        <f t="shared" si="7"/>
        <v>SA PM</v>
      </c>
      <c r="M37" s="90"/>
      <c r="N37" s="36"/>
      <c r="O37" s="22"/>
      <c r="P37" s="22"/>
    </row>
    <row r="38" spans="1:16" s="23" customFormat="1" ht="48.75" customHeight="1">
      <c r="A38" s="40" t="s">
        <v>473</v>
      </c>
      <c r="B38" s="41" t="s">
        <v>511</v>
      </c>
      <c r="C38" s="48" t="s">
        <v>510</v>
      </c>
      <c r="D38" s="43" t="s">
        <v>509</v>
      </c>
      <c r="E38" s="45"/>
      <c r="F38" s="44" t="s">
        <v>412</v>
      </c>
      <c r="G38" s="46"/>
      <c r="H38" s="91">
        <v>41534</v>
      </c>
      <c r="I38" s="91"/>
      <c r="J38" s="89" t="str">
        <f t="shared" si="5"/>
        <v/>
      </c>
      <c r="K38" s="89" t="str">
        <f t="shared" si="6"/>
        <v>V</v>
      </c>
      <c r="L38" s="90" t="str">
        <f t="shared" si="7"/>
        <v>SA PM</v>
      </c>
      <c r="M38" s="90"/>
      <c r="N38" s="36"/>
      <c r="O38" s="22"/>
      <c r="P38" s="22"/>
    </row>
    <row r="39" spans="1:16" s="23" customFormat="1" ht="31.15" customHeight="1">
      <c r="A39" s="47"/>
      <c r="B39" s="41"/>
      <c r="C39" s="48"/>
      <c r="D39" s="43"/>
      <c r="E39" s="45"/>
      <c r="F39" s="46"/>
      <c r="G39" s="46"/>
      <c r="H39" s="92"/>
      <c r="I39" s="91"/>
      <c r="J39" s="89" t="str">
        <f t="shared" si="5"/>
        <v/>
      </c>
      <c r="K39" s="89" t="str">
        <f t="shared" si="6"/>
        <v/>
      </c>
      <c r="L39" s="90" t="str">
        <f t="shared" si="7"/>
        <v/>
      </c>
      <c r="M39" s="90"/>
      <c r="N39" s="36"/>
      <c r="O39" s="22"/>
      <c r="P39" s="22"/>
    </row>
    <row r="40" spans="1:16" s="23" customFormat="1" ht="31.15" customHeight="1">
      <c r="A40" s="47"/>
      <c r="B40" s="41"/>
      <c r="C40" s="48"/>
      <c r="D40" s="43"/>
      <c r="E40" s="45"/>
      <c r="F40" s="46"/>
      <c r="G40" s="46"/>
      <c r="H40" s="92"/>
      <c r="I40" s="91"/>
      <c r="J40" s="89" t="str">
        <f t="shared" si="5"/>
        <v/>
      </c>
      <c r="K40" s="89" t="str">
        <f t="shared" si="6"/>
        <v/>
      </c>
      <c r="L40" s="90" t="str">
        <f t="shared" si="7"/>
        <v/>
      </c>
      <c r="M40" s="90"/>
      <c r="N40" s="36"/>
      <c r="O40" s="22"/>
      <c r="P40" s="22"/>
    </row>
    <row r="41" spans="1:16" s="23" customFormat="1" ht="31.15" customHeight="1">
      <c r="A41" s="47"/>
      <c r="B41" s="41"/>
      <c r="C41" s="48"/>
      <c r="D41" s="43"/>
      <c r="E41" s="45"/>
      <c r="F41" s="46"/>
      <c r="G41" s="46"/>
      <c r="H41" s="92"/>
      <c r="I41" s="91"/>
      <c r="J41" s="89" t="str">
        <f t="shared" si="5"/>
        <v/>
      </c>
      <c r="K41" s="89" t="str">
        <f t="shared" si="6"/>
        <v/>
      </c>
      <c r="L41" s="90" t="str">
        <f t="shared" si="7"/>
        <v/>
      </c>
      <c r="M41" s="90"/>
      <c r="N41" s="36"/>
      <c r="O41" s="22"/>
      <c r="P41" s="22"/>
    </row>
    <row r="42" spans="1:16" s="23" customFormat="1" ht="31.15" customHeight="1">
      <c r="A42" s="47"/>
      <c r="B42" s="41"/>
      <c r="C42" s="48"/>
      <c r="D42" s="43"/>
      <c r="E42" s="45"/>
      <c r="F42" s="46"/>
      <c r="G42" s="46"/>
      <c r="H42" s="92"/>
      <c r="I42" s="91"/>
      <c r="J42" s="89" t="str">
        <f t="shared" si="5"/>
        <v/>
      </c>
      <c r="K42" s="89" t="str">
        <f t="shared" si="6"/>
        <v/>
      </c>
      <c r="L42" s="90" t="str">
        <f t="shared" si="7"/>
        <v/>
      </c>
      <c r="M42" s="90"/>
      <c r="N42" s="36"/>
      <c r="O42" s="22"/>
      <c r="P42" s="22"/>
    </row>
    <row r="43" spans="1:16" s="23" customFormat="1" ht="31.15" customHeight="1">
      <c r="A43" s="47"/>
      <c r="B43" s="41"/>
      <c r="C43" s="48"/>
      <c r="D43" s="43"/>
      <c r="E43" s="45"/>
      <c r="F43" s="46"/>
      <c r="G43" s="46"/>
      <c r="H43" s="92"/>
      <c r="I43" s="91"/>
      <c r="J43" s="89" t="str">
        <f t="shared" si="5"/>
        <v/>
      </c>
      <c r="K43" s="89" t="str">
        <f t="shared" si="6"/>
        <v/>
      </c>
      <c r="L43" s="90" t="str">
        <f t="shared" si="7"/>
        <v/>
      </c>
      <c r="M43" s="90"/>
      <c r="N43" s="36"/>
      <c r="O43" s="22"/>
      <c r="P43" s="22"/>
    </row>
    <row r="44" spans="1:16" s="23" customFormat="1" ht="31.15" customHeight="1">
      <c r="A44" s="47"/>
      <c r="B44" s="41"/>
      <c r="C44" s="48"/>
      <c r="D44" s="43"/>
      <c r="E44" s="45"/>
      <c r="F44" s="46"/>
      <c r="G44" s="46"/>
      <c r="H44" s="92"/>
      <c r="I44" s="91"/>
      <c r="J44" s="89" t="str">
        <f t="shared" si="5"/>
        <v/>
      </c>
      <c r="K44" s="89" t="str">
        <f t="shared" si="6"/>
        <v/>
      </c>
      <c r="L44" s="90" t="str">
        <f t="shared" si="7"/>
        <v/>
      </c>
      <c r="M44" s="90"/>
      <c r="N44" s="36"/>
      <c r="O44" s="22"/>
      <c r="P44" s="22"/>
    </row>
    <row r="45" spans="1:16" s="23" customFormat="1" ht="31.15" customHeight="1">
      <c r="A45" s="47"/>
      <c r="B45" s="41"/>
      <c r="C45" s="48"/>
      <c r="D45" s="43"/>
      <c r="E45" s="45"/>
      <c r="F45" s="46"/>
      <c r="G45" s="46"/>
      <c r="H45" s="92"/>
      <c r="I45" s="91"/>
      <c r="J45" s="89" t="str">
        <f t="shared" si="5"/>
        <v/>
      </c>
      <c r="K45" s="89" t="str">
        <f t="shared" si="6"/>
        <v/>
      </c>
      <c r="L45" s="90" t="str">
        <f t="shared" si="7"/>
        <v/>
      </c>
      <c r="M45" s="90"/>
      <c r="N45" s="36"/>
      <c r="O45" s="22"/>
      <c r="P45" s="22"/>
    </row>
    <row r="46" spans="1:16" s="23" customFormat="1" ht="31.15" customHeight="1">
      <c r="A46" s="47"/>
      <c r="B46" s="41"/>
      <c r="C46" s="48"/>
      <c r="D46" s="43"/>
      <c r="E46" s="45"/>
      <c r="F46" s="46"/>
      <c r="G46" s="46"/>
      <c r="H46" s="92"/>
      <c r="I46" s="91"/>
      <c r="J46" s="89" t="str">
        <f t="shared" si="5"/>
        <v/>
      </c>
      <c r="K46" s="89" t="str">
        <f t="shared" si="6"/>
        <v/>
      </c>
      <c r="L46" s="90" t="str">
        <f t="shared" si="7"/>
        <v/>
      </c>
      <c r="M46" s="90"/>
      <c r="N46" s="36"/>
      <c r="O46" s="22"/>
      <c r="P46" s="22"/>
    </row>
    <row r="47" spans="1:16" s="23" customFormat="1" ht="31.15" customHeight="1">
      <c r="A47" s="47"/>
      <c r="B47" s="41"/>
      <c r="C47" s="48"/>
      <c r="D47" s="43"/>
      <c r="E47" s="45"/>
      <c r="F47" s="46"/>
      <c r="G47" s="46"/>
      <c r="H47" s="92"/>
      <c r="I47" s="91"/>
      <c r="J47" s="89" t="str">
        <f t="shared" ref="J47:J55" si="8">IF(I47="","","V")</f>
        <v/>
      </c>
      <c r="K47" s="89" t="str">
        <f t="shared" ref="K47:K55" si="9">IF(OR(J47&lt;&gt;"",C47=""),"","V")</f>
        <v/>
      </c>
      <c r="L47" s="90" t="str">
        <f t="shared" ref="L47:L55" si="10">IF(A47="","",LEFT(A47,FIND("-",A47)-1))</f>
        <v/>
      </c>
      <c r="M47" s="90"/>
      <c r="N47" s="36"/>
      <c r="O47" s="22"/>
      <c r="P47" s="22"/>
    </row>
    <row r="48" spans="1:16" s="23" customFormat="1" ht="31.15" customHeight="1">
      <c r="A48" s="47"/>
      <c r="B48" s="41"/>
      <c r="C48" s="48"/>
      <c r="D48" s="43"/>
      <c r="E48" s="45"/>
      <c r="F48" s="46"/>
      <c r="G48" s="46"/>
      <c r="H48" s="92"/>
      <c r="I48" s="91"/>
      <c r="J48" s="89" t="str">
        <f t="shared" si="8"/>
        <v/>
      </c>
      <c r="K48" s="89" t="str">
        <f t="shared" si="9"/>
        <v/>
      </c>
      <c r="L48" s="90" t="str">
        <f t="shared" si="10"/>
        <v/>
      </c>
      <c r="M48" s="90"/>
      <c r="N48" s="36"/>
      <c r="O48" s="22"/>
      <c r="P48" s="22"/>
    </row>
    <row r="49" spans="1:18" s="23" customFormat="1" ht="31.15" customHeight="1">
      <c r="A49" s="47"/>
      <c r="B49" s="41"/>
      <c r="C49" s="48"/>
      <c r="D49" s="43"/>
      <c r="E49" s="45"/>
      <c r="F49" s="46"/>
      <c r="G49" s="46"/>
      <c r="H49" s="92"/>
      <c r="I49" s="91"/>
      <c r="J49" s="89" t="str">
        <f t="shared" si="8"/>
        <v/>
      </c>
      <c r="K49" s="89" t="str">
        <f t="shared" si="9"/>
        <v/>
      </c>
      <c r="L49" s="90" t="str">
        <f t="shared" si="10"/>
        <v/>
      </c>
      <c r="M49" s="90"/>
      <c r="N49" s="36"/>
      <c r="O49" s="22"/>
      <c r="P49" s="22"/>
    </row>
    <row r="50" spans="1:18" s="23" customFormat="1" ht="31.15" customHeight="1">
      <c r="A50" s="47"/>
      <c r="B50" s="41"/>
      <c r="C50" s="48"/>
      <c r="D50" s="43"/>
      <c r="E50" s="45"/>
      <c r="F50" s="46"/>
      <c r="G50" s="46"/>
      <c r="H50" s="92"/>
      <c r="I50" s="91"/>
      <c r="J50" s="89" t="str">
        <f t="shared" si="8"/>
        <v/>
      </c>
      <c r="K50" s="89" t="str">
        <f t="shared" si="9"/>
        <v/>
      </c>
      <c r="L50" s="90" t="str">
        <f t="shared" si="10"/>
        <v/>
      </c>
      <c r="M50" s="90"/>
      <c r="N50" s="36"/>
      <c r="O50" s="22"/>
      <c r="P50" s="22"/>
    </row>
    <row r="51" spans="1:18" s="23" customFormat="1" ht="31.15" customHeight="1">
      <c r="A51" s="47"/>
      <c r="B51" s="41"/>
      <c r="C51" s="48"/>
      <c r="D51" s="43"/>
      <c r="E51" s="45"/>
      <c r="F51" s="46"/>
      <c r="G51" s="46"/>
      <c r="H51" s="92"/>
      <c r="I51" s="91"/>
      <c r="J51" s="89" t="str">
        <f t="shared" si="8"/>
        <v/>
      </c>
      <c r="K51" s="89" t="str">
        <f t="shared" si="9"/>
        <v/>
      </c>
      <c r="L51" s="90" t="str">
        <f t="shared" si="10"/>
        <v/>
      </c>
      <c r="M51" s="90"/>
      <c r="N51" s="36"/>
      <c r="O51" s="22"/>
      <c r="P51" s="22"/>
    </row>
    <row r="52" spans="1:18" s="23" customFormat="1" ht="31.15" customHeight="1">
      <c r="A52" s="47"/>
      <c r="B52" s="41"/>
      <c r="C52" s="48"/>
      <c r="D52" s="43"/>
      <c r="E52" s="45"/>
      <c r="F52" s="46"/>
      <c r="G52" s="46"/>
      <c r="H52" s="92"/>
      <c r="I52" s="91"/>
      <c r="J52" s="89" t="str">
        <f t="shared" si="8"/>
        <v/>
      </c>
      <c r="K52" s="89" t="str">
        <f t="shared" si="9"/>
        <v/>
      </c>
      <c r="L52" s="90" t="str">
        <f t="shared" si="10"/>
        <v/>
      </c>
      <c r="M52" s="90"/>
      <c r="N52" s="36"/>
      <c r="O52" s="22"/>
      <c r="P52" s="22"/>
    </row>
    <row r="53" spans="1:18" s="23" customFormat="1" ht="31.15" customHeight="1">
      <c r="A53" s="47"/>
      <c r="B53" s="41"/>
      <c r="C53" s="48"/>
      <c r="D53" s="43"/>
      <c r="E53" s="45"/>
      <c r="F53" s="46"/>
      <c r="G53" s="46"/>
      <c r="H53" s="92"/>
      <c r="I53" s="91"/>
      <c r="J53" s="89" t="str">
        <f t="shared" si="8"/>
        <v/>
      </c>
      <c r="K53" s="89" t="str">
        <f t="shared" si="9"/>
        <v/>
      </c>
      <c r="L53" s="90" t="str">
        <f t="shared" si="10"/>
        <v/>
      </c>
      <c r="M53" s="90"/>
      <c r="N53" s="36"/>
      <c r="O53" s="22"/>
      <c r="P53" s="22"/>
    </row>
    <row r="54" spans="1:18" s="23" customFormat="1" ht="31.15" customHeight="1">
      <c r="A54" s="47"/>
      <c r="B54" s="41"/>
      <c r="C54" s="48"/>
      <c r="D54" s="43"/>
      <c r="E54" s="45"/>
      <c r="F54" s="46"/>
      <c r="G54" s="46"/>
      <c r="H54" s="92"/>
      <c r="I54" s="91"/>
      <c r="J54" s="89" t="str">
        <f t="shared" si="8"/>
        <v/>
      </c>
      <c r="K54" s="89" t="str">
        <f t="shared" si="9"/>
        <v/>
      </c>
      <c r="L54" s="90" t="str">
        <f t="shared" si="10"/>
        <v/>
      </c>
      <c r="M54" s="90"/>
      <c r="N54" s="36"/>
      <c r="O54" s="22"/>
      <c r="P54" s="22"/>
    </row>
    <row r="55" spans="1:18" s="23" customFormat="1" ht="31.15" customHeight="1">
      <c r="A55" s="47"/>
      <c r="B55" s="41"/>
      <c r="C55" s="48"/>
      <c r="D55" s="43"/>
      <c r="E55" s="45"/>
      <c r="F55" s="46"/>
      <c r="G55" s="46"/>
      <c r="H55" s="92"/>
      <c r="I55" s="91"/>
      <c r="J55" s="89" t="str">
        <f t="shared" si="8"/>
        <v/>
      </c>
      <c r="K55" s="89" t="str">
        <f t="shared" si="9"/>
        <v/>
      </c>
      <c r="L55" s="90" t="str">
        <f t="shared" si="10"/>
        <v/>
      </c>
      <c r="M55" s="90"/>
      <c r="N55" s="36"/>
      <c r="O55" s="22"/>
      <c r="P55" s="22"/>
    </row>
    <row r="56" spans="1:18" s="23" customFormat="1" ht="31.15" customHeight="1">
      <c r="A56" s="86"/>
      <c r="B56" s="86"/>
      <c r="C56" s="86"/>
      <c r="D56" s="87"/>
      <c r="E56" s="86"/>
      <c r="F56" s="86"/>
      <c r="G56" s="86"/>
      <c r="H56" s="88"/>
      <c r="I56" s="88"/>
      <c r="J56" s="22"/>
      <c r="K56" s="22"/>
      <c r="L56" s="22"/>
      <c r="M56" s="22"/>
      <c r="N56" s="22"/>
      <c r="O56" s="22"/>
      <c r="P56" s="22"/>
      <c r="Q56" s="22"/>
      <c r="R56" s="22"/>
    </row>
    <row r="57" spans="1:18" s="23" customFormat="1" ht="31.15" customHeight="1">
      <c r="A57" s="86"/>
      <c r="B57" s="86"/>
      <c r="C57" s="86"/>
      <c r="D57" s="87"/>
      <c r="E57" s="86"/>
      <c r="F57" s="86"/>
      <c r="G57" s="86"/>
      <c r="H57" s="88"/>
      <c r="I57" s="88"/>
      <c r="J57" s="22"/>
      <c r="K57" s="22"/>
      <c r="L57" s="22"/>
      <c r="M57" s="22"/>
      <c r="N57" s="22"/>
      <c r="O57" s="22"/>
      <c r="P57" s="22"/>
      <c r="Q57" s="22"/>
      <c r="R57" s="22"/>
    </row>
    <row r="58" spans="1:18" s="23" customFormat="1" ht="31.15" customHeight="1">
      <c r="A58" s="86"/>
      <c r="B58" s="86"/>
      <c r="C58" s="86"/>
      <c r="D58" s="87"/>
      <c r="E58" s="86"/>
      <c r="F58" s="86"/>
      <c r="G58" s="86"/>
      <c r="H58" s="88"/>
      <c r="I58" s="88"/>
      <c r="J58" s="22"/>
      <c r="K58" s="22"/>
      <c r="L58" s="22"/>
      <c r="M58" s="22"/>
      <c r="N58" s="22"/>
      <c r="O58" s="22"/>
      <c r="P58" s="22"/>
      <c r="Q58" s="22"/>
      <c r="R58" s="22"/>
    </row>
    <row r="59" spans="1:18" s="23" customFormat="1" ht="31.15" customHeight="1">
      <c r="A59" s="86"/>
      <c r="B59" s="86"/>
      <c r="C59" s="86"/>
      <c r="D59" s="87"/>
      <c r="E59" s="86"/>
      <c r="F59" s="86"/>
      <c r="G59" s="86"/>
      <c r="H59" s="88"/>
      <c r="I59" s="88"/>
      <c r="J59" s="22"/>
      <c r="K59" s="22"/>
      <c r="L59" s="22"/>
      <c r="M59" s="22"/>
      <c r="N59" s="22"/>
      <c r="O59" s="22"/>
      <c r="P59" s="22"/>
      <c r="Q59" s="22"/>
      <c r="R59" s="22"/>
    </row>
    <row r="60" spans="1:18" s="23" customFormat="1" ht="31.15" customHeight="1">
      <c r="A60" s="86"/>
      <c r="B60" s="86"/>
      <c r="C60" s="86"/>
      <c r="D60" s="87"/>
      <c r="E60" s="86"/>
      <c r="F60" s="86"/>
      <c r="G60" s="86"/>
      <c r="H60" s="88"/>
      <c r="I60" s="88"/>
      <c r="J60" s="22"/>
      <c r="K60" s="22"/>
      <c r="L60" s="22"/>
      <c r="M60" s="22"/>
      <c r="N60" s="22"/>
      <c r="O60" s="22"/>
      <c r="P60" s="22"/>
      <c r="Q60" s="22"/>
      <c r="R60" s="22"/>
    </row>
    <row r="61" spans="1:18" s="23" customFormat="1" ht="31.15" customHeight="1">
      <c r="A61" s="86"/>
      <c r="B61" s="86"/>
      <c r="C61" s="86"/>
      <c r="D61" s="87"/>
      <c r="E61" s="86"/>
      <c r="F61" s="86"/>
      <c r="G61" s="86"/>
      <c r="H61" s="88"/>
      <c r="I61" s="88"/>
      <c r="J61" s="22"/>
      <c r="K61" s="22"/>
      <c r="L61" s="22"/>
      <c r="M61" s="22"/>
      <c r="N61" s="22"/>
      <c r="O61" s="22"/>
      <c r="P61" s="22"/>
      <c r="Q61" s="22"/>
      <c r="R61" s="22"/>
    </row>
    <row r="62" spans="1:18" s="23" customFormat="1" ht="31.15" customHeight="1">
      <c r="A62" s="86"/>
      <c r="B62" s="86"/>
      <c r="C62" s="86"/>
      <c r="D62" s="87"/>
      <c r="E62" s="86"/>
      <c r="F62" s="86"/>
      <c r="G62" s="86"/>
      <c r="H62" s="88"/>
      <c r="I62" s="88"/>
      <c r="J62" s="22"/>
      <c r="K62" s="22"/>
      <c r="L62" s="22"/>
      <c r="M62" s="22"/>
      <c r="N62" s="22"/>
      <c r="O62" s="22"/>
      <c r="P62" s="22"/>
      <c r="Q62" s="22"/>
      <c r="R62" s="22"/>
    </row>
    <row r="63" spans="1:18" s="23" customFormat="1" ht="31.15" customHeight="1">
      <c r="A63" s="86"/>
      <c r="B63" s="86"/>
      <c r="C63" s="86"/>
      <c r="D63" s="87"/>
      <c r="E63" s="86"/>
      <c r="F63" s="86"/>
      <c r="G63" s="86"/>
      <c r="H63" s="88"/>
      <c r="I63" s="88"/>
      <c r="J63" s="22"/>
      <c r="K63" s="22"/>
      <c r="L63" s="22"/>
      <c r="M63" s="22"/>
      <c r="N63" s="22"/>
      <c r="O63" s="22"/>
      <c r="P63" s="22"/>
      <c r="Q63" s="22"/>
      <c r="R63" s="22"/>
    </row>
    <row r="64" spans="1:18" s="23" customFormat="1" ht="31.15" customHeight="1">
      <c r="A64" s="86"/>
      <c r="B64" s="86"/>
      <c r="C64" s="86"/>
      <c r="D64" s="87"/>
      <c r="E64" s="86"/>
      <c r="F64" s="86"/>
      <c r="G64" s="86"/>
      <c r="H64" s="88"/>
      <c r="I64" s="88"/>
      <c r="J64" s="22"/>
      <c r="K64" s="22"/>
      <c r="L64" s="22"/>
      <c r="M64" s="22"/>
      <c r="N64" s="22"/>
      <c r="O64" s="22"/>
      <c r="P64" s="22"/>
      <c r="Q64" s="22"/>
      <c r="R64" s="22"/>
    </row>
    <row r="65" spans="1:18" s="23" customFormat="1" ht="31.15" customHeight="1">
      <c r="A65" s="86"/>
      <c r="B65" s="86"/>
      <c r="C65" s="86"/>
      <c r="D65" s="87"/>
      <c r="E65" s="86"/>
      <c r="F65" s="86"/>
      <c r="G65" s="86"/>
      <c r="H65" s="88"/>
      <c r="I65" s="88"/>
      <c r="J65" s="22"/>
      <c r="K65" s="22"/>
      <c r="L65" s="22"/>
      <c r="M65" s="22"/>
      <c r="N65" s="22"/>
      <c r="O65" s="22"/>
      <c r="P65" s="22"/>
      <c r="Q65" s="22"/>
      <c r="R65" s="22"/>
    </row>
    <row r="66" spans="1:18" s="23" customFormat="1" ht="31.15" customHeight="1">
      <c r="A66" s="86"/>
      <c r="B66" s="86"/>
      <c r="C66" s="86"/>
      <c r="D66" s="87"/>
      <c r="E66" s="86"/>
      <c r="F66" s="86"/>
      <c r="G66" s="86"/>
      <c r="H66" s="88"/>
      <c r="I66" s="88"/>
      <c r="J66" s="22"/>
      <c r="K66" s="22"/>
      <c r="L66" s="22"/>
      <c r="M66" s="22"/>
      <c r="N66" s="22"/>
      <c r="O66" s="22"/>
      <c r="P66" s="22"/>
      <c r="Q66" s="22"/>
      <c r="R66" s="22"/>
    </row>
    <row r="67" spans="1:18" s="23" customFormat="1" ht="31.15" customHeight="1">
      <c r="A67" s="86"/>
      <c r="B67" s="86"/>
      <c r="C67" s="86"/>
      <c r="D67" s="87"/>
      <c r="E67" s="86"/>
      <c r="F67" s="86"/>
      <c r="G67" s="86"/>
      <c r="H67" s="88"/>
      <c r="I67" s="88"/>
      <c r="J67" s="22"/>
      <c r="K67" s="22"/>
      <c r="L67" s="22"/>
      <c r="M67" s="22"/>
      <c r="N67" s="22"/>
      <c r="O67" s="22"/>
      <c r="P67" s="22"/>
      <c r="Q67" s="22"/>
      <c r="R67" s="22"/>
    </row>
    <row r="68" spans="1:18" s="23" customFormat="1" ht="31.15" customHeight="1">
      <c r="A68" s="86"/>
      <c r="B68" s="86"/>
      <c r="C68" s="86"/>
      <c r="D68" s="87"/>
      <c r="E68" s="86"/>
      <c r="F68" s="86"/>
      <c r="G68" s="86"/>
      <c r="H68" s="88"/>
      <c r="I68" s="88"/>
      <c r="J68" s="22"/>
      <c r="K68" s="22"/>
      <c r="L68" s="22"/>
      <c r="M68" s="22"/>
      <c r="N68" s="22"/>
      <c r="O68" s="22"/>
      <c r="P68" s="22"/>
      <c r="Q68" s="22"/>
      <c r="R68" s="22"/>
    </row>
    <row r="69" spans="1:18" s="23" customFormat="1" ht="31.15" customHeight="1">
      <c r="A69" s="86"/>
      <c r="B69" s="86"/>
      <c r="C69" s="86"/>
      <c r="D69" s="87"/>
      <c r="E69" s="86"/>
      <c r="F69" s="86"/>
      <c r="G69" s="86"/>
      <c r="H69" s="88"/>
      <c r="I69" s="88"/>
      <c r="J69" s="22"/>
      <c r="K69" s="22"/>
      <c r="L69" s="22"/>
      <c r="M69" s="22"/>
      <c r="N69" s="22"/>
      <c r="O69" s="22"/>
      <c r="P69" s="22"/>
      <c r="Q69" s="22"/>
      <c r="R69" s="22"/>
    </row>
    <row r="70" spans="1:18" s="23" customFormat="1" ht="31.15" customHeight="1">
      <c r="A70" s="86"/>
      <c r="B70" s="86"/>
      <c r="C70" s="86"/>
      <c r="D70" s="87"/>
      <c r="E70" s="86"/>
      <c r="F70" s="86"/>
      <c r="G70" s="86"/>
      <c r="H70" s="88"/>
      <c r="I70" s="88"/>
      <c r="J70" s="22"/>
      <c r="K70" s="22"/>
      <c r="L70" s="22"/>
      <c r="M70" s="22"/>
      <c r="N70" s="22"/>
      <c r="O70" s="22"/>
      <c r="P70" s="22"/>
      <c r="Q70" s="22"/>
      <c r="R70" s="22"/>
    </row>
    <row r="71" spans="1:18" s="23" customFormat="1" ht="31.15" customHeight="1">
      <c r="A71" s="86"/>
      <c r="B71" s="86"/>
      <c r="C71" s="86"/>
      <c r="D71" s="87"/>
      <c r="E71" s="86"/>
      <c r="F71" s="86"/>
      <c r="G71" s="86"/>
      <c r="H71" s="88"/>
      <c r="I71" s="88"/>
      <c r="J71" s="22"/>
      <c r="K71" s="22"/>
      <c r="L71" s="22"/>
      <c r="M71" s="22"/>
      <c r="N71" s="22"/>
      <c r="O71" s="22"/>
      <c r="P71" s="22"/>
      <c r="Q71" s="22"/>
      <c r="R71" s="22"/>
    </row>
    <row r="72" spans="1:18" s="23" customFormat="1" ht="31.15" customHeight="1">
      <c r="A72" s="86"/>
      <c r="B72" s="86"/>
      <c r="C72" s="86"/>
      <c r="D72" s="87"/>
      <c r="E72" s="86"/>
      <c r="F72" s="86"/>
      <c r="G72" s="86"/>
      <c r="H72" s="88"/>
      <c r="I72" s="88"/>
      <c r="J72" s="22"/>
      <c r="K72" s="22"/>
      <c r="L72" s="22"/>
      <c r="M72" s="22"/>
      <c r="N72" s="22"/>
      <c r="O72" s="22"/>
      <c r="P72" s="22"/>
      <c r="Q72" s="22"/>
      <c r="R72" s="22"/>
    </row>
    <row r="73" spans="1:18" s="23" customFormat="1" ht="31.15" customHeight="1">
      <c r="A73" s="86"/>
      <c r="B73" s="86"/>
      <c r="C73" s="86"/>
      <c r="D73" s="87"/>
      <c r="E73" s="86"/>
      <c r="F73" s="86"/>
      <c r="G73" s="86"/>
      <c r="H73" s="88"/>
      <c r="I73" s="88"/>
      <c r="J73" s="22"/>
      <c r="K73" s="22"/>
      <c r="L73" s="22"/>
      <c r="M73" s="22"/>
      <c r="N73" s="22"/>
      <c r="O73" s="22"/>
      <c r="P73" s="22"/>
      <c r="Q73" s="22"/>
      <c r="R73" s="22"/>
    </row>
    <row r="74" spans="1:18" s="23" customFormat="1" ht="31.15" customHeight="1">
      <c r="A74" s="86"/>
      <c r="B74" s="86"/>
      <c r="C74" s="86"/>
      <c r="D74" s="87"/>
      <c r="E74" s="86"/>
      <c r="F74" s="86"/>
      <c r="G74" s="86"/>
      <c r="H74" s="88"/>
      <c r="I74" s="88"/>
      <c r="J74" s="22"/>
      <c r="K74" s="22"/>
      <c r="L74" s="22"/>
      <c r="M74" s="22"/>
      <c r="N74" s="22"/>
      <c r="O74" s="22"/>
      <c r="P74" s="22"/>
      <c r="Q74" s="22"/>
      <c r="R74" s="22"/>
    </row>
    <row r="75" spans="1:18" s="23" customFormat="1" ht="31.15" customHeight="1">
      <c r="A75" s="86"/>
      <c r="B75" s="86"/>
      <c r="C75" s="86"/>
      <c r="D75" s="87"/>
      <c r="E75" s="86"/>
      <c r="F75" s="86"/>
      <c r="G75" s="86"/>
      <c r="H75" s="88"/>
      <c r="I75" s="88"/>
      <c r="J75" s="22"/>
      <c r="K75" s="22"/>
      <c r="L75" s="22"/>
      <c r="M75" s="22"/>
      <c r="N75" s="22"/>
      <c r="O75" s="22"/>
      <c r="P75" s="22"/>
      <c r="Q75" s="22"/>
      <c r="R75" s="22"/>
    </row>
    <row r="76" spans="1:18" s="23" customFormat="1" ht="31.15" customHeight="1">
      <c r="A76" s="86"/>
      <c r="B76" s="86"/>
      <c r="C76" s="86"/>
      <c r="D76" s="87"/>
      <c r="E76" s="86"/>
      <c r="F76" s="86"/>
      <c r="G76" s="86"/>
      <c r="H76" s="88"/>
      <c r="I76" s="88"/>
      <c r="J76" s="22"/>
      <c r="K76" s="22"/>
      <c r="L76" s="22"/>
      <c r="M76" s="22"/>
      <c r="N76" s="22"/>
      <c r="O76" s="22"/>
      <c r="P76" s="22"/>
      <c r="Q76" s="22"/>
      <c r="R76" s="22"/>
    </row>
    <row r="77" spans="1:18" s="23" customFormat="1" ht="31.15" customHeight="1">
      <c r="A77" s="86"/>
      <c r="B77" s="86"/>
      <c r="C77" s="86"/>
      <c r="D77" s="87"/>
      <c r="E77" s="86"/>
      <c r="F77" s="86"/>
      <c r="G77" s="86"/>
      <c r="H77" s="88"/>
      <c r="I77" s="88"/>
      <c r="J77" s="22"/>
      <c r="K77" s="22"/>
      <c r="L77" s="22"/>
      <c r="M77" s="22"/>
      <c r="N77" s="22"/>
      <c r="O77" s="22"/>
      <c r="P77" s="22"/>
      <c r="Q77" s="22"/>
      <c r="R77" s="22"/>
    </row>
    <row r="78" spans="1:18" s="23" customFormat="1" ht="31.15" customHeight="1">
      <c r="A78" s="86"/>
      <c r="B78" s="86"/>
      <c r="C78" s="86"/>
      <c r="D78" s="87"/>
      <c r="E78" s="86"/>
      <c r="F78" s="86"/>
      <c r="G78" s="86"/>
      <c r="H78" s="88"/>
      <c r="I78" s="88"/>
      <c r="J78" s="22"/>
      <c r="K78" s="22"/>
      <c r="L78" s="22"/>
      <c r="M78" s="22"/>
      <c r="N78" s="22"/>
      <c r="O78" s="22"/>
      <c r="P78" s="22"/>
      <c r="Q78" s="22"/>
      <c r="R78" s="22"/>
    </row>
    <row r="79" spans="1:18" s="23" customFormat="1" ht="31.15" customHeight="1">
      <c r="A79" s="86"/>
      <c r="B79" s="86"/>
      <c r="C79" s="86"/>
      <c r="D79" s="87"/>
      <c r="E79" s="86"/>
      <c r="F79" s="86"/>
      <c r="G79" s="86"/>
      <c r="H79" s="88"/>
      <c r="I79" s="88"/>
      <c r="J79" s="22"/>
      <c r="K79" s="22"/>
      <c r="L79" s="22"/>
      <c r="M79" s="22"/>
      <c r="N79" s="22"/>
      <c r="O79" s="22"/>
      <c r="P79" s="22"/>
      <c r="Q79" s="22"/>
      <c r="R79" s="22"/>
    </row>
    <row r="80" spans="1:18" s="23" customFormat="1" ht="31.15" customHeight="1">
      <c r="A80" s="86"/>
      <c r="B80" s="86"/>
      <c r="C80" s="86"/>
      <c r="D80" s="87"/>
      <c r="E80" s="86"/>
      <c r="F80" s="86"/>
      <c r="G80" s="86"/>
      <c r="H80" s="88"/>
      <c r="I80" s="88"/>
      <c r="J80" s="22"/>
      <c r="K80" s="22"/>
      <c r="L80" s="22"/>
      <c r="M80" s="22"/>
      <c r="N80" s="22"/>
      <c r="O80" s="22"/>
      <c r="P80" s="22"/>
      <c r="Q80" s="22"/>
      <c r="R80" s="22"/>
    </row>
    <row r="81" spans="1:18" s="23" customFormat="1" ht="31.15" customHeight="1">
      <c r="A81" s="86"/>
      <c r="B81" s="86"/>
      <c r="C81" s="86"/>
      <c r="D81" s="87"/>
      <c r="E81" s="86"/>
      <c r="F81" s="86"/>
      <c r="G81" s="86"/>
      <c r="H81" s="88"/>
      <c r="I81" s="88"/>
      <c r="J81" s="22"/>
      <c r="K81" s="22"/>
      <c r="L81" s="22"/>
      <c r="M81" s="22"/>
      <c r="N81" s="22"/>
      <c r="O81" s="22"/>
      <c r="P81" s="22"/>
      <c r="Q81" s="22"/>
      <c r="R81" s="22"/>
    </row>
    <row r="82" spans="1:18" s="23" customFormat="1" ht="31.15" customHeight="1">
      <c r="A82" s="86"/>
      <c r="B82" s="86"/>
      <c r="C82" s="86"/>
      <c r="D82" s="87"/>
      <c r="E82" s="86"/>
      <c r="F82" s="86"/>
      <c r="G82" s="86"/>
      <c r="H82" s="88"/>
      <c r="I82" s="88"/>
      <c r="J82" s="22"/>
      <c r="K82" s="22"/>
      <c r="L82" s="22"/>
      <c r="M82" s="22"/>
      <c r="N82" s="22"/>
      <c r="O82" s="22"/>
      <c r="P82" s="22"/>
      <c r="Q82" s="22"/>
      <c r="R82" s="22"/>
    </row>
    <row r="83" spans="1:18" s="23" customFormat="1" ht="31.15" customHeight="1">
      <c r="A83" s="86"/>
      <c r="B83" s="86"/>
      <c r="C83" s="86"/>
      <c r="D83" s="87"/>
      <c r="E83" s="86"/>
      <c r="F83" s="86"/>
      <c r="G83" s="86"/>
      <c r="H83" s="88"/>
      <c r="I83" s="88"/>
      <c r="J83" s="22"/>
      <c r="K83" s="22"/>
      <c r="L83" s="22"/>
      <c r="M83" s="22"/>
      <c r="N83" s="22"/>
      <c r="O83" s="22"/>
      <c r="P83" s="22"/>
      <c r="Q83" s="22"/>
      <c r="R83" s="22"/>
    </row>
    <row r="84" spans="1:18" s="23" customFormat="1" ht="31.15" customHeight="1">
      <c r="A84" s="86"/>
      <c r="B84" s="86"/>
      <c r="C84" s="86"/>
      <c r="D84" s="87"/>
      <c r="E84" s="86"/>
      <c r="F84" s="86"/>
      <c r="G84" s="86"/>
      <c r="H84" s="88"/>
      <c r="I84" s="88"/>
      <c r="J84" s="22"/>
      <c r="K84" s="22"/>
      <c r="L84" s="22"/>
      <c r="M84" s="22"/>
      <c r="N84" s="22"/>
      <c r="O84" s="22"/>
      <c r="P84" s="22"/>
      <c r="Q84" s="22"/>
      <c r="R84" s="22"/>
    </row>
    <row r="85" spans="1:18" s="23" customFormat="1" ht="31.15" customHeight="1">
      <c r="A85" s="86"/>
      <c r="B85" s="86"/>
      <c r="C85" s="86"/>
      <c r="D85" s="87"/>
      <c r="E85" s="86"/>
      <c r="F85" s="86"/>
      <c r="G85" s="86"/>
      <c r="H85" s="88"/>
      <c r="I85" s="88"/>
      <c r="J85" s="22"/>
      <c r="K85" s="22"/>
      <c r="L85" s="22"/>
      <c r="M85" s="22"/>
      <c r="N85" s="22"/>
      <c r="O85" s="22"/>
      <c r="P85" s="22"/>
      <c r="Q85" s="22"/>
      <c r="R85" s="22"/>
    </row>
    <row r="86" spans="1:18" s="23" customFormat="1" ht="31.15" customHeight="1">
      <c r="A86" s="86"/>
      <c r="B86" s="86"/>
      <c r="C86" s="86"/>
      <c r="D86" s="87"/>
      <c r="E86" s="86"/>
      <c r="F86" s="86"/>
      <c r="G86" s="86"/>
      <c r="H86" s="88"/>
      <c r="I86" s="88"/>
      <c r="J86" s="22"/>
      <c r="K86" s="22"/>
      <c r="L86" s="22"/>
      <c r="M86" s="22"/>
      <c r="N86" s="22"/>
      <c r="O86" s="22"/>
      <c r="P86" s="22"/>
      <c r="Q86" s="22"/>
      <c r="R86" s="22"/>
    </row>
    <row r="87" spans="1:18" s="23" customFormat="1" ht="31.15" customHeight="1">
      <c r="A87" s="86"/>
      <c r="B87" s="86"/>
      <c r="C87" s="86"/>
      <c r="D87" s="87"/>
      <c r="E87" s="86"/>
      <c r="F87" s="86"/>
      <c r="G87" s="86"/>
      <c r="H87" s="88"/>
      <c r="I87" s="88"/>
      <c r="J87" s="22"/>
      <c r="K87" s="22"/>
      <c r="L87" s="22"/>
      <c r="M87" s="22"/>
      <c r="N87" s="22"/>
      <c r="O87" s="22"/>
      <c r="P87" s="22"/>
      <c r="Q87" s="22"/>
      <c r="R87" s="22"/>
    </row>
    <row r="88" spans="1:18" s="23" customFormat="1" ht="31.15" customHeight="1">
      <c r="A88" s="86"/>
      <c r="B88" s="86"/>
      <c r="C88" s="86"/>
      <c r="D88" s="87"/>
      <c r="E88" s="86"/>
      <c r="F88" s="86"/>
      <c r="G88" s="86"/>
      <c r="H88" s="88"/>
      <c r="I88" s="88"/>
      <c r="J88" s="22"/>
      <c r="K88" s="22"/>
      <c r="L88" s="22"/>
      <c r="M88" s="22"/>
      <c r="N88" s="22"/>
      <c r="O88" s="22"/>
      <c r="P88" s="22"/>
      <c r="Q88" s="22"/>
      <c r="R88" s="22"/>
    </row>
    <row r="89" spans="1:18" s="23" customFormat="1" ht="31.15" customHeight="1">
      <c r="A89" s="86"/>
      <c r="B89" s="86"/>
      <c r="C89" s="86"/>
      <c r="D89" s="87"/>
      <c r="E89" s="86"/>
      <c r="F89" s="86"/>
      <c r="G89" s="86"/>
      <c r="H89" s="88"/>
      <c r="I89" s="88"/>
      <c r="J89" s="22"/>
      <c r="K89" s="22"/>
      <c r="L89" s="22"/>
      <c r="M89" s="22"/>
      <c r="N89" s="22"/>
      <c r="O89" s="22"/>
      <c r="P89" s="22"/>
      <c r="Q89" s="22"/>
      <c r="R89" s="22"/>
    </row>
    <row r="90" spans="1:18" s="23" customFormat="1" ht="31.15" customHeight="1">
      <c r="A90" s="86"/>
      <c r="B90" s="86"/>
      <c r="C90" s="86"/>
      <c r="D90" s="87"/>
      <c r="E90" s="86"/>
      <c r="F90" s="86"/>
      <c r="G90" s="86"/>
      <c r="H90" s="88"/>
      <c r="I90" s="88"/>
      <c r="J90" s="22"/>
      <c r="K90" s="22"/>
      <c r="L90" s="22"/>
      <c r="M90" s="22"/>
      <c r="N90" s="22"/>
      <c r="O90" s="22"/>
      <c r="P90" s="22"/>
      <c r="Q90" s="22"/>
      <c r="R90" s="22"/>
    </row>
    <row r="91" spans="1:18" s="23" customFormat="1" ht="31.15" customHeight="1">
      <c r="A91" s="86"/>
      <c r="B91" s="86"/>
      <c r="C91" s="86"/>
      <c r="D91" s="87"/>
      <c r="E91" s="86"/>
      <c r="F91" s="86"/>
      <c r="G91" s="86"/>
      <c r="H91" s="88"/>
      <c r="I91" s="88"/>
      <c r="J91" s="22"/>
      <c r="K91" s="22"/>
      <c r="L91" s="22"/>
      <c r="M91" s="22"/>
      <c r="N91" s="22"/>
      <c r="O91" s="22"/>
      <c r="P91" s="22"/>
      <c r="Q91" s="22"/>
      <c r="R91" s="22"/>
    </row>
    <row r="92" spans="1:18" s="23" customFormat="1" ht="31.15" customHeight="1">
      <c r="A92" s="86"/>
      <c r="B92" s="86"/>
      <c r="C92" s="86"/>
      <c r="D92" s="87"/>
      <c r="E92" s="86"/>
      <c r="F92" s="86"/>
      <c r="G92" s="86"/>
      <c r="H92" s="88"/>
      <c r="I92" s="88"/>
      <c r="J92" s="22"/>
      <c r="K92" s="22"/>
      <c r="L92" s="22"/>
      <c r="M92" s="22"/>
      <c r="N92" s="22"/>
      <c r="O92" s="22"/>
      <c r="P92" s="22"/>
      <c r="Q92" s="22"/>
      <c r="R92" s="22"/>
    </row>
    <row r="93" spans="1:18" s="23" customFormat="1" ht="31.15" customHeight="1">
      <c r="A93" s="86"/>
      <c r="B93" s="86"/>
      <c r="C93" s="86"/>
      <c r="D93" s="87"/>
      <c r="E93" s="86"/>
      <c r="F93" s="86"/>
      <c r="G93" s="86"/>
      <c r="H93" s="88"/>
      <c r="I93" s="88"/>
      <c r="J93" s="22"/>
      <c r="K93" s="22"/>
      <c r="L93" s="22"/>
      <c r="M93" s="22"/>
      <c r="N93" s="22"/>
      <c r="O93" s="22"/>
      <c r="P93" s="22"/>
      <c r="Q93" s="22"/>
      <c r="R93" s="22"/>
    </row>
    <row r="94" spans="1:18" s="23" customFormat="1" ht="31.15" customHeight="1">
      <c r="A94" s="86"/>
      <c r="B94" s="86"/>
      <c r="C94" s="86"/>
      <c r="D94" s="87"/>
      <c r="E94" s="86"/>
      <c r="F94" s="86"/>
      <c r="G94" s="86"/>
      <c r="H94" s="88"/>
      <c r="I94" s="88"/>
      <c r="J94" s="22"/>
      <c r="K94" s="22"/>
      <c r="L94" s="22"/>
      <c r="M94" s="22"/>
      <c r="N94" s="22"/>
      <c r="O94" s="22"/>
      <c r="P94" s="22"/>
      <c r="Q94" s="22"/>
      <c r="R94" s="22"/>
    </row>
    <row r="95" spans="1:18" s="23" customFormat="1" ht="31.15" customHeight="1">
      <c r="A95" s="86"/>
      <c r="B95" s="86"/>
      <c r="C95" s="86"/>
      <c r="D95" s="87"/>
      <c r="E95" s="86"/>
      <c r="F95" s="86"/>
      <c r="G95" s="86"/>
      <c r="H95" s="88"/>
      <c r="I95" s="88"/>
      <c r="J95" s="22"/>
      <c r="K95" s="22"/>
      <c r="L95" s="22"/>
      <c r="M95" s="22"/>
      <c r="N95" s="22"/>
      <c r="O95" s="22"/>
      <c r="P95" s="22"/>
      <c r="Q95" s="22"/>
      <c r="R95" s="22"/>
    </row>
    <row r="96" spans="1:18" s="23" customFormat="1" ht="31.15" customHeight="1">
      <c r="A96" s="86"/>
      <c r="B96" s="86"/>
      <c r="C96" s="86"/>
      <c r="D96" s="87"/>
      <c r="E96" s="86"/>
      <c r="F96" s="86"/>
      <c r="G96" s="86"/>
      <c r="H96" s="88"/>
      <c r="I96" s="88"/>
      <c r="J96" s="22"/>
      <c r="K96" s="22"/>
      <c r="L96" s="22"/>
      <c r="M96" s="22"/>
      <c r="N96" s="22"/>
      <c r="O96" s="22"/>
      <c r="P96" s="22"/>
      <c r="Q96" s="22"/>
      <c r="R96" s="22"/>
    </row>
    <row r="97" spans="1:18" s="23" customFormat="1" ht="31.15" customHeight="1">
      <c r="A97" s="86"/>
      <c r="B97" s="86"/>
      <c r="C97" s="86"/>
      <c r="D97" s="87"/>
      <c r="E97" s="86"/>
      <c r="F97" s="86"/>
      <c r="G97" s="86"/>
      <c r="H97" s="88"/>
      <c r="I97" s="88"/>
      <c r="J97" s="22"/>
      <c r="K97" s="22"/>
      <c r="L97" s="22"/>
      <c r="M97" s="22"/>
      <c r="N97" s="22"/>
      <c r="O97" s="22"/>
      <c r="P97" s="22"/>
      <c r="Q97" s="22"/>
      <c r="R97" s="22"/>
    </row>
    <row r="98" spans="1:18" s="23" customFormat="1" ht="31.15" customHeight="1">
      <c r="A98" s="86"/>
      <c r="B98" s="86"/>
      <c r="C98" s="86"/>
      <c r="D98" s="87"/>
      <c r="E98" s="86"/>
      <c r="F98" s="86"/>
      <c r="G98" s="86"/>
      <c r="H98" s="88"/>
      <c r="I98" s="88"/>
      <c r="J98" s="22"/>
      <c r="K98" s="22"/>
      <c r="L98" s="22"/>
      <c r="M98" s="22"/>
      <c r="N98" s="22"/>
      <c r="O98" s="22"/>
      <c r="P98" s="22"/>
      <c r="Q98" s="22"/>
      <c r="R98" s="22"/>
    </row>
    <row r="99" spans="1:18" s="23" customFormat="1" ht="31.15" customHeight="1">
      <c r="A99" s="86"/>
      <c r="B99" s="86"/>
      <c r="C99" s="86"/>
      <c r="D99" s="87"/>
      <c r="E99" s="86"/>
      <c r="F99" s="86"/>
      <c r="G99" s="86"/>
      <c r="H99" s="88"/>
      <c r="I99" s="88"/>
      <c r="J99" s="22"/>
      <c r="K99" s="22"/>
      <c r="L99" s="22"/>
      <c r="M99" s="22"/>
      <c r="N99" s="22"/>
      <c r="O99" s="22"/>
      <c r="P99" s="22"/>
      <c r="Q99" s="22"/>
      <c r="R99" s="22"/>
    </row>
    <row r="100" spans="1:18" s="23" customFormat="1" ht="31.15" customHeight="1">
      <c r="A100" s="86"/>
      <c r="B100" s="86"/>
      <c r="C100" s="86"/>
      <c r="D100" s="87"/>
      <c r="E100" s="86"/>
      <c r="F100" s="86"/>
      <c r="G100" s="86"/>
      <c r="H100" s="88"/>
      <c r="I100" s="88"/>
      <c r="J100" s="22"/>
      <c r="K100" s="22"/>
      <c r="L100" s="22"/>
      <c r="M100" s="22"/>
      <c r="N100" s="22"/>
      <c r="O100" s="22"/>
      <c r="P100" s="22"/>
      <c r="Q100" s="22"/>
      <c r="R100" s="22"/>
    </row>
    <row r="101" spans="1:18" s="23" customFormat="1" ht="31.15" customHeight="1">
      <c r="A101" s="86"/>
      <c r="B101" s="86"/>
      <c r="C101" s="86"/>
      <c r="D101" s="87"/>
      <c r="E101" s="86"/>
      <c r="F101" s="86"/>
      <c r="G101" s="86"/>
      <c r="H101" s="88"/>
      <c r="I101" s="88"/>
      <c r="J101" s="22"/>
      <c r="K101" s="22"/>
      <c r="L101" s="22"/>
      <c r="M101" s="22"/>
      <c r="N101" s="22"/>
      <c r="O101" s="22"/>
      <c r="P101" s="22"/>
      <c r="Q101" s="22"/>
      <c r="R101" s="22"/>
    </row>
    <row r="102" spans="1:18" s="23" customFormat="1" ht="31.15" customHeight="1">
      <c r="A102" s="86"/>
      <c r="B102" s="86"/>
      <c r="C102" s="86"/>
      <c r="D102" s="87"/>
      <c r="E102" s="86"/>
      <c r="F102" s="86"/>
      <c r="G102" s="86"/>
      <c r="H102" s="88"/>
      <c r="I102" s="88"/>
      <c r="J102" s="22"/>
      <c r="K102" s="22"/>
      <c r="L102" s="22"/>
      <c r="M102" s="22"/>
      <c r="N102" s="22"/>
      <c r="O102" s="22"/>
      <c r="P102" s="22"/>
      <c r="Q102" s="22"/>
      <c r="R102" s="22"/>
    </row>
    <row r="103" spans="1:18" s="23" customFormat="1" ht="31.15" customHeight="1">
      <c r="A103" s="86"/>
      <c r="B103" s="86"/>
      <c r="C103" s="86"/>
      <c r="D103" s="87"/>
      <c r="E103" s="86"/>
      <c r="F103" s="86"/>
      <c r="G103" s="86"/>
      <c r="H103" s="88"/>
      <c r="I103" s="88"/>
      <c r="J103" s="22"/>
      <c r="K103" s="22"/>
      <c r="L103" s="22"/>
      <c r="M103" s="22"/>
      <c r="N103" s="22"/>
      <c r="O103" s="22"/>
      <c r="P103" s="22"/>
      <c r="Q103" s="22"/>
      <c r="R103" s="22"/>
    </row>
    <row r="104" spans="1:18" s="23" customFormat="1" ht="31.15" customHeight="1">
      <c r="A104" s="86"/>
      <c r="B104" s="86"/>
      <c r="C104" s="86"/>
      <c r="D104" s="87"/>
      <c r="E104" s="86"/>
      <c r="F104" s="86"/>
      <c r="G104" s="86"/>
      <c r="H104" s="88"/>
      <c r="I104" s="88"/>
      <c r="J104" s="22"/>
      <c r="K104" s="22"/>
      <c r="L104" s="22"/>
      <c r="M104" s="22"/>
      <c r="N104" s="22"/>
      <c r="O104" s="22"/>
      <c r="P104" s="22"/>
      <c r="Q104" s="22"/>
      <c r="R104" s="22"/>
    </row>
    <row r="105" spans="1:18" s="23" customFormat="1" ht="31.15" customHeight="1">
      <c r="A105" s="86"/>
      <c r="B105" s="86"/>
      <c r="C105" s="86"/>
      <c r="D105" s="87"/>
      <c r="E105" s="86"/>
      <c r="F105" s="86"/>
      <c r="G105" s="86"/>
      <c r="H105" s="88"/>
      <c r="I105" s="88"/>
      <c r="J105" s="22"/>
      <c r="K105" s="22"/>
      <c r="L105" s="22"/>
      <c r="M105" s="22"/>
      <c r="N105" s="22"/>
      <c r="O105" s="22"/>
      <c r="P105" s="22"/>
      <c r="Q105" s="22"/>
      <c r="R105" s="22"/>
    </row>
    <row r="106" spans="1:18" s="23" customFormat="1" ht="31.15" customHeight="1">
      <c r="A106" s="86"/>
      <c r="B106" s="86"/>
      <c r="C106" s="86"/>
      <c r="D106" s="87"/>
      <c r="E106" s="86"/>
      <c r="F106" s="86"/>
      <c r="G106" s="86"/>
      <c r="H106" s="88"/>
      <c r="I106" s="88"/>
      <c r="J106" s="22"/>
      <c r="K106" s="22"/>
      <c r="L106" s="22"/>
      <c r="M106" s="22"/>
      <c r="N106" s="22"/>
      <c r="O106" s="22"/>
      <c r="P106" s="22"/>
      <c r="Q106" s="22"/>
      <c r="R106" s="22"/>
    </row>
    <row r="107" spans="1:18" s="23" customFormat="1" ht="31.15" customHeight="1">
      <c r="A107" s="86"/>
      <c r="B107" s="86"/>
      <c r="C107" s="86"/>
      <c r="D107" s="87"/>
      <c r="E107" s="86"/>
      <c r="F107" s="86"/>
      <c r="G107" s="86"/>
      <c r="H107" s="88"/>
      <c r="I107" s="88"/>
      <c r="J107" s="22"/>
      <c r="K107" s="22"/>
      <c r="L107" s="22"/>
      <c r="M107" s="22"/>
      <c r="N107" s="22"/>
      <c r="O107" s="22"/>
      <c r="P107" s="22"/>
      <c r="Q107" s="22"/>
      <c r="R107" s="22"/>
    </row>
    <row r="108" spans="1:18" s="23" customFormat="1" ht="31.15" customHeight="1">
      <c r="A108" s="86"/>
      <c r="B108" s="86"/>
      <c r="C108" s="86"/>
      <c r="D108" s="87"/>
      <c r="E108" s="86"/>
      <c r="F108" s="86"/>
      <c r="G108" s="86"/>
      <c r="H108" s="88"/>
      <c r="I108" s="88"/>
      <c r="J108" s="22"/>
      <c r="K108" s="22"/>
      <c r="L108" s="22"/>
      <c r="M108" s="22"/>
      <c r="N108" s="22"/>
      <c r="O108" s="22"/>
      <c r="P108" s="22"/>
      <c r="Q108" s="22"/>
      <c r="R108" s="22"/>
    </row>
    <row r="109" spans="1:18" s="23" customFormat="1" ht="31.15" customHeight="1">
      <c r="A109" s="86"/>
      <c r="B109" s="86"/>
      <c r="C109" s="86"/>
      <c r="D109" s="87"/>
      <c r="E109" s="86"/>
      <c r="F109" s="86"/>
      <c r="G109" s="86"/>
      <c r="H109" s="88"/>
      <c r="I109" s="88"/>
      <c r="J109" s="22"/>
      <c r="K109" s="22"/>
      <c r="L109" s="22"/>
      <c r="M109" s="22"/>
      <c r="N109" s="22"/>
      <c r="O109" s="22"/>
      <c r="P109" s="22"/>
      <c r="Q109" s="22"/>
      <c r="R109" s="22"/>
    </row>
    <row r="110" spans="1:18" s="23" customFormat="1" ht="31.15" customHeight="1">
      <c r="A110" s="86"/>
      <c r="B110" s="86"/>
      <c r="C110" s="86"/>
      <c r="D110" s="87"/>
      <c r="E110" s="86"/>
      <c r="F110" s="86"/>
      <c r="G110" s="86"/>
      <c r="H110" s="88"/>
      <c r="I110" s="88"/>
      <c r="J110" s="22"/>
      <c r="K110" s="22"/>
      <c r="L110" s="22"/>
      <c r="M110" s="22"/>
      <c r="N110" s="22"/>
      <c r="O110" s="22"/>
      <c r="P110" s="22"/>
      <c r="Q110" s="22"/>
      <c r="R110" s="22"/>
    </row>
    <row r="111" spans="1:18" ht="31.15" customHeight="1">
      <c r="I111" s="88"/>
    </row>
    <row r="112" spans="1:18" ht="31.15" customHeight="1">
      <c r="I112" s="88"/>
    </row>
    <row r="113" spans="9:9" ht="31.15" customHeight="1">
      <c r="I113" s="88"/>
    </row>
    <row r="114" spans="9:9" ht="31.15" customHeight="1">
      <c r="I114" s="88"/>
    </row>
    <row r="115" spans="9:9" ht="31.15" customHeight="1">
      <c r="I115" s="88"/>
    </row>
    <row r="116" spans="9:9" ht="31.15" customHeight="1">
      <c r="I116" s="88"/>
    </row>
    <row r="117" spans="9:9" ht="31.15" customHeight="1">
      <c r="I117" s="88"/>
    </row>
  </sheetData>
  <sheetProtection selectLockedCells="1"/>
  <phoneticPr fontId="23" type="noConversion"/>
  <dataValidations count="5">
    <dataValidation type="list" allowBlank="1" showInputMessage="1" showErrorMessage="1" sqref="C56:C66 D67:E110">
      <formula1>"需求,分析,資安,設計,測試,規範,SLA,其他"</formula1>
    </dataValidation>
    <dataValidation type="list" allowBlank="1" showInputMessage="1" showErrorMessage="1" sqref="J3:K55">
      <formula1>"V"</formula1>
    </dataValidation>
    <dataValidation type="list" allowBlank="1" showInputMessage="1" showErrorMessage="1" sqref="A3:A55">
      <formula1>次數選單</formula1>
    </dataValidation>
    <dataValidation type="list" allowBlank="1" showInputMessage="1" showErrorMessage="1" sqref="F3:F65516">
      <formula1>植入Bug來源</formula1>
    </dataValidation>
    <dataValidation type="list" allowBlank="1" showInputMessage="1" showErrorMessage="1" sqref="G3:G65516">
      <formula1>原因分類</formula1>
    </dataValidation>
  </dataValidations>
  <printOptions horizontalCentered="1"/>
  <pageMargins left="0.39370078740157483" right="0.39370078740157483" top="0.59055118110236227" bottom="0.39370078740157483" header="0.31496062992125984" footer="0.31496062992125984"/>
  <pageSetup paperSize="9" scale="56" fitToHeight="0" orientation="portrait" horizontalDpi="200" verticalDpi="200" r:id="rId1"/>
  <headerFooter alignWithMargins="0">
    <oddFooter>&amp;R&amp;"新細明體,斜體"&amp;10&amp;P/&amp;N</oddFooter>
  </headerFooter>
  <legacyDrawing r:id="rId2"/>
</worksheet>
</file>

<file path=xl/worksheets/sheet4.xml><?xml version="1.0" encoding="utf-8"?>
<worksheet xmlns="http://schemas.openxmlformats.org/spreadsheetml/2006/main" xmlns:r="http://schemas.openxmlformats.org/officeDocument/2006/relationships">
  <sheetPr>
    <tabColor rgb="FF00B0F0"/>
  </sheetPr>
  <dimension ref="A1:I23"/>
  <sheetViews>
    <sheetView showGridLines="0" zoomScale="86" zoomScaleNormal="86" workbookViewId="0">
      <pane ySplit="1" topLeftCell="A2" activePane="bottomLeft" state="frozen"/>
      <selection pane="bottomLeft" activeCell="A6" sqref="A6"/>
    </sheetView>
  </sheetViews>
  <sheetFormatPr defaultRowHeight="16.5"/>
  <cols>
    <col min="1" max="1" width="20.25" style="116" bestFit="1" customWidth="1"/>
    <col min="2" max="2" width="13.25" style="116" customWidth="1"/>
    <col min="3" max="3" width="5.5" style="116" customWidth="1"/>
    <col min="4" max="4" width="20.25" style="116" bestFit="1" customWidth="1"/>
    <col min="5" max="5" width="43.75" style="116" customWidth="1"/>
    <col min="6" max="6" width="5.5" style="116" customWidth="1"/>
    <col min="7" max="7" width="15.125" style="116" customWidth="1"/>
    <col min="8" max="8" width="30.5" style="28" customWidth="1"/>
    <col min="9" max="9" width="16.625" style="116" customWidth="1"/>
    <col min="10" max="16384" width="9" style="116"/>
  </cols>
  <sheetData>
    <row r="1" spans="1:9" s="113" customFormat="1">
      <c r="A1" s="114" t="s">
        <v>353</v>
      </c>
      <c r="B1" s="112" t="s">
        <v>2</v>
      </c>
      <c r="C1" s="111"/>
      <c r="D1" s="114" t="s">
        <v>276</v>
      </c>
      <c r="E1" s="115" t="s">
        <v>261</v>
      </c>
      <c r="F1" s="111"/>
      <c r="G1" s="115" t="s">
        <v>293</v>
      </c>
      <c r="H1" s="115" t="s">
        <v>294</v>
      </c>
    </row>
    <row r="2" spans="1:9" ht="33">
      <c r="A2" s="139" t="s">
        <v>357</v>
      </c>
      <c r="B2" s="138" t="s">
        <v>371</v>
      </c>
      <c r="C2" s="33"/>
      <c r="D2" s="31" t="s">
        <v>272</v>
      </c>
      <c r="E2" s="117" t="s">
        <v>352</v>
      </c>
      <c r="F2" s="33"/>
      <c r="G2" s="118" t="s">
        <v>86</v>
      </c>
      <c r="H2" s="119" t="s">
        <v>257</v>
      </c>
      <c r="I2" s="28"/>
    </row>
    <row r="3" spans="1:9" ht="33">
      <c r="A3" s="138" t="s">
        <v>354</v>
      </c>
      <c r="B3" s="138" t="s">
        <v>371</v>
      </c>
      <c r="C3" s="33"/>
      <c r="D3" s="31" t="s">
        <v>273</v>
      </c>
      <c r="E3" s="117" t="s">
        <v>305</v>
      </c>
      <c r="F3" s="33"/>
      <c r="G3" s="118" t="s">
        <v>87</v>
      </c>
      <c r="H3" s="137" t="s">
        <v>258</v>
      </c>
      <c r="I3" s="28"/>
    </row>
    <row r="4" spans="1:9" ht="33">
      <c r="A4" s="139" t="s">
        <v>377</v>
      </c>
      <c r="B4" s="138" t="s">
        <v>371</v>
      </c>
      <c r="C4" s="33"/>
      <c r="D4" s="31" t="s">
        <v>299</v>
      </c>
      <c r="E4" s="32" t="s">
        <v>304</v>
      </c>
      <c r="F4" s="33"/>
      <c r="G4" s="118" t="s">
        <v>88</v>
      </c>
      <c r="H4" s="137" t="s">
        <v>259</v>
      </c>
      <c r="I4" s="28"/>
    </row>
    <row r="5" spans="1:9" ht="49.5">
      <c r="A5" s="139" t="s">
        <v>355</v>
      </c>
      <c r="B5" s="138" t="s">
        <v>371</v>
      </c>
      <c r="C5" s="33"/>
      <c r="D5" s="31" t="s">
        <v>296</v>
      </c>
      <c r="E5" s="32" t="s">
        <v>300</v>
      </c>
      <c r="F5" s="33"/>
      <c r="G5" s="118" t="s">
        <v>251</v>
      </c>
      <c r="H5" s="137" t="s">
        <v>289</v>
      </c>
    </row>
    <row r="6" spans="1:9" ht="49.5">
      <c r="A6" s="139" t="s">
        <v>356</v>
      </c>
      <c r="B6" s="138" t="s">
        <v>371</v>
      </c>
      <c r="C6" s="33"/>
      <c r="D6" s="31" t="s">
        <v>298</v>
      </c>
      <c r="E6" s="32" t="s">
        <v>297</v>
      </c>
      <c r="F6" s="33"/>
      <c r="G6" s="118" t="s">
        <v>252</v>
      </c>
      <c r="H6" s="137" t="s">
        <v>291</v>
      </c>
    </row>
    <row r="7" spans="1:9" ht="49.5">
      <c r="A7" s="139" t="s">
        <v>358</v>
      </c>
      <c r="B7" s="139" t="s">
        <v>372</v>
      </c>
      <c r="C7" s="33"/>
      <c r="D7" s="31" t="s">
        <v>301</v>
      </c>
      <c r="E7" s="32" t="s">
        <v>351</v>
      </c>
      <c r="F7" s="33"/>
      <c r="G7" s="118" t="s">
        <v>253</v>
      </c>
      <c r="H7" s="137" t="s">
        <v>290</v>
      </c>
    </row>
    <row r="8" spans="1:9">
      <c r="A8" s="139" t="s">
        <v>359</v>
      </c>
      <c r="B8" s="139" t="s">
        <v>372</v>
      </c>
      <c r="C8" s="34"/>
      <c r="D8" s="31" t="s">
        <v>274</v>
      </c>
      <c r="E8" s="32" t="s">
        <v>275</v>
      </c>
      <c r="F8" s="33"/>
      <c r="G8" s="118" t="s">
        <v>287</v>
      </c>
      <c r="H8" s="119" t="s">
        <v>260</v>
      </c>
    </row>
    <row r="9" spans="1:9" ht="49.5">
      <c r="A9" s="139" t="s">
        <v>360</v>
      </c>
      <c r="B9" s="139" t="s">
        <v>372</v>
      </c>
      <c r="C9" s="33"/>
      <c r="F9" s="33"/>
      <c r="G9" s="118" t="s">
        <v>254</v>
      </c>
      <c r="H9" s="119" t="s">
        <v>288</v>
      </c>
    </row>
    <row r="10" spans="1:9">
      <c r="A10" s="139" t="s">
        <v>361</v>
      </c>
      <c r="B10" s="139" t="s">
        <v>372</v>
      </c>
      <c r="C10" s="33"/>
      <c r="F10" s="34"/>
      <c r="G10" s="118" t="s">
        <v>9</v>
      </c>
      <c r="H10" s="119" t="s">
        <v>9</v>
      </c>
    </row>
    <row r="11" spans="1:9">
      <c r="A11" s="139" t="s">
        <v>362</v>
      </c>
      <c r="B11" s="139" t="s">
        <v>372</v>
      </c>
      <c r="C11" s="33"/>
      <c r="F11" s="120"/>
      <c r="G11" s="118" t="s">
        <v>255</v>
      </c>
      <c r="H11" s="119"/>
    </row>
    <row r="12" spans="1:9">
      <c r="A12" s="139" t="s">
        <v>363</v>
      </c>
      <c r="B12" s="139" t="s">
        <v>372</v>
      </c>
      <c r="C12" s="33"/>
      <c r="F12" s="120"/>
      <c r="G12" s="118" t="s">
        <v>256</v>
      </c>
      <c r="H12" s="119"/>
    </row>
    <row r="13" spans="1:9">
      <c r="A13" s="139" t="s">
        <v>364</v>
      </c>
      <c r="B13" s="139" t="s">
        <v>372</v>
      </c>
      <c r="C13" s="33"/>
      <c r="F13" s="33"/>
    </row>
    <row r="14" spans="1:9">
      <c r="A14" s="139" t="s">
        <v>365</v>
      </c>
      <c r="B14" s="139" t="s">
        <v>372</v>
      </c>
      <c r="C14" s="33"/>
      <c r="F14" s="33"/>
    </row>
    <row r="15" spans="1:9">
      <c r="A15" s="139" t="s">
        <v>366</v>
      </c>
      <c r="B15" s="139" t="s">
        <v>373</v>
      </c>
      <c r="C15" s="34"/>
      <c r="F15" s="33"/>
    </row>
    <row r="16" spans="1:9">
      <c r="A16" s="139" t="s">
        <v>367</v>
      </c>
      <c r="B16" s="139" t="s">
        <v>373</v>
      </c>
      <c r="C16" s="120"/>
      <c r="F16" s="34"/>
    </row>
    <row r="17" spans="1:6">
      <c r="A17" s="139" t="s">
        <v>368</v>
      </c>
      <c r="B17" s="139" t="s">
        <v>373</v>
      </c>
      <c r="C17" s="33"/>
      <c r="F17" s="34"/>
    </row>
    <row r="18" spans="1:6">
      <c r="A18" s="139" t="s">
        <v>369</v>
      </c>
      <c r="B18" s="138" t="s">
        <v>374</v>
      </c>
      <c r="F18" s="34"/>
    </row>
    <row r="19" spans="1:6">
      <c r="A19" s="138" t="s">
        <v>370</v>
      </c>
      <c r="B19" s="138" t="s">
        <v>375</v>
      </c>
      <c r="F19" s="34"/>
    </row>
    <row r="20" spans="1:6">
      <c r="A20" s="138" t="s">
        <v>376</v>
      </c>
      <c r="B20" s="138" t="s">
        <v>375</v>
      </c>
      <c r="F20" s="34"/>
    </row>
    <row r="21" spans="1:6">
      <c r="F21" s="34"/>
    </row>
    <row r="22" spans="1:6">
      <c r="F22" s="34"/>
    </row>
    <row r="23" spans="1:6">
      <c r="F23" s="34"/>
    </row>
  </sheetData>
  <phoneticPr fontId="20"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filterMode="1">
    <tabColor rgb="FFFFFF00"/>
    <pageSetUpPr fitToPage="1"/>
  </sheetPr>
  <dimension ref="A1:L173"/>
  <sheetViews>
    <sheetView showGridLines="0" zoomScale="98" zoomScaleNormal="98" workbookViewId="0">
      <pane xSplit="3" ySplit="1" topLeftCell="D38" activePane="bottomRight" state="frozen"/>
      <selection pane="topRight" activeCell="F1" sqref="F1"/>
      <selection pane="bottomLeft" activeCell="A5" sqref="A5"/>
      <selection pane="bottomRight" activeCell="D159" sqref="D159"/>
    </sheetView>
  </sheetViews>
  <sheetFormatPr defaultRowHeight="16.5"/>
  <cols>
    <col min="1" max="1" width="11.5" style="27" customWidth="1"/>
    <col min="2" max="2" width="16.375" style="27" customWidth="1"/>
    <col min="3" max="3" width="13.5" style="29" customWidth="1"/>
    <col min="4" max="4" width="55.5" style="28" customWidth="1"/>
    <col min="5" max="5" width="55.5" style="27" customWidth="1"/>
    <col min="6" max="6" width="21.25" style="27" customWidth="1"/>
    <col min="7" max="7" width="9" style="27" hidden="1" customWidth="1"/>
    <col min="8" max="8" width="9.75" style="27" bestFit="1" customWidth="1"/>
    <col min="9" max="10" width="9.625" style="28" hidden="1" customWidth="1"/>
    <col min="11" max="11" width="2.25" style="28" hidden="1" customWidth="1"/>
    <col min="12" max="12" width="9" style="28" collapsed="1"/>
    <col min="13" max="16384" width="9" style="28"/>
  </cols>
  <sheetData>
    <row r="1" spans="1:12" s="23" customFormat="1">
      <c r="A1" s="18" t="s">
        <v>89</v>
      </c>
      <c r="B1" s="18" t="s">
        <v>0</v>
      </c>
      <c r="C1" s="19" t="s">
        <v>11</v>
      </c>
      <c r="D1" s="20" t="s">
        <v>12</v>
      </c>
      <c r="E1" s="21" t="s">
        <v>13</v>
      </c>
      <c r="F1" s="22"/>
      <c r="G1" s="22"/>
      <c r="H1" s="22"/>
      <c r="I1" s="22"/>
    </row>
    <row r="2" spans="1:12" s="23" customFormat="1" ht="33">
      <c r="A2" s="30" t="s">
        <v>247</v>
      </c>
      <c r="B2" s="30" t="s">
        <v>240</v>
      </c>
      <c r="C2" s="24" t="s">
        <v>3</v>
      </c>
      <c r="D2" s="25" t="s">
        <v>165</v>
      </c>
      <c r="E2" s="26"/>
      <c r="F2" s="27"/>
      <c r="G2" s="27"/>
      <c r="H2" s="27"/>
      <c r="I2" s="28"/>
      <c r="J2" s="28"/>
      <c r="K2" s="28"/>
      <c r="L2" s="28"/>
    </row>
    <row r="3" spans="1:12" s="23" customFormat="1" ht="33">
      <c r="A3" s="30" t="s">
        <v>247</v>
      </c>
      <c r="B3" s="30" t="s">
        <v>223</v>
      </c>
      <c r="C3" s="24" t="s">
        <v>3</v>
      </c>
      <c r="D3" s="25" t="s">
        <v>185</v>
      </c>
      <c r="E3" s="26"/>
      <c r="F3" s="27"/>
      <c r="G3" s="27"/>
      <c r="H3" s="27"/>
      <c r="I3" s="28"/>
      <c r="J3" s="28"/>
      <c r="K3" s="28"/>
      <c r="L3" s="28"/>
    </row>
    <row r="4" spans="1:12" s="23" customFormat="1" ht="33">
      <c r="A4" s="30" t="s">
        <v>247</v>
      </c>
      <c r="B4" s="30" t="s">
        <v>223</v>
      </c>
      <c r="C4" s="24" t="s">
        <v>3</v>
      </c>
      <c r="D4" s="25" t="s">
        <v>184</v>
      </c>
      <c r="E4" s="26"/>
      <c r="F4" s="27"/>
      <c r="G4" s="27"/>
      <c r="H4" s="27"/>
      <c r="I4" s="28"/>
      <c r="J4" s="28"/>
      <c r="K4" s="28"/>
      <c r="L4" s="28"/>
    </row>
    <row r="5" spans="1:12" s="23" customFormat="1" ht="33">
      <c r="A5" s="30" t="s">
        <v>247</v>
      </c>
      <c r="B5" s="30" t="s">
        <v>223</v>
      </c>
      <c r="C5" s="24" t="s">
        <v>3</v>
      </c>
      <c r="D5" s="25" t="s">
        <v>186</v>
      </c>
      <c r="E5" s="26"/>
      <c r="F5" s="27"/>
      <c r="G5" s="27"/>
      <c r="H5" s="27"/>
      <c r="I5" s="28"/>
      <c r="J5" s="28"/>
      <c r="K5" s="28"/>
      <c r="L5" s="28"/>
    </row>
    <row r="6" spans="1:12" s="23" customFormat="1" ht="33">
      <c r="A6" s="30" t="s">
        <v>247</v>
      </c>
      <c r="B6" s="30" t="s">
        <v>223</v>
      </c>
      <c r="C6" s="24" t="s">
        <v>3</v>
      </c>
      <c r="D6" s="25" t="s">
        <v>243</v>
      </c>
      <c r="E6" s="26"/>
      <c r="F6" s="27"/>
      <c r="G6" s="27"/>
      <c r="H6" s="27"/>
      <c r="I6" s="28"/>
      <c r="J6" s="28"/>
      <c r="K6" s="28"/>
      <c r="L6" s="28"/>
    </row>
    <row r="7" spans="1:12" s="23" customFormat="1" ht="33">
      <c r="A7" s="30" t="s">
        <v>247</v>
      </c>
      <c r="B7" s="30" t="s">
        <v>223</v>
      </c>
      <c r="C7" s="24" t="s">
        <v>3</v>
      </c>
      <c r="D7" s="25" t="s">
        <v>187</v>
      </c>
      <c r="E7" s="26"/>
      <c r="F7" s="27"/>
      <c r="G7" s="27"/>
      <c r="H7" s="27"/>
      <c r="I7" s="28"/>
      <c r="J7" s="28"/>
      <c r="K7" s="28"/>
      <c r="L7" s="28"/>
    </row>
    <row r="8" spans="1:12" s="23" customFormat="1" ht="33">
      <c r="A8" s="30" t="s">
        <v>247</v>
      </c>
      <c r="B8" s="30" t="s">
        <v>223</v>
      </c>
      <c r="C8" s="24" t="s">
        <v>3</v>
      </c>
      <c r="D8" s="25" t="s">
        <v>164</v>
      </c>
      <c r="E8" s="26"/>
      <c r="F8" s="27"/>
      <c r="G8" s="27"/>
      <c r="H8" s="27"/>
      <c r="I8" s="28"/>
      <c r="J8" s="28"/>
      <c r="K8" s="28"/>
      <c r="L8" s="28"/>
    </row>
    <row r="9" spans="1:12" s="23" customFormat="1" ht="33">
      <c r="A9" s="30" t="s">
        <v>247</v>
      </c>
      <c r="B9" s="30" t="s">
        <v>223</v>
      </c>
      <c r="C9" s="24" t="s">
        <v>3</v>
      </c>
      <c r="D9" s="25" t="s">
        <v>188</v>
      </c>
      <c r="E9" s="26"/>
      <c r="F9" s="27"/>
      <c r="G9" s="27"/>
      <c r="H9" s="27"/>
      <c r="I9" s="28"/>
      <c r="J9" s="28"/>
      <c r="K9" s="28"/>
      <c r="L9" s="28"/>
    </row>
    <row r="10" spans="1:12" s="23" customFormat="1" ht="33">
      <c r="A10" s="30" t="s">
        <v>247</v>
      </c>
      <c r="B10" s="30" t="s">
        <v>223</v>
      </c>
      <c r="C10" s="24" t="s">
        <v>3</v>
      </c>
      <c r="D10" s="25" t="s">
        <v>242</v>
      </c>
      <c r="E10" s="26"/>
      <c r="F10" s="27"/>
      <c r="G10" s="27"/>
      <c r="H10" s="27"/>
      <c r="I10" s="28"/>
      <c r="J10" s="28"/>
      <c r="K10" s="28"/>
      <c r="L10" s="28"/>
    </row>
    <row r="11" spans="1:12" s="23" customFormat="1" ht="33">
      <c r="A11" s="30" t="s">
        <v>247</v>
      </c>
      <c r="B11" s="30" t="s">
        <v>223</v>
      </c>
      <c r="C11" s="24" t="s">
        <v>3</v>
      </c>
      <c r="D11" s="25" t="s">
        <v>15</v>
      </c>
      <c r="E11" s="26"/>
      <c r="F11" s="22"/>
      <c r="G11" s="22"/>
      <c r="H11" s="22"/>
      <c r="I11" s="22"/>
    </row>
    <row r="12" spans="1:12" s="23" customFormat="1" ht="33">
      <c r="A12" s="30" t="s">
        <v>247</v>
      </c>
      <c r="B12" s="30" t="s">
        <v>223</v>
      </c>
      <c r="C12" s="24" t="s">
        <v>3</v>
      </c>
      <c r="D12" s="25" t="s">
        <v>189</v>
      </c>
      <c r="E12" s="26"/>
      <c r="F12" s="27"/>
      <c r="G12" s="27"/>
      <c r="H12" s="27"/>
      <c r="I12" s="28"/>
      <c r="J12" s="28"/>
      <c r="K12" s="28"/>
      <c r="L12" s="28"/>
    </row>
    <row r="13" spans="1:12" s="23" customFormat="1" ht="33">
      <c r="A13" s="30" t="s">
        <v>247</v>
      </c>
      <c r="B13" s="30" t="s">
        <v>223</v>
      </c>
      <c r="C13" s="24" t="s">
        <v>3</v>
      </c>
      <c r="D13" s="25" t="s">
        <v>190</v>
      </c>
      <c r="E13" s="26"/>
      <c r="F13" s="27"/>
      <c r="G13" s="27"/>
      <c r="H13" s="27"/>
      <c r="I13" s="28"/>
      <c r="J13" s="28"/>
      <c r="K13" s="28"/>
      <c r="L13" s="28"/>
    </row>
    <row r="14" spans="1:12" s="23" customFormat="1" ht="33">
      <c r="A14" s="30" t="s">
        <v>247</v>
      </c>
      <c r="B14" s="30" t="s">
        <v>223</v>
      </c>
      <c r="C14" s="24" t="s">
        <v>3</v>
      </c>
      <c r="D14" s="25" t="s">
        <v>191</v>
      </c>
      <c r="E14" s="26"/>
      <c r="F14" s="27"/>
      <c r="G14" s="27"/>
      <c r="H14" s="27"/>
      <c r="I14" s="28"/>
      <c r="J14" s="28"/>
      <c r="K14" s="28"/>
      <c r="L14" s="28"/>
    </row>
    <row r="15" spans="1:12" s="23" customFormat="1" ht="33">
      <c r="A15" s="30" t="s">
        <v>247</v>
      </c>
      <c r="B15" s="30" t="s">
        <v>223</v>
      </c>
      <c r="C15" s="24" t="s">
        <v>3</v>
      </c>
      <c r="D15" s="25" t="s">
        <v>192</v>
      </c>
      <c r="E15" s="26"/>
      <c r="F15" s="27"/>
      <c r="G15" s="27"/>
      <c r="H15" s="27"/>
      <c r="I15" s="28"/>
      <c r="J15" s="28"/>
      <c r="K15" s="28"/>
      <c r="L15" s="28"/>
    </row>
    <row r="16" spans="1:12" s="23" customFormat="1" ht="33">
      <c r="A16" s="30" t="s">
        <v>247</v>
      </c>
      <c r="B16" s="30" t="s">
        <v>223</v>
      </c>
      <c r="C16" s="24" t="s">
        <v>3</v>
      </c>
      <c r="D16" s="25" t="s">
        <v>193</v>
      </c>
      <c r="E16" s="26"/>
      <c r="F16" s="27"/>
      <c r="G16" s="27"/>
      <c r="H16" s="27"/>
      <c r="I16" s="28"/>
      <c r="J16" s="28"/>
      <c r="K16" s="28"/>
      <c r="L16" s="28"/>
    </row>
    <row r="17" spans="1:12" s="23" customFormat="1" ht="33">
      <c r="A17" s="30" t="s">
        <v>247</v>
      </c>
      <c r="B17" s="30" t="s">
        <v>223</v>
      </c>
      <c r="C17" s="24" t="s">
        <v>3</v>
      </c>
      <c r="D17" s="25" t="s">
        <v>194</v>
      </c>
      <c r="E17" s="26"/>
      <c r="F17" s="27"/>
      <c r="G17" s="27"/>
      <c r="H17" s="27"/>
      <c r="I17" s="28"/>
      <c r="J17" s="28"/>
      <c r="K17" s="28"/>
      <c r="L17" s="28"/>
    </row>
    <row r="18" spans="1:12" s="23" customFormat="1" ht="33">
      <c r="A18" s="30" t="s">
        <v>247</v>
      </c>
      <c r="B18" s="30" t="s">
        <v>223</v>
      </c>
      <c r="C18" s="24" t="s">
        <v>3</v>
      </c>
      <c r="D18" s="25" t="s">
        <v>195</v>
      </c>
      <c r="E18" s="26"/>
      <c r="F18" s="27"/>
      <c r="G18" s="27"/>
      <c r="H18" s="27"/>
      <c r="I18" s="28"/>
      <c r="J18" s="28"/>
      <c r="K18" s="28"/>
      <c r="L18" s="28"/>
    </row>
    <row r="19" spans="1:12" s="23" customFormat="1" ht="33">
      <c r="A19" s="30" t="s">
        <v>247</v>
      </c>
      <c r="B19" s="30" t="s">
        <v>223</v>
      </c>
      <c r="C19" s="24" t="s">
        <v>3</v>
      </c>
      <c r="D19" s="25" t="s">
        <v>16</v>
      </c>
      <c r="E19" s="26"/>
      <c r="F19" s="22"/>
      <c r="G19" s="22"/>
      <c r="H19" s="22"/>
      <c r="I19" s="22"/>
    </row>
    <row r="20" spans="1:12" s="23" customFormat="1" ht="33">
      <c r="A20" s="30" t="s">
        <v>247</v>
      </c>
      <c r="B20" s="30" t="s">
        <v>240</v>
      </c>
      <c r="C20" s="24" t="s">
        <v>3</v>
      </c>
      <c r="D20" s="25" t="s">
        <v>157</v>
      </c>
      <c r="E20" s="26"/>
      <c r="F20" s="22"/>
      <c r="G20" s="22"/>
      <c r="H20" s="22"/>
      <c r="I20" s="22"/>
    </row>
    <row r="21" spans="1:12" s="23" customFormat="1" ht="33">
      <c r="A21" s="30" t="s">
        <v>247</v>
      </c>
      <c r="B21" s="30" t="s">
        <v>223</v>
      </c>
      <c r="C21" s="24" t="s">
        <v>3</v>
      </c>
      <c r="D21" s="25" t="s">
        <v>196</v>
      </c>
      <c r="E21" s="26"/>
      <c r="F21" s="27"/>
      <c r="G21" s="27"/>
      <c r="H21" s="27"/>
      <c r="I21" s="28"/>
      <c r="J21" s="28"/>
      <c r="K21" s="28"/>
      <c r="L21" s="28"/>
    </row>
    <row r="22" spans="1:12" s="23" customFormat="1" ht="33">
      <c r="A22" s="30" t="s">
        <v>247</v>
      </c>
      <c r="B22" s="30" t="s">
        <v>223</v>
      </c>
      <c r="C22" s="24" t="s">
        <v>3</v>
      </c>
      <c r="D22" s="25" t="s">
        <v>197</v>
      </c>
      <c r="E22" s="26"/>
      <c r="F22" s="27"/>
      <c r="G22" s="27"/>
      <c r="H22" s="27"/>
      <c r="I22" s="28"/>
      <c r="J22" s="28"/>
      <c r="K22" s="28"/>
      <c r="L22" s="28"/>
    </row>
    <row r="23" spans="1:12" s="23" customFormat="1" ht="33">
      <c r="A23" s="30" t="s">
        <v>247</v>
      </c>
      <c r="B23" s="30" t="s">
        <v>223</v>
      </c>
      <c r="C23" s="24" t="s">
        <v>3</v>
      </c>
      <c r="D23" s="25" t="s">
        <v>198</v>
      </c>
      <c r="E23" s="26"/>
      <c r="F23" s="27"/>
      <c r="G23" s="27"/>
      <c r="H23" s="27"/>
      <c r="I23" s="28"/>
      <c r="J23" s="28"/>
      <c r="K23" s="28"/>
      <c r="L23" s="28"/>
    </row>
    <row r="24" spans="1:12" s="23" customFormat="1" ht="33">
      <c r="A24" s="30" t="s">
        <v>247</v>
      </c>
      <c r="B24" s="30" t="s">
        <v>223</v>
      </c>
      <c r="C24" s="24" t="s">
        <v>3</v>
      </c>
      <c r="D24" s="25" t="s">
        <v>199</v>
      </c>
      <c r="E24" s="26"/>
      <c r="F24" s="27"/>
      <c r="G24" s="27"/>
      <c r="H24" s="27"/>
      <c r="I24" s="28"/>
      <c r="J24" s="28"/>
      <c r="K24" s="28"/>
      <c r="L24" s="28"/>
    </row>
    <row r="25" spans="1:12" s="23" customFormat="1">
      <c r="A25" s="30" t="s">
        <v>247</v>
      </c>
      <c r="B25" s="30" t="s">
        <v>239</v>
      </c>
      <c r="C25" s="24" t="s">
        <v>239</v>
      </c>
      <c r="D25" s="25" t="s">
        <v>177</v>
      </c>
      <c r="E25" s="26"/>
      <c r="F25" s="27"/>
      <c r="G25" s="27"/>
      <c r="H25" s="27"/>
      <c r="I25" s="28"/>
      <c r="J25" s="28"/>
      <c r="K25" s="28"/>
      <c r="L25" s="28"/>
    </row>
    <row r="26" spans="1:12" s="23" customFormat="1">
      <c r="A26" s="30" t="s">
        <v>247</v>
      </c>
      <c r="B26" s="30" t="s">
        <v>239</v>
      </c>
      <c r="C26" s="24" t="s">
        <v>4</v>
      </c>
      <c r="D26" s="25" t="s">
        <v>178</v>
      </c>
      <c r="E26" s="26"/>
      <c r="F26" s="27"/>
      <c r="G26" s="27"/>
      <c r="H26" s="27"/>
      <c r="I26" s="28"/>
      <c r="J26" s="28"/>
      <c r="K26" s="28"/>
      <c r="L26" s="28"/>
    </row>
    <row r="27" spans="1:12" s="23" customFormat="1">
      <c r="A27" s="30" t="s">
        <v>247</v>
      </c>
      <c r="B27" s="30" t="s">
        <v>239</v>
      </c>
      <c r="C27" s="24" t="s">
        <v>4</v>
      </c>
      <c r="D27" s="25" t="s">
        <v>179</v>
      </c>
      <c r="E27" s="26"/>
      <c r="F27" s="27"/>
      <c r="G27" s="27"/>
      <c r="H27" s="27"/>
      <c r="I27" s="28"/>
      <c r="J27" s="28"/>
      <c r="K27" s="28"/>
      <c r="L27" s="28"/>
    </row>
    <row r="28" spans="1:12" s="23" customFormat="1" ht="33">
      <c r="A28" s="30" t="s">
        <v>247</v>
      </c>
      <c r="B28" s="30" t="s">
        <v>239</v>
      </c>
      <c r="C28" s="24" t="s">
        <v>4</v>
      </c>
      <c r="D28" s="25" t="s">
        <v>180</v>
      </c>
      <c r="E28" s="26"/>
      <c r="F28" s="27"/>
      <c r="G28" s="27"/>
      <c r="H28" s="27"/>
      <c r="I28" s="28"/>
      <c r="J28" s="28"/>
      <c r="K28" s="28"/>
      <c r="L28" s="28"/>
    </row>
    <row r="29" spans="1:12" s="23" customFormat="1">
      <c r="A29" s="30" t="s">
        <v>247</v>
      </c>
      <c r="B29" s="30" t="s">
        <v>239</v>
      </c>
      <c r="C29" s="24" t="s">
        <v>4</v>
      </c>
      <c r="D29" s="25" t="s">
        <v>14</v>
      </c>
      <c r="E29" s="26"/>
      <c r="F29" s="27"/>
      <c r="G29" s="27"/>
      <c r="H29" s="27"/>
      <c r="I29" s="28"/>
      <c r="J29" s="28"/>
      <c r="K29" s="28"/>
      <c r="L29" s="28"/>
    </row>
    <row r="30" spans="1:12" s="23" customFormat="1">
      <c r="A30" s="30" t="s">
        <v>247</v>
      </c>
      <c r="B30" s="24" t="s">
        <v>4</v>
      </c>
      <c r="C30" s="24" t="s">
        <v>4</v>
      </c>
      <c r="D30" s="25" t="s">
        <v>205</v>
      </c>
      <c r="E30" s="26"/>
      <c r="F30" s="27"/>
      <c r="G30" s="27"/>
      <c r="H30" s="27"/>
      <c r="I30" s="28"/>
      <c r="J30" s="28"/>
      <c r="K30" s="28"/>
      <c r="L30" s="28"/>
    </row>
    <row r="31" spans="1:12" s="23" customFormat="1" ht="33">
      <c r="A31" s="30" t="s">
        <v>247</v>
      </c>
      <c r="B31" s="24" t="s">
        <v>4</v>
      </c>
      <c r="C31" s="24" t="s">
        <v>4</v>
      </c>
      <c r="D31" s="25" t="s">
        <v>206</v>
      </c>
      <c r="E31" s="26"/>
      <c r="F31" s="27"/>
      <c r="G31" s="27"/>
      <c r="H31" s="27"/>
      <c r="I31" s="28"/>
      <c r="J31" s="28"/>
      <c r="K31" s="28"/>
      <c r="L31" s="28"/>
    </row>
    <row r="32" spans="1:12" s="23" customFormat="1">
      <c r="A32" s="30" t="s">
        <v>247</v>
      </c>
      <c r="B32" s="30" t="s">
        <v>239</v>
      </c>
      <c r="C32" s="24" t="s">
        <v>4</v>
      </c>
      <c r="D32" s="25" t="s">
        <v>181</v>
      </c>
      <c r="E32" s="26"/>
      <c r="F32" s="27"/>
      <c r="G32" s="27"/>
      <c r="H32" s="27"/>
      <c r="I32" s="28"/>
      <c r="J32" s="28"/>
      <c r="K32" s="28"/>
      <c r="L32" s="28"/>
    </row>
    <row r="33" spans="1:12" s="23" customFormat="1">
      <c r="A33" s="30" t="s">
        <v>247</v>
      </c>
      <c r="B33" s="24" t="s">
        <v>4</v>
      </c>
      <c r="C33" s="24" t="s">
        <v>4</v>
      </c>
      <c r="D33" s="25" t="s">
        <v>207</v>
      </c>
      <c r="E33" s="26"/>
      <c r="F33" s="27"/>
      <c r="G33" s="27"/>
      <c r="H33" s="27"/>
      <c r="I33" s="28"/>
      <c r="J33" s="28"/>
      <c r="K33" s="28"/>
      <c r="L33" s="28"/>
    </row>
    <row r="34" spans="1:12" s="23" customFormat="1">
      <c r="A34" s="30" t="s">
        <v>247</v>
      </c>
      <c r="B34" s="24" t="s">
        <v>4</v>
      </c>
      <c r="C34" s="24" t="s">
        <v>3</v>
      </c>
      <c r="D34" s="25" t="s">
        <v>208</v>
      </c>
      <c r="E34" s="26"/>
      <c r="F34" s="27"/>
      <c r="G34" s="27"/>
      <c r="H34" s="27"/>
      <c r="I34" s="28"/>
      <c r="J34" s="28"/>
      <c r="K34" s="28"/>
      <c r="L34" s="28"/>
    </row>
    <row r="35" spans="1:12" s="23" customFormat="1">
      <c r="A35" s="30" t="s">
        <v>247</v>
      </c>
      <c r="B35" s="30" t="s">
        <v>241</v>
      </c>
      <c r="C35" s="24" t="s">
        <v>5</v>
      </c>
      <c r="D35" s="25" t="s">
        <v>200</v>
      </c>
      <c r="E35" s="26"/>
      <c r="F35" s="27"/>
      <c r="G35" s="27"/>
      <c r="H35" s="27"/>
      <c r="I35" s="28"/>
      <c r="J35" s="28"/>
      <c r="K35" s="28"/>
      <c r="L35" s="28"/>
    </row>
    <row r="36" spans="1:12" s="23" customFormat="1">
      <c r="A36" s="30" t="s">
        <v>247</v>
      </c>
      <c r="B36" s="30" t="s">
        <v>226</v>
      </c>
      <c r="C36" s="24" t="s">
        <v>5</v>
      </c>
      <c r="D36" s="25" t="s">
        <v>201</v>
      </c>
      <c r="E36" s="26"/>
      <c r="F36" s="27"/>
      <c r="G36" s="27"/>
      <c r="H36" s="27"/>
      <c r="I36" s="28"/>
      <c r="J36" s="28"/>
      <c r="K36" s="28"/>
      <c r="L36" s="28"/>
    </row>
    <row r="37" spans="1:12">
      <c r="A37" s="30" t="s">
        <v>247</v>
      </c>
      <c r="B37" s="30" t="s">
        <v>226</v>
      </c>
      <c r="C37" s="24" t="s">
        <v>5</v>
      </c>
      <c r="D37" s="25" t="s">
        <v>202</v>
      </c>
      <c r="E37" s="26"/>
    </row>
    <row r="38" spans="1:12">
      <c r="A38" s="30" t="s">
        <v>247</v>
      </c>
      <c r="B38" s="30" t="s">
        <v>226</v>
      </c>
      <c r="C38" s="24" t="s">
        <v>5</v>
      </c>
      <c r="D38" s="25" t="s">
        <v>203</v>
      </c>
      <c r="E38" s="26"/>
    </row>
    <row r="39" spans="1:12">
      <c r="A39" s="30" t="s">
        <v>247</v>
      </c>
      <c r="B39" s="30" t="s">
        <v>226</v>
      </c>
      <c r="C39" s="24" t="s">
        <v>5</v>
      </c>
      <c r="D39" s="25" t="s">
        <v>204</v>
      </c>
      <c r="E39" s="26"/>
    </row>
    <row r="40" spans="1:12">
      <c r="A40" s="30" t="s">
        <v>247</v>
      </c>
      <c r="B40" s="30" t="s">
        <v>226</v>
      </c>
      <c r="C40" s="24" t="s">
        <v>5</v>
      </c>
      <c r="D40" s="25" t="s">
        <v>158</v>
      </c>
      <c r="E40" s="26"/>
      <c r="H40" s="28"/>
    </row>
    <row r="41" spans="1:12">
      <c r="A41" s="30" t="s">
        <v>247</v>
      </c>
      <c r="B41" s="30" t="s">
        <v>226</v>
      </c>
      <c r="C41" s="24" t="s">
        <v>6</v>
      </c>
      <c r="D41" s="25" t="s">
        <v>21</v>
      </c>
      <c r="E41" s="26"/>
    </row>
    <row r="42" spans="1:12" ht="33">
      <c r="A42" s="30" t="s">
        <v>247</v>
      </c>
      <c r="B42" s="30" t="s">
        <v>226</v>
      </c>
      <c r="C42" s="24" t="s">
        <v>3</v>
      </c>
      <c r="D42" s="25" t="s">
        <v>180</v>
      </c>
      <c r="E42" s="26"/>
    </row>
    <row r="43" spans="1:12">
      <c r="A43" s="30" t="s">
        <v>247</v>
      </c>
      <c r="B43" s="30" t="s">
        <v>226</v>
      </c>
      <c r="C43" s="24" t="s">
        <v>3</v>
      </c>
      <c r="D43" s="25" t="s">
        <v>209</v>
      </c>
      <c r="E43" s="26"/>
    </row>
    <row r="44" spans="1:12">
      <c r="A44" s="30" t="s">
        <v>247</v>
      </c>
      <c r="B44" s="30" t="s">
        <v>226</v>
      </c>
      <c r="C44" s="24" t="s">
        <v>3</v>
      </c>
      <c r="D44" s="25" t="s">
        <v>210</v>
      </c>
      <c r="E44" s="26"/>
    </row>
    <row r="45" spans="1:12">
      <c r="A45" s="30" t="s">
        <v>247</v>
      </c>
      <c r="B45" s="30" t="s">
        <v>226</v>
      </c>
      <c r="C45" s="24" t="s">
        <v>3</v>
      </c>
      <c r="D45" s="25" t="s">
        <v>211</v>
      </c>
      <c r="E45" s="26"/>
    </row>
    <row r="46" spans="1:12">
      <c r="A46" s="30" t="s">
        <v>247</v>
      </c>
      <c r="B46" s="30" t="s">
        <v>232</v>
      </c>
      <c r="C46" s="24" t="s">
        <v>5</v>
      </c>
      <c r="D46" s="25" t="s">
        <v>212</v>
      </c>
      <c r="E46" s="26"/>
    </row>
    <row r="47" spans="1:12">
      <c r="A47" s="30" t="s">
        <v>247</v>
      </c>
      <c r="B47" s="30" t="s">
        <v>232</v>
      </c>
      <c r="C47" s="24" t="s">
        <v>6</v>
      </c>
      <c r="D47" s="25" t="s">
        <v>24</v>
      </c>
      <c r="E47" s="26"/>
    </row>
    <row r="48" spans="1:12">
      <c r="A48" s="30" t="s">
        <v>247</v>
      </c>
      <c r="B48" s="30" t="s">
        <v>232</v>
      </c>
      <c r="C48" s="24" t="s">
        <v>6</v>
      </c>
      <c r="D48" s="25" t="s">
        <v>23</v>
      </c>
      <c r="E48" s="26"/>
      <c r="F48" s="22"/>
      <c r="G48" s="22"/>
      <c r="H48" s="22"/>
      <c r="I48" s="22"/>
      <c r="J48" s="23"/>
      <c r="K48" s="23"/>
      <c r="L48" s="23"/>
    </row>
    <row r="49" spans="1:12">
      <c r="A49" s="30" t="s">
        <v>247</v>
      </c>
      <c r="B49" s="30" t="s">
        <v>232</v>
      </c>
      <c r="C49" s="24" t="s">
        <v>6</v>
      </c>
      <c r="D49" s="25" t="s">
        <v>213</v>
      </c>
      <c r="E49" s="26"/>
    </row>
    <row r="50" spans="1:12">
      <c r="A50" s="30" t="s">
        <v>247</v>
      </c>
      <c r="B50" s="30" t="s">
        <v>232</v>
      </c>
      <c r="C50" s="24" t="s">
        <v>6</v>
      </c>
      <c r="D50" s="25" t="s">
        <v>25</v>
      </c>
      <c r="E50" s="26"/>
    </row>
    <row r="51" spans="1:12">
      <c r="A51" s="30" t="s">
        <v>247</v>
      </c>
      <c r="B51" s="30" t="s">
        <v>232</v>
      </c>
      <c r="C51" s="24" t="s">
        <v>3</v>
      </c>
      <c r="D51" s="25" t="s">
        <v>214</v>
      </c>
      <c r="E51" s="26"/>
    </row>
    <row r="52" spans="1:12">
      <c r="A52" s="30" t="s">
        <v>247</v>
      </c>
      <c r="B52" s="30" t="s">
        <v>232</v>
      </c>
      <c r="C52" s="24" t="s">
        <v>3</v>
      </c>
      <c r="D52" s="25" t="s">
        <v>215</v>
      </c>
      <c r="E52" s="26"/>
    </row>
    <row r="53" spans="1:12">
      <c r="A53" s="30" t="s">
        <v>247</v>
      </c>
      <c r="B53" s="30" t="s">
        <v>232</v>
      </c>
      <c r="C53" s="24" t="s">
        <v>3</v>
      </c>
      <c r="D53" s="25" t="s">
        <v>216</v>
      </c>
      <c r="E53" s="26"/>
    </row>
    <row r="54" spans="1:12" ht="33">
      <c r="A54" s="30" t="s">
        <v>247</v>
      </c>
      <c r="B54" s="30" t="s">
        <v>232</v>
      </c>
      <c r="C54" s="24" t="s">
        <v>3</v>
      </c>
      <c r="D54" s="25" t="s">
        <v>164</v>
      </c>
      <c r="E54" s="26"/>
    </row>
    <row r="55" spans="1:12">
      <c r="A55" s="30" t="s">
        <v>247</v>
      </c>
      <c r="B55" s="30" t="s">
        <v>232</v>
      </c>
      <c r="C55" s="24" t="s">
        <v>3</v>
      </c>
      <c r="D55" s="25" t="s">
        <v>217</v>
      </c>
      <c r="E55" s="26"/>
    </row>
    <row r="56" spans="1:12">
      <c r="A56" s="30" t="s">
        <v>247</v>
      </c>
      <c r="B56" s="30" t="s">
        <v>232</v>
      </c>
      <c r="C56" s="24" t="s">
        <v>3</v>
      </c>
      <c r="D56" s="25" t="s">
        <v>218</v>
      </c>
      <c r="E56" s="26"/>
    </row>
    <row r="57" spans="1:12">
      <c r="A57" s="30" t="s">
        <v>247</v>
      </c>
      <c r="B57" s="30" t="s">
        <v>232</v>
      </c>
      <c r="C57" s="24" t="s">
        <v>3</v>
      </c>
      <c r="D57" s="25" t="s">
        <v>219</v>
      </c>
      <c r="E57" s="26"/>
    </row>
    <row r="58" spans="1:12" s="23" customFormat="1">
      <c r="A58" s="30" t="s">
        <v>247</v>
      </c>
      <c r="B58" s="30" t="s">
        <v>234</v>
      </c>
      <c r="C58" s="24" t="s">
        <v>5</v>
      </c>
      <c r="D58" s="25" t="s">
        <v>26</v>
      </c>
      <c r="E58" s="26"/>
      <c r="F58" s="27"/>
      <c r="G58" s="27"/>
      <c r="H58" s="27"/>
      <c r="I58" s="28"/>
      <c r="J58" s="28"/>
      <c r="K58" s="28"/>
      <c r="L58" s="28"/>
    </row>
    <row r="59" spans="1:12" s="23" customFormat="1">
      <c r="A59" s="30" t="s">
        <v>247</v>
      </c>
      <c r="B59" s="30" t="s">
        <v>234</v>
      </c>
      <c r="C59" s="24" t="s">
        <v>6</v>
      </c>
      <c r="D59" s="25" t="s">
        <v>27</v>
      </c>
      <c r="E59" s="26"/>
      <c r="F59" s="22"/>
      <c r="G59" s="22"/>
      <c r="H59" s="22"/>
      <c r="I59" s="22"/>
    </row>
    <row r="60" spans="1:12" s="23" customFormat="1" ht="33">
      <c r="A60" s="30" t="s">
        <v>247</v>
      </c>
      <c r="B60" s="30" t="s">
        <v>234</v>
      </c>
      <c r="C60" s="24" t="s">
        <v>6</v>
      </c>
      <c r="D60" s="25" t="s">
        <v>28</v>
      </c>
      <c r="E60" s="26"/>
      <c r="F60" s="27"/>
      <c r="G60" s="27"/>
      <c r="H60" s="27"/>
      <c r="I60" s="28"/>
      <c r="J60" s="28"/>
      <c r="K60" s="28"/>
      <c r="L60" s="28"/>
    </row>
    <row r="61" spans="1:12" s="23" customFormat="1">
      <c r="A61" s="30" t="s">
        <v>247</v>
      </c>
      <c r="B61" s="30" t="s">
        <v>230</v>
      </c>
      <c r="C61" s="24" t="s">
        <v>5</v>
      </c>
      <c r="D61" s="25" t="s">
        <v>20</v>
      </c>
      <c r="E61" s="26"/>
      <c r="F61" s="27"/>
      <c r="G61" s="27"/>
      <c r="H61" s="27"/>
      <c r="I61" s="28"/>
      <c r="J61" s="28"/>
      <c r="K61" s="28"/>
      <c r="L61" s="28"/>
    </row>
    <row r="62" spans="1:12" s="23" customFormat="1">
      <c r="A62" s="30" t="s">
        <v>247</v>
      </c>
      <c r="B62" s="30" t="s">
        <v>230</v>
      </c>
      <c r="C62" s="24" t="s">
        <v>6</v>
      </c>
      <c r="D62" s="25" t="s">
        <v>22</v>
      </c>
      <c r="E62" s="26"/>
      <c r="F62" s="22"/>
      <c r="G62" s="22"/>
      <c r="H62" s="22"/>
      <c r="I62" s="22"/>
    </row>
    <row r="63" spans="1:12" s="23" customFormat="1" ht="33">
      <c r="A63" s="30" t="s">
        <v>247</v>
      </c>
      <c r="B63" s="30" t="s">
        <v>230</v>
      </c>
      <c r="C63" s="24" t="s">
        <v>3</v>
      </c>
      <c r="D63" s="25" t="s">
        <v>164</v>
      </c>
      <c r="E63" s="26"/>
      <c r="F63" s="27"/>
      <c r="G63" s="27"/>
      <c r="H63" s="27"/>
      <c r="I63" s="28"/>
      <c r="J63" s="28"/>
      <c r="K63" s="28"/>
      <c r="L63" s="28"/>
    </row>
    <row r="64" spans="1:12" s="23" customFormat="1" ht="33">
      <c r="A64" s="30" t="s">
        <v>247</v>
      </c>
      <c r="B64" s="30" t="s">
        <v>230</v>
      </c>
      <c r="C64" s="24" t="s">
        <v>3</v>
      </c>
      <c r="D64" s="25" t="s">
        <v>180</v>
      </c>
      <c r="E64" s="26"/>
      <c r="F64" s="27"/>
      <c r="G64" s="27"/>
      <c r="H64" s="27"/>
      <c r="I64" s="28"/>
      <c r="J64" s="28"/>
      <c r="K64" s="28"/>
      <c r="L64" s="28"/>
    </row>
    <row r="65" spans="1:12">
      <c r="A65" s="30" t="s">
        <v>247</v>
      </c>
      <c r="B65" s="30" t="s">
        <v>238</v>
      </c>
      <c r="C65" s="24" t="s">
        <v>5</v>
      </c>
      <c r="D65" s="25" t="s">
        <v>33</v>
      </c>
      <c r="E65" s="26"/>
      <c r="F65" s="22"/>
      <c r="G65" s="22"/>
      <c r="H65" s="22"/>
      <c r="I65" s="22"/>
      <c r="J65" s="23"/>
      <c r="K65" s="23"/>
      <c r="L65" s="23"/>
    </row>
    <row r="66" spans="1:12">
      <c r="A66" s="30" t="s">
        <v>247</v>
      </c>
      <c r="B66" s="30" t="s">
        <v>238</v>
      </c>
      <c r="C66" s="24" t="s">
        <v>5</v>
      </c>
      <c r="D66" s="25" t="s">
        <v>161</v>
      </c>
      <c r="E66" s="26"/>
    </row>
    <row r="67" spans="1:12">
      <c r="A67" s="30" t="s">
        <v>247</v>
      </c>
      <c r="B67" s="30" t="s">
        <v>238</v>
      </c>
      <c r="C67" s="24" t="s">
        <v>5</v>
      </c>
      <c r="D67" s="25" t="s">
        <v>159</v>
      </c>
      <c r="E67" s="26"/>
      <c r="H67" s="28"/>
    </row>
    <row r="68" spans="1:12">
      <c r="A68" s="30" t="s">
        <v>247</v>
      </c>
      <c r="B68" s="30" t="s">
        <v>238</v>
      </c>
      <c r="C68" s="24" t="s">
        <v>160</v>
      </c>
      <c r="D68" s="25" t="s">
        <v>162</v>
      </c>
      <c r="E68" s="26"/>
    </row>
    <row r="69" spans="1:12">
      <c r="A69" s="30" t="s">
        <v>247</v>
      </c>
      <c r="B69" s="30" t="s">
        <v>238</v>
      </c>
      <c r="C69" s="24" t="s">
        <v>3</v>
      </c>
      <c r="D69" s="25" t="s">
        <v>182</v>
      </c>
      <c r="E69" s="26"/>
    </row>
    <row r="70" spans="1:12">
      <c r="A70" s="30" t="s">
        <v>247</v>
      </c>
      <c r="B70" s="30" t="s">
        <v>238</v>
      </c>
      <c r="C70" s="24" t="s">
        <v>3</v>
      </c>
      <c r="D70" s="25" t="s">
        <v>163</v>
      </c>
      <c r="E70" s="26"/>
    </row>
    <row r="71" spans="1:12">
      <c r="A71" s="30" t="s">
        <v>247</v>
      </c>
      <c r="B71" s="30" t="s">
        <v>238</v>
      </c>
      <c r="C71" s="24" t="s">
        <v>3</v>
      </c>
      <c r="D71" s="25" t="s">
        <v>183</v>
      </c>
      <c r="E71" s="26"/>
    </row>
    <row r="72" spans="1:12">
      <c r="A72" s="30" t="s">
        <v>247</v>
      </c>
      <c r="B72" s="30" t="s">
        <v>237</v>
      </c>
      <c r="C72" s="24" t="s">
        <v>8</v>
      </c>
      <c r="D72" s="25" t="s">
        <v>220</v>
      </c>
      <c r="E72" s="26"/>
    </row>
    <row r="73" spans="1:12">
      <c r="A73" s="30" t="s">
        <v>247</v>
      </c>
      <c r="B73" s="30" t="s">
        <v>237</v>
      </c>
      <c r="C73" s="24" t="s">
        <v>8</v>
      </c>
      <c r="D73" s="25" t="s">
        <v>31</v>
      </c>
      <c r="E73" s="26"/>
      <c r="F73" s="22"/>
      <c r="G73" s="22"/>
      <c r="H73" s="22"/>
      <c r="I73" s="22"/>
      <c r="J73" s="23"/>
      <c r="K73" s="23"/>
      <c r="L73" s="23"/>
    </row>
    <row r="74" spans="1:12">
      <c r="A74" s="30" t="s">
        <v>247</v>
      </c>
      <c r="B74" s="30" t="s">
        <v>237</v>
      </c>
      <c r="C74" s="24" t="s">
        <v>8</v>
      </c>
      <c r="D74" s="25" t="s">
        <v>32</v>
      </c>
      <c r="E74" s="26"/>
    </row>
    <row r="75" spans="1:12" s="23" customFormat="1">
      <c r="A75" s="30" t="s">
        <v>247</v>
      </c>
      <c r="B75" s="30" t="s">
        <v>228</v>
      </c>
      <c r="C75" s="24" t="s">
        <v>6</v>
      </c>
      <c r="D75" s="25" t="s">
        <v>17</v>
      </c>
      <c r="E75" s="26"/>
      <c r="F75" s="27"/>
      <c r="G75" s="27"/>
      <c r="H75" s="27"/>
      <c r="I75" s="28"/>
      <c r="J75" s="28"/>
      <c r="K75" s="28"/>
      <c r="L75" s="28"/>
    </row>
    <row r="76" spans="1:12" s="23" customFormat="1">
      <c r="A76" s="30" t="s">
        <v>247</v>
      </c>
      <c r="B76" s="30" t="s">
        <v>228</v>
      </c>
      <c r="C76" s="24" t="s">
        <v>6</v>
      </c>
      <c r="D76" s="25" t="s">
        <v>18</v>
      </c>
      <c r="E76" s="26"/>
      <c r="F76" s="22"/>
      <c r="G76" s="22"/>
      <c r="H76" s="22"/>
      <c r="I76" s="22"/>
    </row>
    <row r="77" spans="1:12" s="23" customFormat="1">
      <c r="A77" s="30" t="s">
        <v>247</v>
      </c>
      <c r="B77" s="30" t="s">
        <v>228</v>
      </c>
      <c r="C77" s="24" t="s">
        <v>6</v>
      </c>
      <c r="D77" s="25" t="s">
        <v>19</v>
      </c>
      <c r="E77" s="26"/>
      <c r="F77" s="27"/>
      <c r="G77" s="27"/>
      <c r="H77" s="27"/>
      <c r="I77" s="28"/>
      <c r="J77" s="28"/>
      <c r="K77" s="28"/>
      <c r="L77" s="28"/>
    </row>
    <row r="78" spans="1:12" s="23" customFormat="1">
      <c r="A78" s="30" t="s">
        <v>247</v>
      </c>
      <c r="B78" s="30" t="s">
        <v>235</v>
      </c>
      <c r="C78" s="24" t="s">
        <v>7</v>
      </c>
      <c r="D78" s="25" t="s">
        <v>29</v>
      </c>
      <c r="E78" s="26"/>
      <c r="F78" s="27"/>
      <c r="G78" s="27"/>
      <c r="H78" s="27"/>
      <c r="I78" s="28"/>
      <c r="J78" s="28"/>
      <c r="K78" s="28"/>
      <c r="L78" s="28"/>
    </row>
    <row r="79" spans="1:12" s="23" customFormat="1">
      <c r="A79" s="30" t="s">
        <v>247</v>
      </c>
      <c r="B79" s="30" t="s">
        <v>235</v>
      </c>
      <c r="C79" s="24" t="s">
        <v>7</v>
      </c>
      <c r="D79" s="25" t="s">
        <v>30</v>
      </c>
      <c r="E79" s="26"/>
      <c r="F79" s="22"/>
      <c r="G79" s="22"/>
      <c r="H79" s="22"/>
      <c r="I79" s="22"/>
    </row>
    <row r="80" spans="1:12" ht="33" hidden="1">
      <c r="A80" s="30" t="s">
        <v>248</v>
      </c>
      <c r="B80" s="30" t="s">
        <v>244</v>
      </c>
      <c r="C80" s="24" t="s">
        <v>176</v>
      </c>
      <c r="D80" s="25" t="s">
        <v>174</v>
      </c>
      <c r="E80" s="26"/>
      <c r="F80" s="22"/>
      <c r="G80" s="22"/>
      <c r="H80" s="23"/>
      <c r="I80" s="23"/>
      <c r="J80" s="23"/>
      <c r="K80" s="23"/>
      <c r="L80" s="23"/>
    </row>
    <row r="81" spans="1:12" ht="33" hidden="1">
      <c r="A81" s="30" t="s">
        <v>248</v>
      </c>
      <c r="B81" s="30" t="s">
        <v>244</v>
      </c>
      <c r="C81" s="24" t="s">
        <v>70</v>
      </c>
      <c r="D81" s="25" t="s">
        <v>90</v>
      </c>
      <c r="E81" s="26"/>
      <c r="F81" s="22"/>
      <c r="G81" s="22"/>
      <c r="H81" s="23"/>
      <c r="I81" s="23"/>
      <c r="J81" s="23"/>
      <c r="K81" s="23"/>
      <c r="L81" s="23"/>
    </row>
    <row r="82" spans="1:12" ht="99" hidden="1">
      <c r="A82" s="30" t="s">
        <v>248</v>
      </c>
      <c r="B82" s="30" t="s">
        <v>244</v>
      </c>
      <c r="C82" s="24" t="s">
        <v>69</v>
      </c>
      <c r="D82" s="25" t="s">
        <v>278</v>
      </c>
      <c r="E82" s="26"/>
      <c r="F82" s="22"/>
      <c r="G82" s="22"/>
      <c r="H82" s="23"/>
      <c r="I82" s="23"/>
      <c r="J82" s="23"/>
      <c r="K82" s="23"/>
      <c r="L82" s="23"/>
    </row>
    <row r="83" spans="1:12" ht="33" hidden="1">
      <c r="A83" s="30" t="s">
        <v>248</v>
      </c>
      <c r="B83" s="30" t="s">
        <v>245</v>
      </c>
      <c r="C83" s="24" t="s">
        <v>72</v>
      </c>
      <c r="D83" s="25" t="s">
        <v>106</v>
      </c>
      <c r="E83" s="26"/>
      <c r="H83" s="28"/>
    </row>
    <row r="84" spans="1:12" hidden="1">
      <c r="A84" s="30" t="s">
        <v>248</v>
      </c>
      <c r="B84" s="30" t="s">
        <v>245</v>
      </c>
      <c r="C84" s="24" t="s">
        <v>71</v>
      </c>
      <c r="D84" s="25" t="s">
        <v>175</v>
      </c>
      <c r="E84" s="26"/>
      <c r="H84" s="28"/>
    </row>
    <row r="85" spans="1:12" ht="33" hidden="1">
      <c r="A85" s="30" t="s">
        <v>248</v>
      </c>
      <c r="B85" s="30" t="s">
        <v>245</v>
      </c>
      <c r="C85" s="24" t="s">
        <v>70</v>
      </c>
      <c r="D85" s="25" t="s">
        <v>105</v>
      </c>
      <c r="E85" s="26"/>
      <c r="H85" s="28"/>
    </row>
    <row r="86" spans="1:12" ht="33" hidden="1">
      <c r="A86" s="30" t="s">
        <v>248</v>
      </c>
      <c r="B86" s="30" t="s">
        <v>246</v>
      </c>
      <c r="C86" s="24" t="s">
        <v>71</v>
      </c>
      <c r="D86" s="25" t="s">
        <v>96</v>
      </c>
      <c r="E86" s="26"/>
      <c r="F86" s="22"/>
      <c r="G86" s="22"/>
      <c r="H86" s="23"/>
      <c r="I86" s="23"/>
      <c r="J86" s="23"/>
      <c r="K86" s="23"/>
      <c r="L86" s="23"/>
    </row>
    <row r="87" spans="1:12" ht="33" hidden="1">
      <c r="A87" s="30" t="s">
        <v>248</v>
      </c>
      <c r="B87" s="30" t="s">
        <v>246</v>
      </c>
      <c r="C87" s="24" t="s">
        <v>71</v>
      </c>
      <c r="D87" s="25" t="s">
        <v>95</v>
      </c>
      <c r="E87" s="26"/>
      <c r="F87" s="22"/>
      <c r="G87" s="22"/>
      <c r="H87" s="23"/>
      <c r="I87" s="23"/>
      <c r="J87" s="23"/>
      <c r="K87" s="23"/>
      <c r="L87" s="23"/>
    </row>
    <row r="88" spans="1:12" ht="33" hidden="1">
      <c r="A88" s="30" t="s">
        <v>248</v>
      </c>
      <c r="B88" s="30" t="s">
        <v>246</v>
      </c>
      <c r="C88" s="24" t="s">
        <v>71</v>
      </c>
      <c r="D88" s="25" t="s">
        <v>97</v>
      </c>
      <c r="E88" s="26"/>
      <c r="F88" s="22"/>
      <c r="G88" s="22"/>
      <c r="H88" s="23"/>
      <c r="I88" s="23"/>
      <c r="J88" s="23"/>
      <c r="K88" s="23"/>
      <c r="L88" s="23"/>
    </row>
    <row r="89" spans="1:12" ht="33" hidden="1">
      <c r="A89" s="30" t="s">
        <v>248</v>
      </c>
      <c r="B89" s="30" t="s">
        <v>246</v>
      </c>
      <c r="C89" s="24" t="s">
        <v>71</v>
      </c>
      <c r="D89" s="25" t="s">
        <v>92</v>
      </c>
      <c r="E89" s="26"/>
      <c r="F89" s="22"/>
      <c r="G89" s="22"/>
      <c r="H89" s="23"/>
      <c r="I89" s="23"/>
      <c r="J89" s="23"/>
      <c r="K89" s="23"/>
      <c r="L89" s="23"/>
    </row>
    <row r="90" spans="1:12" ht="33" hidden="1">
      <c r="A90" s="30" t="s">
        <v>248</v>
      </c>
      <c r="B90" s="30" t="s">
        <v>246</v>
      </c>
      <c r="C90" s="24" t="s">
        <v>71</v>
      </c>
      <c r="D90" s="25" t="s">
        <v>91</v>
      </c>
      <c r="E90" s="26"/>
      <c r="F90" s="22"/>
      <c r="G90" s="22"/>
      <c r="H90" s="23"/>
      <c r="I90" s="23"/>
      <c r="J90" s="23"/>
      <c r="K90" s="23"/>
      <c r="L90" s="23"/>
    </row>
    <row r="91" spans="1:12" ht="33" hidden="1">
      <c r="A91" s="30" t="s">
        <v>248</v>
      </c>
      <c r="B91" s="30" t="s">
        <v>246</v>
      </c>
      <c r="C91" s="24" t="s">
        <v>71</v>
      </c>
      <c r="D91" s="25" t="s">
        <v>93</v>
      </c>
      <c r="E91" s="26"/>
      <c r="F91" s="22"/>
      <c r="G91" s="22"/>
      <c r="H91" s="23"/>
      <c r="I91" s="23"/>
      <c r="J91" s="23"/>
      <c r="K91" s="23"/>
      <c r="L91" s="23"/>
    </row>
    <row r="92" spans="1:12" ht="33" hidden="1">
      <c r="A92" s="30" t="s">
        <v>248</v>
      </c>
      <c r="B92" s="30" t="s">
        <v>246</v>
      </c>
      <c r="C92" s="24" t="s">
        <v>71</v>
      </c>
      <c r="D92" s="25" t="s">
        <v>94</v>
      </c>
      <c r="E92" s="26"/>
      <c r="F92" s="22"/>
      <c r="G92" s="22"/>
      <c r="H92" s="23"/>
      <c r="I92" s="23"/>
      <c r="J92" s="23"/>
      <c r="K92" s="23"/>
      <c r="L92" s="23"/>
    </row>
    <row r="93" spans="1:12" ht="66" hidden="1">
      <c r="A93" s="30" t="s">
        <v>248</v>
      </c>
      <c r="B93" s="30" t="s">
        <v>246</v>
      </c>
      <c r="C93" s="24" t="s">
        <v>71</v>
      </c>
      <c r="D93" s="25" t="s">
        <v>103</v>
      </c>
      <c r="E93" s="26"/>
      <c r="F93" s="22"/>
      <c r="G93" s="22"/>
      <c r="H93" s="23"/>
      <c r="I93" s="23"/>
      <c r="J93" s="23"/>
      <c r="K93" s="23"/>
      <c r="L93" s="23"/>
    </row>
    <row r="94" spans="1:12" ht="66" hidden="1">
      <c r="A94" s="30" t="s">
        <v>248</v>
      </c>
      <c r="B94" s="30" t="s">
        <v>246</v>
      </c>
      <c r="C94" s="24" t="s">
        <v>71</v>
      </c>
      <c r="D94" s="25" t="s">
        <v>99</v>
      </c>
      <c r="E94" s="26"/>
      <c r="F94" s="22"/>
      <c r="G94" s="22"/>
      <c r="H94" s="23"/>
      <c r="I94" s="23"/>
      <c r="J94" s="23"/>
      <c r="K94" s="23"/>
      <c r="L94" s="23"/>
    </row>
    <row r="95" spans="1:12" ht="82.5" hidden="1">
      <c r="A95" s="30" t="s">
        <v>248</v>
      </c>
      <c r="B95" s="30" t="s">
        <v>246</v>
      </c>
      <c r="C95" s="24" t="s">
        <v>71</v>
      </c>
      <c r="D95" s="25" t="s">
        <v>101</v>
      </c>
      <c r="E95" s="26"/>
      <c r="F95" s="22"/>
      <c r="G95" s="22"/>
      <c r="H95" s="23"/>
      <c r="I95" s="23"/>
      <c r="J95" s="23"/>
      <c r="K95" s="23"/>
      <c r="L95" s="23"/>
    </row>
    <row r="96" spans="1:12" ht="66" hidden="1">
      <c r="A96" s="30" t="s">
        <v>248</v>
      </c>
      <c r="B96" s="30" t="s">
        <v>246</v>
      </c>
      <c r="C96" s="24" t="s">
        <v>71</v>
      </c>
      <c r="D96" s="25" t="s">
        <v>100</v>
      </c>
      <c r="E96" s="26"/>
      <c r="F96" s="22"/>
      <c r="G96" s="22"/>
      <c r="H96" s="23"/>
      <c r="I96" s="23"/>
      <c r="J96" s="23"/>
      <c r="K96" s="23"/>
      <c r="L96" s="23"/>
    </row>
    <row r="97" spans="1:12" ht="66" hidden="1">
      <c r="A97" s="30" t="s">
        <v>248</v>
      </c>
      <c r="B97" s="30" t="s">
        <v>246</v>
      </c>
      <c r="C97" s="24" t="s">
        <v>71</v>
      </c>
      <c r="D97" s="25" t="s">
        <v>98</v>
      </c>
      <c r="E97" s="26"/>
      <c r="F97" s="22"/>
      <c r="G97" s="22"/>
      <c r="H97" s="23"/>
      <c r="I97" s="23"/>
      <c r="J97" s="23"/>
      <c r="K97" s="23"/>
      <c r="L97" s="23"/>
    </row>
    <row r="98" spans="1:12" ht="49.5" hidden="1">
      <c r="A98" s="30" t="s">
        <v>248</v>
      </c>
      <c r="B98" s="30" t="s">
        <v>246</v>
      </c>
      <c r="C98" s="24" t="s">
        <v>71</v>
      </c>
      <c r="D98" s="25" t="s">
        <v>102</v>
      </c>
      <c r="E98" s="26"/>
      <c r="F98" s="22"/>
      <c r="G98" s="22"/>
      <c r="H98" s="23"/>
      <c r="I98" s="23"/>
      <c r="J98" s="23"/>
      <c r="K98" s="23"/>
      <c r="L98" s="23"/>
    </row>
    <row r="99" spans="1:12" ht="66" hidden="1">
      <c r="A99" s="30" t="s">
        <v>248</v>
      </c>
      <c r="B99" s="30" t="s">
        <v>246</v>
      </c>
      <c r="C99" s="24" t="s">
        <v>71</v>
      </c>
      <c r="D99" s="25" t="s">
        <v>104</v>
      </c>
      <c r="E99" s="26"/>
      <c r="F99" s="22"/>
      <c r="G99" s="22"/>
      <c r="H99" s="23"/>
      <c r="I99" s="23"/>
      <c r="J99" s="23"/>
      <c r="K99" s="23"/>
      <c r="L99" s="23"/>
    </row>
    <row r="100" spans="1:12" hidden="1">
      <c r="A100" s="30" t="s">
        <v>248</v>
      </c>
      <c r="B100" s="30" t="s">
        <v>246</v>
      </c>
      <c r="C100" s="24" t="s">
        <v>70</v>
      </c>
      <c r="D100" s="25" t="s">
        <v>173</v>
      </c>
      <c r="E100" s="26"/>
      <c r="F100" s="22"/>
      <c r="G100" s="22"/>
      <c r="H100" s="23"/>
      <c r="I100" s="23"/>
      <c r="J100" s="23"/>
      <c r="K100" s="23"/>
      <c r="L100" s="23"/>
    </row>
    <row r="101" spans="1:12" ht="49.5" hidden="1">
      <c r="A101" s="30" t="s">
        <v>248</v>
      </c>
      <c r="B101" s="30" t="s">
        <v>246</v>
      </c>
      <c r="C101" s="24" t="s">
        <v>70</v>
      </c>
      <c r="D101" s="25" t="s">
        <v>279</v>
      </c>
      <c r="E101" s="26"/>
      <c r="F101" s="22"/>
      <c r="G101" s="22"/>
      <c r="H101" s="23"/>
      <c r="I101" s="23"/>
      <c r="J101" s="23"/>
      <c r="K101" s="23"/>
      <c r="L101" s="23"/>
    </row>
    <row r="102" spans="1:12" ht="49.5" hidden="1">
      <c r="A102" s="30" t="s">
        <v>248</v>
      </c>
      <c r="B102" s="30" t="s">
        <v>246</v>
      </c>
      <c r="C102" s="24" t="s">
        <v>70</v>
      </c>
      <c r="D102" s="25" t="s">
        <v>280</v>
      </c>
      <c r="E102" s="26"/>
      <c r="F102" s="22"/>
      <c r="G102" s="22"/>
      <c r="H102" s="23"/>
      <c r="I102" s="23"/>
      <c r="J102" s="23"/>
      <c r="K102" s="23"/>
      <c r="L102" s="23"/>
    </row>
    <row r="103" spans="1:12" ht="33" hidden="1">
      <c r="A103" s="30" t="s">
        <v>248</v>
      </c>
      <c r="B103" s="30" t="s">
        <v>246</v>
      </c>
      <c r="C103" s="24" t="s">
        <v>70</v>
      </c>
      <c r="D103" s="25" t="s">
        <v>281</v>
      </c>
      <c r="E103" s="26"/>
      <c r="F103" s="22"/>
      <c r="G103" s="22"/>
      <c r="H103" s="23"/>
      <c r="I103" s="23"/>
      <c r="J103" s="23"/>
      <c r="K103" s="23"/>
      <c r="L103" s="23"/>
    </row>
    <row r="104" spans="1:12" ht="33" hidden="1">
      <c r="A104" s="30" t="s">
        <v>248</v>
      </c>
      <c r="B104" s="30" t="s">
        <v>246</v>
      </c>
      <c r="C104" s="24" t="s">
        <v>70</v>
      </c>
      <c r="D104" s="25" t="s">
        <v>172</v>
      </c>
      <c r="E104" s="26"/>
      <c r="F104" s="22"/>
      <c r="G104" s="22"/>
      <c r="H104" s="23"/>
      <c r="I104" s="23"/>
      <c r="J104" s="23"/>
      <c r="K104" s="23"/>
      <c r="L104" s="23"/>
    </row>
    <row r="105" spans="1:12" hidden="1">
      <c r="A105" s="30" t="s">
        <v>248</v>
      </c>
      <c r="B105" s="30" t="s">
        <v>246</v>
      </c>
      <c r="C105" s="24" t="s">
        <v>70</v>
      </c>
      <c r="D105" s="25" t="s">
        <v>171</v>
      </c>
      <c r="E105" s="26"/>
      <c r="H105" s="28"/>
    </row>
    <row r="106" spans="1:12" ht="49.5" hidden="1">
      <c r="A106" s="30" t="s">
        <v>248</v>
      </c>
      <c r="B106" s="30" t="s">
        <v>246</v>
      </c>
      <c r="C106" s="24" t="s">
        <v>70</v>
      </c>
      <c r="D106" s="25" t="s">
        <v>170</v>
      </c>
      <c r="E106" s="26"/>
      <c r="F106" s="22"/>
      <c r="G106" s="22"/>
      <c r="H106" s="23"/>
      <c r="I106" s="23"/>
      <c r="J106" s="23"/>
      <c r="K106" s="23"/>
      <c r="L106" s="23"/>
    </row>
    <row r="107" spans="1:12" hidden="1">
      <c r="A107" s="30" t="s">
        <v>248</v>
      </c>
      <c r="B107" s="30" t="s">
        <v>246</v>
      </c>
      <c r="C107" s="24" t="s">
        <v>70</v>
      </c>
      <c r="D107" s="25" t="s">
        <v>169</v>
      </c>
      <c r="E107" s="26"/>
      <c r="F107" s="22"/>
      <c r="G107" s="22"/>
      <c r="H107" s="23"/>
      <c r="I107" s="23"/>
      <c r="J107" s="23"/>
      <c r="K107" s="23"/>
      <c r="L107" s="23"/>
    </row>
    <row r="108" spans="1:12" hidden="1">
      <c r="A108" s="30" t="s">
        <v>248</v>
      </c>
      <c r="B108" s="30" t="s">
        <v>246</v>
      </c>
      <c r="C108" s="24" t="s">
        <v>70</v>
      </c>
      <c r="D108" s="25" t="s">
        <v>168</v>
      </c>
      <c r="E108" s="26"/>
      <c r="F108" s="22"/>
      <c r="G108" s="22"/>
      <c r="H108" s="23"/>
      <c r="I108" s="23"/>
      <c r="J108" s="23"/>
      <c r="K108" s="23"/>
      <c r="L108" s="23"/>
    </row>
    <row r="109" spans="1:12" hidden="1">
      <c r="A109" s="30" t="s">
        <v>248</v>
      </c>
      <c r="B109" s="30" t="s">
        <v>246</v>
      </c>
      <c r="C109" s="24" t="s">
        <v>70</v>
      </c>
      <c r="D109" s="25" t="s">
        <v>167</v>
      </c>
      <c r="E109" s="26"/>
      <c r="F109" s="22"/>
      <c r="G109" s="22"/>
      <c r="H109" s="23"/>
      <c r="I109" s="23"/>
      <c r="J109" s="23"/>
      <c r="K109" s="23"/>
      <c r="L109" s="23"/>
    </row>
    <row r="110" spans="1:12" hidden="1">
      <c r="A110" s="30" t="s">
        <v>248</v>
      </c>
      <c r="B110" s="30" t="s">
        <v>246</v>
      </c>
      <c r="C110" s="24" t="s">
        <v>70</v>
      </c>
      <c r="D110" s="25" t="s">
        <v>166</v>
      </c>
      <c r="E110" s="26"/>
      <c r="F110" s="22"/>
      <c r="G110" s="22"/>
      <c r="H110" s="23"/>
      <c r="I110" s="23"/>
      <c r="J110" s="23"/>
      <c r="K110" s="23"/>
      <c r="L110" s="23"/>
    </row>
    <row r="111" spans="1:12" ht="165" hidden="1">
      <c r="A111" s="30" t="s">
        <v>249</v>
      </c>
      <c r="B111" s="30" t="s">
        <v>225</v>
      </c>
      <c r="C111" s="24" t="s">
        <v>78</v>
      </c>
      <c r="D111" s="25" t="s">
        <v>143</v>
      </c>
      <c r="E111" s="26"/>
    </row>
    <row r="112" spans="1:12" ht="33" hidden="1">
      <c r="A112" s="30" t="s">
        <v>249</v>
      </c>
      <c r="B112" s="30" t="s">
        <v>4</v>
      </c>
      <c r="C112" s="24" t="s">
        <v>71</v>
      </c>
      <c r="D112" s="25" t="s">
        <v>96</v>
      </c>
      <c r="E112" s="26"/>
    </row>
    <row r="113" spans="1:5" ht="33" hidden="1">
      <c r="A113" s="30" t="s">
        <v>249</v>
      </c>
      <c r="B113" s="30" t="s">
        <v>4</v>
      </c>
      <c r="C113" s="24" t="s">
        <v>71</v>
      </c>
      <c r="D113" s="25" t="s">
        <v>95</v>
      </c>
      <c r="E113" s="26"/>
    </row>
    <row r="114" spans="1:5" ht="33" hidden="1">
      <c r="A114" s="30" t="s">
        <v>249</v>
      </c>
      <c r="B114" s="30" t="s">
        <v>4</v>
      </c>
      <c r="C114" s="24" t="s">
        <v>71</v>
      </c>
      <c r="D114" s="25" t="s">
        <v>97</v>
      </c>
      <c r="E114" s="26"/>
    </row>
    <row r="115" spans="1:5" ht="33" hidden="1">
      <c r="A115" s="30" t="s">
        <v>249</v>
      </c>
      <c r="B115" s="30" t="s">
        <v>4</v>
      </c>
      <c r="C115" s="24" t="s">
        <v>71</v>
      </c>
      <c r="D115" s="25" t="s">
        <v>92</v>
      </c>
      <c r="E115" s="26"/>
    </row>
    <row r="116" spans="1:5" ht="33" hidden="1">
      <c r="A116" s="30" t="s">
        <v>249</v>
      </c>
      <c r="B116" s="30" t="s">
        <v>4</v>
      </c>
      <c r="C116" s="24" t="s">
        <v>71</v>
      </c>
      <c r="D116" s="25" t="s">
        <v>91</v>
      </c>
      <c r="E116" s="26"/>
    </row>
    <row r="117" spans="1:5" ht="33" hidden="1">
      <c r="A117" s="30" t="s">
        <v>249</v>
      </c>
      <c r="B117" s="30" t="s">
        <v>4</v>
      </c>
      <c r="C117" s="24" t="s">
        <v>71</v>
      </c>
      <c r="D117" s="25" t="s">
        <v>93</v>
      </c>
      <c r="E117" s="26"/>
    </row>
    <row r="118" spans="1:5" ht="33" hidden="1">
      <c r="A118" s="30" t="s">
        <v>249</v>
      </c>
      <c r="B118" s="30" t="s">
        <v>4</v>
      </c>
      <c r="C118" s="24" t="s">
        <v>71</v>
      </c>
      <c r="D118" s="25" t="s">
        <v>94</v>
      </c>
      <c r="E118" s="26"/>
    </row>
    <row r="119" spans="1:5" ht="66" hidden="1">
      <c r="A119" s="30" t="s">
        <v>249</v>
      </c>
      <c r="B119" s="30" t="s">
        <v>4</v>
      </c>
      <c r="C119" s="24" t="s">
        <v>71</v>
      </c>
      <c r="D119" s="25" t="s">
        <v>103</v>
      </c>
      <c r="E119" s="26"/>
    </row>
    <row r="120" spans="1:5" ht="66" hidden="1">
      <c r="A120" s="30" t="s">
        <v>249</v>
      </c>
      <c r="B120" s="30" t="s">
        <v>4</v>
      </c>
      <c r="C120" s="24" t="s">
        <v>71</v>
      </c>
      <c r="D120" s="25" t="s">
        <v>99</v>
      </c>
      <c r="E120" s="26"/>
    </row>
    <row r="121" spans="1:5" ht="82.5" hidden="1">
      <c r="A121" s="30" t="s">
        <v>249</v>
      </c>
      <c r="B121" s="30" t="s">
        <v>4</v>
      </c>
      <c r="C121" s="24" t="s">
        <v>71</v>
      </c>
      <c r="D121" s="25" t="s">
        <v>101</v>
      </c>
      <c r="E121" s="26"/>
    </row>
    <row r="122" spans="1:5" ht="66" hidden="1">
      <c r="A122" s="30" t="s">
        <v>249</v>
      </c>
      <c r="B122" s="30" t="s">
        <v>4</v>
      </c>
      <c r="C122" s="24" t="s">
        <v>71</v>
      </c>
      <c r="D122" s="25" t="s">
        <v>100</v>
      </c>
      <c r="E122" s="26"/>
    </row>
    <row r="123" spans="1:5" ht="49.5" hidden="1">
      <c r="A123" s="30" t="s">
        <v>249</v>
      </c>
      <c r="B123" s="30" t="s">
        <v>4</v>
      </c>
      <c r="C123" s="24" t="s">
        <v>71</v>
      </c>
      <c r="D123" s="25" t="s">
        <v>122</v>
      </c>
      <c r="E123" s="26"/>
    </row>
    <row r="124" spans="1:5" ht="49.5" hidden="1">
      <c r="A124" s="30" t="s">
        <v>249</v>
      </c>
      <c r="B124" s="30" t="s">
        <v>4</v>
      </c>
      <c r="C124" s="24" t="s">
        <v>71</v>
      </c>
      <c r="D124" s="25" t="s">
        <v>102</v>
      </c>
      <c r="E124" s="26"/>
    </row>
    <row r="125" spans="1:5" ht="33" hidden="1">
      <c r="A125" s="30" t="s">
        <v>249</v>
      </c>
      <c r="B125" s="30" t="s">
        <v>4</v>
      </c>
      <c r="C125" s="24" t="s">
        <v>71</v>
      </c>
      <c r="D125" s="25" t="s">
        <v>125</v>
      </c>
      <c r="E125" s="26"/>
    </row>
    <row r="126" spans="1:5" ht="33" hidden="1">
      <c r="A126" s="30" t="s">
        <v>249</v>
      </c>
      <c r="B126" s="30" t="s">
        <v>4</v>
      </c>
      <c r="C126" s="24" t="s">
        <v>71</v>
      </c>
      <c r="D126" s="25" t="s">
        <v>126</v>
      </c>
      <c r="E126" s="26"/>
    </row>
    <row r="127" spans="1:5" ht="33" hidden="1">
      <c r="A127" s="30" t="s">
        <v>249</v>
      </c>
      <c r="B127" s="30" t="s">
        <v>4</v>
      </c>
      <c r="C127" s="24" t="s">
        <v>71</v>
      </c>
      <c r="D127" s="25" t="s">
        <v>124</v>
      </c>
      <c r="E127" s="26"/>
    </row>
    <row r="128" spans="1:5" ht="99" hidden="1">
      <c r="A128" s="30" t="s">
        <v>249</v>
      </c>
      <c r="B128" s="30" t="s">
        <v>4</v>
      </c>
      <c r="C128" s="24" t="s">
        <v>71</v>
      </c>
      <c r="D128" s="25" t="s">
        <v>123</v>
      </c>
      <c r="E128" s="26"/>
    </row>
    <row r="129" spans="1:5" ht="66" hidden="1">
      <c r="A129" s="30" t="s">
        <v>249</v>
      </c>
      <c r="B129" s="30" t="s">
        <v>4</v>
      </c>
      <c r="C129" s="24" t="s">
        <v>71</v>
      </c>
      <c r="D129" s="25" t="s">
        <v>104</v>
      </c>
      <c r="E129" s="26"/>
    </row>
    <row r="130" spans="1:5" ht="49.5" hidden="1">
      <c r="A130" s="30" t="s">
        <v>249</v>
      </c>
      <c r="B130" s="30" t="s">
        <v>4</v>
      </c>
      <c r="C130" s="24" t="s">
        <v>77</v>
      </c>
      <c r="D130" s="25" t="s">
        <v>139</v>
      </c>
      <c r="E130" s="26"/>
    </row>
    <row r="131" spans="1:5" ht="33" hidden="1">
      <c r="A131" s="30" t="s">
        <v>249</v>
      </c>
      <c r="B131" s="30" t="s">
        <v>4</v>
      </c>
      <c r="C131" s="24" t="s">
        <v>77</v>
      </c>
      <c r="D131" s="25" t="s">
        <v>140</v>
      </c>
      <c r="E131" s="26"/>
    </row>
    <row r="132" spans="1:5" ht="49.5" hidden="1">
      <c r="A132" s="30" t="s">
        <v>249</v>
      </c>
      <c r="B132" s="30" t="s">
        <v>4</v>
      </c>
      <c r="C132" s="24" t="s">
        <v>77</v>
      </c>
      <c r="D132" s="25" t="s">
        <v>141</v>
      </c>
      <c r="E132" s="26"/>
    </row>
    <row r="133" spans="1:5" ht="82.5" hidden="1">
      <c r="A133" s="30" t="s">
        <v>249</v>
      </c>
      <c r="B133" s="30" t="s">
        <v>4</v>
      </c>
      <c r="C133" s="24" t="s">
        <v>77</v>
      </c>
      <c r="D133" s="25" t="s">
        <v>142</v>
      </c>
      <c r="E133" s="26"/>
    </row>
    <row r="134" spans="1:5" ht="33" hidden="1">
      <c r="A134" s="30" t="s">
        <v>249</v>
      </c>
      <c r="B134" s="30" t="s">
        <v>4</v>
      </c>
      <c r="C134" s="24" t="s">
        <v>73</v>
      </c>
      <c r="D134" s="25" t="s">
        <v>128</v>
      </c>
      <c r="E134" s="26"/>
    </row>
    <row r="135" spans="1:5" ht="33" hidden="1">
      <c r="A135" s="30" t="s">
        <v>249</v>
      </c>
      <c r="B135" s="30" t="s">
        <v>4</v>
      </c>
      <c r="C135" s="24" t="s">
        <v>73</v>
      </c>
      <c r="D135" s="25" t="s">
        <v>127</v>
      </c>
      <c r="E135" s="26"/>
    </row>
    <row r="136" spans="1:5" ht="33" hidden="1">
      <c r="A136" s="30" t="s">
        <v>249</v>
      </c>
      <c r="B136" s="30" t="s">
        <v>4</v>
      </c>
      <c r="C136" s="24" t="s">
        <v>76</v>
      </c>
      <c r="D136" s="25" t="s">
        <v>136</v>
      </c>
      <c r="E136" s="26"/>
    </row>
    <row r="137" spans="1:5" ht="49.5" hidden="1">
      <c r="A137" s="30" t="s">
        <v>249</v>
      </c>
      <c r="B137" s="30" t="s">
        <v>4</v>
      </c>
      <c r="C137" s="24" t="s">
        <v>76</v>
      </c>
      <c r="D137" s="25" t="s">
        <v>135</v>
      </c>
      <c r="E137" s="26"/>
    </row>
    <row r="138" spans="1:5" ht="49.5" hidden="1">
      <c r="A138" s="30" t="s">
        <v>249</v>
      </c>
      <c r="B138" s="30" t="s">
        <v>4</v>
      </c>
      <c r="C138" s="24" t="s">
        <v>76</v>
      </c>
      <c r="D138" s="25" t="s">
        <v>137</v>
      </c>
      <c r="E138" s="26"/>
    </row>
    <row r="139" spans="1:5" ht="66" hidden="1">
      <c r="A139" s="30" t="s">
        <v>249</v>
      </c>
      <c r="B139" s="30" t="s">
        <v>4</v>
      </c>
      <c r="C139" s="24" t="s">
        <v>76</v>
      </c>
      <c r="D139" s="25" t="s">
        <v>131</v>
      </c>
      <c r="E139" s="26"/>
    </row>
    <row r="140" spans="1:5" ht="66" hidden="1">
      <c r="A140" s="30" t="s">
        <v>249</v>
      </c>
      <c r="B140" s="30" t="s">
        <v>4</v>
      </c>
      <c r="C140" s="24" t="s">
        <v>76</v>
      </c>
      <c r="D140" s="25" t="s">
        <v>130</v>
      </c>
      <c r="E140" s="26"/>
    </row>
    <row r="141" spans="1:5" ht="99" hidden="1">
      <c r="A141" s="30" t="s">
        <v>249</v>
      </c>
      <c r="B141" s="30" t="s">
        <v>4</v>
      </c>
      <c r="C141" s="24" t="s">
        <v>76</v>
      </c>
      <c r="D141" s="25" t="s">
        <v>134</v>
      </c>
      <c r="E141" s="26"/>
    </row>
    <row r="142" spans="1:5" ht="33" hidden="1">
      <c r="A142" s="30" t="s">
        <v>249</v>
      </c>
      <c r="B142" s="30" t="s">
        <v>4</v>
      </c>
      <c r="C142" s="24" t="s">
        <v>76</v>
      </c>
      <c r="D142" s="25" t="s">
        <v>132</v>
      </c>
      <c r="E142" s="26"/>
    </row>
    <row r="143" spans="1:5" ht="33" hidden="1">
      <c r="A143" s="30" t="s">
        <v>249</v>
      </c>
      <c r="B143" s="30" t="s">
        <v>4</v>
      </c>
      <c r="C143" s="24" t="s">
        <v>76</v>
      </c>
      <c r="D143" s="25" t="s">
        <v>133</v>
      </c>
      <c r="E143" s="26"/>
    </row>
    <row r="144" spans="1:5" ht="33" hidden="1">
      <c r="A144" s="30" t="s">
        <v>249</v>
      </c>
      <c r="B144" s="30" t="s">
        <v>4</v>
      </c>
      <c r="C144" s="24" t="s">
        <v>76</v>
      </c>
      <c r="D144" s="25" t="s">
        <v>129</v>
      </c>
      <c r="E144" s="26"/>
    </row>
    <row r="145" spans="1:5" ht="49.5" hidden="1">
      <c r="A145" s="30" t="s">
        <v>249</v>
      </c>
      <c r="B145" s="30" t="s">
        <v>4</v>
      </c>
      <c r="C145" s="24" t="s">
        <v>76</v>
      </c>
      <c r="D145" s="25" t="s">
        <v>138</v>
      </c>
      <c r="E145" s="26"/>
    </row>
    <row r="146" spans="1:5" ht="49.5" hidden="1">
      <c r="A146" s="30" t="s">
        <v>249</v>
      </c>
      <c r="B146" s="30" t="s">
        <v>221</v>
      </c>
      <c r="C146" s="24" t="s">
        <v>74</v>
      </c>
      <c r="D146" s="25" t="s">
        <v>109</v>
      </c>
      <c r="E146" s="26"/>
    </row>
    <row r="147" spans="1:5" ht="33" hidden="1">
      <c r="A147" s="30" t="s">
        <v>249</v>
      </c>
      <c r="B147" s="30" t="s">
        <v>221</v>
      </c>
      <c r="C147" s="24" t="s">
        <v>74</v>
      </c>
      <c r="D147" s="25" t="s">
        <v>110</v>
      </c>
      <c r="E147" s="26"/>
    </row>
    <row r="148" spans="1:5" ht="33" hidden="1">
      <c r="A148" s="30" t="s">
        <v>249</v>
      </c>
      <c r="B148" s="30" t="s">
        <v>221</v>
      </c>
      <c r="C148" s="24" t="s">
        <v>74</v>
      </c>
      <c r="D148" s="25" t="s">
        <v>111</v>
      </c>
      <c r="E148" s="26"/>
    </row>
    <row r="149" spans="1:5" ht="33" hidden="1">
      <c r="A149" s="30" t="s">
        <v>249</v>
      </c>
      <c r="B149" s="30" t="s">
        <v>221</v>
      </c>
      <c r="C149" s="24" t="s">
        <v>74</v>
      </c>
      <c r="D149" s="25" t="s">
        <v>108</v>
      </c>
      <c r="E149" s="26"/>
    </row>
    <row r="150" spans="1:5" ht="33" hidden="1">
      <c r="A150" s="30" t="s">
        <v>249</v>
      </c>
      <c r="B150" s="30" t="s">
        <v>221</v>
      </c>
      <c r="C150" s="24" t="s">
        <v>74</v>
      </c>
      <c r="D150" s="25" t="s">
        <v>112</v>
      </c>
      <c r="E150" s="26"/>
    </row>
    <row r="151" spans="1:5" ht="49.5" hidden="1">
      <c r="A151" s="30" t="s">
        <v>249</v>
      </c>
      <c r="B151" s="30" t="s">
        <v>221</v>
      </c>
      <c r="C151" s="24" t="s">
        <v>74</v>
      </c>
      <c r="D151" s="25" t="s">
        <v>117</v>
      </c>
      <c r="E151" s="26"/>
    </row>
    <row r="152" spans="1:5" ht="66" hidden="1">
      <c r="A152" s="30" t="s">
        <v>249</v>
      </c>
      <c r="B152" s="30" t="s">
        <v>221</v>
      </c>
      <c r="C152" s="24" t="s">
        <v>74</v>
      </c>
      <c r="D152" s="25" t="s">
        <v>113</v>
      </c>
      <c r="E152" s="26"/>
    </row>
    <row r="153" spans="1:5" ht="66" hidden="1">
      <c r="A153" s="30" t="s">
        <v>249</v>
      </c>
      <c r="B153" s="30" t="s">
        <v>221</v>
      </c>
      <c r="C153" s="24" t="s">
        <v>74</v>
      </c>
      <c r="D153" s="25" t="s">
        <v>114</v>
      </c>
      <c r="E153" s="26"/>
    </row>
    <row r="154" spans="1:5" ht="49.5" hidden="1">
      <c r="A154" s="30" t="s">
        <v>249</v>
      </c>
      <c r="B154" s="30" t="s">
        <v>221</v>
      </c>
      <c r="C154" s="24" t="s">
        <v>74</v>
      </c>
      <c r="D154" s="25" t="s">
        <v>118</v>
      </c>
      <c r="E154" s="26"/>
    </row>
    <row r="155" spans="1:5" ht="66" hidden="1">
      <c r="A155" s="30" t="s">
        <v>249</v>
      </c>
      <c r="B155" s="30" t="s">
        <v>221</v>
      </c>
      <c r="C155" s="24" t="s">
        <v>74</v>
      </c>
      <c r="D155" s="25" t="s">
        <v>115</v>
      </c>
      <c r="E155" s="26"/>
    </row>
    <row r="156" spans="1:5" ht="66" hidden="1">
      <c r="A156" s="30" t="s">
        <v>249</v>
      </c>
      <c r="B156" s="30" t="s">
        <v>221</v>
      </c>
      <c r="C156" s="24" t="s">
        <v>74</v>
      </c>
      <c r="D156" s="25" t="s">
        <v>119</v>
      </c>
      <c r="E156" s="26"/>
    </row>
    <row r="157" spans="1:5" ht="66" hidden="1">
      <c r="A157" s="30" t="s">
        <v>249</v>
      </c>
      <c r="B157" s="30" t="s">
        <v>221</v>
      </c>
      <c r="C157" s="24" t="s">
        <v>74</v>
      </c>
      <c r="D157" s="25" t="s">
        <v>116</v>
      </c>
      <c r="E157" s="26"/>
    </row>
    <row r="158" spans="1:5" ht="66" hidden="1">
      <c r="A158" s="30" t="s">
        <v>249</v>
      </c>
      <c r="B158" s="30" t="s">
        <v>221</v>
      </c>
      <c r="C158" s="24" t="s">
        <v>74</v>
      </c>
      <c r="D158" s="25" t="s">
        <v>120</v>
      </c>
      <c r="E158" s="26"/>
    </row>
    <row r="159" spans="1:5" ht="132" hidden="1">
      <c r="A159" s="30" t="s">
        <v>249</v>
      </c>
      <c r="B159" s="30" t="s">
        <v>221</v>
      </c>
      <c r="C159" s="24" t="s">
        <v>75</v>
      </c>
      <c r="D159" s="25" t="s">
        <v>121</v>
      </c>
      <c r="E159" s="26"/>
    </row>
    <row r="160" spans="1:5" ht="66" hidden="1">
      <c r="A160" s="30" t="s">
        <v>249</v>
      </c>
      <c r="B160" s="30" t="s">
        <v>221</v>
      </c>
      <c r="C160" s="24" t="s">
        <v>73</v>
      </c>
      <c r="D160" s="25" t="s">
        <v>107</v>
      </c>
      <c r="E160" s="26"/>
    </row>
    <row r="161" spans="1:5" hidden="1">
      <c r="A161" s="30" t="s">
        <v>250</v>
      </c>
      <c r="B161" s="30" t="s">
        <v>227</v>
      </c>
      <c r="C161" s="24" t="s">
        <v>82</v>
      </c>
      <c r="D161" s="25" t="s">
        <v>149</v>
      </c>
      <c r="E161" s="26"/>
    </row>
    <row r="162" spans="1:5" hidden="1">
      <c r="A162" s="30" t="s">
        <v>250</v>
      </c>
      <c r="B162" s="30" t="s">
        <v>227</v>
      </c>
      <c r="C162" s="24" t="s">
        <v>82</v>
      </c>
      <c r="D162" s="25" t="s">
        <v>150</v>
      </c>
      <c r="E162" s="26"/>
    </row>
    <row r="163" spans="1:5" hidden="1">
      <c r="A163" s="30" t="s">
        <v>250</v>
      </c>
      <c r="B163" s="30" t="s">
        <v>227</v>
      </c>
      <c r="C163" s="24" t="s">
        <v>82</v>
      </c>
      <c r="D163" s="25" t="s">
        <v>148</v>
      </c>
      <c r="E163" s="26"/>
    </row>
    <row r="164" spans="1:5" hidden="1">
      <c r="A164" s="30" t="s">
        <v>250</v>
      </c>
      <c r="B164" s="30" t="s">
        <v>222</v>
      </c>
      <c r="C164" s="24" t="s">
        <v>80</v>
      </c>
      <c r="D164" s="25" t="s">
        <v>145</v>
      </c>
      <c r="E164" s="26"/>
    </row>
    <row r="165" spans="1:5" hidden="1">
      <c r="A165" s="30" t="s">
        <v>250</v>
      </c>
      <c r="B165" s="30" t="s">
        <v>222</v>
      </c>
      <c r="C165" s="24" t="s">
        <v>81</v>
      </c>
      <c r="D165" s="25" t="s">
        <v>146</v>
      </c>
      <c r="E165" s="26"/>
    </row>
    <row r="166" spans="1:5" hidden="1">
      <c r="A166" s="30" t="s">
        <v>250</v>
      </c>
      <c r="B166" s="30" t="s">
        <v>222</v>
      </c>
      <c r="C166" s="24" t="s">
        <v>79</v>
      </c>
      <c r="D166" s="25" t="s">
        <v>144</v>
      </c>
      <c r="E166" s="26"/>
    </row>
    <row r="167" spans="1:5" hidden="1">
      <c r="A167" s="30" t="s">
        <v>250</v>
      </c>
      <c r="B167" s="30" t="s">
        <v>224</v>
      </c>
      <c r="C167" s="24" t="s">
        <v>81</v>
      </c>
      <c r="D167" s="25" t="s">
        <v>147</v>
      </c>
      <c r="E167" s="26"/>
    </row>
    <row r="168" spans="1:5" hidden="1">
      <c r="A168" s="30" t="s">
        <v>250</v>
      </c>
      <c r="B168" s="30" t="s">
        <v>236</v>
      </c>
      <c r="C168" s="24" t="s">
        <v>84</v>
      </c>
      <c r="D168" s="25" t="s">
        <v>156</v>
      </c>
      <c r="E168" s="26"/>
    </row>
    <row r="169" spans="1:5" hidden="1">
      <c r="A169" s="30" t="s">
        <v>250</v>
      </c>
      <c r="B169" s="30" t="s">
        <v>235</v>
      </c>
      <c r="C169" s="24" t="s">
        <v>81</v>
      </c>
      <c r="D169" s="25" t="s">
        <v>155</v>
      </c>
      <c r="E169" s="26"/>
    </row>
    <row r="170" spans="1:5" hidden="1">
      <c r="A170" s="30" t="s">
        <v>250</v>
      </c>
      <c r="B170" s="30" t="s">
        <v>233</v>
      </c>
      <c r="C170" s="24" t="s">
        <v>85</v>
      </c>
      <c r="D170" s="25" t="s">
        <v>154</v>
      </c>
      <c r="E170" s="26"/>
    </row>
    <row r="171" spans="1:5" hidden="1">
      <c r="A171" s="30" t="s">
        <v>250</v>
      </c>
      <c r="B171" s="30" t="s">
        <v>231</v>
      </c>
      <c r="C171" s="24" t="s">
        <v>84</v>
      </c>
      <c r="D171" s="25" t="s">
        <v>153</v>
      </c>
      <c r="E171" s="26"/>
    </row>
    <row r="172" spans="1:5" hidden="1">
      <c r="A172" s="30" t="s">
        <v>250</v>
      </c>
      <c r="B172" s="30" t="s">
        <v>231</v>
      </c>
      <c r="C172" s="24" t="s">
        <v>83</v>
      </c>
      <c r="D172" s="25" t="s">
        <v>152</v>
      </c>
      <c r="E172" s="26"/>
    </row>
    <row r="173" spans="1:5" hidden="1">
      <c r="A173" s="30" t="s">
        <v>250</v>
      </c>
      <c r="B173" s="30" t="s">
        <v>229</v>
      </c>
      <c r="C173" s="24" t="s">
        <v>83</v>
      </c>
      <c r="D173" s="25" t="s">
        <v>151</v>
      </c>
      <c r="E173" s="26"/>
    </row>
  </sheetData>
  <autoFilter ref="A1:L173">
    <filterColumn colId="0">
      <filters>
        <filter val="1. SA文件"/>
      </filters>
    </filterColumn>
  </autoFilter>
  <sortState ref="A2:L173">
    <sortCondition ref="A2:A173"/>
    <sortCondition ref="B2:B173"/>
    <sortCondition ref="C2:C173"/>
    <sortCondition ref="D2:D173"/>
  </sortState>
  <phoneticPr fontId="23" type="noConversion"/>
  <conditionalFormatting sqref="A2:B173">
    <cfRule type="expression" dxfId="2" priority="115" stopIfTrue="1">
      <formula>AND(A2=OFFSET(A2,-1,,,),A2=OFFSET(A2,1,,,))</formula>
    </cfRule>
    <cfRule type="expression" dxfId="1" priority="116" stopIfTrue="1">
      <formula>AND(A2=OFFSET(A2,1,,,),A2&lt;&gt;OFFSET(A2,-1,,,))</formula>
    </cfRule>
    <cfRule type="expression" dxfId="0" priority="117" stopIfTrue="1">
      <formula>AND(A2=OFFSET(A2,-1,,,),A2&lt;&gt;OFFSET(A2,1,,,))</formula>
    </cfRule>
  </conditionalFormatting>
  <dataValidations count="3">
    <dataValidation type="list" allowBlank="1" showInputMessage="1" showErrorMessage="1" sqref="C2:C14 C57:C173 C48:C55">
      <formula1>"需求,分析,資安,設計,測試,規範,SLA,其他"</formula1>
    </dataValidation>
    <dataValidation type="list" allowBlank="1" showInputMessage="1" showErrorMessage="1" sqref="B99:B173 B97 B47:B55 B2:B14 B57:B93 B45">
      <formula1>list</formula1>
    </dataValidation>
    <dataValidation type="list" allowBlank="1" showInputMessage="1" showErrorMessage="1" sqref="B98 B94:B96 C38:C47">
      <formula1>Cat</formula1>
    </dataValidation>
  </dataValidations>
  <printOptions horizontalCentered="1"/>
  <pageMargins left="0.39370078740157483" right="0.39370078740157483" top="0.59055118110236227" bottom="0.39370078740157483" header="0.31496062992125984" footer="0.31496062992125984"/>
  <pageSetup paperSize="9" scale="58" fitToHeight="0" orientation="portrait" horizontalDpi="200" verticalDpi="200" r:id="rId1"/>
  <headerFooter alignWithMargins="0">
    <oddFooter>&amp;R&amp;"新細明體,斜體"&amp;10&amp;P/&amp;N</oddFooter>
  </headerFooter>
</worksheet>
</file>

<file path=xl/worksheets/sheet6.xml><?xml version="1.0" encoding="utf-8"?>
<worksheet xmlns="http://schemas.openxmlformats.org/spreadsheetml/2006/main" xmlns:r="http://schemas.openxmlformats.org/officeDocument/2006/relationships">
  <sheetPr>
    <tabColor rgb="FFFFFF00"/>
  </sheetPr>
  <dimension ref="A1:E27"/>
  <sheetViews>
    <sheetView showGridLines="0" workbookViewId="0">
      <selection activeCell="D20" sqref="D20"/>
    </sheetView>
  </sheetViews>
  <sheetFormatPr defaultRowHeight="16.5"/>
  <cols>
    <col min="1" max="1" width="11.25" customWidth="1"/>
    <col min="2" max="2" width="23.875" style="136" customWidth="1"/>
    <col min="3" max="3" width="3.875" style="136" bestFit="1" customWidth="1"/>
    <col min="4" max="4" width="3" style="136" bestFit="1" customWidth="1"/>
    <col min="5" max="5" width="84.875" bestFit="1" customWidth="1"/>
  </cols>
  <sheetData>
    <row r="1" spans="1:5" ht="19.5" customHeight="1">
      <c r="A1" s="122" t="s">
        <v>306</v>
      </c>
      <c r="B1" s="122" t="s">
        <v>307</v>
      </c>
      <c r="C1" s="122" t="s">
        <v>308</v>
      </c>
      <c r="D1" s="122"/>
      <c r="E1" s="122" t="s">
        <v>309</v>
      </c>
    </row>
    <row r="2" spans="1:5" ht="20.100000000000001" customHeight="1">
      <c r="A2" s="123" t="s">
        <v>344</v>
      </c>
      <c r="B2" s="124" t="s">
        <v>334</v>
      </c>
      <c r="C2" s="125">
        <v>1</v>
      </c>
      <c r="D2" s="125" t="s">
        <v>310</v>
      </c>
      <c r="E2" s="126" t="s">
        <v>335</v>
      </c>
    </row>
    <row r="3" spans="1:5" ht="20.100000000000001" customHeight="1">
      <c r="A3" s="127"/>
      <c r="B3" s="124" t="s">
        <v>311</v>
      </c>
      <c r="C3" s="125">
        <v>2</v>
      </c>
      <c r="D3" s="125" t="s">
        <v>310</v>
      </c>
      <c r="E3" s="126" t="s">
        <v>312</v>
      </c>
    </row>
    <row r="4" spans="1:5" ht="32.25" customHeight="1">
      <c r="A4" s="123" t="s">
        <v>337</v>
      </c>
      <c r="B4" s="124" t="s">
        <v>345</v>
      </c>
      <c r="C4" s="125">
        <v>3</v>
      </c>
      <c r="D4" s="125" t="s">
        <v>313</v>
      </c>
      <c r="E4" s="126" t="s">
        <v>346</v>
      </c>
    </row>
    <row r="5" spans="1:5" ht="20.100000000000001" customHeight="1">
      <c r="A5" s="128"/>
      <c r="B5" s="129" t="s">
        <v>338</v>
      </c>
      <c r="C5" s="125">
        <v>4</v>
      </c>
      <c r="D5" s="125" t="s">
        <v>310</v>
      </c>
      <c r="E5" s="126" t="s">
        <v>331</v>
      </c>
    </row>
    <row r="6" spans="1:5" ht="20.100000000000001" customHeight="1">
      <c r="A6" s="128"/>
      <c r="B6" s="130"/>
      <c r="C6" s="125">
        <v>5</v>
      </c>
      <c r="D6" s="125" t="s">
        <v>313</v>
      </c>
      <c r="E6" s="126" t="s">
        <v>314</v>
      </c>
    </row>
    <row r="7" spans="1:5" ht="20.100000000000001" customHeight="1">
      <c r="A7" s="128"/>
      <c r="B7" s="130"/>
      <c r="C7" s="125">
        <v>6</v>
      </c>
      <c r="D7" s="125" t="s">
        <v>310</v>
      </c>
      <c r="E7" s="126" t="s">
        <v>315</v>
      </c>
    </row>
    <row r="8" spans="1:5" ht="20.100000000000001" customHeight="1">
      <c r="A8" s="128"/>
      <c r="B8" s="131"/>
      <c r="C8" s="125">
        <v>7</v>
      </c>
      <c r="D8" s="125" t="s">
        <v>313</v>
      </c>
      <c r="E8" s="126" t="s">
        <v>316</v>
      </c>
    </row>
    <row r="9" spans="1:5" ht="20.100000000000001" customHeight="1">
      <c r="A9" s="128"/>
      <c r="B9" s="129" t="s">
        <v>339</v>
      </c>
      <c r="C9" s="125">
        <v>8</v>
      </c>
      <c r="D9" s="125" t="s">
        <v>313</v>
      </c>
      <c r="E9" s="126" t="s">
        <v>332</v>
      </c>
    </row>
    <row r="10" spans="1:5" ht="20.100000000000001" customHeight="1">
      <c r="A10" s="128"/>
      <c r="B10" s="130"/>
      <c r="C10" s="125">
        <v>9</v>
      </c>
      <c r="D10" s="125" t="s">
        <v>313</v>
      </c>
      <c r="E10" s="126" t="s">
        <v>317</v>
      </c>
    </row>
    <row r="11" spans="1:5" ht="20.100000000000001" customHeight="1">
      <c r="A11" s="128"/>
      <c r="B11" s="130"/>
      <c r="C11" s="125">
        <v>10</v>
      </c>
      <c r="D11" s="125" t="s">
        <v>313</v>
      </c>
      <c r="E11" s="126" t="s">
        <v>318</v>
      </c>
    </row>
    <row r="12" spans="1:5" ht="20.100000000000001" customHeight="1">
      <c r="A12" s="128"/>
      <c r="B12" s="130"/>
      <c r="C12" s="125">
        <v>11</v>
      </c>
      <c r="D12" s="125" t="s">
        <v>313</v>
      </c>
      <c r="E12" s="126" t="s">
        <v>315</v>
      </c>
    </row>
    <row r="13" spans="1:5" ht="20.100000000000001" customHeight="1">
      <c r="A13" s="128"/>
      <c r="B13" s="131"/>
      <c r="C13" s="125">
        <v>12</v>
      </c>
      <c r="D13" s="125" t="s">
        <v>310</v>
      </c>
      <c r="E13" s="126" t="s">
        <v>319</v>
      </c>
    </row>
    <row r="14" spans="1:5" ht="20.100000000000001" customHeight="1">
      <c r="A14" s="128"/>
      <c r="B14" s="129" t="s">
        <v>349</v>
      </c>
      <c r="C14" s="125">
        <v>13</v>
      </c>
      <c r="D14" s="125" t="s">
        <v>310</v>
      </c>
      <c r="E14" s="126" t="s">
        <v>348</v>
      </c>
    </row>
    <row r="15" spans="1:5" ht="20.100000000000001" customHeight="1">
      <c r="A15" s="128"/>
      <c r="B15" s="130"/>
      <c r="C15" s="125">
        <v>14</v>
      </c>
      <c r="D15" s="125" t="s">
        <v>310</v>
      </c>
      <c r="E15" s="126" t="s">
        <v>320</v>
      </c>
    </row>
    <row r="16" spans="1:5" ht="20.100000000000001" customHeight="1">
      <c r="A16" s="128"/>
      <c r="B16" s="130"/>
      <c r="C16" s="125">
        <v>15</v>
      </c>
      <c r="D16" s="125" t="s">
        <v>313</v>
      </c>
      <c r="E16" s="132" t="s">
        <v>341</v>
      </c>
    </row>
    <row r="17" spans="1:5" ht="20.100000000000001" customHeight="1">
      <c r="A17" s="128"/>
      <c r="B17" s="133"/>
      <c r="C17" s="125">
        <v>16</v>
      </c>
      <c r="D17" s="125" t="s">
        <v>310</v>
      </c>
      <c r="E17" s="126" t="s">
        <v>321</v>
      </c>
    </row>
    <row r="18" spans="1:5" ht="20.100000000000001" customHeight="1">
      <c r="A18" s="128"/>
      <c r="B18" s="134"/>
      <c r="C18" s="125">
        <v>17</v>
      </c>
      <c r="D18" s="125" t="s">
        <v>310</v>
      </c>
      <c r="E18" s="126" t="s">
        <v>322</v>
      </c>
    </row>
    <row r="19" spans="1:5" ht="20.100000000000001" customHeight="1">
      <c r="A19" s="128"/>
      <c r="B19" s="129" t="s">
        <v>340</v>
      </c>
      <c r="C19" s="125">
        <v>18</v>
      </c>
      <c r="D19" s="125" t="s">
        <v>310</v>
      </c>
      <c r="E19" s="126" t="s">
        <v>343</v>
      </c>
    </row>
    <row r="20" spans="1:5" ht="20.100000000000001" customHeight="1">
      <c r="A20" s="128"/>
      <c r="B20" s="130"/>
      <c r="C20" s="125">
        <v>19</v>
      </c>
      <c r="D20" s="125" t="s">
        <v>310</v>
      </c>
      <c r="E20" s="126" t="s">
        <v>315</v>
      </c>
    </row>
    <row r="21" spans="1:5" ht="20.100000000000001" customHeight="1">
      <c r="A21" s="128"/>
      <c r="B21" s="131"/>
      <c r="C21" s="125">
        <v>20</v>
      </c>
      <c r="D21" s="125" t="s">
        <v>313</v>
      </c>
      <c r="E21" s="126" t="s">
        <v>319</v>
      </c>
    </row>
    <row r="22" spans="1:5" ht="20.100000000000001" customHeight="1">
      <c r="A22" s="128"/>
      <c r="B22" s="129" t="s">
        <v>323</v>
      </c>
      <c r="C22" s="125">
        <v>21</v>
      </c>
      <c r="D22" s="125" t="s">
        <v>313</v>
      </c>
      <c r="E22" s="126" t="s">
        <v>336</v>
      </c>
    </row>
    <row r="23" spans="1:5" ht="20.100000000000001" customHeight="1">
      <c r="A23" s="128"/>
      <c r="B23" s="134"/>
      <c r="C23" s="125">
        <v>22</v>
      </c>
      <c r="D23" s="125" t="s">
        <v>310</v>
      </c>
      <c r="E23" s="124" t="s">
        <v>333</v>
      </c>
    </row>
    <row r="24" spans="1:5" ht="20.100000000000001" customHeight="1">
      <c r="A24" s="128"/>
      <c r="B24" s="124" t="s">
        <v>324</v>
      </c>
      <c r="C24" s="125">
        <v>23</v>
      </c>
      <c r="D24" s="125" t="s">
        <v>313</v>
      </c>
      <c r="E24" s="124" t="s">
        <v>325</v>
      </c>
    </row>
    <row r="25" spans="1:5" ht="20.100000000000001" customHeight="1">
      <c r="A25" s="135"/>
      <c r="B25" s="124" t="s">
        <v>326</v>
      </c>
      <c r="C25" s="125">
        <v>24</v>
      </c>
      <c r="D25" s="125" t="s">
        <v>313</v>
      </c>
      <c r="E25" s="132" t="s">
        <v>347</v>
      </c>
    </row>
    <row r="26" spans="1:5" ht="20.100000000000001" customHeight="1">
      <c r="A26" s="123" t="s">
        <v>327</v>
      </c>
      <c r="B26" s="124" t="s">
        <v>328</v>
      </c>
      <c r="C26" s="125">
        <v>25</v>
      </c>
      <c r="D26" s="125" t="s">
        <v>310</v>
      </c>
      <c r="E26" s="126" t="s">
        <v>342</v>
      </c>
    </row>
    <row r="27" spans="1:5" ht="20.100000000000001" customHeight="1">
      <c r="A27" s="135"/>
      <c r="B27" s="132" t="s">
        <v>329</v>
      </c>
      <c r="C27" s="125">
        <v>26</v>
      </c>
      <c r="D27" s="125" t="s">
        <v>310</v>
      </c>
      <c r="E27" s="132" t="s">
        <v>330</v>
      </c>
    </row>
  </sheetData>
  <phoneticPr fontId="20"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已命名的範圍</vt:lpstr>
      </vt:variant>
      <vt:variant>
        <vt:i4>5</vt:i4>
      </vt:variant>
    </vt:vector>
  </HeadingPairs>
  <TitlesOfParts>
    <vt:vector size="11" baseType="lpstr">
      <vt:lpstr>修訂履歷</vt:lpstr>
      <vt:lpstr>檢視記錄</vt:lpstr>
      <vt:lpstr>改善明細</vt:lpstr>
      <vt:lpstr>備註說明</vt:lpstr>
      <vt:lpstr>檢視重點項目</vt:lpstr>
      <vt:lpstr>檢視項目清單</vt:lpstr>
      <vt:lpstr>review階段</vt:lpstr>
      <vt:lpstr>次數選單</vt:lpstr>
      <vt:lpstr>原因工程</vt:lpstr>
      <vt:lpstr>原因分類</vt:lpstr>
      <vt:lpstr>植入Bug來源</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c:creator>
  <cp:lastModifiedBy>c1210910</cp:lastModifiedBy>
  <cp:lastPrinted>2013-04-10T01:39:43Z</cp:lastPrinted>
  <dcterms:created xsi:type="dcterms:W3CDTF">2011-01-13T12:42:08Z</dcterms:created>
  <dcterms:modified xsi:type="dcterms:W3CDTF">2013-09-17T07:50:40Z</dcterms:modified>
</cp:coreProperties>
</file>