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C:\PIC2013\QA\速達3G\9.3 文件檢視記錄統計\"/>
    </mc:Choice>
  </mc:AlternateContent>
  <bookViews>
    <workbookView xWindow="1401" yWindow="275" windowWidth="10918" windowHeight="5616"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改善明細!$A$2:$N$51</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L8" i="24" l="1"/>
  <c r="J8" i="24"/>
  <c r="K8" i="24" s="1"/>
  <c r="M8" i="22"/>
  <c r="Q8" i="22"/>
  <c r="N8" i="22" s="1"/>
  <c r="P8" i="22" l="1"/>
  <c r="O8" i="22"/>
  <c r="J7" i="24" l="1"/>
  <c r="K7" i="24" s="1"/>
  <c r="J6" i="24"/>
  <c r="K6" i="24" s="1"/>
  <c r="J5" i="24"/>
  <c r="K5" i="24" s="1"/>
  <c r="J4" i="24"/>
  <c r="K4" i="24" s="1"/>
  <c r="J3" i="24"/>
  <c r="K3" i="24" s="1"/>
  <c r="L7" i="24" l="1"/>
  <c r="L6" i="24"/>
  <c r="L5" i="24"/>
  <c r="L4" i="24"/>
  <c r="L3" i="24" l="1"/>
  <c r="M7" i="22" l="1"/>
  <c r="O17" i="22" l="1"/>
  <c r="N14" i="22"/>
  <c r="E5" i="22"/>
  <c r="C5" i="22"/>
  <c r="C1" i="24"/>
  <c r="O21" i="22"/>
  <c r="M12" i="22"/>
  <c r="M13" i="22"/>
  <c r="M14" i="22"/>
  <c r="M15" i="22"/>
  <c r="M16" i="22"/>
  <c r="M17" i="22"/>
  <c r="M18" i="22"/>
  <c r="M19" i="22"/>
  <c r="M20" i="22"/>
  <c r="L28" i="24"/>
  <c r="L29" i="24"/>
  <c r="L30" i="24"/>
  <c r="L31" i="24"/>
  <c r="L32" i="24"/>
  <c r="L33" i="24"/>
  <c r="L34" i="24"/>
  <c r="L35" i="24"/>
  <c r="L36" i="24"/>
  <c r="L37" i="24"/>
  <c r="L38" i="24"/>
  <c r="L39" i="24"/>
  <c r="L40" i="24"/>
  <c r="L41" i="24"/>
  <c r="L42" i="24"/>
  <c r="L43" i="24"/>
  <c r="L44" i="24"/>
  <c r="L45" i="24"/>
  <c r="L46" i="24"/>
  <c r="L47" i="24"/>
  <c r="L48" i="24"/>
  <c r="L49" i="24"/>
  <c r="L50" i="24"/>
  <c r="L51" i="24"/>
  <c r="M21" i="22"/>
  <c r="B21" i="22"/>
  <c r="Q21" i="22" s="1"/>
  <c r="P21" i="22" s="1"/>
  <c r="B20" i="22"/>
  <c r="Q20" i="22" s="1"/>
  <c r="P20" i="22" s="1"/>
  <c r="B19" i="22"/>
  <c r="Q19" i="22" s="1"/>
  <c r="P19" i="22" s="1"/>
  <c r="B18" i="22"/>
  <c r="Q18" i="22" s="1"/>
  <c r="P18" i="22" s="1"/>
  <c r="B17" i="22"/>
  <c r="Q17" i="22" s="1"/>
  <c r="P17"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B7" i="22"/>
  <c r="Q7" i="22" s="1"/>
  <c r="N7" i="22" l="1"/>
  <c r="O7"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<sst xmlns="http://schemas.openxmlformats.org/spreadsheetml/2006/main" count="925" uniqueCount="396">
  <si>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</si>
  <si>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</si>
  <si>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</si>
  <si>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</si>
  <si>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</si>
  <si>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</si>
  <si>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</si>
  <si>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</si>
  <si>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</si>
  <si>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</si>
  <si>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</si>
  <si>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</si>
  <si>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</si>
  <si>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</si>
  <si>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</si>
  <si>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</si>
  <si>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</si>
  <si>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</si>
  <si>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</si>
  <si>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</si>
  <si>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</si>
  <si>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</si>
  <si>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</si>
  <si>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</si>
  <si>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</si>
  <si>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</si>
  <si>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</si>
  <si>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</si>
  <si>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</si>
  <si>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</si>
  <si>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</si>
  <si>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</si>
  <si>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</si>
  <si>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</si>
  <si>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</si>
  <si>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</si>
  <si>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</si>
  <si>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</si>
  <si>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</si>
  <si>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</si>
  <si>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</si>
  <si>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</si>
  <si>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</si>
  <si>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</si>
  <si>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</si>
  <si>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</si>
  <si>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</si>
  <si>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</si>
  <si>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</si>
  <si>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</si>
  <si>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</si>
  <si>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</si>
  <si>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</si>
  <si>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</si>
  <si>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</si>
  <si>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</si>
  <si>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</si>
  <si>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</si>
  <si>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</si>
  <si>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</si>
  <si>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</si>
  <si>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</si>
  <si>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</si>
  <si>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</si>
  <si>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</si>
  <si>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</si>
  <si>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</si>
  <si>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</si>
  <si>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</si>
  <si>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</si>
  <si>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</si>
  <si>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</si>
  <si>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</si>
  <si>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</si>
  <si>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</si>
  <si>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</si>
  <si>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</si>
  <si>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</si>
  <si>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</si>
  <si>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</si>
  <si>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</si>
  <si>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</si>
  <si>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</si>
  <si>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</si>
  <si>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</si>
  <si>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</si>
  <si>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</si>
  <si>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</si>
  <si>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</si>
  <si>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</si>
  <si>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</si>
  <si>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</si>
  <si>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</si>
  <si>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</si>
  <si>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</si>
  <si>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</si>
  <si>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</si>
  <si>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</si>
  <si>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</si>
  <si>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</si>
  <si>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</si>
  <si>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</si>
  <si>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</si>
  <si>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</si>
  <si>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</si>
  <si>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</si>
  <si>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</si>
  <si>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</si>
  <si>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</si>
  <si>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</si>
  <si>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</si>
  <si>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</si>
  <si>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</si>
  <si>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</si>
  <si>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</si>
  <si>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</si>
  <si>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</si>
  <si>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</si>
  <si>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</si>
  <si>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</si>
  <si>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</si>
  <si>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</si>
  <si>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</si>
  <si>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</si>
  <si>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</si>
  <si>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</si>
  <si>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</si>
  <si>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</si>
  <si>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</si>
  <si>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</si>
  <si>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</si>
  <si>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</si>
  <si>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</si>
  <si>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</si>
  <si>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</si>
  <si>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</si>
  <si>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</si>
  <si>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</si>
  <si>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</si>
  <si>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</si>
  <si>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</si>
  <si>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</si>
  <si>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</si>
  <si>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</si>
  <si>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</si>
  <si>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</si>
  <si>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</si>
  <si>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</si>
  <si>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</si>
  <si>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</si>
  <si>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</si>
  <si>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</si>
  <si>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</si>
  <si>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</si>
  <si>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</si>
  <si>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</si>
  <si>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</si>
  <si>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</si>
  <si>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</si>
  <si>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</si>
  <si>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</si>
  <si>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</si>
  <si>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</si>
  <si>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</si>
  <si>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</si>
  <si>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</si>
  <si>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</si>
  <si>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</si>
  <si>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</si>
  <si>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</si>
  <si>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</si>
  <si>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</si>
  <si>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</si>
  <si>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</si>
  <si>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</si>
  <si>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</si>
  <si>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</si>
  <si>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</si>
  <si>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</si>
  <si>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</si>
  <si>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</si>
  <si>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</si>
  <si>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</si>
  <si>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</si>
  <si>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</si>
  <si>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</si>
  <si>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</si>
  <si>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</si>
  <si>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</si>
  <si>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</si>
  <si>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</si>
  <si>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</si>
  <si>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</si>
  <si>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</si>
  <si>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</si>
  <si>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</si>
  <si>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</si>
  <si>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</si>
  <si>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</si>
  <si>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</si>
  <si>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</si>
  <si>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</si>
  <si>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</si>
  <si>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</si>
  <si>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</si>
  <si>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</si>
  <si>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</si>
  <si>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</si>
  <si>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</si>
  <si>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</si>
  <si>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</si>
  <si>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</si>
  <si>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</si>
  <si>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</si>
  <si>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</si>
  <si>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</si>
  <si>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</si>
  <si>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</si>
  <si>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</si>
  <si>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</si>
  <si>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</si>
  <si>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</si>
  <si>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</si>
  <si>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</si>
  <si>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</si>
  <si>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</si>
  <si>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</si>
  <si>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</si>
  <si>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</si>
  <si>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</si>
  <si>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</si>
  <si>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</si>
  <si>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</si>
  <si>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</si>
  <si>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</si>
  <si>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</si>
  <si>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</si>
  <si>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</si>
  <si>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</si>
  <si>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</si>
  <si>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</si>
  <si>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</si>
  <si>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</si>
  <si>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</si>
  <si>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</si>
  <si>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</si>
  <si>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</si>
  <si>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</si>
  <si>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</si>
  <si>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</si>
  <si>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</si>
  <si>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</si>
  <si>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</si>
  <si>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</si>
  <si>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</si>
  <si>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</si>
  <si>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</si>
  <si>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</si>
  <si>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</si>
  <si>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</si>
  <si>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</si>
  <si>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</si>
  <si>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</si>
  <si>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</si>
  <si>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</si>
  <si>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</si>
  <si>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</si>
  <si>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</si>
  <si>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</si>
  <si>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</si>
  <si>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</si>
  <si>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</si>
  <si>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</si>
  <si>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</si>
  <si>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</si>
  <si>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</si>
  <si>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</si>
  <si>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</si>
  <si>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</si>
  <si>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</si>
  <si>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</si>
  <si>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</si>
  <si>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</si>
  <si>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</si>
  <si>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</si>
  <si>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</si>
  <si>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</si>
  <si>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</si>
  <si>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</si>
  <si>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</si>
  <si>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</si>
  <si>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</si>
  <si>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</si>
  <si>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</si>
  <si>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</si>
  <si>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</si>
  <si>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</si>
  <si>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</si>
  <si>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</si>
  <si>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</si>
  <si>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</si>
  <si>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</si>
  <si>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</si>
  <si>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</si>
  <si>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</si>
  <si>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</si>
  <si>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</si>
  <si>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</si>
  <si>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</si>
  <si>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</si>
  <si>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</si>
  <si>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</si>
  <si>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</si>
  <si>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</si>
  <si>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</si>
  <si>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</si>
  <si>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</si>
  <si>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</si>
  <si>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</si>
  <si>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</si>
  <si>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</si>
  <si>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</si>
  <si>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</si>
  <si>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</si>
  <si>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</si>
  <si>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</si>
  <si>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</si>
  <si>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</si>
  <si>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</si>
  <si>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</si>
  <si>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</si>
  <si>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</si>
  <si>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</si>
  <si>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</si>
  <si>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</si>
  <si>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</si>
  <si>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</si>
  <si>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</si>
  <si>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</si>
  <si>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</si>
  <si>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</si>
  <si>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</si>
  <si>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</si>
  <si>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</si>
  <si>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</si>
  <si>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</si>
  <si>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</si>
  <si>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</si>
  <si>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</si>
  <si>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</si>
  <si>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</si>
  <si>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</si>
  <si>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</si>
  <si>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</si>
  <si>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</si>
  <si>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</si>
  <si>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</si>
  <si>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</si>
  <si>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</si>
  <si>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</si>
  <si>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</si>
  <si>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</si>
  <si>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</si>
  <si>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</si>
  <si>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</si>
  <si>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</si>
  <si>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</si>
  <si>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</si>
  <si>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</si>
  <si>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</si>
  <si>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</si>
  <si>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</si>
  <si>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</si>
  <si>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</si>
  <si>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</si>
  <si>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</si>
  <si>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</si>
  <si>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</si>
  <si>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</si>
  <si>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</si>
  <si>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</si>
  <si>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SA PM-1</t>
  </si>
  <si>
    <t>1</t>
    <phoneticPr fontId="23" type="noConversion"/>
  </si>
  <si>
    <t>陳慕霖</t>
    <phoneticPr fontId="20" type="noConversion"/>
  </si>
  <si>
    <t>陳懿信</t>
    <phoneticPr fontId="20" type="noConversion"/>
  </si>
  <si>
    <t>懿信、慕霖</t>
    <phoneticPr fontId="20" type="noConversion"/>
  </si>
  <si>
    <t>慕霖</t>
    <phoneticPr fontId="20" type="noConversion"/>
  </si>
  <si>
    <t>懿信</t>
    <phoneticPr fontId="23" type="noConversion"/>
  </si>
  <si>
    <t>依內部決議，BT需提出執行作業流程，API 撰寫方式比照BT，因此請補上IPO圖</t>
    <phoneticPr fontId="23" type="noConversion"/>
  </si>
  <si>
    <t>APF0504/0505/0506於功能簡述的說明程度不足，請重新調整</t>
    <phoneticPr fontId="23" type="noConversion"/>
  </si>
  <si>
    <t>如左列說明</t>
    <phoneticPr fontId="23" type="noConversion"/>
  </si>
  <si>
    <t>2</t>
    <phoneticPr fontId="23" type="noConversion"/>
  </si>
  <si>
    <t>因內部討論BT不再另撰寫SD內容，SA則需更加詳細，原即有提列SD時程，不足之處於SD撰寫時補足</t>
    <phoneticPr fontId="23" type="noConversion"/>
  </si>
  <si>
    <t>功能分析</t>
  </si>
  <si>
    <t>表達不清楚</t>
  </si>
  <si>
    <t>強化</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</si>
</sst>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0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399999999999999">
      <c r="B3" s="7" t="s">
        <v>53</v>
      </c>
      <c r="C3" s="144" t="s">
        <v>350</v>
      </c>
      <c r="D3" s="145"/>
      <c r="E3" s="145"/>
      <c r="F3" s="145"/>
    </row>
    <row r="4" spans="1:6" s="6" customFormat="1" ht="16.399999999999999">
      <c r="B4" s="7" t="s">
        <v>54</v>
      </c>
      <c r="C4" s="144" t="s">
        <v>350</v>
      </c>
      <c r="D4" s="145"/>
      <c r="E4" s="145"/>
      <c r="F4" s="145"/>
    </row>
    <row r="5" spans="1:6" s="6" customFormat="1" ht="16.399999999999999">
      <c r="B5" s="7" t="s">
        <v>55</v>
      </c>
      <c r="C5" s="146" t="s">
        <v>64</v>
      </c>
      <c r="D5" s="147"/>
      <c r="E5" s="147"/>
      <c r="F5" s="147"/>
    </row>
    <row r="6" spans="1:6" s="8" customFormat="1" ht="16.399999999999999">
      <c r="A6" s="141" t="s">
        <v>56</v>
      </c>
      <c r="B6" s="142"/>
      <c r="C6" s="142"/>
      <c r="D6" s="142"/>
      <c r="E6" s="142"/>
      <c r="F6" s="143"/>
    </row>
    <row r="7" spans="1:6" s="8" customFormat="1" ht="16.399999999999999">
      <c r="A7" s="9" t="s">
        <v>57</v>
      </c>
      <c r="B7" s="10" t="s">
        <v>58</v>
      </c>
      <c r="C7" s="10" t="s">
        <v>59</v>
      </c>
      <c r="D7" s="10" t="s">
        <v>60</v>
      </c>
      <c r="E7" s="10" t="s">
        <v>61</v>
      </c>
      <c r="F7" s="10" t="s">
        <v>62</v>
      </c>
    </row>
    <row r="8" spans="1:6" ht="16.399999999999999">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zoomScale="86" zoomScaleNormal="86" workbookViewId="0">
      <pane xSplit="2" ySplit="6" topLeftCell="C7" activePane="bottomRight" state="frozen"/>
      <selection pane="topRight" activeCell="C1" sqref="C1"/>
      <selection pane="bottomLeft" activeCell="A7" sqref="A7"/>
      <selection pane="bottomRight" activeCell="D9" sqref="D9"/>
    </sheetView>
  </sheetViews>
  <sheetFormatPr defaultRowHeight="15.0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49999999999999" customHeight="1">
      <c r="A1" s="49"/>
      <c r="B1" s="50" t="s">
        <v>35</v>
      </c>
      <c r="C1" s="51"/>
      <c r="D1" s="52"/>
      <c r="E1" s="52"/>
      <c r="F1" s="49"/>
      <c r="G1" s="49"/>
      <c r="H1" s="49"/>
      <c r="I1" s="49"/>
      <c r="J1" s="49"/>
      <c r="K1" s="49"/>
      <c r="L1" s="49"/>
      <c r="M1" s="53"/>
      <c r="N1" s="49"/>
      <c r="O1" s="49"/>
      <c r="P1" s="49"/>
      <c r="Q1" s="49"/>
      <c r="R1" s="49"/>
    </row>
    <row r="2" spans="1:20" s="59" customFormat="1" ht="20.3" customHeight="1">
      <c r="A2" s="55"/>
      <c r="B2" s="50" t="s">
        <v>36</v>
      </c>
      <c r="C2" s="56"/>
      <c r="D2" s="57"/>
      <c r="E2" s="57"/>
      <c r="F2" s="55"/>
      <c r="G2" s="55"/>
      <c r="H2" s="55"/>
      <c r="I2" s="55"/>
      <c r="J2" s="55"/>
      <c r="K2" s="55"/>
      <c r="L2" s="58"/>
      <c r="M2" s="55"/>
      <c r="N2" s="55"/>
      <c r="O2" s="55"/>
      <c r="P2" s="55"/>
      <c r="Q2" s="55"/>
      <c r="R2" s="55"/>
    </row>
    <row r="3" spans="1:20" s="59" customFormat="1" ht="20.3" customHeight="1">
      <c r="A3" s="55"/>
      <c r="B3" s="50" t="s">
        <v>37</v>
      </c>
      <c r="C3" s="60"/>
      <c r="D3" s="57"/>
      <c r="E3" s="57"/>
      <c r="F3" s="61"/>
      <c r="G3" s="55"/>
      <c r="H3" s="55"/>
      <c r="I3" s="55"/>
      <c r="J3" s="55"/>
      <c r="K3" s="55"/>
      <c r="L3" s="55"/>
      <c r="M3" s="58"/>
      <c r="N3" s="55"/>
      <c r="O3" s="55"/>
      <c r="P3" s="55"/>
      <c r="Q3" s="55"/>
      <c r="R3" s="55"/>
    </row>
    <row r="4" spans="1:20" s="102" customFormat="1" ht="33.049999999999997"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3" customHeight="1">
      <c r="A5" s="62"/>
      <c r="B5" s="50" t="s">
        <v>282</v>
      </c>
      <c r="C5" s="99">
        <f>COUNTIF($C$7:$C$27,"&gt;""")</f>
        <v>1</v>
      </c>
      <c r="D5" s="108">
        <f>SUM($M$7:$M$27)</f>
        <v>0.99999999999999645</v>
      </c>
      <c r="E5" s="99">
        <f>SUM($J$7:$J$27)</f>
        <v>2</v>
      </c>
      <c r="F5" s="109">
        <f ca="1">SUM($N$7:$N$27)</f>
        <v>2</v>
      </c>
      <c r="G5" s="109">
        <f ca="1">SUM($O$7:$O$27)</f>
        <v>2</v>
      </c>
      <c r="H5" s="110">
        <f ca="1">F5-G5</f>
        <v>0</v>
      </c>
      <c r="I5" s="53"/>
      <c r="J5" s="58"/>
      <c r="K5" s="58"/>
      <c r="L5" s="58"/>
      <c r="M5" s="58"/>
      <c r="N5" s="62"/>
      <c r="O5" s="62"/>
      <c r="P5" s="58"/>
    </row>
    <row r="6" spans="1:20" s="58" customFormat="1" ht="49.1">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399999999999999">
      <c r="A7" s="64" t="s">
        <v>380</v>
      </c>
      <c r="B7" s="1">
        <f ca="1">IF(A7="","",COUNTIF(OFFSET($A$6,1,,,):OFFSET(B7,,-1,,),OFFSET(B7,,-1,,)))</f>
        <v>1</v>
      </c>
      <c r="C7" s="65" t="s">
        <v>379</v>
      </c>
      <c r="D7" s="140" t="s">
        <v>384</v>
      </c>
      <c r="E7" s="66">
        <v>41572</v>
      </c>
      <c r="F7" s="140" t="s">
        <v>383</v>
      </c>
      <c r="G7" s="66">
        <v>41569</v>
      </c>
      <c r="H7" s="67">
        <v>0.70833333333333337</v>
      </c>
      <c r="I7" s="67">
        <v>0.72916666666666663</v>
      </c>
      <c r="J7" s="65">
        <v>2</v>
      </c>
      <c r="K7" s="68" t="s">
        <v>385</v>
      </c>
      <c r="L7" s="69" t="s">
        <v>386</v>
      </c>
      <c r="M7" s="70">
        <f>IF(C7="","",J7*(I7-H7)*24)</f>
        <v>0.99999999999999645</v>
      </c>
      <c r="N7" s="63">
        <f ca="1">IF(C7="","",COUNTIF(改善明細!A:A,Q7))</f>
        <v>2</v>
      </c>
      <c r="O7" s="63">
        <f ca="1">IF(C7="","",COUNTIFS(改善明細!$A:$A,Q7, 改善明細!$J:$J,"V"))</f>
        <v>2</v>
      </c>
      <c r="P7" s="71" t="str">
        <f t="shared" ref="P7" ca="1" si="0">IF(Q7="","",LEFT(Q7,FIND("-",Q7)-1))</f>
        <v>SA PM</v>
      </c>
      <c r="Q7" s="71" t="str">
        <f ca="1">IF(OR(A7="",B7=""),"",A7&amp;"-"&amp;B7)</f>
        <v>SA PM-1</v>
      </c>
      <c r="R7" s="72"/>
    </row>
    <row r="8" spans="1:20" s="55" customFormat="1" ht="16.399999999999999">
      <c r="A8" s="64" t="s">
        <v>380</v>
      </c>
      <c r="B8" s="1">
        <v>2</v>
      </c>
      <c r="C8" s="65"/>
      <c r="D8" s="140"/>
      <c r="E8" s="66"/>
      <c r="F8" s="140"/>
      <c r="G8" s="66"/>
      <c r="H8" s="67"/>
      <c r="I8" s="67"/>
      <c r="J8" s="65"/>
      <c r="K8" s="68"/>
      <c r="L8" s="69"/>
      <c r="M8" s="70" t="str">
        <f>IF(C8="","",J8*(I8-H8)*24)</f>
        <v/>
      </c>
      <c r="N8" s="63" t="str">
        <f>IF(C8="","",COUNTIF(改善明細!A:A,Q8))</f>
        <v/>
      </c>
      <c r="O8" s="63" t="str">
        <f>IF(C8="","",COUNTIFS(改善明細!$A:$A,Q8, 改善明細!$J:$J,"V"))</f>
        <v/>
      </c>
      <c r="P8" s="71" t="str">
        <f t="shared" ref="P8" si="1">IF(Q8="","",LEFT(Q8,FIND("-",Q8)-1))</f>
        <v>SA PM</v>
      </c>
      <c r="Q8" s="71" t="str">
        <f>IF(OR(A8="",B8=""),"",A8&amp;"-"&amp;B8)</f>
        <v>SA PM-2</v>
      </c>
      <c r="R8" s="72"/>
    </row>
    <row r="9" spans="1:20" s="55" customFormat="1" ht="16.399999999999999">
      <c r="A9" s="64"/>
      <c r="B9" s="1"/>
      <c r="C9" s="65"/>
      <c r="D9" s="140"/>
      <c r="E9" s="66"/>
      <c r="F9" s="140"/>
      <c r="G9" s="66"/>
      <c r="H9" s="67"/>
      <c r="I9" s="67"/>
      <c r="J9" s="65"/>
      <c r="K9" s="68"/>
      <c r="L9" s="69"/>
      <c r="M9" s="70"/>
      <c r="N9" s="63"/>
      <c r="O9" s="63"/>
      <c r="P9" s="71"/>
      <c r="Q9" s="71"/>
      <c r="R9" s="72"/>
    </row>
    <row r="10" spans="1:20" s="55" customFormat="1" ht="16.399999999999999">
      <c r="A10" s="64"/>
      <c r="B10" s="1"/>
      <c r="C10" s="65"/>
      <c r="D10" s="140"/>
      <c r="E10" s="66"/>
      <c r="F10" s="140"/>
      <c r="G10" s="66"/>
      <c r="H10" s="67"/>
      <c r="I10" s="67"/>
      <c r="J10" s="65"/>
      <c r="K10" s="68"/>
      <c r="L10" s="69"/>
      <c r="M10" s="70"/>
      <c r="N10" s="63"/>
      <c r="O10" s="63"/>
      <c r="P10" s="71"/>
      <c r="Q10" s="71"/>
      <c r="R10" s="74"/>
    </row>
    <row r="11" spans="1:20" s="55" customFormat="1" ht="16.399999999999999">
      <c r="A11" s="64"/>
      <c r="B11" s="1"/>
      <c r="C11" s="65"/>
      <c r="D11" s="140"/>
      <c r="E11" s="66"/>
      <c r="F11" s="140"/>
      <c r="G11" s="66"/>
      <c r="H11" s="67"/>
      <c r="I11" s="67"/>
      <c r="J11" s="65"/>
      <c r="K11" s="68"/>
      <c r="L11" s="69"/>
      <c r="M11" s="70"/>
      <c r="N11" s="63"/>
      <c r="O11" s="63"/>
      <c r="P11" s="71"/>
      <c r="Q11" s="71"/>
      <c r="R11" s="74"/>
    </row>
    <row r="12" spans="1:20" s="55" customFormat="1" ht="16.399999999999999">
      <c r="A12" s="64"/>
      <c r="B12" s="1" t="str">
        <f ca="1">IF(A12="","",COUNTIF(OFFSET($A$6,1,,,):OFFSET(B12,,-1,,),OFFSET(B12,,-1,,)))</f>
        <v/>
      </c>
      <c r="C12" s="65"/>
      <c r="D12" s="65"/>
      <c r="E12" s="66"/>
      <c r="F12" s="65"/>
      <c r="G12" s="66"/>
      <c r="H12" s="67"/>
      <c r="I12" s="67"/>
      <c r="J12" s="65"/>
      <c r="K12" s="68"/>
      <c r="L12" s="69"/>
      <c r="M12" s="70" t="str">
        <f t="shared" ref="M12:M20" si="2">IF(C12="","",J12*(I12-H12)*24)</f>
        <v/>
      </c>
      <c r="N12" s="63" t="str">
        <f>IF(C12="","",COUNTIF(改善明細!A:A,Q12))</f>
        <v/>
      </c>
      <c r="O12" s="63" t="str">
        <f>IF(C12="","",COUNTIFS(改善明細!$A:$A,Q12, 改善明細!$J:$J,"V"))</f>
        <v/>
      </c>
      <c r="P12" s="71" t="str">
        <f t="shared" ref="P12:P20" ca="1" si="3">IF(Q12="","",LEFT(Q12,FIND("-",Q12)-1))</f>
        <v/>
      </c>
      <c r="Q12" s="71" t="str">
        <f t="shared" ref="Q12:Q20" ca="1" si="4">IF(OR(A12="",B12=""),"",A12&amp;"-"&amp;B12)</f>
        <v/>
      </c>
      <c r="R12" s="74"/>
    </row>
    <row r="13" spans="1:20" s="55" customFormat="1" ht="16.399999999999999">
      <c r="A13" s="64"/>
      <c r="B13" s="1" t="str">
        <f ca="1">IF(A13="","",COUNTIF(OFFSET($A$6,1,,,):OFFSET(B13,,-1,,),OFFSET(B13,,-1,,)))</f>
        <v/>
      </c>
      <c r="C13" s="65"/>
      <c r="D13" s="65"/>
      <c r="E13" s="66"/>
      <c r="F13" s="65"/>
      <c r="G13" s="66"/>
      <c r="H13" s="67"/>
      <c r="I13" s="67"/>
      <c r="J13" s="65"/>
      <c r="K13" s="68"/>
      <c r="L13" s="69"/>
      <c r="M13" s="70" t="str">
        <f t="shared" si="2"/>
        <v/>
      </c>
      <c r="N13" s="63" t="str">
        <f>IF(C13="","",COUNTIF(改善明細!A:A,Q13))</f>
        <v/>
      </c>
      <c r="O13" s="63" t="str">
        <f>IF(C13="","",COUNTIFS(改善明細!$A:$A,Q13, 改善明細!$J:$J,"V"))</f>
        <v/>
      </c>
      <c r="P13" s="71" t="str">
        <f t="shared" ca="1" si="3"/>
        <v/>
      </c>
      <c r="Q13" s="71" t="str">
        <f t="shared" ca="1" si="4"/>
        <v/>
      </c>
      <c r="R13" s="74"/>
    </row>
    <row r="14" spans="1:20" s="55" customFormat="1" ht="16.399999999999999">
      <c r="A14" s="64"/>
      <c r="B14" s="1" t="str">
        <f ca="1">IF(A14="","",COUNTIF(OFFSET($A$6,1,,,):OFFSET(B14,,-1,,),OFFSET(B14,,-1,,)))</f>
        <v/>
      </c>
      <c r="C14" s="65"/>
      <c r="D14" s="65"/>
      <c r="E14" s="66"/>
      <c r="F14" s="65"/>
      <c r="G14" s="66"/>
      <c r="H14" s="67"/>
      <c r="I14" s="67"/>
      <c r="J14" s="65"/>
      <c r="K14" s="68"/>
      <c r="L14" s="69"/>
      <c r="M14" s="70" t="str">
        <f t="shared" si="2"/>
        <v/>
      </c>
      <c r="N14" s="63" t="str">
        <f>IF(C14="","",COUNTIF(改善明細!A:A,Q14))</f>
        <v/>
      </c>
      <c r="O14" s="63" t="str">
        <f>IF(C14="","",COUNTIFS(改善明細!$A:$A,Q14, 改善明細!$J:$J,"V"))</f>
        <v/>
      </c>
      <c r="P14" s="71" t="str">
        <f t="shared" ca="1" si="3"/>
        <v/>
      </c>
      <c r="Q14" s="71" t="str">
        <f t="shared" ca="1" si="4"/>
        <v/>
      </c>
      <c r="R14" s="74"/>
    </row>
    <row r="15" spans="1:20" s="55" customFormat="1" ht="16.399999999999999">
      <c r="A15" s="64"/>
      <c r="B15" s="1" t="str">
        <f ca="1">IF(A15="","",COUNTIF(OFFSET($A$6,1,,,):OFFSET(B15,,-1,,),OFFSET(B15,,-1,,)))</f>
        <v/>
      </c>
      <c r="C15" s="65"/>
      <c r="D15" s="65"/>
      <c r="E15" s="66"/>
      <c r="F15" s="65"/>
      <c r="G15" s="66"/>
      <c r="H15" s="67"/>
      <c r="I15" s="67"/>
      <c r="J15" s="65"/>
      <c r="K15" s="68"/>
      <c r="L15" s="69"/>
      <c r="M15" s="70" t="str">
        <f t="shared" si="2"/>
        <v/>
      </c>
      <c r="N15" s="63" t="str">
        <f>IF(C15="","",COUNTIF(改善明細!A:A,Q15))</f>
        <v/>
      </c>
      <c r="O15" s="63" t="str">
        <f>IF(C15="","",COUNTIFS(改善明細!$A:$A,Q15, 改善明細!$J:$J,"V"))</f>
        <v/>
      </c>
      <c r="P15" s="71" t="str">
        <f t="shared" ca="1" si="3"/>
        <v/>
      </c>
      <c r="Q15" s="71" t="str">
        <f ca="1">IF(OR(A15="",B15=""),"",A15&amp;"-"&amp;B15)</f>
        <v/>
      </c>
      <c r="R15" s="74"/>
    </row>
    <row r="16" spans="1:20" s="55" customFormat="1" ht="16.399999999999999">
      <c r="A16" s="64"/>
      <c r="B16" s="1" t="str">
        <f ca="1">IF(A16="","",COUNTIF(OFFSET($A$6,1,,,):OFFSET(B16,,-1,,),OFFSET(B16,,-1,,)))</f>
        <v/>
      </c>
      <c r="C16" s="65"/>
      <c r="D16" s="65"/>
      <c r="E16" s="66"/>
      <c r="F16" s="65"/>
      <c r="G16" s="66"/>
      <c r="H16" s="67"/>
      <c r="I16" s="67"/>
      <c r="J16" s="65"/>
      <c r="K16" s="68"/>
      <c r="L16" s="69"/>
      <c r="M16" s="70" t="str">
        <f t="shared" si="2"/>
        <v/>
      </c>
      <c r="N16" s="63" t="str">
        <f>IF(C16="","",COUNTIF(改善明細!A:A,Q16))</f>
        <v/>
      </c>
      <c r="O16" s="63" t="str">
        <f>IF(C16="","",COUNTIFS(改善明細!$A:$A,Q16, 改善明細!$J:$J,"V"))</f>
        <v/>
      </c>
      <c r="P16" s="71" t="str">
        <f t="shared" ca="1" si="3"/>
        <v/>
      </c>
      <c r="Q16" s="71" t="str">
        <f t="shared" ca="1" si="4"/>
        <v/>
      </c>
      <c r="R16" s="74"/>
    </row>
    <row r="17" spans="1:18" s="55" customFormat="1" ht="16.399999999999999">
      <c r="A17" s="64"/>
      <c r="B17" s="1" t="str">
        <f ca="1">IF(A17="","",COUNTIF(OFFSET($A$6,1,,,):OFFSET(B17,,-1,,),OFFSET(B17,,-1,,)))</f>
        <v/>
      </c>
      <c r="C17" s="65"/>
      <c r="D17" s="65"/>
      <c r="E17" s="66"/>
      <c r="F17" s="65"/>
      <c r="G17" s="66"/>
      <c r="H17" s="67"/>
      <c r="I17" s="67"/>
      <c r="J17" s="65"/>
      <c r="K17" s="68"/>
      <c r="L17" s="69"/>
      <c r="M17" s="70" t="str">
        <f t="shared" si="2"/>
        <v/>
      </c>
      <c r="N17" s="63" t="str">
        <f>IF(C17="","",COUNTIF(改善明細!A:A,Q17))</f>
        <v/>
      </c>
      <c r="O17" s="63" t="str">
        <f>IF(C17="","",COUNTIFS(改善明細!$A:$A,Q17, 改善明細!$J:$J,"V"))</f>
        <v/>
      </c>
      <c r="P17" s="71" t="str">
        <f t="shared" ca="1" si="3"/>
        <v/>
      </c>
      <c r="Q17" s="71" t="str">
        <f t="shared" ca="1" si="4"/>
        <v/>
      </c>
      <c r="R17" s="74"/>
    </row>
    <row r="18" spans="1:18" s="55" customFormat="1" ht="16.399999999999999">
      <c r="A18" s="64"/>
      <c r="B18" s="1" t="str">
        <f ca="1">IF(A18="","",COUNTIF(OFFSET($A$6,1,,,):OFFSET(B18,,-1,,),OFFSET(B18,,-1,,)))</f>
        <v/>
      </c>
      <c r="C18" s="65"/>
      <c r="D18" s="65"/>
      <c r="E18" s="66"/>
      <c r="F18" s="65"/>
      <c r="G18" s="66"/>
      <c r="H18" s="67"/>
      <c r="I18" s="67"/>
      <c r="J18" s="65"/>
      <c r="K18" s="68"/>
      <c r="L18" s="69"/>
      <c r="M18" s="70" t="str">
        <f t="shared" si="2"/>
        <v/>
      </c>
      <c r="N18" s="63" t="str">
        <f>IF(C18="","",COUNTIF(改善明細!A:A,Q18))</f>
        <v/>
      </c>
      <c r="O18" s="63" t="str">
        <f>IF(C18="","",COUNTIFS(改善明細!$A:$A,Q18, 改善明細!$J:$J,"V"))</f>
        <v/>
      </c>
      <c r="P18" s="71" t="str">
        <f t="shared" ca="1" si="3"/>
        <v/>
      </c>
      <c r="Q18" s="71" t="str">
        <f t="shared" ca="1" si="4"/>
        <v/>
      </c>
      <c r="R18" s="74"/>
    </row>
    <row r="19" spans="1:18" s="55" customFormat="1" ht="16.399999999999999">
      <c r="A19" s="64"/>
      <c r="B19" s="1" t="str">
        <f ca="1">IF(A19="","",COUNTIF(OFFSET($A$6,1,,,):OFFSET(B19,,-1,,),OFFSET(B19,,-1,,)))</f>
        <v/>
      </c>
      <c r="C19" s="65"/>
      <c r="D19" s="65"/>
      <c r="E19" s="66"/>
      <c r="F19" s="65"/>
      <c r="G19" s="66"/>
      <c r="H19" s="67"/>
      <c r="I19" s="67"/>
      <c r="J19" s="65"/>
      <c r="K19" s="68"/>
      <c r="L19" s="69"/>
      <c r="M19" s="70" t="str">
        <f t="shared" si="2"/>
        <v/>
      </c>
      <c r="N19" s="63" t="str">
        <f>IF(C19="","",COUNTIF(改善明細!A:A,Q19))</f>
        <v/>
      </c>
      <c r="O19" s="63" t="str">
        <f>IF(C19="","",COUNTIFS(改善明細!$A:$A,Q19, 改善明細!$J:$J,"V"))</f>
        <v/>
      </c>
      <c r="P19" s="71" t="str">
        <f t="shared" ca="1" si="3"/>
        <v/>
      </c>
      <c r="Q19" s="71" t="str">
        <f t="shared" ca="1" si="4"/>
        <v/>
      </c>
      <c r="R19" s="74"/>
    </row>
    <row r="20" spans="1:18" s="55" customFormat="1" ht="16.399999999999999">
      <c r="A20" s="64"/>
      <c r="B20" s="1" t="str">
        <f ca="1">IF(A20="","",COUNTIF(OFFSET($A$6,1,,,):OFFSET(B20,,-1,,),OFFSET(B20,,-1,,)))</f>
        <v/>
      </c>
      <c r="C20" s="65"/>
      <c r="D20" s="65"/>
      <c r="E20" s="66"/>
      <c r="F20" s="65"/>
      <c r="G20" s="66"/>
      <c r="H20" s="67"/>
      <c r="I20" s="67"/>
      <c r="J20" s="65"/>
      <c r="K20" s="68"/>
      <c r="L20" s="69"/>
      <c r="M20" s="70" t="str">
        <f t="shared" si="2"/>
        <v/>
      </c>
      <c r="N20" s="63" t="str">
        <f>IF(C20="","",COUNTIF(改善明細!A:A,Q20))</f>
        <v/>
      </c>
      <c r="O20" s="63" t="str">
        <f>IF(C20="","",COUNTIFS(改善明細!$A:$A,Q20, 改善明細!$J:$J,"V"))</f>
        <v/>
      </c>
      <c r="P20" s="71" t="str">
        <f t="shared" ca="1" si="3"/>
        <v/>
      </c>
      <c r="Q20" s="71" t="str">
        <f t="shared" ca="1" si="4"/>
        <v/>
      </c>
      <c r="R20" s="74"/>
    </row>
    <row r="21" spans="1:18" s="55" customFormat="1" ht="16.399999999999999">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3"/>
  <sheetViews>
    <sheetView showGridLines="0" tabSelected="1" zoomScale="80" zoomScaleNormal="80" workbookViewId="0">
      <pane xSplit="4" ySplit="2" topLeftCell="E3" activePane="bottomRight" state="frozen"/>
      <selection pane="topRight" activeCell="E1" sqref="E1"/>
      <selection pane="bottomLeft" activeCell="A3" sqref="A3"/>
      <selection pane="bottomRight" activeCell="G4" sqref="G4"/>
    </sheetView>
  </sheetViews>
  <sheetFormatPr defaultRowHeight="31.1" customHeight="1"/>
  <cols>
    <col min="1" max="1" width="12.625" style="93" customWidth="1"/>
    <col min="2" max="2" width="5.875" style="93" bestFit="1"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8"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2.75">
      <c r="A3" s="40" t="s">
        <v>381</v>
      </c>
      <c r="B3" s="41" t="s">
        <v>382</v>
      </c>
      <c r="C3" s="42" t="s">
        <v>389</v>
      </c>
      <c r="D3" s="43" t="s">
        <v>390</v>
      </c>
      <c r="E3" s="45" t="s">
        <v>387</v>
      </c>
      <c r="F3" s="46" t="s">
        <v>393</v>
      </c>
      <c r="G3" s="44" t="s">
        <v>394</v>
      </c>
      <c r="H3" s="91">
        <v>41579</v>
      </c>
      <c r="I3" s="91">
        <v>41579</v>
      </c>
      <c r="J3" s="89" t="str">
        <f t="shared" ref="J3:J8" si="0">IF(I3="","","V")</f>
        <v>V</v>
      </c>
      <c r="K3" s="89" t="str">
        <f t="shared" ref="K3:K8" si="1">IF(OR(J3&lt;&gt;"",C3=""),"","V")</f>
        <v/>
      </c>
      <c r="L3" s="90" t="str">
        <f t="shared" ref="L3:L8" si="2">IF(A3="","",LEFT(A3,FIND("-",A3)-1))</f>
        <v>SA PM</v>
      </c>
      <c r="M3" s="90"/>
      <c r="N3" s="36"/>
      <c r="O3" s="22"/>
      <c r="P3" s="22"/>
    </row>
    <row r="4" spans="1:18" s="23" customFormat="1" ht="64.150000000000006" customHeight="1">
      <c r="A4" s="40" t="s">
        <v>381</v>
      </c>
      <c r="B4" s="41" t="s">
        <v>391</v>
      </c>
      <c r="C4" s="42" t="s">
        <v>388</v>
      </c>
      <c r="D4" s="43" t="s">
        <v>392</v>
      </c>
      <c r="E4" s="45" t="s">
        <v>387</v>
      </c>
      <c r="F4" s="46" t="s">
        <v>393</v>
      </c>
      <c r="G4" s="44" t="s">
        <v>395</v>
      </c>
      <c r="H4" s="91">
        <v>41572</v>
      </c>
      <c r="I4" s="91">
        <v>41572</v>
      </c>
      <c r="J4" s="89" t="str">
        <f t="shared" si="0"/>
        <v>V</v>
      </c>
      <c r="K4" s="89" t="str">
        <f t="shared" si="1"/>
        <v/>
      </c>
      <c r="L4" s="90" t="str">
        <f t="shared" si="2"/>
        <v>SA PM</v>
      </c>
      <c r="M4" s="90"/>
      <c r="N4" s="36"/>
      <c r="O4" s="22"/>
      <c r="P4" s="22"/>
    </row>
    <row r="5" spans="1:18" s="23" customFormat="1" ht="16.399999999999999">
      <c r="A5" s="40"/>
      <c r="B5" s="41"/>
      <c r="C5" s="42"/>
      <c r="D5" s="43"/>
      <c r="E5" s="45"/>
      <c r="F5" s="46"/>
      <c r="G5" s="44"/>
      <c r="H5" s="91"/>
      <c r="I5" s="91"/>
      <c r="J5" s="89" t="str">
        <f t="shared" si="0"/>
        <v/>
      </c>
      <c r="K5" s="89" t="str">
        <f t="shared" si="1"/>
        <v/>
      </c>
      <c r="L5" s="90" t="str">
        <f t="shared" si="2"/>
        <v/>
      </c>
      <c r="M5" s="90"/>
      <c r="N5" s="36"/>
      <c r="O5" s="22"/>
      <c r="P5" s="22"/>
    </row>
    <row r="6" spans="1:18" s="23" customFormat="1" ht="16.399999999999999">
      <c r="A6" s="40"/>
      <c r="B6" s="41"/>
      <c r="C6" s="42"/>
      <c r="D6" s="43"/>
      <c r="E6" s="45"/>
      <c r="F6" s="46"/>
      <c r="G6" s="44"/>
      <c r="H6" s="91"/>
      <c r="I6" s="91"/>
      <c r="J6" s="89" t="str">
        <f t="shared" si="0"/>
        <v/>
      </c>
      <c r="K6" s="89" t="str">
        <f t="shared" si="1"/>
        <v/>
      </c>
      <c r="L6" s="90" t="str">
        <f t="shared" si="2"/>
        <v/>
      </c>
      <c r="M6" s="90"/>
      <c r="N6" s="36"/>
      <c r="O6" s="22"/>
      <c r="P6" s="22"/>
    </row>
    <row r="7" spans="1:18" s="23" customFormat="1" ht="73.5" customHeight="1">
      <c r="A7" s="40"/>
      <c r="B7" s="41"/>
      <c r="C7" s="42"/>
      <c r="D7" s="43"/>
      <c r="E7" s="45"/>
      <c r="F7" s="46"/>
      <c r="G7" s="44"/>
      <c r="H7" s="91"/>
      <c r="I7" s="91"/>
      <c r="J7" s="89" t="str">
        <f t="shared" si="0"/>
        <v/>
      </c>
      <c r="K7" s="89" t="str">
        <f t="shared" si="1"/>
        <v/>
      </c>
      <c r="L7" s="90" t="str">
        <f t="shared" si="2"/>
        <v/>
      </c>
      <c r="M7" s="90"/>
      <c r="N7" s="36"/>
      <c r="O7" s="22"/>
      <c r="P7" s="22"/>
    </row>
    <row r="8" spans="1:18" s="23" customFormat="1" ht="16.399999999999999">
      <c r="A8" s="40"/>
      <c r="B8" s="41"/>
      <c r="C8" s="42"/>
      <c r="D8" s="43"/>
      <c r="E8" s="45"/>
      <c r="F8" s="46"/>
      <c r="G8" s="44"/>
      <c r="H8" s="91"/>
      <c r="I8" s="91"/>
      <c r="J8" s="89" t="str">
        <f t="shared" si="0"/>
        <v/>
      </c>
      <c r="K8" s="89" t="str">
        <f t="shared" si="1"/>
        <v/>
      </c>
      <c r="L8" s="90" t="str">
        <f t="shared" si="2"/>
        <v/>
      </c>
      <c r="M8" s="90"/>
      <c r="N8" s="36"/>
      <c r="O8" s="22"/>
      <c r="P8" s="22"/>
    </row>
    <row r="9" spans="1:18" s="23" customFormat="1" ht="16.399999999999999">
      <c r="A9" s="40"/>
      <c r="B9" s="41"/>
      <c r="C9" s="42"/>
      <c r="D9" s="43"/>
      <c r="E9" s="45"/>
      <c r="F9" s="46"/>
      <c r="G9" s="46"/>
      <c r="H9" s="91"/>
      <c r="I9" s="91"/>
      <c r="J9" s="89"/>
      <c r="K9" s="89"/>
      <c r="L9" s="90"/>
      <c r="M9" s="90"/>
      <c r="N9" s="36"/>
      <c r="O9" s="22"/>
      <c r="P9" s="22"/>
    </row>
    <row r="10" spans="1:18" s="23" customFormat="1" ht="31.1" customHeight="1">
      <c r="A10" s="40"/>
      <c r="B10" s="41"/>
      <c r="C10" s="42"/>
      <c r="D10" s="43"/>
      <c r="E10" s="45"/>
      <c r="F10" s="46"/>
      <c r="G10" s="46"/>
      <c r="H10" s="91"/>
      <c r="I10" s="91"/>
      <c r="J10" s="89"/>
      <c r="K10" s="89"/>
      <c r="L10" s="90"/>
      <c r="M10" s="90"/>
      <c r="N10" s="36"/>
      <c r="O10" s="22"/>
      <c r="P10" s="22"/>
    </row>
    <row r="11" spans="1:18" s="23" customFormat="1" ht="16.399999999999999">
      <c r="A11" s="40"/>
      <c r="B11" s="41"/>
      <c r="C11" s="42"/>
      <c r="D11" s="43"/>
      <c r="E11" s="45"/>
      <c r="F11" s="46"/>
      <c r="G11" s="46"/>
      <c r="H11" s="91"/>
      <c r="I11" s="91"/>
      <c r="J11" s="89"/>
      <c r="K11" s="89"/>
      <c r="L11" s="90"/>
      <c r="M11" s="90"/>
      <c r="N11" s="36"/>
      <c r="O11" s="22"/>
      <c r="P11" s="22"/>
    </row>
    <row r="12" spans="1:18" s="23" customFormat="1" ht="31.1" customHeight="1">
      <c r="A12" s="40"/>
      <c r="B12" s="41"/>
      <c r="C12" s="42"/>
      <c r="D12" s="43"/>
      <c r="E12" s="45"/>
      <c r="F12" s="46"/>
      <c r="G12" s="46"/>
      <c r="H12" s="91"/>
      <c r="I12" s="91"/>
      <c r="J12" s="89"/>
      <c r="K12" s="89"/>
      <c r="L12" s="90"/>
      <c r="M12" s="90"/>
      <c r="N12" s="36"/>
      <c r="O12" s="22"/>
      <c r="P12" s="22"/>
    </row>
    <row r="13" spans="1:18" s="23" customFormat="1" ht="31.1" customHeight="1">
      <c r="A13" s="40"/>
      <c r="B13" s="41"/>
      <c r="C13" s="42"/>
      <c r="D13" s="43"/>
      <c r="E13" s="45"/>
      <c r="F13" s="46"/>
      <c r="G13" s="46"/>
      <c r="H13" s="91"/>
      <c r="I13" s="91"/>
      <c r="J13" s="89"/>
      <c r="K13" s="89"/>
      <c r="L13" s="90"/>
      <c r="M13" s="90"/>
      <c r="N13" s="36"/>
      <c r="O13" s="22"/>
      <c r="P13" s="22"/>
    </row>
    <row r="14" spans="1:18" s="23" customFormat="1" ht="31.1" customHeight="1">
      <c r="A14" s="40"/>
      <c r="B14" s="41"/>
      <c r="C14" s="42"/>
      <c r="D14" s="43"/>
      <c r="E14" s="45"/>
      <c r="F14" s="46"/>
      <c r="G14" s="46"/>
      <c r="H14" s="91"/>
      <c r="I14" s="91"/>
      <c r="J14" s="89"/>
      <c r="K14" s="89"/>
      <c r="L14" s="90"/>
      <c r="M14" s="90"/>
      <c r="N14" s="36"/>
      <c r="O14" s="22"/>
      <c r="P14" s="22"/>
    </row>
    <row r="15" spans="1:18" s="23" customFormat="1" ht="31.1" customHeight="1">
      <c r="A15" s="40"/>
      <c r="B15" s="41"/>
      <c r="C15" s="42"/>
      <c r="D15" s="43"/>
      <c r="E15" s="45"/>
      <c r="F15" s="46"/>
      <c r="G15" s="44"/>
      <c r="H15" s="91"/>
      <c r="I15" s="91"/>
      <c r="J15" s="89"/>
      <c r="K15" s="89"/>
      <c r="L15" s="90"/>
      <c r="M15" s="90"/>
      <c r="N15" s="36"/>
      <c r="O15" s="22"/>
      <c r="P15" s="22"/>
    </row>
    <row r="16" spans="1:18" s="23" customFormat="1" ht="31.1" customHeight="1">
      <c r="A16" s="40"/>
      <c r="B16" s="41"/>
      <c r="C16" s="42"/>
      <c r="D16" s="43"/>
      <c r="E16" s="45"/>
      <c r="F16" s="46"/>
      <c r="G16" s="44"/>
      <c r="H16" s="91"/>
      <c r="I16" s="91"/>
      <c r="J16" s="89"/>
      <c r="K16" s="89"/>
      <c r="L16" s="90"/>
      <c r="M16" s="90"/>
      <c r="N16" s="36"/>
      <c r="O16" s="22"/>
      <c r="P16" s="22"/>
    </row>
    <row r="17" spans="1:16" s="23" customFormat="1" ht="31.1" customHeight="1">
      <c r="A17" s="40"/>
      <c r="B17" s="41"/>
      <c r="C17" s="42"/>
      <c r="D17" s="43"/>
      <c r="E17" s="45"/>
      <c r="F17" s="46"/>
      <c r="G17" s="46"/>
      <c r="H17" s="91"/>
      <c r="I17" s="91"/>
      <c r="J17" s="89"/>
      <c r="K17" s="89"/>
      <c r="L17" s="90"/>
      <c r="M17" s="90"/>
      <c r="N17" s="36"/>
      <c r="O17" s="22"/>
      <c r="P17" s="22"/>
    </row>
    <row r="18" spans="1:16" s="23" customFormat="1" ht="31.1" customHeight="1">
      <c r="A18" s="40"/>
      <c r="B18" s="41"/>
      <c r="C18" s="48"/>
      <c r="D18" s="43"/>
      <c r="E18" s="45"/>
      <c r="F18" s="46"/>
      <c r="G18" s="46"/>
      <c r="H18" s="91"/>
      <c r="I18" s="92"/>
      <c r="J18" s="89"/>
      <c r="K18" s="89"/>
      <c r="L18" s="90"/>
      <c r="M18" s="90"/>
      <c r="N18" s="36"/>
      <c r="O18" s="22"/>
      <c r="P18" s="22"/>
    </row>
    <row r="19" spans="1:16" s="23" customFormat="1" ht="31.1" customHeight="1">
      <c r="A19" s="40"/>
      <c r="B19" s="41"/>
      <c r="C19" s="48"/>
      <c r="D19" s="43"/>
      <c r="E19" s="45"/>
      <c r="F19" s="46"/>
      <c r="G19" s="46"/>
      <c r="H19" s="91"/>
      <c r="I19" s="91"/>
      <c r="J19" s="89"/>
      <c r="K19" s="89"/>
      <c r="L19" s="90"/>
      <c r="M19" s="90"/>
      <c r="N19" s="36"/>
      <c r="O19" s="22"/>
      <c r="P19" s="22"/>
    </row>
    <row r="20" spans="1:16" s="23" customFormat="1" ht="31.1" customHeight="1">
      <c r="A20" s="40"/>
      <c r="B20" s="41"/>
      <c r="C20" s="48"/>
      <c r="D20" s="43"/>
      <c r="E20" s="45"/>
      <c r="F20" s="46"/>
      <c r="G20" s="46"/>
      <c r="H20" s="91"/>
      <c r="I20" s="91"/>
      <c r="J20" s="89"/>
      <c r="K20" s="89"/>
      <c r="L20" s="90"/>
      <c r="M20" s="90"/>
      <c r="N20" s="36"/>
      <c r="O20" s="22"/>
      <c r="P20" s="22"/>
    </row>
    <row r="21" spans="1:16" s="23" customFormat="1" ht="31.1" customHeight="1">
      <c r="A21" s="40"/>
      <c r="B21" s="41"/>
      <c r="C21" s="48"/>
      <c r="D21" s="43"/>
      <c r="E21" s="45"/>
      <c r="F21" s="46"/>
      <c r="G21" s="46"/>
      <c r="H21" s="91"/>
      <c r="I21" s="92"/>
      <c r="J21" s="89"/>
      <c r="K21" s="89"/>
      <c r="L21" s="90"/>
      <c r="M21" s="90"/>
      <c r="N21" s="36"/>
      <c r="O21" s="22"/>
      <c r="P21" s="22"/>
    </row>
    <row r="22" spans="1:16" s="23" customFormat="1" ht="31.1" customHeight="1">
      <c r="A22" s="40"/>
      <c r="B22" s="41"/>
      <c r="C22" s="48"/>
      <c r="D22" s="43"/>
      <c r="E22" s="45"/>
      <c r="F22" s="46"/>
      <c r="G22" s="46"/>
      <c r="H22" s="92"/>
      <c r="I22" s="92"/>
      <c r="J22" s="89"/>
      <c r="K22" s="89"/>
      <c r="L22" s="90"/>
      <c r="M22" s="90"/>
      <c r="N22" s="36"/>
      <c r="O22" s="22"/>
      <c r="P22" s="22"/>
    </row>
    <row r="23" spans="1:16" s="23" customFormat="1" ht="31.1" customHeight="1">
      <c r="A23" s="40"/>
      <c r="B23" s="41"/>
      <c r="C23" s="48"/>
      <c r="D23" s="43"/>
      <c r="E23" s="45"/>
      <c r="F23" s="46"/>
      <c r="G23" s="46"/>
      <c r="H23" s="92"/>
      <c r="I23" s="92"/>
      <c r="J23" s="89"/>
      <c r="K23" s="89"/>
      <c r="L23" s="90"/>
      <c r="M23" s="90"/>
      <c r="N23" s="36"/>
      <c r="O23" s="22"/>
      <c r="P23" s="22"/>
    </row>
    <row r="24" spans="1:16" s="23" customFormat="1" ht="31.1" customHeight="1">
      <c r="A24" s="40"/>
      <c r="B24" s="41"/>
      <c r="C24" s="48"/>
      <c r="D24" s="43"/>
      <c r="E24" s="45"/>
      <c r="F24" s="46"/>
      <c r="G24" s="46"/>
      <c r="H24" s="92"/>
      <c r="I24" s="92"/>
      <c r="J24" s="89"/>
      <c r="K24" s="89"/>
      <c r="L24" s="90"/>
      <c r="M24" s="90"/>
      <c r="N24" s="36"/>
      <c r="O24" s="22"/>
      <c r="P24" s="22"/>
    </row>
    <row r="25" spans="1:16" s="23" customFormat="1" ht="31.1" customHeight="1">
      <c r="A25" s="40"/>
      <c r="B25" s="41"/>
      <c r="C25" s="48"/>
      <c r="D25" s="43"/>
      <c r="E25" s="45"/>
      <c r="F25" s="46"/>
      <c r="G25" s="46"/>
      <c r="H25" s="92"/>
      <c r="I25" s="92"/>
      <c r="J25" s="89"/>
      <c r="K25" s="89"/>
      <c r="L25" s="90"/>
      <c r="M25" s="90"/>
      <c r="N25" s="36"/>
      <c r="O25" s="22"/>
      <c r="P25" s="22"/>
    </row>
    <row r="26" spans="1:16" s="23" customFormat="1" ht="31.1" customHeight="1">
      <c r="A26" s="40"/>
      <c r="B26" s="41"/>
      <c r="C26" s="48"/>
      <c r="D26" s="43"/>
      <c r="E26" s="45"/>
      <c r="F26" s="46"/>
      <c r="G26" s="46"/>
      <c r="H26" s="92"/>
      <c r="I26" s="91"/>
      <c r="J26" s="89"/>
      <c r="K26" s="89"/>
      <c r="L26" s="90"/>
      <c r="M26" s="90"/>
      <c r="N26" s="36"/>
      <c r="O26" s="22"/>
      <c r="P26" s="22"/>
    </row>
    <row r="27" spans="1:16" s="23" customFormat="1" ht="31.1" customHeight="1">
      <c r="A27" s="40"/>
      <c r="B27" s="41"/>
      <c r="C27" s="48"/>
      <c r="D27" s="43"/>
      <c r="E27" s="45"/>
      <c r="F27" s="46"/>
      <c r="G27" s="46"/>
      <c r="H27" s="92"/>
      <c r="I27" s="92"/>
      <c r="J27" s="89"/>
      <c r="K27" s="89"/>
      <c r="L27" s="90"/>
      <c r="M27" s="90"/>
      <c r="N27" s="36"/>
      <c r="O27" s="22"/>
      <c r="P27" s="22"/>
    </row>
    <row r="28" spans="1:16" s="23" customFormat="1" ht="31.1" customHeight="1">
      <c r="A28" s="47"/>
      <c r="B28" s="41"/>
      <c r="C28" s="48"/>
      <c r="D28" s="43"/>
      <c r="E28" s="45"/>
      <c r="F28" s="46"/>
      <c r="G28" s="46"/>
      <c r="H28" s="92"/>
      <c r="I28" s="91"/>
      <c r="J28" s="89" t="str">
        <f t="shared" ref="J28:J42" si="3">IF(I28="","","V")</f>
        <v/>
      </c>
      <c r="K28" s="89" t="str">
        <f t="shared" ref="K28:K42" si="4">IF(OR(J28&lt;&gt;"",C28=""),"","V")</f>
        <v/>
      </c>
      <c r="L28" s="90" t="str">
        <f t="shared" ref="L28:L42" si="5">IF(A28="","",LEFT(A28,FIND("-",A28)-1))</f>
        <v/>
      </c>
      <c r="M28" s="90"/>
      <c r="N28" s="36"/>
      <c r="O28" s="22"/>
      <c r="P28" s="22"/>
    </row>
    <row r="29" spans="1:16" s="23" customFormat="1" ht="31.1" customHeight="1">
      <c r="A29" s="47"/>
      <c r="B29" s="41"/>
      <c r="C29" s="48"/>
      <c r="D29" s="43"/>
      <c r="E29" s="45"/>
      <c r="F29" s="46"/>
      <c r="G29" s="46"/>
      <c r="H29" s="92"/>
      <c r="I29" s="91"/>
      <c r="J29" s="89" t="str">
        <f t="shared" si="3"/>
        <v/>
      </c>
      <c r="K29" s="89" t="str">
        <f t="shared" si="4"/>
        <v/>
      </c>
      <c r="L29" s="90" t="str">
        <f t="shared" si="5"/>
        <v/>
      </c>
      <c r="M29" s="90"/>
      <c r="N29" s="36"/>
      <c r="O29" s="22"/>
      <c r="P29" s="22"/>
    </row>
    <row r="30" spans="1:16" s="23" customFormat="1" ht="31.1" customHeight="1">
      <c r="A30" s="47"/>
      <c r="B30" s="41"/>
      <c r="C30" s="48"/>
      <c r="D30" s="43"/>
      <c r="E30" s="45"/>
      <c r="F30" s="46"/>
      <c r="G30" s="46"/>
      <c r="H30" s="92"/>
      <c r="I30" s="91"/>
      <c r="J30" s="89" t="str">
        <f t="shared" si="3"/>
        <v/>
      </c>
      <c r="K30" s="89" t="str">
        <f t="shared" si="4"/>
        <v/>
      </c>
      <c r="L30" s="90" t="str">
        <f t="shared" si="5"/>
        <v/>
      </c>
      <c r="M30" s="90"/>
      <c r="N30" s="36"/>
      <c r="O30" s="22"/>
      <c r="P30" s="22"/>
    </row>
    <row r="31" spans="1:16" s="23" customFormat="1" ht="31.1" customHeight="1">
      <c r="A31" s="47"/>
      <c r="B31" s="41"/>
      <c r="C31" s="48"/>
      <c r="D31" s="43"/>
      <c r="E31" s="45"/>
      <c r="F31" s="46"/>
      <c r="G31" s="46"/>
      <c r="H31" s="92"/>
      <c r="I31" s="91"/>
      <c r="J31" s="89" t="str">
        <f t="shared" si="3"/>
        <v/>
      </c>
      <c r="K31" s="89" t="str">
        <f t="shared" si="4"/>
        <v/>
      </c>
      <c r="L31" s="90" t="str">
        <f t="shared" si="5"/>
        <v/>
      </c>
      <c r="M31" s="90"/>
      <c r="N31" s="36"/>
      <c r="O31" s="22"/>
      <c r="P31" s="22"/>
    </row>
    <row r="32" spans="1:16" s="23" customFormat="1" ht="31.1" customHeight="1">
      <c r="A32" s="47"/>
      <c r="B32" s="41"/>
      <c r="C32" s="48"/>
      <c r="D32" s="43"/>
      <c r="E32" s="45"/>
      <c r="F32" s="46"/>
      <c r="G32" s="46"/>
      <c r="H32" s="92"/>
      <c r="I32" s="91"/>
      <c r="J32" s="89" t="str">
        <f t="shared" si="3"/>
        <v/>
      </c>
      <c r="K32" s="89" t="str">
        <f t="shared" si="4"/>
        <v/>
      </c>
      <c r="L32" s="90" t="str">
        <f t="shared" si="5"/>
        <v/>
      </c>
      <c r="M32" s="90"/>
      <c r="N32" s="36"/>
      <c r="O32" s="22"/>
      <c r="P32" s="22"/>
    </row>
    <row r="33" spans="1:16" s="23" customFormat="1" ht="31.1" customHeight="1">
      <c r="A33" s="47"/>
      <c r="B33" s="41"/>
      <c r="C33" s="48"/>
      <c r="D33" s="43"/>
      <c r="E33" s="45"/>
      <c r="F33" s="46"/>
      <c r="G33" s="46"/>
      <c r="H33" s="92"/>
      <c r="I33" s="91"/>
      <c r="J33" s="89" t="str">
        <f t="shared" si="3"/>
        <v/>
      </c>
      <c r="K33" s="89" t="str">
        <f t="shared" si="4"/>
        <v/>
      </c>
      <c r="L33" s="90" t="str">
        <f t="shared" si="5"/>
        <v/>
      </c>
      <c r="M33" s="90"/>
      <c r="N33" s="36"/>
      <c r="O33" s="22"/>
      <c r="P33" s="22"/>
    </row>
    <row r="34" spans="1:16" s="23" customFormat="1" ht="31.1" customHeight="1">
      <c r="A34" s="47"/>
      <c r="B34" s="41"/>
      <c r="C34" s="48"/>
      <c r="D34" s="43"/>
      <c r="E34" s="45"/>
      <c r="F34" s="46"/>
      <c r="G34" s="46"/>
      <c r="H34" s="92"/>
      <c r="I34" s="91"/>
      <c r="J34" s="89" t="str">
        <f t="shared" si="3"/>
        <v/>
      </c>
      <c r="K34" s="89" t="str">
        <f t="shared" si="4"/>
        <v/>
      </c>
      <c r="L34" s="90" t="str">
        <f t="shared" si="5"/>
        <v/>
      </c>
      <c r="M34" s="90"/>
      <c r="N34" s="36"/>
      <c r="O34" s="22"/>
      <c r="P34" s="22"/>
    </row>
    <row r="35" spans="1:16" s="23" customFormat="1" ht="31.1" customHeight="1">
      <c r="A35" s="47"/>
      <c r="B35" s="41"/>
      <c r="C35" s="48"/>
      <c r="D35" s="43"/>
      <c r="E35" s="45"/>
      <c r="F35" s="46"/>
      <c r="G35" s="46"/>
      <c r="H35" s="92"/>
      <c r="I35" s="91"/>
      <c r="J35" s="89" t="str">
        <f t="shared" si="3"/>
        <v/>
      </c>
      <c r="K35" s="89" t="str">
        <f t="shared" si="4"/>
        <v/>
      </c>
      <c r="L35" s="90" t="str">
        <f t="shared" si="5"/>
        <v/>
      </c>
      <c r="M35" s="90"/>
      <c r="N35" s="36"/>
      <c r="O35" s="22"/>
      <c r="P35" s="22"/>
    </row>
    <row r="36" spans="1:16" s="23" customFormat="1" ht="31.1" customHeight="1">
      <c r="A36" s="47"/>
      <c r="B36" s="41"/>
      <c r="C36" s="48"/>
      <c r="D36" s="43"/>
      <c r="E36" s="45"/>
      <c r="F36" s="46"/>
      <c r="G36" s="46"/>
      <c r="H36" s="92"/>
      <c r="I36" s="91"/>
      <c r="J36" s="89" t="str">
        <f t="shared" si="3"/>
        <v/>
      </c>
      <c r="K36" s="89" t="str">
        <f t="shared" si="4"/>
        <v/>
      </c>
      <c r="L36" s="90" t="str">
        <f t="shared" si="5"/>
        <v/>
      </c>
      <c r="M36" s="90"/>
      <c r="N36" s="36"/>
      <c r="O36" s="22"/>
      <c r="P36" s="22"/>
    </row>
    <row r="37" spans="1:16" s="23" customFormat="1" ht="31.1" customHeight="1">
      <c r="A37" s="47"/>
      <c r="B37" s="41"/>
      <c r="C37" s="48"/>
      <c r="D37" s="43"/>
      <c r="E37" s="45"/>
      <c r="F37" s="46"/>
      <c r="G37" s="46"/>
      <c r="H37" s="92"/>
      <c r="I37" s="91"/>
      <c r="J37" s="89" t="str">
        <f t="shared" si="3"/>
        <v/>
      </c>
      <c r="K37" s="89" t="str">
        <f t="shared" si="4"/>
        <v/>
      </c>
      <c r="L37" s="90" t="str">
        <f t="shared" si="5"/>
        <v/>
      </c>
      <c r="M37" s="90"/>
      <c r="N37" s="36"/>
      <c r="O37" s="22"/>
      <c r="P37" s="22"/>
    </row>
    <row r="38" spans="1:16" s="23" customFormat="1" ht="31.1" customHeight="1">
      <c r="A38" s="47"/>
      <c r="B38" s="41"/>
      <c r="C38" s="48"/>
      <c r="D38" s="43"/>
      <c r="E38" s="45"/>
      <c r="F38" s="46"/>
      <c r="G38" s="46"/>
      <c r="H38" s="92"/>
      <c r="I38" s="91"/>
      <c r="J38" s="89" t="str">
        <f t="shared" si="3"/>
        <v/>
      </c>
      <c r="K38" s="89" t="str">
        <f t="shared" si="4"/>
        <v/>
      </c>
      <c r="L38" s="90" t="str">
        <f t="shared" si="5"/>
        <v/>
      </c>
      <c r="M38" s="90"/>
      <c r="N38" s="36"/>
      <c r="O38" s="22"/>
      <c r="P38" s="22"/>
    </row>
    <row r="39" spans="1:16" s="23" customFormat="1" ht="31.1" customHeight="1">
      <c r="A39" s="47"/>
      <c r="B39" s="41"/>
      <c r="C39" s="48"/>
      <c r="D39" s="43"/>
      <c r="E39" s="45"/>
      <c r="F39" s="46"/>
      <c r="G39" s="46"/>
      <c r="H39" s="92"/>
      <c r="I39" s="91"/>
      <c r="J39" s="89" t="str">
        <f t="shared" si="3"/>
        <v/>
      </c>
      <c r="K39" s="89" t="str">
        <f t="shared" si="4"/>
        <v/>
      </c>
      <c r="L39" s="90" t="str">
        <f t="shared" si="5"/>
        <v/>
      </c>
      <c r="M39" s="90"/>
      <c r="N39" s="36"/>
      <c r="O39" s="22"/>
      <c r="P39" s="22"/>
    </row>
    <row r="40" spans="1:16" s="23" customFormat="1" ht="31.1" customHeight="1">
      <c r="A40" s="47"/>
      <c r="B40" s="41"/>
      <c r="C40" s="48"/>
      <c r="D40" s="43"/>
      <c r="E40" s="45"/>
      <c r="F40" s="46"/>
      <c r="G40" s="46"/>
      <c r="H40" s="92"/>
      <c r="I40" s="91"/>
      <c r="J40" s="89" t="str">
        <f t="shared" si="3"/>
        <v/>
      </c>
      <c r="K40" s="89" t="str">
        <f t="shared" si="4"/>
        <v/>
      </c>
      <c r="L40" s="90" t="str">
        <f t="shared" si="5"/>
        <v/>
      </c>
      <c r="M40" s="90"/>
      <c r="N40" s="36"/>
      <c r="O40" s="22"/>
      <c r="P40" s="22"/>
    </row>
    <row r="41" spans="1:16" s="23" customFormat="1" ht="31.1" customHeight="1">
      <c r="A41" s="47"/>
      <c r="B41" s="41"/>
      <c r="C41" s="48"/>
      <c r="D41" s="43"/>
      <c r="E41" s="45"/>
      <c r="F41" s="46"/>
      <c r="G41" s="46"/>
      <c r="H41" s="92"/>
      <c r="I41" s="91"/>
      <c r="J41" s="89" t="str">
        <f t="shared" si="3"/>
        <v/>
      </c>
      <c r="K41" s="89" t="str">
        <f t="shared" si="4"/>
        <v/>
      </c>
      <c r="L41" s="90" t="str">
        <f t="shared" si="5"/>
        <v/>
      </c>
      <c r="M41" s="90"/>
      <c r="N41" s="36"/>
      <c r="O41" s="22"/>
      <c r="P41" s="22"/>
    </row>
    <row r="42" spans="1:16" s="23" customFormat="1" ht="31.1" customHeight="1">
      <c r="A42" s="47"/>
      <c r="B42" s="41"/>
      <c r="C42" s="48"/>
      <c r="D42" s="43"/>
      <c r="E42" s="45"/>
      <c r="F42" s="46"/>
      <c r="G42" s="46"/>
      <c r="H42" s="92"/>
      <c r="I42" s="91"/>
      <c r="J42" s="89" t="str">
        <f t="shared" si="3"/>
        <v/>
      </c>
      <c r="K42" s="89" t="str">
        <f t="shared" si="4"/>
        <v/>
      </c>
      <c r="L42" s="90" t="str">
        <f t="shared" si="5"/>
        <v/>
      </c>
      <c r="M42" s="90"/>
      <c r="N42" s="36"/>
      <c r="O42" s="22"/>
      <c r="P42" s="22"/>
    </row>
    <row r="43" spans="1:16" s="23" customFormat="1" ht="31.1" customHeight="1">
      <c r="A43" s="47"/>
      <c r="B43" s="41"/>
      <c r="C43" s="48"/>
      <c r="D43" s="43"/>
      <c r="E43" s="45"/>
      <c r="F43" s="46"/>
      <c r="G43" s="46"/>
      <c r="H43" s="92"/>
      <c r="I43" s="91"/>
      <c r="J43" s="89" t="str">
        <f t="shared" ref="J43:J51" si="6">IF(I43="","","V")</f>
        <v/>
      </c>
      <c r="K43" s="89" t="str">
        <f t="shared" ref="K43:K51" si="7">IF(OR(J43&lt;&gt;"",C43=""),"","V")</f>
        <v/>
      </c>
      <c r="L43" s="90" t="str">
        <f t="shared" ref="L43:L51" si="8">IF(A43="","",LEFT(A43,FIND("-",A43)-1))</f>
        <v/>
      </c>
      <c r="M43" s="90"/>
      <c r="N43" s="36"/>
      <c r="O43" s="22"/>
      <c r="P43" s="22"/>
    </row>
    <row r="44" spans="1:16" s="23" customFormat="1" ht="31.1" customHeight="1">
      <c r="A44" s="47"/>
      <c r="B44" s="41"/>
      <c r="C44" s="48"/>
      <c r="D44" s="43"/>
      <c r="E44" s="45"/>
      <c r="F44" s="46"/>
      <c r="G44" s="46"/>
      <c r="H44" s="92"/>
      <c r="I44" s="91"/>
      <c r="J44" s="89" t="str">
        <f t="shared" si="6"/>
        <v/>
      </c>
      <c r="K44" s="89" t="str">
        <f t="shared" si="7"/>
        <v/>
      </c>
      <c r="L44" s="90" t="str">
        <f t="shared" si="8"/>
        <v/>
      </c>
      <c r="M44" s="90"/>
      <c r="N44" s="36"/>
      <c r="O44" s="22"/>
      <c r="P44" s="22"/>
    </row>
    <row r="45" spans="1:16" s="23" customFormat="1" ht="31.1" customHeight="1">
      <c r="A45" s="47"/>
      <c r="B45" s="41"/>
      <c r="C45" s="48"/>
      <c r="D45" s="43"/>
      <c r="E45" s="45"/>
      <c r="F45" s="46"/>
      <c r="G45" s="46"/>
      <c r="H45" s="92"/>
      <c r="I45" s="91"/>
      <c r="J45" s="89" t="str">
        <f t="shared" si="6"/>
        <v/>
      </c>
      <c r="K45" s="89" t="str">
        <f t="shared" si="7"/>
        <v/>
      </c>
      <c r="L45" s="90" t="str">
        <f t="shared" si="8"/>
        <v/>
      </c>
      <c r="M45" s="90"/>
      <c r="N45" s="36"/>
      <c r="O45" s="22"/>
      <c r="P45" s="22"/>
    </row>
    <row r="46" spans="1:16" s="23" customFormat="1" ht="31.1" customHeight="1">
      <c r="A46" s="47"/>
      <c r="B46" s="41"/>
      <c r="C46" s="48"/>
      <c r="D46" s="43"/>
      <c r="E46" s="45"/>
      <c r="F46" s="46"/>
      <c r="G46" s="46"/>
      <c r="H46" s="92"/>
      <c r="I46" s="91"/>
      <c r="J46" s="89" t="str">
        <f t="shared" si="6"/>
        <v/>
      </c>
      <c r="K46" s="89" t="str">
        <f t="shared" si="7"/>
        <v/>
      </c>
      <c r="L46" s="90" t="str">
        <f t="shared" si="8"/>
        <v/>
      </c>
      <c r="M46" s="90"/>
      <c r="N46" s="36"/>
      <c r="O46" s="22"/>
      <c r="P46" s="22"/>
    </row>
    <row r="47" spans="1:16" s="23" customFormat="1" ht="31.1"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 customHeight="1">
      <c r="A52" s="86"/>
      <c r="B52" s="86"/>
      <c r="C52" s="86"/>
      <c r="D52" s="87"/>
      <c r="E52" s="86"/>
      <c r="F52" s="86"/>
      <c r="G52" s="86"/>
      <c r="H52" s="88"/>
      <c r="I52" s="88"/>
      <c r="J52" s="22"/>
      <c r="K52" s="22"/>
      <c r="L52" s="22"/>
      <c r="M52" s="22"/>
      <c r="N52" s="22"/>
      <c r="O52" s="22"/>
      <c r="P52" s="22"/>
      <c r="Q52" s="22"/>
      <c r="R52" s="22"/>
    </row>
    <row r="53" spans="1:18" s="23" customFormat="1" ht="31.1" customHeight="1">
      <c r="A53" s="86"/>
      <c r="B53" s="86"/>
      <c r="C53" s="86"/>
      <c r="D53" s="87"/>
      <c r="E53" s="86"/>
      <c r="F53" s="86"/>
      <c r="G53" s="86"/>
      <c r="H53" s="88"/>
      <c r="I53" s="88"/>
      <c r="J53" s="22"/>
      <c r="K53" s="22"/>
      <c r="L53" s="22"/>
      <c r="M53" s="22"/>
      <c r="N53" s="22"/>
      <c r="O53" s="22"/>
      <c r="P53" s="22"/>
      <c r="Q53" s="22"/>
      <c r="R53" s="22"/>
    </row>
    <row r="54" spans="1:18" s="23" customFormat="1" ht="31.1" customHeight="1">
      <c r="A54" s="86"/>
      <c r="B54" s="86"/>
      <c r="C54" s="86"/>
      <c r="D54" s="87"/>
      <c r="E54" s="86"/>
      <c r="F54" s="86"/>
      <c r="G54" s="86"/>
      <c r="H54" s="88"/>
      <c r="I54" s="88"/>
      <c r="J54" s="22"/>
      <c r="K54" s="22"/>
      <c r="L54" s="22"/>
      <c r="M54" s="22"/>
      <c r="N54" s="22"/>
      <c r="O54" s="22"/>
      <c r="P54" s="22"/>
      <c r="Q54" s="22"/>
      <c r="R54" s="22"/>
    </row>
    <row r="55" spans="1:18" s="23" customFormat="1" ht="31.1" customHeight="1">
      <c r="A55" s="86"/>
      <c r="B55" s="86"/>
      <c r="C55" s="86"/>
      <c r="D55" s="87"/>
      <c r="E55" s="86"/>
      <c r="F55" s="86"/>
      <c r="G55" s="86"/>
      <c r="H55" s="88"/>
      <c r="I55" s="88"/>
      <c r="J55" s="22"/>
      <c r="K55" s="22"/>
      <c r="L55" s="22"/>
      <c r="M55" s="22"/>
      <c r="N55" s="22"/>
      <c r="O55" s="22"/>
      <c r="P55" s="22"/>
      <c r="Q55" s="22"/>
      <c r="R55" s="22"/>
    </row>
    <row r="56" spans="1:18" s="23" customFormat="1" ht="31.1" customHeight="1">
      <c r="A56" s="86"/>
      <c r="B56" s="86"/>
      <c r="C56" s="86"/>
      <c r="D56" s="87"/>
      <c r="E56" s="86"/>
      <c r="F56" s="86"/>
      <c r="G56" s="86"/>
      <c r="H56" s="88"/>
      <c r="I56" s="88"/>
      <c r="J56" s="22"/>
      <c r="K56" s="22"/>
      <c r="L56" s="22"/>
      <c r="M56" s="22"/>
      <c r="N56" s="22"/>
      <c r="O56" s="22"/>
      <c r="P56" s="22"/>
      <c r="Q56" s="22"/>
      <c r="R56" s="22"/>
    </row>
    <row r="57" spans="1:18" s="23" customFormat="1" ht="31.1" customHeight="1">
      <c r="A57" s="86"/>
      <c r="B57" s="86"/>
      <c r="C57" s="86"/>
      <c r="D57" s="87"/>
      <c r="E57" s="86"/>
      <c r="F57" s="86"/>
      <c r="G57" s="86"/>
      <c r="H57" s="88"/>
      <c r="I57" s="88"/>
      <c r="J57" s="22"/>
      <c r="K57" s="22"/>
      <c r="L57" s="22"/>
      <c r="M57" s="22"/>
      <c r="N57" s="22"/>
      <c r="O57" s="22"/>
      <c r="P57" s="22"/>
      <c r="Q57" s="22"/>
      <c r="R57" s="22"/>
    </row>
    <row r="58" spans="1:18" s="23" customFormat="1" ht="31.1" customHeight="1">
      <c r="A58" s="86"/>
      <c r="B58" s="86"/>
      <c r="C58" s="86"/>
      <c r="D58" s="87"/>
      <c r="E58" s="86"/>
      <c r="F58" s="86"/>
      <c r="G58" s="86"/>
      <c r="H58" s="88"/>
      <c r="I58" s="88"/>
      <c r="J58" s="22"/>
      <c r="K58" s="22"/>
      <c r="L58" s="22"/>
      <c r="M58" s="22"/>
      <c r="N58" s="22"/>
      <c r="O58" s="22"/>
      <c r="P58" s="22"/>
      <c r="Q58" s="22"/>
      <c r="R58" s="22"/>
    </row>
    <row r="59" spans="1:18" s="23" customFormat="1" ht="31.1" customHeight="1">
      <c r="A59" s="86"/>
      <c r="B59" s="86"/>
      <c r="C59" s="86"/>
      <c r="D59" s="87"/>
      <c r="E59" s="86"/>
      <c r="F59" s="86"/>
      <c r="G59" s="86"/>
      <c r="H59" s="88"/>
      <c r="I59" s="88"/>
      <c r="J59" s="22"/>
      <c r="K59" s="22"/>
      <c r="L59" s="22"/>
      <c r="M59" s="22"/>
      <c r="N59" s="22"/>
      <c r="O59" s="22"/>
      <c r="P59" s="22"/>
      <c r="Q59" s="22"/>
      <c r="R59" s="22"/>
    </row>
    <row r="60" spans="1:18" s="23" customFormat="1" ht="31.1" customHeight="1">
      <c r="A60" s="86"/>
      <c r="B60" s="86"/>
      <c r="C60" s="86"/>
      <c r="D60" s="87"/>
      <c r="E60" s="86"/>
      <c r="F60" s="86"/>
      <c r="G60" s="86"/>
      <c r="H60" s="88"/>
      <c r="I60" s="88"/>
      <c r="J60" s="22"/>
      <c r="K60" s="22"/>
      <c r="L60" s="22"/>
      <c r="M60" s="22"/>
      <c r="N60" s="22"/>
      <c r="O60" s="22"/>
      <c r="P60" s="22"/>
      <c r="Q60" s="22"/>
      <c r="R60" s="22"/>
    </row>
    <row r="61" spans="1:18" s="23" customFormat="1" ht="31.1" customHeight="1">
      <c r="A61" s="86"/>
      <c r="B61" s="86"/>
      <c r="C61" s="86"/>
      <c r="D61" s="87"/>
      <c r="E61" s="86"/>
      <c r="F61" s="86"/>
      <c r="G61" s="86"/>
      <c r="H61" s="88"/>
      <c r="I61" s="88"/>
      <c r="J61" s="22"/>
      <c r="K61" s="22"/>
      <c r="L61" s="22"/>
      <c r="M61" s="22"/>
      <c r="N61" s="22"/>
      <c r="O61" s="22"/>
      <c r="P61" s="22"/>
      <c r="Q61" s="22"/>
      <c r="R61" s="22"/>
    </row>
    <row r="62" spans="1:18" s="23" customFormat="1" ht="31.1" customHeight="1">
      <c r="A62" s="86"/>
      <c r="B62" s="86"/>
      <c r="C62" s="86"/>
      <c r="D62" s="87"/>
      <c r="E62" s="86"/>
      <c r="F62" s="86"/>
      <c r="G62" s="86"/>
      <c r="H62" s="88"/>
      <c r="I62" s="88"/>
      <c r="J62" s="22"/>
      <c r="K62" s="22"/>
      <c r="L62" s="22"/>
      <c r="M62" s="22"/>
      <c r="N62" s="22"/>
      <c r="O62" s="22"/>
      <c r="P62" s="22"/>
      <c r="Q62" s="22"/>
      <c r="R62" s="22"/>
    </row>
    <row r="63" spans="1:18" s="23" customFormat="1" ht="31.1" customHeight="1">
      <c r="A63" s="86"/>
      <c r="B63" s="86"/>
      <c r="C63" s="86"/>
      <c r="D63" s="87"/>
      <c r="E63" s="86"/>
      <c r="F63" s="86"/>
      <c r="G63" s="86"/>
      <c r="H63" s="88"/>
      <c r="I63" s="88"/>
      <c r="J63" s="22"/>
      <c r="K63" s="22"/>
      <c r="L63" s="22"/>
      <c r="M63" s="22"/>
      <c r="N63" s="22"/>
      <c r="O63" s="22"/>
      <c r="P63" s="22"/>
      <c r="Q63" s="22"/>
      <c r="R63" s="22"/>
    </row>
    <row r="64" spans="1:18" s="23" customFormat="1" ht="31.1" customHeight="1">
      <c r="A64" s="86"/>
      <c r="B64" s="86"/>
      <c r="C64" s="86"/>
      <c r="D64" s="87"/>
      <c r="E64" s="86"/>
      <c r="F64" s="86"/>
      <c r="G64" s="86"/>
      <c r="H64" s="88"/>
      <c r="I64" s="88"/>
      <c r="J64" s="22"/>
      <c r="K64" s="22"/>
      <c r="L64" s="22"/>
      <c r="M64" s="22"/>
      <c r="N64" s="22"/>
      <c r="O64" s="22"/>
      <c r="P64" s="22"/>
      <c r="Q64" s="22"/>
      <c r="R64" s="22"/>
    </row>
    <row r="65" spans="1:18" s="23" customFormat="1" ht="31.1" customHeight="1">
      <c r="A65" s="86"/>
      <c r="B65" s="86"/>
      <c r="C65" s="86"/>
      <c r="D65" s="87"/>
      <c r="E65" s="86"/>
      <c r="F65" s="86"/>
      <c r="G65" s="86"/>
      <c r="H65" s="88"/>
      <c r="I65" s="88"/>
      <c r="J65" s="22"/>
      <c r="K65" s="22"/>
      <c r="L65" s="22"/>
      <c r="M65" s="22"/>
      <c r="N65" s="22"/>
      <c r="O65" s="22"/>
      <c r="P65" s="22"/>
      <c r="Q65" s="22"/>
      <c r="R65" s="22"/>
    </row>
    <row r="66" spans="1:18" s="23" customFormat="1" ht="31.1" customHeight="1">
      <c r="A66" s="86"/>
      <c r="B66" s="86"/>
      <c r="C66" s="86"/>
      <c r="D66" s="87"/>
      <c r="E66" s="86"/>
      <c r="F66" s="86"/>
      <c r="G66" s="86"/>
      <c r="H66" s="88"/>
      <c r="I66" s="88"/>
      <c r="J66" s="22"/>
      <c r="K66" s="22"/>
      <c r="L66" s="22"/>
      <c r="M66" s="22"/>
      <c r="N66" s="22"/>
      <c r="O66" s="22"/>
      <c r="P66" s="22"/>
      <c r="Q66" s="22"/>
      <c r="R66" s="22"/>
    </row>
    <row r="67" spans="1:18" s="23" customFormat="1" ht="31.1" customHeight="1">
      <c r="A67" s="86"/>
      <c r="B67" s="86"/>
      <c r="C67" s="86"/>
      <c r="D67" s="87"/>
      <c r="E67" s="86"/>
      <c r="F67" s="86"/>
      <c r="G67" s="86"/>
      <c r="H67" s="88"/>
      <c r="I67" s="88"/>
      <c r="J67" s="22"/>
      <c r="K67" s="22"/>
      <c r="L67" s="22"/>
      <c r="M67" s="22"/>
      <c r="N67" s="22"/>
      <c r="O67" s="22"/>
      <c r="P67" s="22"/>
      <c r="Q67" s="22"/>
      <c r="R67" s="22"/>
    </row>
    <row r="68" spans="1:18" s="23" customFormat="1" ht="31.1" customHeight="1">
      <c r="A68" s="86"/>
      <c r="B68" s="86"/>
      <c r="C68" s="86"/>
      <c r="D68" s="87"/>
      <c r="E68" s="86"/>
      <c r="F68" s="86"/>
      <c r="G68" s="86"/>
      <c r="H68" s="88"/>
      <c r="I68" s="88"/>
      <c r="J68" s="22"/>
      <c r="K68" s="22"/>
      <c r="L68" s="22"/>
      <c r="M68" s="22"/>
      <c r="N68" s="22"/>
      <c r="O68" s="22"/>
      <c r="P68" s="22"/>
      <c r="Q68" s="22"/>
      <c r="R68" s="22"/>
    </row>
    <row r="69" spans="1:18" s="23" customFormat="1" ht="31.1" customHeight="1">
      <c r="A69" s="86"/>
      <c r="B69" s="86"/>
      <c r="C69" s="86"/>
      <c r="D69" s="87"/>
      <c r="E69" s="86"/>
      <c r="F69" s="86"/>
      <c r="G69" s="86"/>
      <c r="H69" s="88"/>
      <c r="I69" s="88"/>
      <c r="J69" s="22"/>
      <c r="K69" s="22"/>
      <c r="L69" s="22"/>
      <c r="M69" s="22"/>
      <c r="N69" s="22"/>
      <c r="O69" s="22"/>
      <c r="P69" s="22"/>
      <c r="Q69" s="22"/>
      <c r="R69" s="22"/>
    </row>
    <row r="70" spans="1:18" s="23" customFormat="1" ht="31.1" customHeight="1">
      <c r="A70" s="86"/>
      <c r="B70" s="86"/>
      <c r="C70" s="86"/>
      <c r="D70" s="87"/>
      <c r="E70" s="86"/>
      <c r="F70" s="86"/>
      <c r="G70" s="86"/>
      <c r="H70" s="88"/>
      <c r="I70" s="88"/>
      <c r="J70" s="22"/>
      <c r="K70" s="22"/>
      <c r="L70" s="22"/>
      <c r="M70" s="22"/>
      <c r="N70" s="22"/>
      <c r="O70" s="22"/>
      <c r="P70" s="22"/>
      <c r="Q70" s="22"/>
      <c r="R70" s="22"/>
    </row>
    <row r="71" spans="1:18" s="23" customFormat="1" ht="31.1" customHeight="1">
      <c r="A71" s="86"/>
      <c r="B71" s="86"/>
      <c r="C71" s="86"/>
      <c r="D71" s="87"/>
      <c r="E71" s="86"/>
      <c r="F71" s="86"/>
      <c r="G71" s="86"/>
      <c r="H71" s="88"/>
      <c r="I71" s="88"/>
      <c r="J71" s="22"/>
      <c r="K71" s="22"/>
      <c r="L71" s="22"/>
      <c r="M71" s="22"/>
      <c r="N71" s="22"/>
      <c r="O71" s="22"/>
      <c r="P71" s="22"/>
      <c r="Q71" s="22"/>
      <c r="R71" s="22"/>
    </row>
    <row r="72" spans="1:18" s="23" customFormat="1" ht="31.1" customHeight="1">
      <c r="A72" s="86"/>
      <c r="B72" s="86"/>
      <c r="C72" s="86"/>
      <c r="D72" s="87"/>
      <c r="E72" s="86"/>
      <c r="F72" s="86"/>
      <c r="G72" s="86"/>
      <c r="H72" s="88"/>
      <c r="I72" s="88"/>
      <c r="J72" s="22"/>
      <c r="K72" s="22"/>
      <c r="L72" s="22"/>
      <c r="M72" s="22"/>
      <c r="N72" s="22"/>
      <c r="O72" s="22"/>
      <c r="P72" s="22"/>
      <c r="Q72" s="22"/>
      <c r="R72" s="22"/>
    </row>
    <row r="73" spans="1:18" s="23" customFormat="1" ht="31.1" customHeight="1">
      <c r="A73" s="86"/>
      <c r="B73" s="86"/>
      <c r="C73" s="86"/>
      <c r="D73" s="87"/>
      <c r="E73" s="86"/>
      <c r="F73" s="86"/>
      <c r="G73" s="86"/>
      <c r="H73" s="88"/>
      <c r="I73" s="88"/>
      <c r="J73" s="22"/>
      <c r="K73" s="22"/>
      <c r="L73" s="22"/>
      <c r="M73" s="22"/>
      <c r="N73" s="22"/>
      <c r="O73" s="22"/>
      <c r="P73" s="22"/>
      <c r="Q73" s="22"/>
      <c r="R73" s="22"/>
    </row>
    <row r="74" spans="1:18" s="23" customFormat="1" ht="31.1" customHeight="1">
      <c r="A74" s="86"/>
      <c r="B74" s="86"/>
      <c r="C74" s="86"/>
      <c r="D74" s="87"/>
      <c r="E74" s="86"/>
      <c r="F74" s="86"/>
      <c r="G74" s="86"/>
      <c r="H74" s="88"/>
      <c r="I74" s="88"/>
      <c r="J74" s="22"/>
      <c r="K74" s="22"/>
      <c r="L74" s="22"/>
      <c r="M74" s="22"/>
      <c r="N74" s="22"/>
      <c r="O74" s="22"/>
      <c r="P74" s="22"/>
      <c r="Q74" s="22"/>
      <c r="R74" s="22"/>
    </row>
    <row r="75" spans="1:18" s="23" customFormat="1" ht="31.1" customHeight="1">
      <c r="A75" s="86"/>
      <c r="B75" s="86"/>
      <c r="C75" s="86"/>
      <c r="D75" s="87"/>
      <c r="E75" s="86"/>
      <c r="F75" s="86"/>
      <c r="G75" s="86"/>
      <c r="H75" s="88"/>
      <c r="I75" s="88"/>
      <c r="J75" s="22"/>
      <c r="K75" s="22"/>
      <c r="L75" s="22"/>
      <c r="M75" s="22"/>
      <c r="N75" s="22"/>
      <c r="O75" s="22"/>
      <c r="P75" s="22"/>
      <c r="Q75" s="22"/>
      <c r="R75" s="22"/>
    </row>
    <row r="76" spans="1:18" s="23" customFormat="1" ht="31.1" customHeight="1">
      <c r="A76" s="86"/>
      <c r="B76" s="86"/>
      <c r="C76" s="86"/>
      <c r="D76" s="87"/>
      <c r="E76" s="86"/>
      <c r="F76" s="86"/>
      <c r="G76" s="86"/>
      <c r="H76" s="88"/>
      <c r="I76" s="88"/>
      <c r="J76" s="22"/>
      <c r="K76" s="22"/>
      <c r="L76" s="22"/>
      <c r="M76" s="22"/>
      <c r="N76" s="22"/>
      <c r="O76" s="22"/>
      <c r="P76" s="22"/>
      <c r="Q76" s="22"/>
      <c r="R76" s="22"/>
    </row>
    <row r="77" spans="1:18" s="23" customFormat="1" ht="31.1" customHeight="1">
      <c r="A77" s="86"/>
      <c r="B77" s="86"/>
      <c r="C77" s="86"/>
      <c r="D77" s="87"/>
      <c r="E77" s="86"/>
      <c r="F77" s="86"/>
      <c r="G77" s="86"/>
      <c r="H77" s="88"/>
      <c r="I77" s="88"/>
      <c r="J77" s="22"/>
      <c r="K77" s="22"/>
      <c r="L77" s="22"/>
      <c r="M77" s="22"/>
      <c r="N77" s="22"/>
      <c r="O77" s="22"/>
      <c r="P77" s="22"/>
      <c r="Q77" s="22"/>
      <c r="R77" s="22"/>
    </row>
    <row r="78" spans="1:18" s="23" customFormat="1" ht="31.1" customHeight="1">
      <c r="A78" s="86"/>
      <c r="B78" s="86"/>
      <c r="C78" s="86"/>
      <c r="D78" s="87"/>
      <c r="E78" s="86"/>
      <c r="F78" s="86"/>
      <c r="G78" s="86"/>
      <c r="H78" s="88"/>
      <c r="I78" s="88"/>
      <c r="J78" s="22"/>
      <c r="K78" s="22"/>
      <c r="L78" s="22"/>
      <c r="M78" s="22"/>
      <c r="N78" s="22"/>
      <c r="O78" s="22"/>
      <c r="P78" s="22"/>
      <c r="Q78" s="22"/>
      <c r="R78" s="22"/>
    </row>
    <row r="79" spans="1:18" s="23" customFormat="1" ht="31.1" customHeight="1">
      <c r="A79" s="86"/>
      <c r="B79" s="86"/>
      <c r="C79" s="86"/>
      <c r="D79" s="87"/>
      <c r="E79" s="86"/>
      <c r="F79" s="86"/>
      <c r="G79" s="86"/>
      <c r="H79" s="88"/>
      <c r="I79" s="88"/>
      <c r="J79" s="22"/>
      <c r="K79" s="22"/>
      <c r="L79" s="22"/>
      <c r="M79" s="22"/>
      <c r="N79" s="22"/>
      <c r="O79" s="22"/>
      <c r="P79" s="22"/>
      <c r="Q79" s="22"/>
      <c r="R79" s="22"/>
    </row>
    <row r="80" spans="1:18" s="23" customFormat="1" ht="31.1" customHeight="1">
      <c r="A80" s="86"/>
      <c r="B80" s="86"/>
      <c r="C80" s="86"/>
      <c r="D80" s="87"/>
      <c r="E80" s="86"/>
      <c r="F80" s="86"/>
      <c r="G80" s="86"/>
      <c r="H80" s="88"/>
      <c r="I80" s="88"/>
      <c r="J80" s="22"/>
      <c r="K80" s="22"/>
      <c r="L80" s="22"/>
      <c r="M80" s="22"/>
      <c r="N80" s="22"/>
      <c r="O80" s="22"/>
      <c r="P80" s="22"/>
      <c r="Q80" s="22"/>
      <c r="R80" s="22"/>
    </row>
    <row r="81" spans="1:18" s="23" customFormat="1" ht="31.1" customHeight="1">
      <c r="A81" s="86"/>
      <c r="B81" s="86"/>
      <c r="C81" s="86"/>
      <c r="D81" s="87"/>
      <c r="E81" s="86"/>
      <c r="F81" s="86"/>
      <c r="G81" s="86"/>
      <c r="H81" s="88"/>
      <c r="I81" s="88"/>
      <c r="J81" s="22"/>
      <c r="K81" s="22"/>
      <c r="L81" s="22"/>
      <c r="M81" s="22"/>
      <c r="N81" s="22"/>
      <c r="O81" s="22"/>
      <c r="P81" s="22"/>
      <c r="Q81" s="22"/>
      <c r="R81" s="22"/>
    </row>
    <row r="82" spans="1:18" s="23" customFormat="1" ht="31.1" customHeight="1">
      <c r="A82" s="86"/>
      <c r="B82" s="86"/>
      <c r="C82" s="86"/>
      <c r="D82" s="87"/>
      <c r="E82" s="86"/>
      <c r="F82" s="86"/>
      <c r="G82" s="86"/>
      <c r="H82" s="88"/>
      <c r="I82" s="88"/>
      <c r="J82" s="22"/>
      <c r="K82" s="22"/>
      <c r="L82" s="22"/>
      <c r="M82" s="22"/>
      <c r="N82" s="22"/>
      <c r="O82" s="22"/>
      <c r="P82" s="22"/>
      <c r="Q82" s="22"/>
      <c r="R82" s="22"/>
    </row>
    <row r="83" spans="1:18" s="23" customFormat="1" ht="31.1" customHeight="1">
      <c r="A83" s="86"/>
      <c r="B83" s="86"/>
      <c r="C83" s="86"/>
      <c r="D83" s="87"/>
      <c r="E83" s="86"/>
      <c r="F83" s="86"/>
      <c r="G83" s="86"/>
      <c r="H83" s="88"/>
      <c r="I83" s="88"/>
      <c r="J83" s="22"/>
      <c r="K83" s="22"/>
      <c r="L83" s="22"/>
      <c r="M83" s="22"/>
      <c r="N83" s="22"/>
      <c r="O83" s="22"/>
      <c r="P83" s="22"/>
      <c r="Q83" s="22"/>
      <c r="R83" s="22"/>
    </row>
    <row r="84" spans="1:18" s="23" customFormat="1" ht="31.1" customHeight="1">
      <c r="A84" s="86"/>
      <c r="B84" s="86"/>
      <c r="C84" s="86"/>
      <c r="D84" s="87"/>
      <c r="E84" s="86"/>
      <c r="F84" s="86"/>
      <c r="G84" s="86"/>
      <c r="H84" s="88"/>
      <c r="I84" s="88"/>
      <c r="J84" s="22"/>
      <c r="K84" s="22"/>
      <c r="L84" s="22"/>
      <c r="M84" s="22"/>
      <c r="N84" s="22"/>
      <c r="O84" s="22"/>
      <c r="P84" s="22"/>
      <c r="Q84" s="22"/>
      <c r="R84" s="22"/>
    </row>
    <row r="85" spans="1:18" s="23" customFormat="1" ht="31.1" customHeight="1">
      <c r="A85" s="86"/>
      <c r="B85" s="86"/>
      <c r="C85" s="86"/>
      <c r="D85" s="87"/>
      <c r="E85" s="86"/>
      <c r="F85" s="86"/>
      <c r="G85" s="86"/>
      <c r="H85" s="88"/>
      <c r="I85" s="88"/>
      <c r="J85" s="22"/>
      <c r="K85" s="22"/>
      <c r="L85" s="22"/>
      <c r="M85" s="22"/>
      <c r="N85" s="22"/>
      <c r="O85" s="22"/>
      <c r="P85" s="22"/>
      <c r="Q85" s="22"/>
      <c r="R85" s="22"/>
    </row>
    <row r="86" spans="1:18" s="23" customFormat="1" ht="31.1" customHeight="1">
      <c r="A86" s="86"/>
      <c r="B86" s="86"/>
      <c r="C86" s="86"/>
      <c r="D86" s="87"/>
      <c r="E86" s="86"/>
      <c r="F86" s="86"/>
      <c r="G86" s="86"/>
      <c r="H86" s="88"/>
      <c r="I86" s="88"/>
      <c r="J86" s="22"/>
      <c r="K86" s="22"/>
      <c r="L86" s="22"/>
      <c r="M86" s="22"/>
      <c r="N86" s="22"/>
      <c r="O86" s="22"/>
      <c r="P86" s="22"/>
      <c r="Q86" s="22"/>
      <c r="R86" s="22"/>
    </row>
    <row r="87" spans="1:18" s="23" customFormat="1" ht="31.1" customHeight="1">
      <c r="A87" s="86"/>
      <c r="B87" s="86"/>
      <c r="C87" s="86"/>
      <c r="D87" s="87"/>
      <c r="E87" s="86"/>
      <c r="F87" s="86"/>
      <c r="G87" s="86"/>
      <c r="H87" s="88"/>
      <c r="I87" s="88"/>
      <c r="J87" s="22"/>
      <c r="K87" s="22"/>
      <c r="L87" s="22"/>
      <c r="M87" s="22"/>
      <c r="N87" s="22"/>
      <c r="O87" s="22"/>
      <c r="P87" s="22"/>
      <c r="Q87" s="22"/>
      <c r="R87" s="22"/>
    </row>
    <row r="88" spans="1:18" s="23" customFormat="1" ht="31.1" customHeight="1">
      <c r="A88" s="86"/>
      <c r="B88" s="86"/>
      <c r="C88" s="86"/>
      <c r="D88" s="87"/>
      <c r="E88" s="86"/>
      <c r="F88" s="86"/>
      <c r="G88" s="86"/>
      <c r="H88" s="88"/>
      <c r="I88" s="88"/>
      <c r="J88" s="22"/>
      <c r="K88" s="22"/>
      <c r="L88" s="22"/>
      <c r="M88" s="22"/>
      <c r="N88" s="22"/>
      <c r="O88" s="22"/>
      <c r="P88" s="22"/>
      <c r="Q88" s="22"/>
      <c r="R88" s="22"/>
    </row>
    <row r="89" spans="1:18" s="23" customFormat="1" ht="31.1" customHeight="1">
      <c r="A89" s="86"/>
      <c r="B89" s="86"/>
      <c r="C89" s="86"/>
      <c r="D89" s="87"/>
      <c r="E89" s="86"/>
      <c r="F89" s="86"/>
      <c r="G89" s="86"/>
      <c r="H89" s="88"/>
      <c r="I89" s="88"/>
      <c r="J89" s="22"/>
      <c r="K89" s="22"/>
      <c r="L89" s="22"/>
      <c r="M89" s="22"/>
      <c r="N89" s="22"/>
      <c r="O89" s="22"/>
      <c r="P89" s="22"/>
      <c r="Q89" s="22"/>
      <c r="R89" s="22"/>
    </row>
    <row r="90" spans="1:18" s="23" customFormat="1" ht="31.1" customHeight="1">
      <c r="A90" s="86"/>
      <c r="B90" s="86"/>
      <c r="C90" s="86"/>
      <c r="D90" s="87"/>
      <c r="E90" s="86"/>
      <c r="F90" s="86"/>
      <c r="G90" s="86"/>
      <c r="H90" s="88"/>
      <c r="I90" s="88"/>
      <c r="J90" s="22"/>
      <c r="K90" s="22"/>
      <c r="L90" s="22"/>
      <c r="M90" s="22"/>
      <c r="N90" s="22"/>
      <c r="O90" s="22"/>
      <c r="P90" s="22"/>
      <c r="Q90" s="22"/>
      <c r="R90" s="22"/>
    </row>
    <row r="91" spans="1:18" s="23" customFormat="1" ht="31.1" customHeight="1">
      <c r="A91" s="86"/>
      <c r="B91" s="86"/>
      <c r="C91" s="86"/>
      <c r="D91" s="87"/>
      <c r="E91" s="86"/>
      <c r="F91" s="86"/>
      <c r="G91" s="86"/>
      <c r="H91" s="88"/>
      <c r="I91" s="88"/>
      <c r="J91" s="22"/>
      <c r="K91" s="22"/>
      <c r="L91" s="22"/>
      <c r="M91" s="22"/>
      <c r="N91" s="22"/>
      <c r="O91" s="22"/>
      <c r="P91" s="22"/>
      <c r="Q91" s="22"/>
      <c r="R91" s="22"/>
    </row>
    <row r="92" spans="1:18" s="23" customFormat="1" ht="31.1" customHeight="1">
      <c r="A92" s="86"/>
      <c r="B92" s="86"/>
      <c r="C92" s="86"/>
      <c r="D92" s="87"/>
      <c r="E92" s="86"/>
      <c r="F92" s="86"/>
      <c r="G92" s="86"/>
      <c r="H92" s="88"/>
      <c r="I92" s="88"/>
      <c r="J92" s="22"/>
      <c r="K92" s="22"/>
      <c r="L92" s="22"/>
      <c r="M92" s="22"/>
      <c r="N92" s="22"/>
      <c r="O92" s="22"/>
      <c r="P92" s="22"/>
      <c r="Q92" s="22"/>
      <c r="R92" s="22"/>
    </row>
    <row r="93" spans="1:18" s="23" customFormat="1" ht="31.1" customHeight="1">
      <c r="A93" s="86"/>
      <c r="B93" s="86"/>
      <c r="C93" s="86"/>
      <c r="D93" s="87"/>
      <c r="E93" s="86"/>
      <c r="F93" s="86"/>
      <c r="G93" s="86"/>
      <c r="H93" s="88"/>
      <c r="I93" s="88"/>
      <c r="J93" s="22"/>
      <c r="K93" s="22"/>
      <c r="L93" s="22"/>
      <c r="M93" s="22"/>
      <c r="N93" s="22"/>
      <c r="O93" s="22"/>
      <c r="P93" s="22"/>
      <c r="Q93" s="22"/>
      <c r="R93" s="22"/>
    </row>
    <row r="94" spans="1:18" s="23" customFormat="1" ht="31.1" customHeight="1">
      <c r="A94" s="86"/>
      <c r="B94" s="86"/>
      <c r="C94" s="86"/>
      <c r="D94" s="87"/>
      <c r="E94" s="86"/>
      <c r="F94" s="86"/>
      <c r="G94" s="86"/>
      <c r="H94" s="88"/>
      <c r="I94" s="88"/>
      <c r="J94" s="22"/>
      <c r="K94" s="22"/>
      <c r="L94" s="22"/>
      <c r="M94" s="22"/>
      <c r="N94" s="22"/>
      <c r="O94" s="22"/>
      <c r="P94" s="22"/>
      <c r="Q94" s="22"/>
      <c r="R94" s="22"/>
    </row>
    <row r="95" spans="1:18" s="23" customFormat="1" ht="31.1" customHeight="1">
      <c r="A95" s="86"/>
      <c r="B95" s="86"/>
      <c r="C95" s="86"/>
      <c r="D95" s="87"/>
      <c r="E95" s="86"/>
      <c r="F95" s="86"/>
      <c r="G95" s="86"/>
      <c r="H95" s="88"/>
      <c r="I95" s="88"/>
      <c r="J95" s="22"/>
      <c r="K95" s="22"/>
      <c r="L95" s="22"/>
      <c r="M95" s="22"/>
      <c r="N95" s="22"/>
      <c r="O95" s="22"/>
      <c r="P95" s="22"/>
      <c r="Q95" s="22"/>
      <c r="R95" s="22"/>
    </row>
    <row r="96" spans="1:18" s="23" customFormat="1" ht="31.1" customHeight="1">
      <c r="A96" s="86"/>
      <c r="B96" s="86"/>
      <c r="C96" s="86"/>
      <c r="D96" s="87"/>
      <c r="E96" s="86"/>
      <c r="F96" s="86"/>
      <c r="G96" s="86"/>
      <c r="H96" s="88"/>
      <c r="I96" s="88"/>
      <c r="J96" s="22"/>
      <c r="K96" s="22"/>
      <c r="L96" s="22"/>
      <c r="M96" s="22"/>
      <c r="N96" s="22"/>
      <c r="O96" s="22"/>
      <c r="P96" s="22"/>
      <c r="Q96" s="22"/>
      <c r="R96" s="22"/>
    </row>
    <row r="97" spans="1:18" s="23" customFormat="1" ht="31.1" customHeight="1">
      <c r="A97" s="86"/>
      <c r="B97" s="86"/>
      <c r="C97" s="86"/>
      <c r="D97" s="87"/>
      <c r="E97" s="86"/>
      <c r="F97" s="86"/>
      <c r="G97" s="86"/>
      <c r="H97" s="88"/>
      <c r="I97" s="88"/>
      <c r="J97" s="22"/>
      <c r="K97" s="22"/>
      <c r="L97" s="22"/>
      <c r="M97" s="22"/>
      <c r="N97" s="22"/>
      <c r="O97" s="22"/>
      <c r="P97" s="22"/>
      <c r="Q97" s="22"/>
      <c r="R97" s="22"/>
    </row>
    <row r="98" spans="1:18" s="23" customFormat="1" ht="31.1" customHeight="1">
      <c r="A98" s="86"/>
      <c r="B98" s="86"/>
      <c r="C98" s="86"/>
      <c r="D98" s="87"/>
      <c r="E98" s="86"/>
      <c r="F98" s="86"/>
      <c r="G98" s="86"/>
      <c r="H98" s="88"/>
      <c r="I98" s="88"/>
      <c r="J98" s="22"/>
      <c r="K98" s="22"/>
      <c r="L98" s="22"/>
      <c r="M98" s="22"/>
      <c r="N98" s="22"/>
      <c r="O98" s="22"/>
      <c r="P98" s="22"/>
      <c r="Q98" s="22"/>
      <c r="R98" s="22"/>
    </row>
    <row r="99" spans="1:18" s="23" customFormat="1" ht="31.1" customHeight="1">
      <c r="A99" s="86"/>
      <c r="B99" s="86"/>
      <c r="C99" s="86"/>
      <c r="D99" s="87"/>
      <c r="E99" s="86"/>
      <c r="F99" s="86"/>
      <c r="G99" s="86"/>
      <c r="H99" s="88"/>
      <c r="I99" s="88"/>
      <c r="J99" s="22"/>
      <c r="K99" s="22"/>
      <c r="L99" s="22"/>
      <c r="M99" s="22"/>
      <c r="N99" s="22"/>
      <c r="O99" s="22"/>
      <c r="P99" s="22"/>
      <c r="Q99" s="22"/>
      <c r="R99" s="22"/>
    </row>
    <row r="100" spans="1:18" s="23" customFormat="1" ht="31.1" customHeight="1">
      <c r="A100" s="86"/>
      <c r="B100" s="86"/>
      <c r="C100" s="86"/>
      <c r="D100" s="87"/>
      <c r="E100" s="86"/>
      <c r="F100" s="86"/>
      <c r="G100" s="86"/>
      <c r="H100" s="88"/>
      <c r="I100" s="88"/>
      <c r="J100" s="22"/>
      <c r="K100" s="22"/>
      <c r="L100" s="22"/>
      <c r="M100" s="22"/>
      <c r="N100" s="22"/>
      <c r="O100" s="22"/>
      <c r="P100" s="22"/>
      <c r="Q100" s="22"/>
      <c r="R100" s="22"/>
    </row>
    <row r="101" spans="1:18" s="23" customFormat="1" ht="31.1" customHeight="1">
      <c r="A101" s="86"/>
      <c r="B101" s="86"/>
      <c r="C101" s="86"/>
      <c r="D101" s="87"/>
      <c r="E101" s="86"/>
      <c r="F101" s="86"/>
      <c r="G101" s="86"/>
      <c r="H101" s="88"/>
      <c r="I101" s="88"/>
      <c r="J101" s="22"/>
      <c r="K101" s="22"/>
      <c r="L101" s="22"/>
      <c r="M101" s="22"/>
      <c r="N101" s="22"/>
      <c r="O101" s="22"/>
      <c r="P101" s="22"/>
      <c r="Q101" s="22"/>
      <c r="R101" s="22"/>
    </row>
    <row r="102" spans="1:18" s="23" customFormat="1" ht="31.1" customHeight="1">
      <c r="A102" s="86"/>
      <c r="B102" s="86"/>
      <c r="C102" s="86"/>
      <c r="D102" s="87"/>
      <c r="E102" s="86"/>
      <c r="F102" s="86"/>
      <c r="G102" s="86"/>
      <c r="H102" s="88"/>
      <c r="I102" s="88"/>
      <c r="J102" s="22"/>
      <c r="K102" s="22"/>
      <c r="L102" s="22"/>
      <c r="M102" s="22"/>
      <c r="N102" s="22"/>
      <c r="O102" s="22"/>
      <c r="P102" s="22"/>
      <c r="Q102" s="22"/>
      <c r="R102" s="22"/>
    </row>
    <row r="103" spans="1:18" s="23" customFormat="1" ht="31.1" customHeight="1">
      <c r="A103" s="86"/>
      <c r="B103" s="86"/>
      <c r="C103" s="86"/>
      <c r="D103" s="87"/>
      <c r="E103" s="86"/>
      <c r="F103" s="86"/>
      <c r="G103" s="86"/>
      <c r="H103" s="88"/>
      <c r="I103" s="88"/>
      <c r="J103" s="22"/>
      <c r="K103" s="22"/>
      <c r="L103" s="22"/>
      <c r="M103" s="22"/>
      <c r="N103" s="22"/>
      <c r="O103" s="22"/>
      <c r="P103" s="22"/>
      <c r="Q103" s="22"/>
      <c r="R103" s="22"/>
    </row>
    <row r="104" spans="1:18" s="23" customFormat="1" ht="31.1" customHeight="1">
      <c r="A104" s="86"/>
      <c r="B104" s="86"/>
      <c r="C104" s="86"/>
      <c r="D104" s="87"/>
      <c r="E104" s="86"/>
      <c r="F104" s="86"/>
      <c r="G104" s="86"/>
      <c r="H104" s="88"/>
      <c r="I104" s="88"/>
      <c r="J104" s="22"/>
      <c r="K104" s="22"/>
      <c r="L104" s="22"/>
      <c r="M104" s="22"/>
      <c r="N104" s="22"/>
      <c r="O104" s="22"/>
      <c r="P104" s="22"/>
      <c r="Q104" s="22"/>
      <c r="R104" s="22"/>
    </row>
    <row r="105" spans="1:18" s="23" customFormat="1" ht="31.1" customHeight="1">
      <c r="A105" s="86"/>
      <c r="B105" s="86"/>
      <c r="C105" s="86"/>
      <c r="D105" s="87"/>
      <c r="E105" s="86"/>
      <c r="F105" s="86"/>
      <c r="G105" s="86"/>
      <c r="H105" s="88"/>
      <c r="I105" s="88"/>
      <c r="J105" s="22"/>
      <c r="K105" s="22"/>
      <c r="L105" s="22"/>
      <c r="M105" s="22"/>
      <c r="N105" s="22"/>
      <c r="O105" s="22"/>
      <c r="P105" s="22"/>
      <c r="Q105" s="22"/>
      <c r="R105" s="22"/>
    </row>
    <row r="106" spans="1:18" s="23" customFormat="1" ht="31.1" customHeight="1">
      <c r="A106" s="86"/>
      <c r="B106" s="86"/>
      <c r="C106" s="86"/>
      <c r="D106" s="87"/>
      <c r="E106" s="86"/>
      <c r="F106" s="86"/>
      <c r="G106" s="86"/>
      <c r="H106" s="88"/>
      <c r="I106" s="88"/>
      <c r="J106" s="22"/>
      <c r="K106" s="22"/>
      <c r="L106" s="22"/>
      <c r="M106" s="22"/>
      <c r="N106" s="22"/>
      <c r="O106" s="22"/>
      <c r="P106" s="22"/>
      <c r="Q106" s="22"/>
      <c r="R106" s="22"/>
    </row>
    <row r="107" spans="1:18" ht="31.1" customHeight="1">
      <c r="I107" s="88"/>
    </row>
    <row r="108" spans="1:18" ht="31.1" customHeight="1">
      <c r="I108" s="88"/>
    </row>
    <row r="109" spans="1:18" ht="31.1" customHeight="1">
      <c r="I109" s="88"/>
    </row>
    <row r="110" spans="1:18" ht="31.1" customHeight="1">
      <c r="I110" s="88"/>
    </row>
    <row r="111" spans="1:18" ht="31.1" customHeight="1">
      <c r="I111" s="88"/>
    </row>
    <row r="112" spans="1:18" ht="31.1" customHeight="1">
      <c r="I112" s="88"/>
    </row>
    <row r="113" spans="9:9" ht="31.1" customHeight="1">
      <c r="I113" s="88"/>
    </row>
  </sheetData>
  <sheetProtection selectLockedCells="1"/>
  <phoneticPr fontId="23" type="noConversion"/>
  <dataValidations count="5">
    <dataValidation type="list" allowBlank="1" showInputMessage="1" showErrorMessage="1" sqref="C52:C62 D63:E106">
      <formula1>"需求,分析,資安,設計,測試,規範,SLA,其他"</formula1>
    </dataValidation>
    <dataValidation type="list" allowBlank="1" showInputMessage="1" showErrorMessage="1" sqref="J3:K51">
      <formula1>"V"</formula1>
    </dataValidation>
    <dataValidation type="list" allowBlank="1" showInputMessage="1" showErrorMessage="1" sqref="A3:A51">
      <formula1>次數選單</formula1>
    </dataValidation>
    <dataValidation type="list" allowBlank="1" showInputMessage="1" showErrorMessage="1" sqref="F3:F65512">
      <formula1>植入Bug來源</formula1>
    </dataValidation>
    <dataValidation type="list" allowBlank="1" showInputMessage="1" showErrorMessage="1" sqref="G3:G65512">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399999999999999"/>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49.1">
      <c r="A2" s="139" t="s">
        <v>357</v>
      </c>
      <c r="B2" s="138" t="s">
        <v>371</v>
      </c>
      <c r="C2" s="33"/>
      <c r="D2" s="31" t="s">
        <v>272</v>
      </c>
      <c r="E2" s="117" t="s">
        <v>352</v>
      </c>
      <c r="F2" s="33"/>
      <c r="G2" s="118" t="s">
        <v>86</v>
      </c>
      <c r="H2" s="119" t="s">
        <v>257</v>
      </c>
      <c r="I2" s="28"/>
    </row>
    <row r="3" spans="1:9" ht="32.75">
      <c r="A3" s="138" t="s">
        <v>354</v>
      </c>
      <c r="B3" s="138" t="s">
        <v>371</v>
      </c>
      <c r="C3" s="33"/>
      <c r="D3" s="31" t="s">
        <v>273</v>
      </c>
      <c r="E3" s="117" t="s">
        <v>305</v>
      </c>
      <c r="F3" s="33"/>
      <c r="G3" s="118" t="s">
        <v>87</v>
      </c>
      <c r="H3" s="137" t="s">
        <v>258</v>
      </c>
      <c r="I3" s="28"/>
    </row>
    <row r="4" spans="1:9" ht="32.75">
      <c r="A4" s="139" t="s">
        <v>377</v>
      </c>
      <c r="B4" s="138" t="s">
        <v>371</v>
      </c>
      <c r="C4" s="33"/>
      <c r="D4" s="31" t="s">
        <v>299</v>
      </c>
      <c r="E4" s="32" t="s">
        <v>304</v>
      </c>
      <c r="F4" s="33"/>
      <c r="G4" s="118" t="s">
        <v>88</v>
      </c>
      <c r="H4" s="137" t="s">
        <v>259</v>
      </c>
      <c r="I4" s="28"/>
    </row>
    <row r="5" spans="1:9" ht="49.1">
      <c r="A5" s="139" t="s">
        <v>355</v>
      </c>
      <c r="B5" s="138" t="s">
        <v>371</v>
      </c>
      <c r="C5" s="33"/>
      <c r="D5" s="31" t="s">
        <v>296</v>
      </c>
      <c r="E5" s="32" t="s">
        <v>300</v>
      </c>
      <c r="F5" s="33"/>
      <c r="G5" s="118" t="s">
        <v>251</v>
      </c>
      <c r="H5" s="137" t="s">
        <v>289</v>
      </c>
    </row>
    <row r="6" spans="1:9" ht="49.1">
      <c r="A6" s="139" t="s">
        <v>356</v>
      </c>
      <c r="B6" s="138" t="s">
        <v>371</v>
      </c>
      <c r="C6" s="33"/>
      <c r="D6" s="31" t="s">
        <v>298</v>
      </c>
      <c r="E6" s="32" t="s">
        <v>297</v>
      </c>
      <c r="F6" s="33"/>
      <c r="G6" s="118" t="s">
        <v>252</v>
      </c>
      <c r="H6" s="137" t="s">
        <v>291</v>
      </c>
    </row>
    <row r="7" spans="1:9" ht="49.1">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1">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399999999999999"/>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2.75">
      <c r="A2" s="30" t="s">
        <v>247</v>
      </c>
      <c r="B2" s="30" t="s">
        <v>240</v>
      </c>
      <c r="C2" s="24" t="s">
        <v>3</v>
      </c>
      <c r="D2" s="25" t="s">
        <v>165</v>
      </c>
      <c r="E2" s="26"/>
      <c r="F2" s="27"/>
      <c r="G2" s="27"/>
      <c r="H2" s="27"/>
      <c r="I2" s="28"/>
      <c r="J2" s="28"/>
      <c r="K2" s="28"/>
      <c r="L2" s="28"/>
    </row>
    <row r="3" spans="1:12" s="23" customFormat="1" ht="32.75">
      <c r="A3" s="30" t="s">
        <v>247</v>
      </c>
      <c r="B3" s="30" t="s">
        <v>223</v>
      </c>
      <c r="C3" s="24" t="s">
        <v>3</v>
      </c>
      <c r="D3" s="25" t="s">
        <v>185</v>
      </c>
      <c r="E3" s="26"/>
      <c r="F3" s="27"/>
      <c r="G3" s="27"/>
      <c r="H3" s="27"/>
      <c r="I3" s="28"/>
      <c r="J3" s="28"/>
      <c r="K3" s="28"/>
      <c r="L3" s="28"/>
    </row>
    <row r="4" spans="1:12" s="23" customFormat="1" ht="32.75">
      <c r="A4" s="30" t="s">
        <v>247</v>
      </c>
      <c r="B4" s="30" t="s">
        <v>223</v>
      </c>
      <c r="C4" s="24" t="s">
        <v>3</v>
      </c>
      <c r="D4" s="25" t="s">
        <v>184</v>
      </c>
      <c r="E4" s="26"/>
      <c r="F4" s="27"/>
      <c r="G4" s="27"/>
      <c r="H4" s="27"/>
      <c r="I4" s="28"/>
      <c r="J4" s="28"/>
      <c r="K4" s="28"/>
      <c r="L4" s="28"/>
    </row>
    <row r="5" spans="1:12" s="23" customFormat="1" ht="32.75">
      <c r="A5" s="30" t="s">
        <v>247</v>
      </c>
      <c r="B5" s="30" t="s">
        <v>223</v>
      </c>
      <c r="C5" s="24" t="s">
        <v>3</v>
      </c>
      <c r="D5" s="25" t="s">
        <v>186</v>
      </c>
      <c r="E5" s="26"/>
      <c r="F5" s="27"/>
      <c r="G5" s="27"/>
      <c r="H5" s="27"/>
      <c r="I5" s="28"/>
      <c r="J5" s="28"/>
      <c r="K5" s="28"/>
      <c r="L5" s="28"/>
    </row>
    <row r="6" spans="1:12" s="23" customFormat="1" ht="32.75">
      <c r="A6" s="30" t="s">
        <v>247</v>
      </c>
      <c r="B6" s="30" t="s">
        <v>223</v>
      </c>
      <c r="C6" s="24" t="s">
        <v>3</v>
      </c>
      <c r="D6" s="25" t="s">
        <v>243</v>
      </c>
      <c r="E6" s="26"/>
      <c r="F6" s="27"/>
      <c r="G6" s="27"/>
      <c r="H6" s="27"/>
      <c r="I6" s="28"/>
      <c r="J6" s="28"/>
      <c r="K6" s="28"/>
      <c r="L6" s="28"/>
    </row>
    <row r="7" spans="1:12" s="23" customFormat="1" ht="32.75">
      <c r="A7" s="30" t="s">
        <v>247</v>
      </c>
      <c r="B7" s="30" t="s">
        <v>223</v>
      </c>
      <c r="C7" s="24" t="s">
        <v>3</v>
      </c>
      <c r="D7" s="25" t="s">
        <v>187</v>
      </c>
      <c r="E7" s="26"/>
      <c r="F7" s="27"/>
      <c r="G7" s="27"/>
      <c r="H7" s="27"/>
      <c r="I7" s="28"/>
      <c r="J7" s="28"/>
      <c r="K7" s="28"/>
      <c r="L7" s="28"/>
    </row>
    <row r="8" spans="1:12" s="23" customFormat="1" ht="32.75">
      <c r="A8" s="30" t="s">
        <v>247</v>
      </c>
      <c r="B8" s="30" t="s">
        <v>223</v>
      </c>
      <c r="C8" s="24" t="s">
        <v>3</v>
      </c>
      <c r="D8" s="25" t="s">
        <v>164</v>
      </c>
      <c r="E8" s="26"/>
      <c r="F8" s="27"/>
      <c r="G8" s="27"/>
      <c r="H8" s="27"/>
      <c r="I8" s="28"/>
      <c r="J8" s="28"/>
      <c r="K8" s="28"/>
      <c r="L8" s="28"/>
    </row>
    <row r="9" spans="1:12" s="23" customFormat="1" ht="32.75">
      <c r="A9" s="30" t="s">
        <v>247</v>
      </c>
      <c r="B9" s="30" t="s">
        <v>223</v>
      </c>
      <c r="C9" s="24" t="s">
        <v>3</v>
      </c>
      <c r="D9" s="25" t="s">
        <v>188</v>
      </c>
      <c r="E9" s="26"/>
      <c r="F9" s="27"/>
      <c r="G9" s="27"/>
      <c r="H9" s="27"/>
      <c r="I9" s="28"/>
      <c r="J9" s="28"/>
      <c r="K9" s="28"/>
      <c r="L9" s="28"/>
    </row>
    <row r="10" spans="1:12" s="23" customFormat="1" ht="32.75">
      <c r="A10" s="30" t="s">
        <v>247</v>
      </c>
      <c r="B10" s="30" t="s">
        <v>223</v>
      </c>
      <c r="C10" s="24" t="s">
        <v>3</v>
      </c>
      <c r="D10" s="25" t="s">
        <v>242</v>
      </c>
      <c r="E10" s="26"/>
      <c r="F10" s="27"/>
      <c r="G10" s="27"/>
      <c r="H10" s="27"/>
      <c r="I10" s="28"/>
      <c r="J10" s="28"/>
      <c r="K10" s="28"/>
      <c r="L10" s="28"/>
    </row>
    <row r="11" spans="1:12" s="23" customFormat="1" ht="32.75">
      <c r="A11" s="30" t="s">
        <v>247</v>
      </c>
      <c r="B11" s="30" t="s">
        <v>223</v>
      </c>
      <c r="C11" s="24" t="s">
        <v>3</v>
      </c>
      <c r="D11" s="25" t="s">
        <v>15</v>
      </c>
      <c r="E11" s="26"/>
      <c r="F11" s="22"/>
      <c r="G11" s="22"/>
      <c r="H11" s="22"/>
      <c r="I11" s="22"/>
    </row>
    <row r="12" spans="1:12" s="23" customFormat="1" ht="32.75">
      <c r="A12" s="30" t="s">
        <v>247</v>
      </c>
      <c r="B12" s="30" t="s">
        <v>223</v>
      </c>
      <c r="C12" s="24" t="s">
        <v>3</v>
      </c>
      <c r="D12" s="25" t="s">
        <v>189</v>
      </c>
      <c r="E12" s="26"/>
      <c r="F12" s="27"/>
      <c r="G12" s="27"/>
      <c r="H12" s="27"/>
      <c r="I12" s="28"/>
      <c r="J12" s="28"/>
      <c r="K12" s="28"/>
      <c r="L12" s="28"/>
    </row>
    <row r="13" spans="1:12" s="23" customFormat="1" ht="32.75">
      <c r="A13" s="30" t="s">
        <v>247</v>
      </c>
      <c r="B13" s="30" t="s">
        <v>223</v>
      </c>
      <c r="C13" s="24" t="s">
        <v>3</v>
      </c>
      <c r="D13" s="25" t="s">
        <v>190</v>
      </c>
      <c r="E13" s="26"/>
      <c r="F13" s="27"/>
      <c r="G13" s="27"/>
      <c r="H13" s="27"/>
      <c r="I13" s="28"/>
      <c r="J13" s="28"/>
      <c r="K13" s="28"/>
      <c r="L13" s="28"/>
    </row>
    <row r="14" spans="1:12" s="23" customFormat="1" ht="32.75">
      <c r="A14" s="30" t="s">
        <v>247</v>
      </c>
      <c r="B14" s="30" t="s">
        <v>223</v>
      </c>
      <c r="C14" s="24" t="s">
        <v>3</v>
      </c>
      <c r="D14" s="25" t="s">
        <v>191</v>
      </c>
      <c r="E14" s="26"/>
      <c r="F14" s="27"/>
      <c r="G14" s="27"/>
      <c r="H14" s="27"/>
      <c r="I14" s="28"/>
      <c r="J14" s="28"/>
      <c r="K14" s="28"/>
      <c r="L14" s="28"/>
    </row>
    <row r="15" spans="1:12" s="23" customFormat="1" ht="32.75">
      <c r="A15" s="30" t="s">
        <v>247</v>
      </c>
      <c r="B15" s="30" t="s">
        <v>223</v>
      </c>
      <c r="C15" s="24" t="s">
        <v>3</v>
      </c>
      <c r="D15" s="25" t="s">
        <v>192</v>
      </c>
      <c r="E15" s="26"/>
      <c r="F15" s="27"/>
      <c r="G15" s="27"/>
      <c r="H15" s="27"/>
      <c r="I15" s="28"/>
      <c r="J15" s="28"/>
      <c r="K15" s="28"/>
      <c r="L15" s="28"/>
    </row>
    <row r="16" spans="1:12" s="23" customFormat="1" ht="32.75">
      <c r="A16" s="30" t="s">
        <v>247</v>
      </c>
      <c r="B16" s="30" t="s">
        <v>223</v>
      </c>
      <c r="C16" s="24" t="s">
        <v>3</v>
      </c>
      <c r="D16" s="25" t="s">
        <v>193</v>
      </c>
      <c r="E16" s="26"/>
      <c r="F16" s="27"/>
      <c r="G16" s="27"/>
      <c r="H16" s="27"/>
      <c r="I16" s="28"/>
      <c r="J16" s="28"/>
      <c r="K16" s="28"/>
      <c r="L16" s="28"/>
    </row>
    <row r="17" spans="1:12" s="23" customFormat="1" ht="32.75">
      <c r="A17" s="30" t="s">
        <v>247</v>
      </c>
      <c r="B17" s="30" t="s">
        <v>223</v>
      </c>
      <c r="C17" s="24" t="s">
        <v>3</v>
      </c>
      <c r="D17" s="25" t="s">
        <v>194</v>
      </c>
      <c r="E17" s="26"/>
      <c r="F17" s="27"/>
      <c r="G17" s="27"/>
      <c r="H17" s="27"/>
      <c r="I17" s="28"/>
      <c r="J17" s="28"/>
      <c r="K17" s="28"/>
      <c r="L17" s="28"/>
    </row>
    <row r="18" spans="1:12" s="23" customFormat="1" ht="32.75">
      <c r="A18" s="30" t="s">
        <v>247</v>
      </c>
      <c r="B18" s="30" t="s">
        <v>223</v>
      </c>
      <c r="C18" s="24" t="s">
        <v>3</v>
      </c>
      <c r="D18" s="25" t="s">
        <v>195</v>
      </c>
      <c r="E18" s="26"/>
      <c r="F18" s="27"/>
      <c r="G18" s="27"/>
      <c r="H18" s="27"/>
      <c r="I18" s="28"/>
      <c r="J18" s="28"/>
      <c r="K18" s="28"/>
      <c r="L18" s="28"/>
    </row>
    <row r="19" spans="1:12" s="23" customFormat="1" ht="32.75">
      <c r="A19" s="30" t="s">
        <v>247</v>
      </c>
      <c r="B19" s="30" t="s">
        <v>223</v>
      </c>
      <c r="C19" s="24" t="s">
        <v>3</v>
      </c>
      <c r="D19" s="25" t="s">
        <v>16</v>
      </c>
      <c r="E19" s="26"/>
      <c r="F19" s="22"/>
      <c r="G19" s="22"/>
      <c r="H19" s="22"/>
      <c r="I19" s="22"/>
    </row>
    <row r="20" spans="1:12" s="23" customFormat="1" ht="32.75">
      <c r="A20" s="30" t="s">
        <v>247</v>
      </c>
      <c r="B20" s="30" t="s">
        <v>240</v>
      </c>
      <c r="C20" s="24" t="s">
        <v>3</v>
      </c>
      <c r="D20" s="25" t="s">
        <v>157</v>
      </c>
      <c r="E20" s="26"/>
      <c r="F20" s="22"/>
      <c r="G20" s="22"/>
      <c r="H20" s="22"/>
      <c r="I20" s="22"/>
    </row>
    <row r="21" spans="1:12" s="23" customFormat="1" ht="32.75">
      <c r="A21" s="30" t="s">
        <v>247</v>
      </c>
      <c r="B21" s="30" t="s">
        <v>223</v>
      </c>
      <c r="C21" s="24" t="s">
        <v>3</v>
      </c>
      <c r="D21" s="25" t="s">
        <v>196</v>
      </c>
      <c r="E21" s="26"/>
      <c r="F21" s="27"/>
      <c r="G21" s="27"/>
      <c r="H21" s="27"/>
      <c r="I21" s="28"/>
      <c r="J21" s="28"/>
      <c r="K21" s="28"/>
      <c r="L21" s="28"/>
    </row>
    <row r="22" spans="1:12" s="23" customFormat="1" ht="32.75">
      <c r="A22" s="30" t="s">
        <v>247</v>
      </c>
      <c r="B22" s="30" t="s">
        <v>223</v>
      </c>
      <c r="C22" s="24" t="s">
        <v>3</v>
      </c>
      <c r="D22" s="25" t="s">
        <v>197</v>
      </c>
      <c r="E22" s="26"/>
      <c r="F22" s="27"/>
      <c r="G22" s="27"/>
      <c r="H22" s="27"/>
      <c r="I22" s="28"/>
      <c r="J22" s="28"/>
      <c r="K22" s="28"/>
      <c r="L22" s="28"/>
    </row>
    <row r="23" spans="1:12" s="23" customFormat="1" ht="32.75">
      <c r="A23" s="30" t="s">
        <v>247</v>
      </c>
      <c r="B23" s="30" t="s">
        <v>223</v>
      </c>
      <c r="C23" s="24" t="s">
        <v>3</v>
      </c>
      <c r="D23" s="25" t="s">
        <v>198</v>
      </c>
      <c r="E23" s="26"/>
      <c r="F23" s="27"/>
      <c r="G23" s="27"/>
      <c r="H23" s="27"/>
      <c r="I23" s="28"/>
      <c r="J23" s="28"/>
      <c r="K23" s="28"/>
      <c r="L23" s="28"/>
    </row>
    <row r="24" spans="1:12" s="23" customFormat="1" ht="32.75">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2.75">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2.75">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ht="32.75">
      <c r="A35" s="30" t="s">
        <v>247</v>
      </c>
      <c r="B35" s="30" t="s">
        <v>241</v>
      </c>
      <c r="C35" s="24" t="s">
        <v>5</v>
      </c>
      <c r="D35" s="25" t="s">
        <v>200</v>
      </c>
      <c r="E35" s="26"/>
      <c r="F35" s="27"/>
      <c r="G35" s="27"/>
      <c r="H35" s="27"/>
      <c r="I35" s="28"/>
      <c r="J35" s="28"/>
      <c r="K35" s="28"/>
      <c r="L35" s="28"/>
    </row>
    <row r="36" spans="1:12" s="23" customFormat="1" ht="32.75">
      <c r="A36" s="30" t="s">
        <v>247</v>
      </c>
      <c r="B36" s="30" t="s">
        <v>226</v>
      </c>
      <c r="C36" s="24" t="s">
        <v>5</v>
      </c>
      <c r="D36" s="25" t="s">
        <v>201</v>
      </c>
      <c r="E36" s="26"/>
      <c r="F36" s="27"/>
      <c r="G36" s="27"/>
      <c r="H36" s="27"/>
      <c r="I36" s="28"/>
      <c r="J36" s="28"/>
      <c r="K36" s="28"/>
      <c r="L36" s="28"/>
    </row>
    <row r="37" spans="1:12" ht="32.75">
      <c r="A37" s="30" t="s">
        <v>247</v>
      </c>
      <c r="B37" s="30" t="s">
        <v>226</v>
      </c>
      <c r="C37" s="24" t="s">
        <v>5</v>
      </c>
      <c r="D37" s="25" t="s">
        <v>202</v>
      </c>
      <c r="E37" s="26"/>
    </row>
    <row r="38" spans="1:12" ht="32.75">
      <c r="A38" s="30" t="s">
        <v>247</v>
      </c>
      <c r="B38" s="30" t="s">
        <v>226</v>
      </c>
      <c r="C38" s="24" t="s">
        <v>5</v>
      </c>
      <c r="D38" s="25" t="s">
        <v>203</v>
      </c>
      <c r="E38" s="26"/>
    </row>
    <row r="39" spans="1:12" ht="32.75">
      <c r="A39" s="30" t="s">
        <v>247</v>
      </c>
      <c r="B39" s="30" t="s">
        <v>226</v>
      </c>
      <c r="C39" s="24" t="s">
        <v>5</v>
      </c>
      <c r="D39" s="25" t="s">
        <v>204</v>
      </c>
      <c r="E39" s="26"/>
    </row>
    <row r="40" spans="1:12" ht="32.75">
      <c r="A40" s="30" t="s">
        <v>247</v>
      </c>
      <c r="B40" s="30" t="s">
        <v>226</v>
      </c>
      <c r="C40" s="24" t="s">
        <v>5</v>
      </c>
      <c r="D40" s="25" t="s">
        <v>158</v>
      </c>
      <c r="E40" s="26"/>
      <c r="H40" s="28"/>
    </row>
    <row r="41" spans="1:12" ht="32.75">
      <c r="A41" s="30" t="s">
        <v>247</v>
      </c>
      <c r="B41" s="30" t="s">
        <v>226</v>
      </c>
      <c r="C41" s="24" t="s">
        <v>6</v>
      </c>
      <c r="D41" s="25" t="s">
        <v>21</v>
      </c>
      <c r="E41" s="26"/>
    </row>
    <row r="42" spans="1:12" ht="32.75">
      <c r="A42" s="30" t="s">
        <v>247</v>
      </c>
      <c r="B42" s="30" t="s">
        <v>226</v>
      </c>
      <c r="C42" s="24" t="s">
        <v>3</v>
      </c>
      <c r="D42" s="25" t="s">
        <v>180</v>
      </c>
      <c r="E42" s="26"/>
    </row>
    <row r="43" spans="1:12" ht="32.75">
      <c r="A43" s="30" t="s">
        <v>247</v>
      </c>
      <c r="B43" s="30" t="s">
        <v>226</v>
      </c>
      <c r="C43" s="24" t="s">
        <v>3</v>
      </c>
      <c r="D43" s="25" t="s">
        <v>209</v>
      </c>
      <c r="E43" s="26"/>
    </row>
    <row r="44" spans="1:12" ht="32.75">
      <c r="A44" s="30" t="s">
        <v>247</v>
      </c>
      <c r="B44" s="30" t="s">
        <v>226</v>
      </c>
      <c r="C44" s="24" t="s">
        <v>3</v>
      </c>
      <c r="D44" s="25" t="s">
        <v>210</v>
      </c>
      <c r="E44" s="26"/>
    </row>
    <row r="45" spans="1:12" ht="32.75">
      <c r="A45" s="30" t="s">
        <v>247</v>
      </c>
      <c r="B45" s="30" t="s">
        <v>226</v>
      </c>
      <c r="C45" s="24" t="s">
        <v>3</v>
      </c>
      <c r="D45" s="25" t="s">
        <v>211</v>
      </c>
      <c r="E45" s="26"/>
    </row>
    <row r="46" spans="1:12" ht="32.75">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ht="32.75">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2.75">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2.75">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2.75">
      <c r="A63" s="30" t="s">
        <v>247</v>
      </c>
      <c r="B63" s="30" t="s">
        <v>230</v>
      </c>
      <c r="C63" s="24" t="s">
        <v>3</v>
      </c>
      <c r="D63" s="25" t="s">
        <v>164</v>
      </c>
      <c r="E63" s="26"/>
      <c r="F63" s="27"/>
      <c r="G63" s="27"/>
      <c r="H63" s="27"/>
      <c r="I63" s="28"/>
      <c r="J63" s="28"/>
      <c r="K63" s="28"/>
      <c r="L63" s="28"/>
    </row>
    <row r="64" spans="1:12" s="23" customFormat="1" ht="32.75">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ht="32.75">
      <c r="A72" s="30" t="s">
        <v>247</v>
      </c>
      <c r="B72" s="30" t="s">
        <v>237</v>
      </c>
      <c r="C72" s="24" t="s">
        <v>8</v>
      </c>
      <c r="D72" s="25" t="s">
        <v>220</v>
      </c>
      <c r="E72" s="26"/>
    </row>
    <row r="73" spans="1:12" ht="32.75">
      <c r="A73" s="30" t="s">
        <v>247</v>
      </c>
      <c r="B73" s="30" t="s">
        <v>237</v>
      </c>
      <c r="C73" s="24" t="s">
        <v>8</v>
      </c>
      <c r="D73" s="25" t="s">
        <v>31</v>
      </c>
      <c r="E73" s="26"/>
      <c r="F73" s="22"/>
      <c r="G73" s="22"/>
      <c r="H73" s="22"/>
      <c r="I73" s="22"/>
      <c r="J73" s="23"/>
      <c r="K73" s="23"/>
      <c r="L73" s="23"/>
    </row>
    <row r="74" spans="1:12" ht="32.75">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2.75" hidden="1">
      <c r="A80" s="30" t="s">
        <v>248</v>
      </c>
      <c r="B80" s="30" t="s">
        <v>244</v>
      </c>
      <c r="C80" s="24" t="s">
        <v>176</v>
      </c>
      <c r="D80" s="25" t="s">
        <v>174</v>
      </c>
      <c r="E80" s="26"/>
      <c r="F80" s="22"/>
      <c r="G80" s="22"/>
      <c r="H80" s="23"/>
      <c r="I80" s="23"/>
      <c r="J80" s="23"/>
      <c r="K80" s="23"/>
      <c r="L80" s="23"/>
    </row>
    <row r="81" spans="1:12" ht="49.1" hidden="1">
      <c r="A81" s="30" t="s">
        <v>248</v>
      </c>
      <c r="B81" s="30" t="s">
        <v>244</v>
      </c>
      <c r="C81" s="24" t="s">
        <v>70</v>
      </c>
      <c r="D81" s="25" t="s">
        <v>90</v>
      </c>
      <c r="E81" s="26"/>
      <c r="F81" s="22"/>
      <c r="G81" s="22"/>
      <c r="H81" s="23"/>
      <c r="I81" s="23"/>
      <c r="J81" s="23"/>
      <c r="K81" s="23"/>
      <c r="L81" s="23"/>
    </row>
    <row r="82" spans="1:12" ht="98.2" hidden="1">
      <c r="A82" s="30" t="s">
        <v>248</v>
      </c>
      <c r="B82" s="30" t="s">
        <v>244</v>
      </c>
      <c r="C82" s="24" t="s">
        <v>69</v>
      </c>
      <c r="D82" s="25" t="s">
        <v>278</v>
      </c>
      <c r="E82" s="26"/>
      <c r="F82" s="22"/>
      <c r="G82" s="22"/>
      <c r="H82" s="23"/>
      <c r="I82" s="23"/>
      <c r="J82" s="23"/>
      <c r="K82" s="23"/>
      <c r="L82" s="23"/>
    </row>
    <row r="83" spans="1:12" ht="32.75" hidden="1">
      <c r="A83" s="30" t="s">
        <v>248</v>
      </c>
      <c r="B83" s="30" t="s">
        <v>245</v>
      </c>
      <c r="C83" s="24" t="s">
        <v>72</v>
      </c>
      <c r="D83" s="25" t="s">
        <v>106</v>
      </c>
      <c r="E83" s="26"/>
      <c r="H83" s="28"/>
    </row>
    <row r="84" spans="1:12" ht="32.75" hidden="1">
      <c r="A84" s="30" t="s">
        <v>248</v>
      </c>
      <c r="B84" s="30" t="s">
        <v>245</v>
      </c>
      <c r="C84" s="24" t="s">
        <v>71</v>
      </c>
      <c r="D84" s="25" t="s">
        <v>175</v>
      </c>
      <c r="E84" s="26"/>
      <c r="H84" s="28"/>
    </row>
    <row r="85" spans="1:12" ht="32.75" hidden="1">
      <c r="A85" s="30" t="s">
        <v>248</v>
      </c>
      <c r="B85" s="30" t="s">
        <v>245</v>
      </c>
      <c r="C85" s="24" t="s">
        <v>70</v>
      </c>
      <c r="D85" s="25" t="s">
        <v>105</v>
      </c>
      <c r="E85" s="26"/>
      <c r="H85" s="28"/>
    </row>
    <row r="86" spans="1:12" ht="32.75" hidden="1">
      <c r="A86" s="30" t="s">
        <v>248</v>
      </c>
      <c r="B86" s="30" t="s">
        <v>246</v>
      </c>
      <c r="C86" s="24" t="s">
        <v>71</v>
      </c>
      <c r="D86" s="25" t="s">
        <v>96</v>
      </c>
      <c r="E86" s="26"/>
      <c r="F86" s="22"/>
      <c r="G86" s="22"/>
      <c r="H86" s="23"/>
      <c r="I86" s="23"/>
      <c r="J86" s="23"/>
      <c r="K86" s="23"/>
      <c r="L86" s="23"/>
    </row>
    <row r="87" spans="1:12" ht="32.75" hidden="1">
      <c r="A87" s="30" t="s">
        <v>248</v>
      </c>
      <c r="B87" s="30" t="s">
        <v>246</v>
      </c>
      <c r="C87" s="24" t="s">
        <v>71</v>
      </c>
      <c r="D87" s="25" t="s">
        <v>95</v>
      </c>
      <c r="E87" s="26"/>
      <c r="F87" s="22"/>
      <c r="G87" s="22"/>
      <c r="H87" s="23"/>
      <c r="I87" s="23"/>
      <c r="J87" s="23"/>
      <c r="K87" s="23"/>
      <c r="L87" s="23"/>
    </row>
    <row r="88" spans="1:12" ht="32.75" hidden="1">
      <c r="A88" s="30" t="s">
        <v>248</v>
      </c>
      <c r="B88" s="30" t="s">
        <v>246</v>
      </c>
      <c r="C88" s="24" t="s">
        <v>71</v>
      </c>
      <c r="D88" s="25" t="s">
        <v>97</v>
      </c>
      <c r="E88" s="26"/>
      <c r="F88" s="22"/>
      <c r="G88" s="22"/>
      <c r="H88" s="23"/>
      <c r="I88" s="23"/>
      <c r="J88" s="23"/>
      <c r="K88" s="23"/>
      <c r="L88" s="23"/>
    </row>
    <row r="89" spans="1:12" ht="32.75" hidden="1">
      <c r="A89" s="30" t="s">
        <v>248</v>
      </c>
      <c r="B89" s="30" t="s">
        <v>246</v>
      </c>
      <c r="C89" s="24" t="s">
        <v>71</v>
      </c>
      <c r="D89" s="25" t="s">
        <v>92</v>
      </c>
      <c r="E89" s="26"/>
      <c r="F89" s="22"/>
      <c r="G89" s="22"/>
      <c r="H89" s="23"/>
      <c r="I89" s="23"/>
      <c r="J89" s="23"/>
      <c r="K89" s="23"/>
      <c r="L89" s="23"/>
    </row>
    <row r="90" spans="1:12" ht="32.75" hidden="1">
      <c r="A90" s="30" t="s">
        <v>248</v>
      </c>
      <c r="B90" s="30" t="s">
        <v>246</v>
      </c>
      <c r="C90" s="24" t="s">
        <v>71</v>
      </c>
      <c r="D90" s="25" t="s">
        <v>91</v>
      </c>
      <c r="E90" s="26"/>
      <c r="F90" s="22"/>
      <c r="G90" s="22"/>
      <c r="H90" s="23"/>
      <c r="I90" s="23"/>
      <c r="J90" s="23"/>
      <c r="K90" s="23"/>
      <c r="L90" s="23"/>
    </row>
    <row r="91" spans="1:12" ht="32.75" hidden="1">
      <c r="A91" s="30" t="s">
        <v>248</v>
      </c>
      <c r="B91" s="30" t="s">
        <v>246</v>
      </c>
      <c r="C91" s="24" t="s">
        <v>71</v>
      </c>
      <c r="D91" s="25" t="s">
        <v>93</v>
      </c>
      <c r="E91" s="26"/>
      <c r="F91" s="22"/>
      <c r="G91" s="22"/>
      <c r="H91" s="23"/>
      <c r="I91" s="23"/>
      <c r="J91" s="23"/>
      <c r="K91" s="23"/>
      <c r="L91" s="23"/>
    </row>
    <row r="92" spans="1:12" ht="32.75" hidden="1">
      <c r="A92" s="30" t="s">
        <v>248</v>
      </c>
      <c r="B92" s="30" t="s">
        <v>246</v>
      </c>
      <c r="C92" s="24" t="s">
        <v>71</v>
      </c>
      <c r="D92" s="25" t="s">
        <v>94</v>
      </c>
      <c r="E92" s="26"/>
      <c r="F92" s="22"/>
      <c r="G92" s="22"/>
      <c r="H92" s="23"/>
      <c r="I92" s="23"/>
      <c r="J92" s="23"/>
      <c r="K92" s="23"/>
      <c r="L92" s="23"/>
    </row>
    <row r="93" spans="1:12" ht="65.45" hidden="1">
      <c r="A93" s="30" t="s">
        <v>248</v>
      </c>
      <c r="B93" s="30" t="s">
        <v>246</v>
      </c>
      <c r="C93" s="24" t="s">
        <v>71</v>
      </c>
      <c r="D93" s="25" t="s">
        <v>103</v>
      </c>
      <c r="E93" s="26"/>
      <c r="F93" s="22"/>
      <c r="G93" s="22"/>
      <c r="H93" s="23"/>
      <c r="I93" s="23"/>
      <c r="J93" s="23"/>
      <c r="K93" s="23"/>
      <c r="L93" s="23"/>
    </row>
    <row r="94" spans="1:12" ht="81.849999999999994" hidden="1">
      <c r="A94" s="30" t="s">
        <v>248</v>
      </c>
      <c r="B94" s="30" t="s">
        <v>246</v>
      </c>
      <c r="C94" s="24" t="s">
        <v>71</v>
      </c>
      <c r="D94" s="25" t="s">
        <v>99</v>
      </c>
      <c r="E94" s="26"/>
      <c r="F94" s="22"/>
      <c r="G94" s="22"/>
      <c r="H94" s="23"/>
      <c r="I94" s="23"/>
      <c r="J94" s="23"/>
      <c r="K94" s="23"/>
      <c r="L94" s="23"/>
    </row>
    <row r="95" spans="1:12" ht="114.55" hidden="1">
      <c r="A95" s="30" t="s">
        <v>248</v>
      </c>
      <c r="B95" s="30" t="s">
        <v>246</v>
      </c>
      <c r="C95" s="24" t="s">
        <v>71</v>
      </c>
      <c r="D95" s="25" t="s">
        <v>101</v>
      </c>
      <c r="E95" s="26"/>
      <c r="F95" s="22"/>
      <c r="G95" s="22"/>
      <c r="H95" s="23"/>
      <c r="I95" s="23"/>
      <c r="J95" s="23"/>
      <c r="K95" s="23"/>
      <c r="L95" s="23"/>
    </row>
    <row r="96" spans="1:12" ht="81.849999999999994" hidden="1">
      <c r="A96" s="30" t="s">
        <v>248</v>
      </c>
      <c r="B96" s="30" t="s">
        <v>246</v>
      </c>
      <c r="C96" s="24" t="s">
        <v>71</v>
      </c>
      <c r="D96" s="25" t="s">
        <v>100</v>
      </c>
      <c r="E96" s="26"/>
      <c r="F96" s="22"/>
      <c r="G96" s="22"/>
      <c r="H96" s="23"/>
      <c r="I96" s="23"/>
      <c r="J96" s="23"/>
      <c r="K96" s="23"/>
      <c r="L96" s="23"/>
    </row>
    <row r="97" spans="1:12" ht="81.849999999999994" hidden="1">
      <c r="A97" s="30" t="s">
        <v>248</v>
      </c>
      <c r="B97" s="30" t="s">
        <v>246</v>
      </c>
      <c r="C97" s="24" t="s">
        <v>71</v>
      </c>
      <c r="D97" s="25" t="s">
        <v>98</v>
      </c>
      <c r="E97" s="26"/>
      <c r="F97" s="22"/>
      <c r="G97" s="22"/>
      <c r="H97" s="23"/>
      <c r="I97" s="23"/>
      <c r="J97" s="23"/>
      <c r="K97" s="23"/>
      <c r="L97" s="23"/>
    </row>
    <row r="98" spans="1:12" ht="65.45" hidden="1">
      <c r="A98" s="30" t="s">
        <v>248</v>
      </c>
      <c r="B98" s="30" t="s">
        <v>246</v>
      </c>
      <c r="C98" s="24" t="s">
        <v>71</v>
      </c>
      <c r="D98" s="25" t="s">
        <v>102</v>
      </c>
      <c r="E98" s="26"/>
      <c r="F98" s="22"/>
      <c r="G98" s="22"/>
      <c r="H98" s="23"/>
      <c r="I98" s="23"/>
      <c r="J98" s="23"/>
      <c r="K98" s="23"/>
      <c r="L98" s="23"/>
    </row>
    <row r="99" spans="1:12" ht="65.45" hidden="1">
      <c r="A99" s="30" t="s">
        <v>248</v>
      </c>
      <c r="B99" s="30" t="s">
        <v>246</v>
      </c>
      <c r="C99" s="24" t="s">
        <v>71</v>
      </c>
      <c r="D99" s="25" t="s">
        <v>104</v>
      </c>
      <c r="E99" s="26"/>
      <c r="F99" s="22"/>
      <c r="G99" s="22"/>
      <c r="H99" s="23"/>
      <c r="I99" s="23"/>
      <c r="J99" s="23"/>
      <c r="K99" s="23"/>
      <c r="L99" s="23"/>
    </row>
    <row r="100" spans="1:12" ht="32.75" hidden="1">
      <c r="A100" s="30" t="s">
        <v>248</v>
      </c>
      <c r="B100" s="30" t="s">
        <v>246</v>
      </c>
      <c r="C100" s="24" t="s">
        <v>70</v>
      </c>
      <c r="D100" s="25" t="s">
        <v>173</v>
      </c>
      <c r="E100" s="26"/>
      <c r="F100" s="22"/>
      <c r="G100" s="22"/>
      <c r="H100" s="23"/>
      <c r="I100" s="23"/>
      <c r="J100" s="23"/>
      <c r="K100" s="23"/>
      <c r="L100" s="23"/>
    </row>
    <row r="101" spans="1:12" ht="65.45" hidden="1">
      <c r="A101" s="30" t="s">
        <v>248</v>
      </c>
      <c r="B101" s="30" t="s">
        <v>246</v>
      </c>
      <c r="C101" s="24" t="s">
        <v>70</v>
      </c>
      <c r="D101" s="25" t="s">
        <v>279</v>
      </c>
      <c r="E101" s="26"/>
      <c r="F101" s="22"/>
      <c r="G101" s="22"/>
      <c r="H101" s="23"/>
      <c r="I101" s="23"/>
      <c r="J101" s="23"/>
      <c r="K101" s="23"/>
      <c r="L101" s="23"/>
    </row>
    <row r="102" spans="1:12" ht="65.45" hidden="1">
      <c r="A102" s="30" t="s">
        <v>248</v>
      </c>
      <c r="B102" s="30" t="s">
        <v>246</v>
      </c>
      <c r="C102" s="24" t="s">
        <v>70</v>
      </c>
      <c r="D102" s="25" t="s">
        <v>280</v>
      </c>
      <c r="E102" s="26"/>
      <c r="F102" s="22"/>
      <c r="G102" s="22"/>
      <c r="H102" s="23"/>
      <c r="I102" s="23"/>
      <c r="J102" s="23"/>
      <c r="K102" s="23"/>
      <c r="L102" s="23"/>
    </row>
    <row r="103" spans="1:12" ht="49.1" hidden="1">
      <c r="A103" s="30" t="s">
        <v>248</v>
      </c>
      <c r="B103" s="30" t="s">
        <v>246</v>
      </c>
      <c r="C103" s="24" t="s">
        <v>70</v>
      </c>
      <c r="D103" s="25" t="s">
        <v>281</v>
      </c>
      <c r="E103" s="26"/>
      <c r="F103" s="22"/>
      <c r="G103" s="22"/>
      <c r="H103" s="23"/>
      <c r="I103" s="23"/>
      <c r="J103" s="23"/>
      <c r="K103" s="23"/>
      <c r="L103" s="23"/>
    </row>
    <row r="104" spans="1:12" ht="32.75"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1"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3.65" hidden="1">
      <c r="A111" s="30" t="s">
        <v>249</v>
      </c>
      <c r="B111" s="30" t="s">
        <v>225</v>
      </c>
      <c r="C111" s="24" t="s">
        <v>78</v>
      </c>
      <c r="D111" s="25" t="s">
        <v>143</v>
      </c>
      <c r="E111" s="26"/>
    </row>
    <row r="112" spans="1:12" ht="32.75" hidden="1">
      <c r="A112" s="30" t="s">
        <v>249</v>
      </c>
      <c r="B112" s="30" t="s">
        <v>4</v>
      </c>
      <c r="C112" s="24" t="s">
        <v>71</v>
      </c>
      <c r="D112" s="25" t="s">
        <v>96</v>
      </c>
      <c r="E112" s="26"/>
    </row>
    <row r="113" spans="1:5" ht="32.75" hidden="1">
      <c r="A113" s="30" t="s">
        <v>249</v>
      </c>
      <c r="B113" s="30" t="s">
        <v>4</v>
      </c>
      <c r="C113" s="24" t="s">
        <v>71</v>
      </c>
      <c r="D113" s="25" t="s">
        <v>95</v>
      </c>
      <c r="E113" s="26"/>
    </row>
    <row r="114" spans="1:5" ht="32.75" hidden="1">
      <c r="A114" s="30" t="s">
        <v>249</v>
      </c>
      <c r="B114" s="30" t="s">
        <v>4</v>
      </c>
      <c r="C114" s="24" t="s">
        <v>71</v>
      </c>
      <c r="D114" s="25" t="s">
        <v>97</v>
      </c>
      <c r="E114" s="26"/>
    </row>
    <row r="115" spans="1:5" ht="32.75" hidden="1">
      <c r="A115" s="30" t="s">
        <v>249</v>
      </c>
      <c r="B115" s="30" t="s">
        <v>4</v>
      </c>
      <c r="C115" s="24" t="s">
        <v>71</v>
      </c>
      <c r="D115" s="25" t="s">
        <v>92</v>
      </c>
      <c r="E115" s="26"/>
    </row>
    <row r="116" spans="1:5" ht="32.75" hidden="1">
      <c r="A116" s="30" t="s">
        <v>249</v>
      </c>
      <c r="B116" s="30" t="s">
        <v>4</v>
      </c>
      <c r="C116" s="24" t="s">
        <v>71</v>
      </c>
      <c r="D116" s="25" t="s">
        <v>91</v>
      </c>
      <c r="E116" s="26"/>
    </row>
    <row r="117" spans="1:5" ht="32.75" hidden="1">
      <c r="A117" s="30" t="s">
        <v>249</v>
      </c>
      <c r="B117" s="30" t="s">
        <v>4</v>
      </c>
      <c r="C117" s="24" t="s">
        <v>71</v>
      </c>
      <c r="D117" s="25" t="s">
        <v>93</v>
      </c>
      <c r="E117" s="26"/>
    </row>
    <row r="118" spans="1:5" ht="32.75" hidden="1">
      <c r="A118" s="30" t="s">
        <v>249</v>
      </c>
      <c r="B118" s="30" t="s">
        <v>4</v>
      </c>
      <c r="C118" s="24" t="s">
        <v>71</v>
      </c>
      <c r="D118" s="25" t="s">
        <v>94</v>
      </c>
      <c r="E118" s="26"/>
    </row>
    <row r="119" spans="1:5" ht="65.45" hidden="1">
      <c r="A119" s="30" t="s">
        <v>249</v>
      </c>
      <c r="B119" s="30" t="s">
        <v>4</v>
      </c>
      <c r="C119" s="24" t="s">
        <v>71</v>
      </c>
      <c r="D119" s="25" t="s">
        <v>103</v>
      </c>
      <c r="E119" s="26"/>
    </row>
    <row r="120" spans="1:5" ht="81.849999999999994" hidden="1">
      <c r="A120" s="30" t="s">
        <v>249</v>
      </c>
      <c r="B120" s="30" t="s">
        <v>4</v>
      </c>
      <c r="C120" s="24" t="s">
        <v>71</v>
      </c>
      <c r="D120" s="25" t="s">
        <v>99</v>
      </c>
      <c r="E120" s="26"/>
    </row>
    <row r="121" spans="1:5" ht="114.55" hidden="1">
      <c r="A121" s="30" t="s">
        <v>249</v>
      </c>
      <c r="B121" s="30" t="s">
        <v>4</v>
      </c>
      <c r="C121" s="24" t="s">
        <v>71</v>
      </c>
      <c r="D121" s="25" t="s">
        <v>101</v>
      </c>
      <c r="E121" s="26"/>
    </row>
    <row r="122" spans="1:5" ht="81.849999999999994" hidden="1">
      <c r="A122" s="30" t="s">
        <v>249</v>
      </c>
      <c r="B122" s="30" t="s">
        <v>4</v>
      </c>
      <c r="C122" s="24" t="s">
        <v>71</v>
      </c>
      <c r="D122" s="25" t="s">
        <v>100</v>
      </c>
      <c r="E122" s="26"/>
    </row>
    <row r="123" spans="1:5" ht="65.45" hidden="1">
      <c r="A123" s="30" t="s">
        <v>249</v>
      </c>
      <c r="B123" s="30" t="s">
        <v>4</v>
      </c>
      <c r="C123" s="24" t="s">
        <v>71</v>
      </c>
      <c r="D123" s="25" t="s">
        <v>122</v>
      </c>
      <c r="E123" s="26"/>
    </row>
    <row r="124" spans="1:5" ht="65.45" hidden="1">
      <c r="A124" s="30" t="s">
        <v>249</v>
      </c>
      <c r="B124" s="30" t="s">
        <v>4</v>
      </c>
      <c r="C124" s="24" t="s">
        <v>71</v>
      </c>
      <c r="D124" s="25" t="s">
        <v>102</v>
      </c>
      <c r="E124" s="26"/>
    </row>
    <row r="125" spans="1:5" ht="32.75" hidden="1">
      <c r="A125" s="30" t="s">
        <v>249</v>
      </c>
      <c r="B125" s="30" t="s">
        <v>4</v>
      </c>
      <c r="C125" s="24" t="s">
        <v>71</v>
      </c>
      <c r="D125" s="25" t="s">
        <v>125</v>
      </c>
      <c r="E125" s="26"/>
    </row>
    <row r="126" spans="1:5" ht="32.75" hidden="1">
      <c r="A126" s="30" t="s">
        <v>249</v>
      </c>
      <c r="B126" s="30" t="s">
        <v>4</v>
      </c>
      <c r="C126" s="24" t="s">
        <v>71</v>
      </c>
      <c r="D126" s="25" t="s">
        <v>126</v>
      </c>
      <c r="E126" s="26"/>
    </row>
    <row r="127" spans="1:5" ht="32.75" hidden="1">
      <c r="A127" s="30" t="s">
        <v>249</v>
      </c>
      <c r="B127" s="30" t="s">
        <v>4</v>
      </c>
      <c r="C127" s="24" t="s">
        <v>71</v>
      </c>
      <c r="D127" s="25" t="s">
        <v>124</v>
      </c>
      <c r="E127" s="26"/>
    </row>
    <row r="128" spans="1:5" ht="98.2" hidden="1">
      <c r="A128" s="30" t="s">
        <v>249</v>
      </c>
      <c r="B128" s="30" t="s">
        <v>4</v>
      </c>
      <c r="C128" s="24" t="s">
        <v>71</v>
      </c>
      <c r="D128" s="25" t="s">
        <v>123</v>
      </c>
      <c r="E128" s="26"/>
    </row>
    <row r="129" spans="1:5" ht="65.45" hidden="1">
      <c r="A129" s="30" t="s">
        <v>249</v>
      </c>
      <c r="B129" s="30" t="s">
        <v>4</v>
      </c>
      <c r="C129" s="24" t="s">
        <v>71</v>
      </c>
      <c r="D129" s="25" t="s">
        <v>104</v>
      </c>
      <c r="E129" s="26"/>
    </row>
    <row r="130" spans="1:5" ht="49.1" hidden="1">
      <c r="A130" s="30" t="s">
        <v>249</v>
      </c>
      <c r="B130" s="30" t="s">
        <v>4</v>
      </c>
      <c r="C130" s="24" t="s">
        <v>77</v>
      </c>
      <c r="D130" s="25" t="s">
        <v>139</v>
      </c>
      <c r="E130" s="26"/>
    </row>
    <row r="131" spans="1:5" ht="32.75" hidden="1">
      <c r="A131" s="30" t="s">
        <v>249</v>
      </c>
      <c r="B131" s="30" t="s">
        <v>4</v>
      </c>
      <c r="C131" s="24" t="s">
        <v>77</v>
      </c>
      <c r="D131" s="25" t="s">
        <v>140</v>
      </c>
      <c r="E131" s="26"/>
    </row>
    <row r="132" spans="1:5" ht="49.1" hidden="1">
      <c r="A132" s="30" t="s">
        <v>249</v>
      </c>
      <c r="B132" s="30" t="s">
        <v>4</v>
      </c>
      <c r="C132" s="24" t="s">
        <v>77</v>
      </c>
      <c r="D132" s="25" t="s">
        <v>141</v>
      </c>
      <c r="E132" s="26"/>
    </row>
    <row r="133" spans="1:5" ht="81.849999999999994" hidden="1">
      <c r="A133" s="30" t="s">
        <v>249</v>
      </c>
      <c r="B133" s="30" t="s">
        <v>4</v>
      </c>
      <c r="C133" s="24" t="s">
        <v>77</v>
      </c>
      <c r="D133" s="25" t="s">
        <v>142</v>
      </c>
      <c r="E133" s="26"/>
    </row>
    <row r="134" spans="1:5" ht="32.75" hidden="1">
      <c r="A134" s="30" t="s">
        <v>249</v>
      </c>
      <c r="B134" s="30" t="s">
        <v>4</v>
      </c>
      <c r="C134" s="24" t="s">
        <v>73</v>
      </c>
      <c r="D134" s="25" t="s">
        <v>128</v>
      </c>
      <c r="E134" s="26"/>
    </row>
    <row r="135" spans="1:5" ht="32.75" hidden="1">
      <c r="A135" s="30" t="s">
        <v>249</v>
      </c>
      <c r="B135" s="30" t="s">
        <v>4</v>
      </c>
      <c r="C135" s="24" t="s">
        <v>73</v>
      </c>
      <c r="D135" s="25" t="s">
        <v>127</v>
      </c>
      <c r="E135" s="26"/>
    </row>
    <row r="136" spans="1:5" ht="49.1" hidden="1">
      <c r="A136" s="30" t="s">
        <v>249</v>
      </c>
      <c r="B136" s="30" t="s">
        <v>4</v>
      </c>
      <c r="C136" s="24" t="s">
        <v>76</v>
      </c>
      <c r="D136" s="25" t="s">
        <v>136</v>
      </c>
      <c r="E136" s="26"/>
    </row>
    <row r="137" spans="1:5" ht="49.1" hidden="1">
      <c r="A137" s="30" t="s">
        <v>249</v>
      </c>
      <c r="B137" s="30" t="s">
        <v>4</v>
      </c>
      <c r="C137" s="24" t="s">
        <v>76</v>
      </c>
      <c r="D137" s="25" t="s">
        <v>135</v>
      </c>
      <c r="E137" s="26"/>
    </row>
    <row r="138" spans="1:5" ht="49.1" hidden="1">
      <c r="A138" s="30" t="s">
        <v>249</v>
      </c>
      <c r="B138" s="30" t="s">
        <v>4</v>
      </c>
      <c r="C138" s="24" t="s">
        <v>76</v>
      </c>
      <c r="D138" s="25" t="s">
        <v>137</v>
      </c>
      <c r="E138" s="26"/>
    </row>
    <row r="139" spans="1:5" ht="65.45" hidden="1">
      <c r="A139" s="30" t="s">
        <v>249</v>
      </c>
      <c r="B139" s="30" t="s">
        <v>4</v>
      </c>
      <c r="C139" s="24" t="s">
        <v>76</v>
      </c>
      <c r="D139" s="25" t="s">
        <v>131</v>
      </c>
      <c r="E139" s="26"/>
    </row>
    <row r="140" spans="1:5" ht="65.45" hidden="1">
      <c r="A140" s="30" t="s">
        <v>249</v>
      </c>
      <c r="B140" s="30" t="s">
        <v>4</v>
      </c>
      <c r="C140" s="24" t="s">
        <v>76</v>
      </c>
      <c r="D140" s="25" t="s">
        <v>130</v>
      </c>
      <c r="E140" s="26"/>
    </row>
    <row r="141" spans="1:5" ht="114.55" hidden="1">
      <c r="A141" s="30" t="s">
        <v>249</v>
      </c>
      <c r="B141" s="30" t="s">
        <v>4</v>
      </c>
      <c r="C141" s="24" t="s">
        <v>76</v>
      </c>
      <c r="D141" s="25" t="s">
        <v>134</v>
      </c>
      <c r="E141" s="26"/>
    </row>
    <row r="142" spans="1:5" ht="49.1" hidden="1">
      <c r="A142" s="30" t="s">
        <v>249</v>
      </c>
      <c r="B142" s="30" t="s">
        <v>4</v>
      </c>
      <c r="C142" s="24" t="s">
        <v>76</v>
      </c>
      <c r="D142" s="25" t="s">
        <v>132</v>
      </c>
      <c r="E142" s="26"/>
    </row>
    <row r="143" spans="1:5" ht="49.1" hidden="1">
      <c r="A143" s="30" t="s">
        <v>249</v>
      </c>
      <c r="B143" s="30" t="s">
        <v>4</v>
      </c>
      <c r="C143" s="24" t="s">
        <v>76</v>
      </c>
      <c r="D143" s="25" t="s">
        <v>133</v>
      </c>
      <c r="E143" s="26"/>
    </row>
    <row r="144" spans="1:5" ht="32.75" hidden="1">
      <c r="A144" s="30" t="s">
        <v>249</v>
      </c>
      <c r="B144" s="30" t="s">
        <v>4</v>
      </c>
      <c r="C144" s="24" t="s">
        <v>76</v>
      </c>
      <c r="D144" s="25" t="s">
        <v>129</v>
      </c>
      <c r="E144" s="26"/>
    </row>
    <row r="145" spans="1:5" ht="49.1" hidden="1">
      <c r="A145" s="30" t="s">
        <v>249</v>
      </c>
      <c r="B145" s="30" t="s">
        <v>4</v>
      </c>
      <c r="C145" s="24" t="s">
        <v>76</v>
      </c>
      <c r="D145" s="25" t="s">
        <v>138</v>
      </c>
      <c r="E145" s="26"/>
    </row>
    <row r="146" spans="1:5" ht="49.1" hidden="1">
      <c r="A146" s="30" t="s">
        <v>249</v>
      </c>
      <c r="B146" s="30" t="s">
        <v>221</v>
      </c>
      <c r="C146" s="24" t="s">
        <v>74</v>
      </c>
      <c r="D146" s="25" t="s">
        <v>109</v>
      </c>
      <c r="E146" s="26"/>
    </row>
    <row r="147" spans="1:5" ht="32.75" hidden="1">
      <c r="A147" s="30" t="s">
        <v>249</v>
      </c>
      <c r="B147" s="30" t="s">
        <v>221</v>
      </c>
      <c r="C147" s="24" t="s">
        <v>74</v>
      </c>
      <c r="D147" s="25" t="s">
        <v>110</v>
      </c>
      <c r="E147" s="26"/>
    </row>
    <row r="148" spans="1:5" ht="32.75" hidden="1">
      <c r="A148" s="30" t="s">
        <v>249</v>
      </c>
      <c r="B148" s="30" t="s">
        <v>221</v>
      </c>
      <c r="C148" s="24" t="s">
        <v>74</v>
      </c>
      <c r="D148" s="25" t="s">
        <v>111</v>
      </c>
      <c r="E148" s="26"/>
    </row>
    <row r="149" spans="1:5" ht="32.75" hidden="1">
      <c r="A149" s="30" t="s">
        <v>249</v>
      </c>
      <c r="B149" s="30" t="s">
        <v>221</v>
      </c>
      <c r="C149" s="24" t="s">
        <v>74</v>
      </c>
      <c r="D149" s="25" t="s">
        <v>108</v>
      </c>
      <c r="E149" s="26"/>
    </row>
    <row r="150" spans="1:5" ht="32.75" hidden="1">
      <c r="A150" s="30" t="s">
        <v>249</v>
      </c>
      <c r="B150" s="30" t="s">
        <v>221</v>
      </c>
      <c r="C150" s="24" t="s">
        <v>74</v>
      </c>
      <c r="D150" s="25" t="s">
        <v>112</v>
      </c>
      <c r="E150" s="26"/>
    </row>
    <row r="151" spans="1:5" ht="49.1" hidden="1">
      <c r="A151" s="30" t="s">
        <v>249</v>
      </c>
      <c r="B151" s="30" t="s">
        <v>221</v>
      </c>
      <c r="C151" s="24" t="s">
        <v>74</v>
      </c>
      <c r="D151" s="25" t="s">
        <v>117</v>
      </c>
      <c r="E151" s="26"/>
    </row>
    <row r="152" spans="1:5" ht="65.45" hidden="1">
      <c r="A152" s="30" t="s">
        <v>249</v>
      </c>
      <c r="B152" s="30" t="s">
        <v>221</v>
      </c>
      <c r="C152" s="24" t="s">
        <v>74</v>
      </c>
      <c r="D152" s="25" t="s">
        <v>113</v>
      </c>
      <c r="E152" s="26"/>
    </row>
    <row r="153" spans="1:5" ht="65.45" hidden="1">
      <c r="A153" s="30" t="s">
        <v>249</v>
      </c>
      <c r="B153" s="30" t="s">
        <v>221</v>
      </c>
      <c r="C153" s="24" t="s">
        <v>74</v>
      </c>
      <c r="D153" s="25" t="s">
        <v>114</v>
      </c>
      <c r="E153" s="26"/>
    </row>
    <row r="154" spans="1:5" ht="49.1" hidden="1">
      <c r="A154" s="30" t="s">
        <v>249</v>
      </c>
      <c r="B154" s="30" t="s">
        <v>221</v>
      </c>
      <c r="C154" s="24" t="s">
        <v>74</v>
      </c>
      <c r="D154" s="25" t="s">
        <v>118</v>
      </c>
      <c r="E154" s="26"/>
    </row>
    <row r="155" spans="1:5" ht="65.45" hidden="1">
      <c r="A155" s="30" t="s">
        <v>249</v>
      </c>
      <c r="B155" s="30" t="s">
        <v>221</v>
      </c>
      <c r="C155" s="24" t="s">
        <v>74</v>
      </c>
      <c r="D155" s="25" t="s">
        <v>115</v>
      </c>
      <c r="E155" s="26"/>
    </row>
    <row r="156" spans="1:5" ht="65.45" hidden="1">
      <c r="A156" s="30" t="s">
        <v>249</v>
      </c>
      <c r="B156" s="30" t="s">
        <v>221</v>
      </c>
      <c r="C156" s="24" t="s">
        <v>74</v>
      </c>
      <c r="D156" s="25" t="s">
        <v>119</v>
      </c>
      <c r="E156" s="26"/>
    </row>
    <row r="157" spans="1:5" ht="65.45" hidden="1">
      <c r="A157" s="30" t="s">
        <v>249</v>
      </c>
      <c r="B157" s="30" t="s">
        <v>221</v>
      </c>
      <c r="C157" s="24" t="s">
        <v>74</v>
      </c>
      <c r="D157" s="25" t="s">
        <v>116</v>
      </c>
      <c r="E157" s="26"/>
    </row>
    <row r="158" spans="1:5" ht="65.45" hidden="1">
      <c r="A158" s="30" t="s">
        <v>249</v>
      </c>
      <c r="B158" s="30" t="s">
        <v>221</v>
      </c>
      <c r="C158" s="24" t="s">
        <v>74</v>
      </c>
      <c r="D158" s="25" t="s">
        <v>120</v>
      </c>
      <c r="E158" s="26"/>
    </row>
    <row r="159" spans="1:5" ht="130.94999999999999" hidden="1">
      <c r="A159" s="30" t="s">
        <v>249</v>
      </c>
      <c r="B159" s="30" t="s">
        <v>221</v>
      </c>
      <c r="C159" s="24" t="s">
        <v>75</v>
      </c>
      <c r="D159" s="25" t="s">
        <v>121</v>
      </c>
      <c r="E159" s="26"/>
    </row>
    <row r="160" spans="1:5" ht="65.45" hidden="1">
      <c r="A160" s="30" t="s">
        <v>249</v>
      </c>
      <c r="B160" s="30" t="s">
        <v>221</v>
      </c>
      <c r="C160" s="24" t="s">
        <v>73</v>
      </c>
      <c r="D160" s="25" t="s">
        <v>107</v>
      </c>
      <c r="E160" s="26"/>
    </row>
    <row r="161" spans="1:5" ht="32.75" hidden="1">
      <c r="A161" s="30" t="s">
        <v>250</v>
      </c>
      <c r="B161" s="30" t="s">
        <v>227</v>
      </c>
      <c r="C161" s="24" t="s">
        <v>82</v>
      </c>
      <c r="D161" s="25" t="s">
        <v>149</v>
      </c>
      <c r="E161" s="26"/>
    </row>
    <row r="162" spans="1:5" ht="32.75" hidden="1">
      <c r="A162" s="30" t="s">
        <v>250</v>
      </c>
      <c r="B162" s="30" t="s">
        <v>227</v>
      </c>
      <c r="C162" s="24" t="s">
        <v>82</v>
      </c>
      <c r="D162" s="25" t="s">
        <v>150</v>
      </c>
      <c r="E162" s="26"/>
    </row>
    <row r="163" spans="1:5" ht="32.75" hidden="1">
      <c r="A163" s="30" t="s">
        <v>250</v>
      </c>
      <c r="B163" s="30" t="s">
        <v>227</v>
      </c>
      <c r="C163" s="24" t="s">
        <v>82</v>
      </c>
      <c r="D163" s="25" t="s">
        <v>148</v>
      </c>
      <c r="E163" s="26"/>
    </row>
    <row r="164" spans="1:5" ht="32.75" hidden="1">
      <c r="A164" s="30" t="s">
        <v>250</v>
      </c>
      <c r="B164" s="30" t="s">
        <v>222</v>
      </c>
      <c r="C164" s="24" t="s">
        <v>80</v>
      </c>
      <c r="D164" s="25" t="s">
        <v>145</v>
      </c>
      <c r="E164" s="26"/>
    </row>
    <row r="165" spans="1:5" ht="32.75" hidden="1">
      <c r="A165" s="30" t="s">
        <v>250</v>
      </c>
      <c r="B165" s="30" t="s">
        <v>222</v>
      </c>
      <c r="C165" s="24" t="s">
        <v>81</v>
      </c>
      <c r="D165" s="25" t="s">
        <v>146</v>
      </c>
      <c r="E165" s="26"/>
    </row>
    <row r="166" spans="1:5" ht="32.75" hidden="1">
      <c r="A166" s="30" t="s">
        <v>250</v>
      </c>
      <c r="B166" s="30" t="s">
        <v>222</v>
      </c>
      <c r="C166" s="24" t="s">
        <v>79</v>
      </c>
      <c r="D166" s="25" t="s">
        <v>144</v>
      </c>
      <c r="E166" s="26"/>
    </row>
    <row r="167" spans="1:5" ht="32.75" hidden="1">
      <c r="A167" s="30" t="s">
        <v>250</v>
      </c>
      <c r="B167" s="30" t="s">
        <v>224</v>
      </c>
      <c r="C167" s="24" t="s">
        <v>81</v>
      </c>
      <c r="D167" s="25" t="s">
        <v>147</v>
      </c>
      <c r="E167" s="26"/>
    </row>
    <row r="168" spans="1:5" ht="32.75" hidden="1">
      <c r="A168" s="30" t="s">
        <v>250</v>
      </c>
      <c r="B168" s="30" t="s">
        <v>236</v>
      </c>
      <c r="C168" s="24" t="s">
        <v>84</v>
      </c>
      <c r="D168" s="25" t="s">
        <v>156</v>
      </c>
      <c r="E168" s="26"/>
    </row>
    <row r="169" spans="1:5" ht="32.75" hidden="1">
      <c r="A169" s="30" t="s">
        <v>250</v>
      </c>
      <c r="B169" s="30" t="s">
        <v>235</v>
      </c>
      <c r="C169" s="24" t="s">
        <v>81</v>
      </c>
      <c r="D169" s="25" t="s">
        <v>155</v>
      </c>
      <c r="E169" s="26"/>
    </row>
    <row r="170" spans="1:5" ht="32.75" hidden="1">
      <c r="A170" s="30" t="s">
        <v>250</v>
      </c>
      <c r="B170" s="30" t="s">
        <v>233</v>
      </c>
      <c r="C170" s="24" t="s">
        <v>85</v>
      </c>
      <c r="D170" s="25" t="s">
        <v>154</v>
      </c>
      <c r="E170" s="26"/>
    </row>
    <row r="171" spans="1:5" ht="32.75" hidden="1">
      <c r="A171" s="30" t="s">
        <v>250</v>
      </c>
      <c r="B171" s="30" t="s">
        <v>231</v>
      </c>
      <c r="C171" s="24" t="s">
        <v>84</v>
      </c>
      <c r="D171" s="25" t="s">
        <v>153</v>
      </c>
      <c r="E171" s="26"/>
    </row>
    <row r="172" spans="1:5" ht="32.75" hidden="1">
      <c r="A172" s="30" t="s">
        <v>250</v>
      </c>
      <c r="B172" s="30" t="s">
        <v>231</v>
      </c>
      <c r="C172" s="24" t="s">
        <v>83</v>
      </c>
      <c r="D172" s="25" t="s">
        <v>152</v>
      </c>
      <c r="E172" s="26"/>
    </row>
    <row r="173" spans="1:5" ht="32.7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399999999999999"/>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49999999999999" customHeight="1">
      <c r="A2" s="123" t="s">
        <v>344</v>
      </c>
      <c r="B2" s="124" t="s">
        <v>334</v>
      </c>
      <c r="C2" s="125">
        <v>1</v>
      </c>
      <c r="D2" s="125" t="s">
        <v>310</v>
      </c>
      <c r="E2" s="126" t="s">
        <v>335</v>
      </c>
    </row>
    <row r="3" spans="1:5" ht="20.149999999999999" customHeight="1">
      <c r="A3" s="127"/>
      <c r="B3" s="124" t="s">
        <v>311</v>
      </c>
      <c r="C3" s="125">
        <v>2</v>
      </c>
      <c r="D3" s="125" t="s">
        <v>310</v>
      </c>
      <c r="E3" s="126" t="s">
        <v>312</v>
      </c>
    </row>
    <row r="4" spans="1:5" ht="32.25" customHeight="1">
      <c r="A4" s="123" t="s">
        <v>337</v>
      </c>
      <c r="B4" s="124" t="s">
        <v>345</v>
      </c>
      <c r="C4" s="125">
        <v>3</v>
      </c>
      <c r="D4" s="125" t="s">
        <v>313</v>
      </c>
      <c r="E4" s="126" t="s">
        <v>346</v>
      </c>
    </row>
    <row r="5" spans="1:5" ht="20.149999999999999" customHeight="1">
      <c r="A5" s="128"/>
      <c r="B5" s="129" t="s">
        <v>338</v>
      </c>
      <c r="C5" s="125">
        <v>4</v>
      </c>
      <c r="D5" s="125" t="s">
        <v>310</v>
      </c>
      <c r="E5" s="126" t="s">
        <v>331</v>
      </c>
    </row>
    <row r="6" spans="1:5" ht="20.149999999999999" customHeight="1">
      <c r="A6" s="128"/>
      <c r="B6" s="130"/>
      <c r="C6" s="125">
        <v>5</v>
      </c>
      <c r="D6" s="125" t="s">
        <v>313</v>
      </c>
      <c r="E6" s="126" t="s">
        <v>314</v>
      </c>
    </row>
    <row r="7" spans="1:5" ht="20.149999999999999" customHeight="1">
      <c r="A7" s="128"/>
      <c r="B7" s="130"/>
      <c r="C7" s="125">
        <v>6</v>
      </c>
      <c r="D7" s="125" t="s">
        <v>310</v>
      </c>
      <c r="E7" s="126" t="s">
        <v>315</v>
      </c>
    </row>
    <row r="8" spans="1:5" ht="20.149999999999999" customHeight="1">
      <c r="A8" s="128"/>
      <c r="B8" s="131"/>
      <c r="C8" s="125">
        <v>7</v>
      </c>
      <c r="D8" s="125" t="s">
        <v>313</v>
      </c>
      <c r="E8" s="126" t="s">
        <v>316</v>
      </c>
    </row>
    <row r="9" spans="1:5" ht="20.149999999999999" customHeight="1">
      <c r="A9" s="128"/>
      <c r="B9" s="129" t="s">
        <v>339</v>
      </c>
      <c r="C9" s="125">
        <v>8</v>
      </c>
      <c r="D9" s="125" t="s">
        <v>313</v>
      </c>
      <c r="E9" s="126" t="s">
        <v>332</v>
      </c>
    </row>
    <row r="10" spans="1:5" ht="20.149999999999999" customHeight="1">
      <c r="A10" s="128"/>
      <c r="B10" s="130"/>
      <c r="C10" s="125">
        <v>9</v>
      </c>
      <c r="D10" s="125" t="s">
        <v>313</v>
      </c>
      <c r="E10" s="126" t="s">
        <v>317</v>
      </c>
    </row>
    <row r="11" spans="1:5" ht="20.149999999999999" customHeight="1">
      <c r="A11" s="128"/>
      <c r="B11" s="130"/>
      <c r="C11" s="125">
        <v>10</v>
      </c>
      <c r="D11" s="125" t="s">
        <v>313</v>
      </c>
      <c r="E11" s="126" t="s">
        <v>318</v>
      </c>
    </row>
    <row r="12" spans="1:5" ht="20.149999999999999" customHeight="1">
      <c r="A12" s="128"/>
      <c r="B12" s="130"/>
      <c r="C12" s="125">
        <v>11</v>
      </c>
      <c r="D12" s="125" t="s">
        <v>313</v>
      </c>
      <c r="E12" s="126" t="s">
        <v>315</v>
      </c>
    </row>
    <row r="13" spans="1:5" ht="20.149999999999999" customHeight="1">
      <c r="A13" s="128"/>
      <c r="B13" s="131"/>
      <c r="C13" s="125">
        <v>12</v>
      </c>
      <c r="D13" s="125" t="s">
        <v>310</v>
      </c>
      <c r="E13" s="126" t="s">
        <v>319</v>
      </c>
    </row>
    <row r="14" spans="1:5" ht="20.149999999999999" customHeight="1">
      <c r="A14" s="128"/>
      <c r="B14" s="129" t="s">
        <v>349</v>
      </c>
      <c r="C14" s="125">
        <v>13</v>
      </c>
      <c r="D14" s="125" t="s">
        <v>310</v>
      </c>
      <c r="E14" s="126" t="s">
        <v>348</v>
      </c>
    </row>
    <row r="15" spans="1:5" ht="20.149999999999999" customHeight="1">
      <c r="A15" s="128"/>
      <c r="B15" s="130"/>
      <c r="C15" s="125">
        <v>14</v>
      </c>
      <c r="D15" s="125" t="s">
        <v>310</v>
      </c>
      <c r="E15" s="126" t="s">
        <v>320</v>
      </c>
    </row>
    <row r="16" spans="1:5" ht="20.149999999999999" customHeight="1">
      <c r="A16" s="128"/>
      <c r="B16" s="130"/>
      <c r="C16" s="125">
        <v>15</v>
      </c>
      <c r="D16" s="125" t="s">
        <v>313</v>
      </c>
      <c r="E16" s="132" t="s">
        <v>341</v>
      </c>
    </row>
    <row r="17" spans="1:5" ht="20.149999999999999" customHeight="1">
      <c r="A17" s="128"/>
      <c r="B17" s="133"/>
      <c r="C17" s="125">
        <v>16</v>
      </c>
      <c r="D17" s="125" t="s">
        <v>310</v>
      </c>
      <c r="E17" s="126" t="s">
        <v>321</v>
      </c>
    </row>
    <row r="18" spans="1:5" ht="20.149999999999999" customHeight="1">
      <c r="A18" s="128"/>
      <c r="B18" s="134"/>
      <c r="C18" s="125">
        <v>17</v>
      </c>
      <c r="D18" s="125" t="s">
        <v>310</v>
      </c>
      <c r="E18" s="126" t="s">
        <v>322</v>
      </c>
    </row>
    <row r="19" spans="1:5" ht="20.149999999999999" customHeight="1">
      <c r="A19" s="128"/>
      <c r="B19" s="129" t="s">
        <v>340</v>
      </c>
      <c r="C19" s="125">
        <v>18</v>
      </c>
      <c r="D19" s="125" t="s">
        <v>310</v>
      </c>
      <c r="E19" s="126" t="s">
        <v>343</v>
      </c>
    </row>
    <row r="20" spans="1:5" ht="20.149999999999999" customHeight="1">
      <c r="A20" s="128"/>
      <c r="B20" s="130"/>
      <c r="C20" s="125">
        <v>19</v>
      </c>
      <c r="D20" s="125" t="s">
        <v>310</v>
      </c>
      <c r="E20" s="126" t="s">
        <v>315</v>
      </c>
    </row>
    <row r="21" spans="1:5" ht="20.149999999999999" customHeight="1">
      <c r="A21" s="128"/>
      <c r="B21" s="131"/>
      <c r="C21" s="125">
        <v>20</v>
      </c>
      <c r="D21" s="125" t="s">
        <v>313</v>
      </c>
      <c r="E21" s="126" t="s">
        <v>319</v>
      </c>
    </row>
    <row r="22" spans="1:5" ht="20.149999999999999" customHeight="1">
      <c r="A22" s="128"/>
      <c r="B22" s="129" t="s">
        <v>323</v>
      </c>
      <c r="C22" s="125">
        <v>21</v>
      </c>
      <c r="D22" s="125" t="s">
        <v>313</v>
      </c>
      <c r="E22" s="126" t="s">
        <v>336</v>
      </c>
    </row>
    <row r="23" spans="1:5" ht="20.149999999999999" customHeight="1">
      <c r="A23" s="128"/>
      <c r="B23" s="134"/>
      <c r="C23" s="125">
        <v>22</v>
      </c>
      <c r="D23" s="125" t="s">
        <v>310</v>
      </c>
      <c r="E23" s="124" t="s">
        <v>333</v>
      </c>
    </row>
    <row r="24" spans="1:5" ht="20.149999999999999" customHeight="1">
      <c r="A24" s="128"/>
      <c r="B24" s="124" t="s">
        <v>324</v>
      </c>
      <c r="C24" s="125">
        <v>23</v>
      </c>
      <c r="D24" s="125" t="s">
        <v>313</v>
      </c>
      <c r="E24" s="124" t="s">
        <v>325</v>
      </c>
    </row>
    <row r="25" spans="1:5" ht="20.149999999999999" customHeight="1">
      <c r="A25" s="135"/>
      <c r="B25" s="124" t="s">
        <v>326</v>
      </c>
      <c r="C25" s="125">
        <v>24</v>
      </c>
      <c r="D25" s="125" t="s">
        <v>313</v>
      </c>
      <c r="E25" s="132" t="s">
        <v>347</v>
      </c>
    </row>
    <row r="26" spans="1:5" ht="20.149999999999999" customHeight="1">
      <c r="A26" s="123" t="s">
        <v>327</v>
      </c>
      <c r="B26" s="124" t="s">
        <v>328</v>
      </c>
      <c r="C26" s="125">
        <v>25</v>
      </c>
      <c r="D26" s="125" t="s">
        <v>310</v>
      </c>
      <c r="E26" s="126" t="s">
        <v>342</v>
      </c>
    </row>
    <row r="27" spans="1:5" ht="20.149999999999999"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吳增賢 a8707001</cp:lastModifiedBy>
  <cp:lastPrinted>2013-04-10T01:39:43Z</cp:lastPrinted>
  <dcterms:created xsi:type="dcterms:W3CDTF">2011-01-13T12:42:08Z</dcterms:created>
  <dcterms:modified xsi:type="dcterms:W3CDTF">2013-11-11T08:16:01Z</dcterms:modified>
</cp:coreProperties>
</file>