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e Fredrik\OneDrive - NTNU\2021H\Masteroppgave\Artikler og datasett\"/>
    </mc:Choice>
  </mc:AlternateContent>
  <xr:revisionPtr revIDLastSave="0" documentId="13_ncr:1_{E8F9E706-2642-4117-B0F9-381F136B74E0}" xr6:coauthVersionLast="47" xr6:coauthVersionMax="47" xr10:uidLastSave="{00000000-0000-0000-0000-000000000000}"/>
  <bookViews>
    <workbookView xWindow="7845" yWindow="1845" windowWidth="18225" windowHeight="5745" xr2:uid="{5B69728F-4686-453A-8FE0-F8A40592CDA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F9" i="1"/>
  <c r="D9" i="1"/>
  <c r="C9" i="1"/>
  <c r="F8" i="1"/>
  <c r="H8" i="1" s="1"/>
  <c r="F7" i="1"/>
  <c r="H7" i="1" s="1"/>
  <c r="E7" i="1"/>
  <c r="D7" i="1"/>
  <c r="C7" i="1"/>
  <c r="D6" i="1"/>
  <c r="F6" i="1" s="1"/>
  <c r="H6" i="1" s="1"/>
  <c r="G3" i="1"/>
  <c r="F3" i="1"/>
  <c r="D3" i="1"/>
  <c r="C3" i="1"/>
  <c r="H4" i="1"/>
  <c r="H5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F2" i="1"/>
  <c r="H2" i="1" s="1"/>
  <c r="H9" i="1" l="1"/>
  <c r="H3" i="1"/>
</calcChain>
</file>

<file path=xl/sharedStrings.xml><?xml version="1.0" encoding="utf-8"?>
<sst xmlns="http://schemas.openxmlformats.org/spreadsheetml/2006/main" count="57" uniqueCount="42">
  <si>
    <t>Artikkel</t>
  </si>
  <si>
    <t>Wozniak (2015)</t>
  </si>
  <si>
    <t>Link</t>
  </si>
  <si>
    <t>https://doi.org/10.1371/journal.pone.0125026</t>
  </si>
  <si>
    <t>N=control</t>
  </si>
  <si>
    <t>Plasma/serum</t>
  </si>
  <si>
    <t>Data available</t>
  </si>
  <si>
    <t>Available</t>
  </si>
  <si>
    <t>Plasma</t>
  </si>
  <si>
    <t>Serum</t>
  </si>
  <si>
    <t>N=AC</t>
  </si>
  <si>
    <t>N=SCC</t>
  </si>
  <si>
    <t>N=total cancer</t>
  </si>
  <si>
    <t>N=total</t>
  </si>
  <si>
    <t>Bianchi (2011)</t>
  </si>
  <si>
    <t>https://www.ncbi.nlm.nih.gov/pmc/articles/PMC3377091/</t>
  </si>
  <si>
    <t>Comments</t>
  </si>
  <si>
    <t>Symtomatic/asymptomatic</t>
  </si>
  <si>
    <t>?</t>
  </si>
  <si>
    <t>Asymptomatic</t>
  </si>
  <si>
    <t>Also N=64 symptomic set? Mange referanser å se på</t>
  </si>
  <si>
    <t>No?</t>
  </si>
  <si>
    <t>Niu (2019)</t>
  </si>
  <si>
    <t>https://cebp.aacrjournals.org/content/28/2/327</t>
  </si>
  <si>
    <t>Sozzi (2014)</t>
  </si>
  <si>
    <t>https://ascopubs.org/doi/10.1200/JCO.2013.50.4357</t>
  </si>
  <si>
    <t>Zaporozhchenko (2018)</t>
  </si>
  <si>
    <t>https://www.nature.com/articles/s41598-018-24769-2</t>
  </si>
  <si>
    <t>Chen (2011)</t>
  </si>
  <si>
    <t>https://onlinelibrary.wiley.com/doi/full/10.1002/ijc.26177</t>
  </si>
  <si>
    <t>N=LCC</t>
  </si>
  <si>
    <t>Shen (2011)</t>
  </si>
  <si>
    <t>https://www.nature.com/articles/labinvest2010194</t>
  </si>
  <si>
    <t>Leng (2017)</t>
  </si>
  <si>
    <t>https://www.oncotarget.com/article/22950/text/</t>
  </si>
  <si>
    <t>Leidinger (2016)</t>
  </si>
  <si>
    <t>https://www.oncotarget.com/article/6566/text/</t>
  </si>
  <si>
    <t>Whole blood</t>
  </si>
  <si>
    <t>Xi (2018)</t>
  </si>
  <si>
    <t>https://jtd.amegroups.com/article/view/22438/html</t>
  </si>
  <si>
    <t>Yanaihara (2006)</t>
  </si>
  <si>
    <t>https://www.sciencedirect.com/science/article/pii/S153561080600033X#app2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</si>
</sst>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3"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oncotarget.com/article/22950/text/" TargetMode="External"/><Relationship Id="rId3" Type="http://schemas.openxmlformats.org/officeDocument/2006/relationships/hyperlink" Target="https://cebp.aacrjournals.org/content/28/2/327" TargetMode="External"/><Relationship Id="rId7" Type="http://schemas.openxmlformats.org/officeDocument/2006/relationships/hyperlink" Target="https://www.nature.com/articles/labinvest2010194" TargetMode="External"/><Relationship Id="rId2" Type="http://schemas.openxmlformats.org/officeDocument/2006/relationships/hyperlink" Target="https://www.ncbi.nlm.nih.gov/pmc/articles/PMC3377091/" TargetMode="External"/><Relationship Id="rId1" Type="http://schemas.openxmlformats.org/officeDocument/2006/relationships/hyperlink" Target="https://doi.org/10.1371/journal.pone.0125026" TargetMode="External"/><Relationship Id="rId6" Type="http://schemas.openxmlformats.org/officeDocument/2006/relationships/hyperlink" Target="https://onlinelibrary.wiley.com/doi/full/10.1002/ijc.26177" TargetMode="External"/><Relationship Id="rId11" Type="http://schemas.openxmlformats.org/officeDocument/2006/relationships/hyperlink" Target="https://www.sciencedirect.com/science/article/pii/S153561080600033X" TargetMode="External"/><Relationship Id="rId5" Type="http://schemas.openxmlformats.org/officeDocument/2006/relationships/hyperlink" Target="https://www.nature.com/articles/s41598-018-24769-2" TargetMode="External"/><Relationship Id="rId10" Type="http://schemas.openxmlformats.org/officeDocument/2006/relationships/hyperlink" Target="https://jtd.amegroups.com/article/view/22438/html" TargetMode="External"/><Relationship Id="rId4" Type="http://schemas.openxmlformats.org/officeDocument/2006/relationships/hyperlink" Target="https://ascopubs.org/doi/10.1200/JCO.2013.50.4357" TargetMode="External"/><Relationship Id="rId9" Type="http://schemas.openxmlformats.org/officeDocument/2006/relationships/hyperlink" Target="https://www.oncotarget.com/article/6566/tex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E7F08-BD36-451F-9DA3-A9CF1FA889F9}">
  <dimension ref="A1:L23"/>
  <sheetViews>
    <sheetView tabSelected="1" topLeftCell="A11" workbookViewId="0">
      <selection activeCell="A13" sqref="A13"/>
    </sheetView>
  </sheetViews>
  <sheetFormatPr defaultRowHeight="15" x14ac:dyDescent="0.25"/>
  <cols>
    <col min="1" max="1" width="24.5703125" customWidth="1"/>
    <col min="2" max="2" width="52.42578125" customWidth="1"/>
    <col min="3" max="3" width="9.42578125" customWidth="1"/>
    <col min="4" max="5" width="10.85546875" customWidth="1"/>
    <col min="6" max="6" width="15.28515625" customWidth="1"/>
    <col min="7" max="8" width="10.140625" customWidth="1"/>
    <col min="9" max="9" width="14.5703125" customWidth="1"/>
    <col min="10" max="10" width="25.5703125" customWidth="1"/>
    <col min="11" max="11" width="21" customWidth="1"/>
    <col min="12" max="12" width="54.28515625" customWidth="1"/>
  </cols>
  <sheetData>
    <row r="1" spans="1:12" x14ac:dyDescent="0.25">
      <c r="A1" t="s">
        <v>0</v>
      </c>
      <c r="B1" t="s">
        <v>2</v>
      </c>
      <c r="C1" t="s">
        <v>10</v>
      </c>
      <c r="D1" t="s">
        <v>11</v>
      </c>
      <c r="E1" t="s">
        <v>30</v>
      </c>
      <c r="F1" t="s">
        <v>12</v>
      </c>
      <c r="G1" t="s">
        <v>4</v>
      </c>
      <c r="H1" t="s">
        <v>13</v>
      </c>
      <c r="I1" t="s">
        <v>5</v>
      </c>
      <c r="J1" t="s">
        <v>17</v>
      </c>
      <c r="K1" t="s">
        <v>6</v>
      </c>
      <c r="L1" t="s">
        <v>16</v>
      </c>
    </row>
    <row r="2" spans="1:12" x14ac:dyDescent="0.25">
      <c r="A2" t="s">
        <v>1</v>
      </c>
      <c r="B2" s="1" t="s">
        <v>3</v>
      </c>
      <c r="C2">
        <v>35</v>
      </c>
      <c r="D2">
        <v>65</v>
      </c>
      <c r="F2">
        <f>C2+D2</f>
        <v>100</v>
      </c>
      <c r="G2">
        <v>100</v>
      </c>
      <c r="H2">
        <f>F2+G2</f>
        <v>200</v>
      </c>
      <c r="I2" t="s">
        <v>8</v>
      </c>
      <c r="J2" t="s">
        <v>18</v>
      </c>
      <c r="K2" t="s">
        <v>7</v>
      </c>
    </row>
    <row r="3" spans="1:12" x14ac:dyDescent="0.25">
      <c r="A3" t="s">
        <v>14</v>
      </c>
      <c r="B3" s="1" t="s">
        <v>15</v>
      </c>
      <c r="C3">
        <f>25+22</f>
        <v>47</v>
      </c>
      <c r="D3">
        <f>12</f>
        <v>12</v>
      </c>
      <c r="F3">
        <f>C3+D3</f>
        <v>59</v>
      </c>
      <c r="G3">
        <f>39+30</f>
        <v>69</v>
      </c>
      <c r="H3">
        <f t="shared" ref="H3:H23" si="0">F3+G3</f>
        <v>128</v>
      </c>
      <c r="I3" t="s">
        <v>9</v>
      </c>
      <c r="J3" t="s">
        <v>19</v>
      </c>
      <c r="K3" t="s">
        <v>7</v>
      </c>
      <c r="L3" t="s">
        <v>20</v>
      </c>
    </row>
    <row r="4" spans="1:12" x14ac:dyDescent="0.25">
      <c r="A4" t="s">
        <v>22</v>
      </c>
      <c r="B4" s="1" t="s">
        <v>23</v>
      </c>
      <c r="H4">
        <f t="shared" si="0"/>
        <v>0</v>
      </c>
      <c r="I4" t="s">
        <v>8</v>
      </c>
      <c r="K4" t="s">
        <v>21</v>
      </c>
    </row>
    <row r="5" spans="1:12" x14ac:dyDescent="0.25">
      <c r="A5" t="s">
        <v>24</v>
      </c>
      <c r="B5" s="1" t="s">
        <v>25</v>
      </c>
      <c r="F5">
        <v>69</v>
      </c>
      <c r="G5">
        <v>870</v>
      </c>
      <c r="H5">
        <f t="shared" si="0"/>
        <v>939</v>
      </c>
      <c r="I5" t="s">
        <v>8</v>
      </c>
      <c r="K5" t="s">
        <v>21</v>
      </c>
    </row>
    <row r="6" spans="1:12" x14ac:dyDescent="0.25">
      <c r="A6" t="s">
        <v>26</v>
      </c>
      <c r="B6" s="1" t="s">
        <v>27</v>
      </c>
      <c r="C6">
        <v>8</v>
      </c>
      <c r="D6">
        <f>14+28</f>
        <v>42</v>
      </c>
      <c r="F6">
        <f>C6+D6</f>
        <v>50</v>
      </c>
      <c r="G6">
        <v>30</v>
      </c>
      <c r="H6">
        <f t="shared" si="0"/>
        <v>80</v>
      </c>
      <c r="I6" t="s">
        <v>8</v>
      </c>
      <c r="K6" t="s">
        <v>7</v>
      </c>
    </row>
    <row r="7" spans="1:12" x14ac:dyDescent="0.25">
      <c r="A7" t="s">
        <v>28</v>
      </c>
      <c r="B7" s="1" t="s">
        <v>29</v>
      </c>
      <c r="C7">
        <f>124+108</f>
        <v>232</v>
      </c>
      <c r="D7">
        <f>60+75</f>
        <v>135</v>
      </c>
      <c r="E7">
        <f>16+17</f>
        <v>33</v>
      </c>
      <c r="F7">
        <f>SUM(C7:E7)</f>
        <v>400</v>
      </c>
      <c r="G7">
        <v>220</v>
      </c>
      <c r="H7">
        <f t="shared" si="0"/>
        <v>620</v>
      </c>
      <c r="I7" t="s">
        <v>9</v>
      </c>
      <c r="K7" t="s">
        <v>21</v>
      </c>
    </row>
    <row r="8" spans="1:12" x14ac:dyDescent="0.25">
      <c r="A8" t="s">
        <v>31</v>
      </c>
      <c r="B8" s="1" t="s">
        <v>32</v>
      </c>
      <c r="C8">
        <v>34</v>
      </c>
      <c r="D8">
        <v>24</v>
      </c>
      <c r="F8">
        <f>SUM(C8:D8)</f>
        <v>58</v>
      </c>
      <c r="G8">
        <v>29</v>
      </c>
      <c r="H8">
        <f t="shared" si="0"/>
        <v>87</v>
      </c>
      <c r="I8" t="s">
        <v>8</v>
      </c>
      <c r="K8" t="s">
        <v>21</v>
      </c>
    </row>
    <row r="9" spans="1:12" x14ac:dyDescent="0.25">
      <c r="A9" t="s">
        <v>33</v>
      </c>
      <c r="B9" s="1" t="s">
        <v>34</v>
      </c>
      <c r="C9">
        <f>55+21</f>
        <v>76</v>
      </c>
      <c r="D9">
        <f>37+13</f>
        <v>50</v>
      </c>
      <c r="F9">
        <f>SUM(C9:D9)</f>
        <v>126</v>
      </c>
      <c r="G9">
        <f>30+88</f>
        <v>118</v>
      </c>
      <c r="H9">
        <f t="shared" si="0"/>
        <v>244</v>
      </c>
      <c r="I9" t="s">
        <v>8</v>
      </c>
      <c r="K9" t="s">
        <v>21</v>
      </c>
    </row>
    <row r="10" spans="1:12" x14ac:dyDescent="0.25">
      <c r="A10" t="s">
        <v>35</v>
      </c>
      <c r="B10" s="1" t="s">
        <v>36</v>
      </c>
      <c r="F10">
        <v>74</v>
      </c>
      <c r="G10">
        <v>20</v>
      </c>
      <c r="H10">
        <f t="shared" si="0"/>
        <v>94</v>
      </c>
      <c r="I10" t="s">
        <v>37</v>
      </c>
      <c r="K10" t="s">
        <v>7</v>
      </c>
    </row>
    <row r="11" spans="1:12" x14ac:dyDescent="0.25">
      <c r="A11" t="s">
        <v>38</v>
      </c>
      <c r="B11" s="1" t="s">
        <v>39</v>
      </c>
      <c r="H11">
        <f t="shared" si="0"/>
        <v>0</v>
      </c>
      <c r="I11" t="s">
        <v>8</v>
      </c>
    </row>
    <row r="12" spans="1:12" x14ac:dyDescent="0.25">
      <c r="A12" t="s">
        <v>40</v>
      </c>
      <c r="B12" s="1" t="s">
        <v>41</v>
      </c>
      <c r="H12">
        <f t="shared" si="0"/>
        <v>0</v>
      </c>
      <c r="K12" t="s">
        <v>7</v>
      </c>
    </row>
    <row r="13" spans="1:12" x14ac:dyDescent="0.25">
      <c r="H13">
        <f t="shared" si="0"/>
        <v>0</v>
      </c>
    </row>
    <row r="14" spans="1:12" x14ac:dyDescent="0.25">
      <c r="H14">
        <f t="shared" si="0"/>
        <v>0</v>
      </c>
    </row>
    <row r="15" spans="1:12" x14ac:dyDescent="0.25">
      <c r="H15">
        <f t="shared" si="0"/>
        <v>0</v>
      </c>
    </row>
    <row r="16" spans="1:12" x14ac:dyDescent="0.25">
      <c r="H16">
        <f t="shared" si="0"/>
        <v>0</v>
      </c>
    </row>
    <row r="17" spans="8:8" x14ac:dyDescent="0.25">
      <c r="H17">
        <f t="shared" si="0"/>
        <v>0</v>
      </c>
    </row>
    <row r="18" spans="8:8" x14ac:dyDescent="0.25">
      <c r="H18">
        <f t="shared" si="0"/>
        <v>0</v>
      </c>
    </row>
    <row r="19" spans="8:8" x14ac:dyDescent="0.25">
      <c r="H19">
        <f t="shared" si="0"/>
        <v>0</v>
      </c>
    </row>
    <row r="20" spans="8:8" x14ac:dyDescent="0.25">
      <c r="H20">
        <f t="shared" si="0"/>
        <v>0</v>
      </c>
    </row>
    <row r="21" spans="8:8" x14ac:dyDescent="0.25">
      <c r="H21">
        <f t="shared" si="0"/>
        <v>0</v>
      </c>
    </row>
    <row r="22" spans="8:8" x14ac:dyDescent="0.25">
      <c r="H22">
        <f t="shared" si="0"/>
        <v>0</v>
      </c>
    </row>
    <row r="23" spans="8:8" x14ac:dyDescent="0.25">
      <c r="H23">
        <f t="shared" si="0"/>
        <v>0</v>
      </c>
    </row>
  </sheetData>
  <conditionalFormatting sqref="K2:K17">
    <cfRule type="containsText" dxfId="2" priority="1" operator="containsText" text="No">
      <formula>NOT(ISERROR(SEARCH("No",K2)))</formula>
    </cfRule>
    <cfRule type="containsText" dxfId="1" priority="2" operator="containsText" text="On Demand">
      <formula>NOT(ISERROR(SEARCH("On Demand",K2)))</formula>
    </cfRule>
    <cfRule type="containsText" dxfId="0" priority="3" operator="containsText" text="Available">
      <formula>NOT(ISERROR(SEARCH("Available",K2)))</formula>
    </cfRule>
  </conditionalFormatting>
  <hyperlinks>
    <hyperlink ref="B2" r:id="rId1" xr:uid="{FF5A7124-7BBD-4E86-AC10-67042DB0C9EC}"/>
    <hyperlink ref="B3" r:id="rId2" xr:uid="{F93AA133-F0FD-474A-8AE7-B2F8868B762A}"/>
    <hyperlink ref="B4" r:id="rId3" xr:uid="{149F56A9-496B-46D3-AF1E-85E89ECB536A}"/>
    <hyperlink ref="B5" r:id="rId4" xr:uid="{AAB4C112-4791-4101-8737-850879D71F73}"/>
    <hyperlink ref="B6" r:id="rId5" xr:uid="{65640280-0DDF-42DF-BFBA-A474D616F22B}"/>
    <hyperlink ref="B7" r:id="rId6" xr:uid="{C9AE6FB7-4EE0-42AD-96B7-CA83D9EB8D82}"/>
    <hyperlink ref="B8" r:id="rId7" xr:uid="{8791BBB4-546F-4CBC-AB7E-6D07AF158E1B}"/>
    <hyperlink ref="B9" r:id="rId8" xr:uid="{8500151B-01D1-41C7-8118-8EC1A36669A3}"/>
    <hyperlink ref="B10" r:id="rId9" xr:uid="{BA5B019F-9D63-4035-B7CE-A3F9F383C528}"/>
    <hyperlink ref="B11" r:id="rId10" xr:uid="{8BDA523A-324F-4D29-9C6C-52ADA6F48295}"/>
    <hyperlink ref="B12" r:id="rId11" location="app2" xr:uid="{F1D303B3-6139-4875-BBC5-E1412BAA128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 Fredrik</dc:creator>
  <cp:lastModifiedBy>Ole Fredrik</cp:lastModifiedBy>
  <dcterms:created xsi:type="dcterms:W3CDTF">2021-08-26T11:18:49Z</dcterms:created>
  <dcterms:modified xsi:type="dcterms:W3CDTF">2021-08-26T16:26:40Z</dcterms:modified>
</cp:coreProperties>
</file>