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0000000000000000000\Бензин\"/>
    </mc:Choice>
  </mc:AlternateContent>
  <xr:revisionPtr revIDLastSave="0" documentId="13_ncr:1_{B64623D0-4DB9-4EE6-AC03-A272F2AFA9D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расчет ГСМ 2016" sheetId="6" r:id="rId1"/>
    <sheet name="нормы расхода" sheetId="3" r:id="rId2"/>
  </sheets>
  <definedNames>
    <definedName name="_xlnm.Print_Area" localSheetId="0">'расчет ГСМ 2016'!$D$186:$M$219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74" i="6" l="1"/>
  <c r="J875" i="6"/>
  <c r="J872" i="6" l="1"/>
  <c r="J873" i="6"/>
  <c r="J871" i="6"/>
  <c r="J870" i="6"/>
  <c r="J869" i="6"/>
  <c r="J868" i="6" l="1"/>
  <c r="J866" i="6" l="1"/>
  <c r="J865" i="6"/>
  <c r="J861" i="6"/>
  <c r="J862" i="6"/>
  <c r="J863" i="6"/>
  <c r="J864" i="6"/>
  <c r="J867" i="6"/>
  <c r="J860" i="6" l="1"/>
  <c r="J858" i="6" l="1"/>
  <c r="J859" i="6"/>
  <c r="J857" i="6"/>
  <c r="J856" i="6"/>
  <c r="J854" i="6" l="1"/>
  <c r="J853" i="6"/>
  <c r="J852" i="6"/>
  <c r="J855" i="6"/>
  <c r="J844" i="6" l="1"/>
  <c r="J851" i="6"/>
  <c r="J850" i="6"/>
  <c r="J848" i="6"/>
  <c r="J847" i="6"/>
  <c r="J846" i="6"/>
  <c r="J845" i="6"/>
  <c r="J843" i="6"/>
  <c r="J842" i="6" l="1"/>
  <c r="J849" i="6"/>
  <c r="J841" i="6"/>
  <c r="J840" i="6" l="1"/>
  <c r="J839" i="6"/>
  <c r="J838" i="6"/>
  <c r="J837" i="6"/>
  <c r="J836" i="6"/>
  <c r="J835" i="6"/>
  <c r="J834" i="6"/>
  <c r="J833" i="6"/>
  <c r="J832" i="6"/>
  <c r="J831" i="6"/>
  <c r="J830" i="6"/>
  <c r="J829" i="6" l="1"/>
  <c r="J828" i="6"/>
  <c r="J827" i="6"/>
  <c r="J826" i="6"/>
  <c r="J825" i="6"/>
  <c r="J824" i="6"/>
  <c r="J822" i="6" l="1"/>
  <c r="J804" i="6"/>
  <c r="J803" i="6"/>
  <c r="J823" i="6" l="1"/>
  <c r="J821" i="6" l="1"/>
  <c r="J820" i="6"/>
  <c r="J819" i="6"/>
  <c r="J818" i="6"/>
  <c r="J817" i="6"/>
  <c r="J816" i="6"/>
  <c r="J815" i="6"/>
  <c r="J814" i="6"/>
  <c r="J813" i="6"/>
  <c r="J812" i="6"/>
  <c r="J811" i="6"/>
  <c r="J810" i="6"/>
  <c r="J809" i="6"/>
  <c r="J808" i="6"/>
  <c r="J807" i="6"/>
  <c r="J806" i="6"/>
  <c r="J805" i="6"/>
  <c r="J802" i="6"/>
  <c r="J801" i="6"/>
  <c r="J800" i="6" l="1"/>
  <c r="J799" i="6"/>
  <c r="J798" i="6"/>
  <c r="J797" i="6"/>
  <c r="J796" i="6"/>
  <c r="J795" i="6"/>
  <c r="J794" i="6" l="1"/>
  <c r="J793" i="6"/>
  <c r="J792" i="6"/>
  <c r="J791" i="6"/>
  <c r="J790" i="6"/>
  <c r="J789" i="6"/>
  <c r="J788" i="6"/>
  <c r="J787" i="6"/>
  <c r="J786" i="6"/>
  <c r="J785" i="6"/>
  <c r="J784" i="6"/>
  <c r="J783" i="6"/>
  <c r="J782" i="6"/>
  <c r="J781" i="6"/>
  <c r="J780" i="6" l="1"/>
  <c r="J779" i="6"/>
  <c r="J778" i="6"/>
  <c r="J777" i="6" l="1"/>
  <c r="J776" i="6"/>
  <c r="J775" i="6" l="1"/>
  <c r="J774" i="6"/>
  <c r="J773" i="6"/>
  <c r="J772" i="6"/>
  <c r="J771" i="6"/>
  <c r="J770" i="6"/>
  <c r="J769" i="6" l="1"/>
  <c r="J768" i="6"/>
  <c r="J767" i="6"/>
  <c r="J766" i="6"/>
  <c r="J765" i="6"/>
  <c r="J764" i="6"/>
  <c r="J761" i="6"/>
  <c r="J762" i="6" l="1"/>
  <c r="J763" i="6"/>
  <c r="J759" i="6"/>
  <c r="J760" i="6"/>
  <c r="J758" i="6"/>
  <c r="J756" i="6"/>
  <c r="J757" i="6"/>
  <c r="J755" i="6"/>
  <c r="J754" i="6"/>
  <c r="J753" i="6"/>
  <c r="J752" i="6"/>
  <c r="J751" i="6"/>
  <c r="J734" i="6" l="1"/>
  <c r="J750" i="6" l="1"/>
  <c r="J749" i="6"/>
  <c r="J748" i="6"/>
  <c r="J747" i="6"/>
  <c r="J746" i="6"/>
  <c r="J745" i="6"/>
  <c r="J744" i="6"/>
  <c r="J743" i="6"/>
  <c r="J742" i="6"/>
  <c r="J741" i="6"/>
  <c r="J740" i="6"/>
  <c r="J739" i="6"/>
  <c r="J737" i="6"/>
  <c r="J736" i="6"/>
  <c r="J735" i="6"/>
  <c r="J733" i="6"/>
  <c r="J732" i="6"/>
  <c r="J731" i="6"/>
  <c r="J728" i="6"/>
  <c r="J729" i="6"/>
  <c r="J730" i="6"/>
  <c r="J727" i="6"/>
  <c r="J726" i="6"/>
  <c r="J725" i="6"/>
  <c r="J724" i="6"/>
  <c r="J723" i="6"/>
  <c r="J722" i="6"/>
  <c r="J738" i="6" l="1"/>
  <c r="J721" i="6" l="1"/>
  <c r="J720" i="6"/>
  <c r="J719" i="6"/>
  <c r="J718" i="6"/>
  <c r="J717" i="6"/>
  <c r="J716" i="6"/>
  <c r="J715" i="6"/>
  <c r="J713" i="6"/>
  <c r="J714" i="6"/>
  <c r="J705" i="6"/>
  <c r="M722" i="6" l="1"/>
  <c r="M723" i="6" s="1"/>
  <c r="M724" i="6" s="1"/>
  <c r="M725" i="6" s="1"/>
  <c r="M726" i="6" s="1"/>
  <c r="M727" i="6" s="1"/>
  <c r="M728" i="6" s="1"/>
  <c r="M729" i="6" s="1"/>
  <c r="M730" i="6" s="1"/>
  <c r="M731" i="6" s="1"/>
  <c r="M732" i="6" s="1"/>
  <c r="M733" i="6" s="1"/>
  <c r="M734" i="6" s="1"/>
  <c r="M735" i="6" s="1"/>
  <c r="M736" i="6" s="1"/>
  <c r="M737" i="6" s="1"/>
  <c r="M738" i="6" s="1"/>
  <c r="M739" i="6" s="1"/>
  <c r="M740" i="6" s="1"/>
  <c r="M741" i="6" s="1"/>
  <c r="M742" i="6" s="1"/>
  <c r="M743" i="6" s="1"/>
  <c r="M744" i="6" s="1"/>
  <c r="M745" i="6" s="1"/>
  <c r="M746" i="6" s="1"/>
  <c r="M747" i="6" s="1"/>
  <c r="M748" i="6" s="1"/>
  <c r="M749" i="6" s="1"/>
  <c r="M750" i="6" s="1"/>
  <c r="M751" i="6" s="1"/>
  <c r="M752" i="6" s="1"/>
  <c r="M753" i="6" s="1"/>
  <c r="M754" i="6" s="1"/>
  <c r="M755" i="6" s="1"/>
  <c r="M756" i="6" s="1"/>
  <c r="M757" i="6" s="1"/>
  <c r="M758" i="6" s="1"/>
  <c r="M759" i="6" s="1"/>
  <c r="M760" i="6" s="1"/>
  <c r="M761" i="6" s="1"/>
  <c r="M762" i="6" s="1"/>
  <c r="M763" i="6" s="1"/>
  <c r="M764" i="6" s="1"/>
  <c r="M765" i="6" s="1"/>
  <c r="M766" i="6" s="1"/>
  <c r="M767" i="6" s="1"/>
  <c r="M768" i="6" s="1"/>
  <c r="M769" i="6" s="1"/>
  <c r="M770" i="6" s="1"/>
  <c r="M771" i="6" s="1"/>
  <c r="M772" i="6" s="1"/>
  <c r="M773" i="6" s="1"/>
  <c r="M774" i="6" s="1"/>
  <c r="M775" i="6" s="1"/>
  <c r="M776" i="6" s="1"/>
  <c r="M777" i="6" s="1"/>
  <c r="M778" i="6" s="1"/>
  <c r="M779" i="6" s="1"/>
  <c r="M780" i="6" s="1"/>
  <c r="M781" i="6" s="1"/>
  <c r="M782" i="6" s="1"/>
  <c r="M783" i="6" s="1"/>
  <c r="M784" i="6" s="1"/>
  <c r="M785" i="6" s="1"/>
  <c r="M786" i="6" s="1"/>
  <c r="M787" i="6" s="1"/>
  <c r="M788" i="6" s="1"/>
  <c r="M789" i="6" s="1"/>
  <c r="M790" i="6" s="1"/>
  <c r="M791" i="6" s="1"/>
  <c r="M792" i="6" s="1"/>
  <c r="M793" i="6" s="1"/>
  <c r="M794" i="6" s="1"/>
  <c r="M795" i="6" s="1"/>
  <c r="M796" i="6" s="1"/>
  <c r="M797" i="6" s="1"/>
  <c r="M798" i="6" s="1"/>
  <c r="M799" i="6" s="1"/>
  <c r="M800" i="6" s="1"/>
  <c r="M801" i="6" s="1"/>
  <c r="M802" i="6" s="1"/>
  <c r="M803" i="6" s="1"/>
  <c r="M804" i="6" s="1"/>
  <c r="M805" i="6" s="1"/>
  <c r="M806" i="6" s="1"/>
  <c r="M807" i="6" s="1"/>
  <c r="M808" i="6" s="1"/>
  <c r="M809" i="6" s="1"/>
  <c r="M810" i="6" s="1"/>
  <c r="M811" i="6" s="1"/>
  <c r="M812" i="6" s="1"/>
  <c r="M813" i="6" s="1"/>
  <c r="M814" i="6" s="1"/>
  <c r="M815" i="6" s="1"/>
  <c r="M816" i="6" s="1"/>
  <c r="M817" i="6" s="1"/>
  <c r="M818" i="6" s="1"/>
  <c r="M819" i="6" s="1"/>
  <c r="M820" i="6" s="1"/>
  <c r="M821" i="6" s="1"/>
  <c r="M822" i="6" s="1"/>
  <c r="M823" i="6" s="1"/>
  <c r="M824" i="6" s="1"/>
  <c r="M825" i="6" s="1"/>
  <c r="M826" i="6" s="1"/>
  <c r="M827" i="6" s="1"/>
  <c r="M828" i="6" s="1"/>
  <c r="M829" i="6" s="1"/>
  <c r="M830" i="6" s="1"/>
  <c r="M831" i="6" s="1"/>
  <c r="M832" i="6" s="1"/>
  <c r="M833" i="6" s="1"/>
  <c r="M834" i="6" s="1"/>
  <c r="M835" i="6" s="1"/>
  <c r="M836" i="6" s="1"/>
  <c r="M837" i="6" s="1"/>
  <c r="M838" i="6" s="1"/>
  <c r="M839" i="6" s="1"/>
  <c r="M840" i="6" s="1"/>
  <c r="M841" i="6" s="1"/>
  <c r="M842" i="6" s="1"/>
  <c r="M843" i="6" s="1"/>
  <c r="M844" i="6" s="1"/>
  <c r="M845" i="6" s="1"/>
  <c r="M846" i="6" s="1"/>
  <c r="M847" i="6" s="1"/>
  <c r="M848" i="6" s="1"/>
  <c r="M849" i="6" s="1"/>
  <c r="M850" i="6" s="1"/>
  <c r="M851" i="6" s="1"/>
  <c r="M852" i="6" s="1"/>
  <c r="M853" i="6" s="1"/>
  <c r="M854" i="6" s="1"/>
  <c r="M855" i="6" s="1"/>
  <c r="M856" i="6" s="1"/>
  <c r="M857" i="6" s="1"/>
  <c r="M858" i="6" s="1"/>
  <c r="M859" i="6" s="1"/>
  <c r="M860" i="6" s="1"/>
  <c r="M861" i="6" s="1"/>
  <c r="M862" i="6" s="1"/>
  <c r="M863" i="6" s="1"/>
  <c r="M864" i="6" s="1"/>
  <c r="M865" i="6" s="1"/>
  <c r="M866" i="6" s="1"/>
  <c r="M867" i="6" s="1"/>
  <c r="M868" i="6" s="1"/>
  <c r="M869" i="6" s="1"/>
  <c r="M870" i="6" s="1"/>
  <c r="M871" i="6" s="1"/>
  <c r="M872" i="6" s="1"/>
  <c r="M873" i="6" s="1"/>
  <c r="M874" i="6" s="1"/>
  <c r="M875" i="6" s="1"/>
  <c r="J711" i="6"/>
  <c r="J710" i="6"/>
  <c r="J709" i="6"/>
  <c r="J712" i="6"/>
  <c r="J708" i="6" l="1"/>
  <c r="J707" i="6"/>
  <c r="J706" i="6"/>
  <c r="J704" i="6"/>
  <c r="J703" i="6" l="1"/>
  <c r="J701" i="6"/>
  <c r="J702" i="6"/>
  <c r="J700" i="6"/>
  <c r="J689" i="6" l="1"/>
  <c r="J699" i="6" l="1"/>
  <c r="J698" i="6"/>
  <c r="J697" i="6"/>
  <c r="J696" i="6"/>
  <c r="J695" i="6"/>
  <c r="J693" i="6"/>
  <c r="J694" i="6"/>
  <c r="J692" i="6" l="1"/>
  <c r="J691" i="6"/>
  <c r="J688" i="6"/>
  <c r="J690" i="6"/>
  <c r="J682" i="6" l="1"/>
  <c r="J681" i="6"/>
  <c r="J683" i="6"/>
  <c r="J684" i="6"/>
  <c r="J685" i="6"/>
  <c r="J686" i="6"/>
  <c r="J687" i="6"/>
  <c r="J680" i="6"/>
  <c r="J679" i="6" l="1"/>
  <c r="J678" i="6"/>
  <c r="J676" i="6"/>
  <c r="J677" i="6"/>
  <c r="J675" i="6"/>
  <c r="J674" i="6" l="1"/>
  <c r="J673" i="6" l="1"/>
  <c r="J672" i="6"/>
  <c r="J671" i="6"/>
  <c r="J670" i="6" l="1"/>
  <c r="J669" i="6" l="1"/>
  <c r="J668" i="6"/>
  <c r="J667" i="6"/>
  <c r="J663" i="6" l="1"/>
  <c r="J664" i="6"/>
  <c r="J665" i="6"/>
  <c r="J666" i="6"/>
  <c r="J662" i="6"/>
  <c r="J660" i="6"/>
  <c r="J661" i="6"/>
  <c r="J659" i="6"/>
  <c r="J658" i="6" l="1"/>
  <c r="J657" i="6"/>
  <c r="J656" i="6"/>
  <c r="J652" i="6" l="1"/>
  <c r="J655" i="6" l="1"/>
  <c r="J654" i="6"/>
  <c r="J653" i="6"/>
  <c r="J651" i="6" l="1"/>
  <c r="J650" i="6"/>
  <c r="J649" i="6" l="1"/>
  <c r="J648" i="6" l="1"/>
  <c r="J647" i="6"/>
  <c r="J646" i="6"/>
  <c r="J645" i="6"/>
  <c r="J644" i="6"/>
  <c r="J643" i="6" l="1"/>
  <c r="J642" i="6"/>
  <c r="J641" i="6"/>
  <c r="J639" i="6" l="1"/>
  <c r="J640" i="6"/>
  <c r="J637" i="6" l="1"/>
  <c r="J636" i="6"/>
  <c r="J638" i="6"/>
  <c r="J633" i="6" l="1"/>
  <c r="J634" i="6"/>
  <c r="J635" i="6"/>
  <c r="J632" i="6"/>
  <c r="J622" i="6" l="1"/>
  <c r="J631" i="6" l="1"/>
  <c r="J630" i="6" l="1"/>
  <c r="J624" i="6" l="1"/>
  <c r="J625" i="6"/>
  <c r="J626" i="6"/>
  <c r="J627" i="6"/>
  <c r="J628" i="6"/>
  <c r="J629" i="6"/>
  <c r="J623" i="6"/>
  <c r="J619" i="6"/>
  <c r="J621" i="6" l="1"/>
  <c r="J620" i="6"/>
  <c r="J618" i="6"/>
  <c r="J617" i="6"/>
  <c r="J613" i="6"/>
  <c r="J614" i="6"/>
  <c r="J615" i="6"/>
  <c r="J616" i="6"/>
  <c r="J612" i="6"/>
  <c r="J611" i="6"/>
  <c r="J610" i="6"/>
  <c r="J609" i="6"/>
  <c r="J608" i="6"/>
  <c r="J605" i="6" l="1"/>
  <c r="J601" i="6" l="1"/>
  <c r="J602" i="6"/>
  <c r="J603" i="6"/>
  <c r="J604" i="6"/>
  <c r="J606" i="6"/>
  <c r="J607" i="6"/>
  <c r="J598" i="6" l="1"/>
  <c r="J597" i="6"/>
  <c r="J600" i="6"/>
  <c r="J599" i="6"/>
  <c r="J594" i="6"/>
  <c r="J595" i="6"/>
  <c r="J596" i="6"/>
  <c r="J592" i="6" l="1"/>
  <c r="J591" i="6"/>
  <c r="J589" i="6"/>
  <c r="J588" i="6"/>
  <c r="J587" i="6"/>
  <c r="J593" i="6"/>
  <c r="J590" i="6"/>
  <c r="J586" i="6" l="1"/>
  <c r="J585" i="6"/>
  <c r="J584" i="6"/>
  <c r="J582" i="6" l="1"/>
  <c r="J581" i="6"/>
  <c r="J583" i="6"/>
  <c r="J576" i="6" l="1"/>
  <c r="J580" i="6"/>
  <c r="J579" i="6"/>
  <c r="J577" i="6" l="1"/>
  <c r="J578" i="6"/>
  <c r="J575" i="6"/>
  <c r="J574" i="6" l="1"/>
  <c r="J573" i="6"/>
  <c r="J572" i="6" l="1"/>
  <c r="J571" i="6"/>
  <c r="J570" i="6"/>
  <c r="J569" i="6"/>
  <c r="J568" i="6"/>
  <c r="J567" i="6"/>
  <c r="J566" i="6"/>
  <c r="J565" i="6"/>
  <c r="J564" i="6"/>
  <c r="J563" i="6"/>
  <c r="J562" i="6"/>
  <c r="J561" i="6"/>
  <c r="J560" i="6"/>
  <c r="J559" i="6"/>
  <c r="J556" i="6" l="1"/>
  <c r="J558" i="6" l="1"/>
  <c r="J557" i="6"/>
  <c r="J551" i="6"/>
  <c r="J552" i="6"/>
  <c r="J553" i="6"/>
  <c r="J554" i="6"/>
  <c r="J555" i="6"/>
  <c r="K548" i="6" l="1"/>
  <c r="J549" i="6"/>
  <c r="J546" i="6"/>
  <c r="J545" i="6"/>
  <c r="J543" i="6"/>
  <c r="J544" i="6"/>
  <c r="J547" i="6"/>
  <c r="J550" i="6"/>
  <c r="H548" i="6"/>
  <c r="J548" i="6" s="1"/>
  <c r="J539" i="6" l="1"/>
  <c r="J540" i="6"/>
  <c r="J541" i="6"/>
  <c r="J542" i="6"/>
  <c r="J538" i="6" l="1"/>
  <c r="J532" i="6" l="1"/>
  <c r="J535" i="6"/>
  <c r="J534" i="6"/>
  <c r="J531" i="6"/>
  <c r="J529" i="6"/>
  <c r="J527" i="6"/>
  <c r="J526" i="6"/>
  <c r="J524" i="6"/>
  <c r="J523" i="6"/>
  <c r="J537" i="6"/>
  <c r="J536" i="6"/>
  <c r="J533" i="6"/>
  <c r="J530" i="6"/>
  <c r="J528" i="6"/>
  <c r="J525" i="6"/>
  <c r="J522" i="6" l="1"/>
  <c r="J521" i="6"/>
  <c r="J520" i="6"/>
  <c r="J519" i="6" l="1"/>
  <c r="J518" i="6" l="1"/>
  <c r="J517" i="6"/>
  <c r="J516" i="6"/>
  <c r="J515" i="6"/>
  <c r="J514" i="6" l="1"/>
  <c r="J513" i="6"/>
  <c r="J512" i="6"/>
  <c r="J511" i="6"/>
  <c r="J510" i="6" l="1"/>
  <c r="J508" i="6" l="1"/>
  <c r="J509" i="6"/>
  <c r="J507" i="6"/>
  <c r="J506" i="6"/>
  <c r="J505" i="6"/>
  <c r="J504" i="6"/>
  <c r="J503" i="6" l="1"/>
  <c r="J502" i="6" l="1"/>
  <c r="J501" i="6"/>
  <c r="J500" i="6"/>
  <c r="J499" i="6"/>
  <c r="J498" i="6"/>
  <c r="J497" i="6" l="1"/>
  <c r="J496" i="6"/>
  <c r="J495" i="6"/>
  <c r="J494" i="6"/>
  <c r="J493" i="6" l="1"/>
  <c r="J492" i="6"/>
  <c r="J491" i="6" l="1"/>
  <c r="J489" i="6"/>
  <c r="J490" i="6"/>
  <c r="J486" i="6" l="1"/>
  <c r="J487" i="6"/>
  <c r="J488" i="6"/>
  <c r="J485" i="6" l="1"/>
  <c r="J484" i="6" l="1"/>
  <c r="J483" i="6"/>
  <c r="J482" i="6"/>
  <c r="J479" i="6"/>
  <c r="J480" i="6"/>
  <c r="J481" i="6"/>
  <c r="J478" i="6"/>
  <c r="J477" i="6"/>
  <c r="J476" i="6"/>
  <c r="J475" i="6"/>
  <c r="J463" i="6" l="1"/>
  <c r="J471" i="6" l="1"/>
  <c r="J473" i="6" l="1"/>
  <c r="J472" i="6"/>
  <c r="J470" i="6"/>
  <c r="J469" i="6"/>
  <c r="J468" i="6"/>
  <c r="J467" i="6"/>
  <c r="J464" i="6"/>
  <c r="J462" i="6"/>
  <c r="J474" i="6"/>
  <c r="J466" i="6"/>
  <c r="J465" i="6"/>
  <c r="J461" i="6" l="1"/>
  <c r="J455" i="6"/>
  <c r="J456" i="6"/>
  <c r="J457" i="6"/>
  <c r="J458" i="6"/>
  <c r="J459" i="6"/>
  <c r="J460" i="6"/>
  <c r="J454" i="6" l="1"/>
  <c r="J453" i="6"/>
  <c r="J452" i="6"/>
  <c r="J451" i="6" l="1"/>
  <c r="J450" i="6"/>
  <c r="J449" i="6"/>
  <c r="J448" i="6"/>
  <c r="J447" i="6"/>
  <c r="J446" i="6"/>
  <c r="J445" i="6" l="1"/>
  <c r="J444" i="6"/>
  <c r="J443" i="6"/>
  <c r="J442" i="6"/>
  <c r="J441" i="6"/>
  <c r="J440" i="6"/>
  <c r="J439" i="6"/>
  <c r="J438" i="6"/>
  <c r="J437" i="6"/>
  <c r="J436" i="6"/>
  <c r="J435" i="6"/>
  <c r="J434" i="6"/>
  <c r="J433" i="6" l="1"/>
  <c r="J432" i="6"/>
  <c r="J431" i="6" l="1"/>
  <c r="J430" i="6"/>
  <c r="J429" i="6"/>
  <c r="J428" i="6"/>
  <c r="J427" i="6"/>
  <c r="J426" i="6"/>
  <c r="J425" i="6"/>
  <c r="J424" i="6"/>
  <c r="J422" i="6"/>
  <c r="J423" i="6"/>
  <c r="J421" i="6"/>
  <c r="J420" i="6"/>
  <c r="J419" i="6" l="1"/>
  <c r="J418" i="6"/>
  <c r="J417" i="6" l="1"/>
  <c r="J416" i="6"/>
  <c r="J415" i="6"/>
  <c r="J41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 l="1"/>
  <c r="J397" i="6"/>
  <c r="J396" i="6" l="1"/>
  <c r="J395" i="6" l="1"/>
  <c r="J394" i="6"/>
  <c r="J393" i="6"/>
  <c r="J392" i="6"/>
  <c r="J391" i="6" l="1"/>
  <c r="J390" i="6"/>
  <c r="J389" i="6"/>
  <c r="J388" i="6"/>
  <c r="J387" i="6"/>
  <c r="J386" i="6"/>
  <c r="J385" i="6"/>
  <c r="J384" i="6"/>
  <c r="J383" i="6"/>
  <c r="J382" i="6"/>
  <c r="J381" i="6"/>
  <c r="J380" i="6"/>
  <c r="J375" i="6"/>
  <c r="J379" i="6"/>
  <c r="J378" i="6"/>
  <c r="J377" i="6"/>
  <c r="J374" i="6"/>
  <c r="J373" i="6"/>
  <c r="J376" i="6"/>
  <c r="J372" i="6"/>
  <c r="J371" i="6"/>
  <c r="J370" i="6"/>
  <c r="J368" i="6"/>
  <c r="J369" i="6"/>
  <c r="J366" i="6"/>
  <c r="J365" i="6"/>
  <c r="J367" i="6"/>
  <c r="J364" i="6"/>
  <c r="J360" i="6"/>
  <c r="J363" i="6"/>
  <c r="J362" i="6"/>
  <c r="J361" i="6"/>
  <c r="J359" i="6"/>
  <c r="J358" i="6"/>
  <c r="J357" i="6"/>
  <c r="J356" i="6"/>
  <c r="J355" i="6"/>
  <c r="J354" i="6"/>
  <c r="J353" i="6"/>
  <c r="J352" i="6"/>
  <c r="J351" i="6"/>
  <c r="J350" i="6"/>
  <c r="J349" i="6"/>
  <c r="J346" i="6"/>
  <c r="J347" i="6"/>
  <c r="J348" i="6"/>
  <c r="H297" i="6"/>
  <c r="J297" i="6" s="1"/>
  <c r="H305" i="6"/>
  <c r="J305" i="6" s="1"/>
  <c r="H331" i="6"/>
  <c r="H326" i="6"/>
  <c r="J326" i="6" s="1"/>
  <c r="H325" i="6"/>
  <c r="J325" i="6" s="1"/>
  <c r="J336" i="6"/>
  <c r="J343" i="6"/>
  <c r="J342" i="6"/>
  <c r="J341" i="6"/>
  <c r="J340" i="6"/>
  <c r="J339" i="6"/>
  <c r="J335" i="6"/>
  <c r="J334" i="6"/>
  <c r="J333" i="6"/>
  <c r="J329" i="6"/>
  <c r="J328" i="6"/>
  <c r="J327" i="6"/>
  <c r="J345" i="6"/>
  <c r="J344" i="6"/>
  <c r="J338" i="6"/>
  <c r="J337" i="6"/>
  <c r="J332" i="6"/>
  <c r="J331" i="6"/>
  <c r="J330" i="6"/>
  <c r="J321" i="6"/>
  <c r="J324" i="6"/>
  <c r="J323" i="6"/>
  <c r="J322" i="6"/>
  <c r="J319" i="6"/>
  <c r="J320" i="6"/>
  <c r="J317" i="6"/>
  <c r="J316" i="6"/>
  <c r="J318" i="6"/>
  <c r="J315" i="6"/>
  <c r="J314" i="6"/>
  <c r="J313" i="6"/>
  <c r="J312" i="6"/>
  <c r="J311" i="6"/>
  <c r="J310" i="6"/>
  <c r="J309" i="6"/>
  <c r="J308" i="6"/>
  <c r="J307" i="6"/>
  <c r="J306" i="6"/>
  <c r="J304" i="6"/>
  <c r="J303" i="6"/>
  <c r="J302" i="6"/>
  <c r="J299" i="6"/>
  <c r="J301" i="6"/>
  <c r="J300" i="6"/>
  <c r="J298" i="6"/>
  <c r="J295" i="6"/>
  <c r="J294" i="6"/>
  <c r="J292" i="6"/>
  <c r="J296" i="6"/>
  <c r="J293" i="6"/>
  <c r="J291" i="6"/>
  <c r="J289" i="6"/>
  <c r="J290" i="6"/>
  <c r="J287" i="6"/>
  <c r="J286" i="6"/>
  <c r="J288" i="6"/>
  <c r="J283" i="6"/>
  <c r="J282" i="6"/>
  <c r="J285" i="6"/>
  <c r="J284" i="6"/>
  <c r="J281" i="6"/>
  <c r="J280" i="6"/>
  <c r="J276" i="6"/>
  <c r="J277" i="6"/>
  <c r="J278" i="6"/>
  <c r="J279" i="6"/>
  <c r="J275" i="6"/>
  <c r="J273" i="6"/>
  <c r="J272" i="6"/>
  <c r="J271" i="6"/>
  <c r="J274" i="6"/>
  <c r="J270" i="6"/>
  <c r="J266" i="6"/>
  <c r="J265" i="6"/>
  <c r="J264" i="6"/>
  <c r="J269" i="6"/>
  <c r="J268" i="6"/>
  <c r="J267" i="6"/>
  <c r="J263" i="6"/>
  <c r="J261" i="6"/>
  <c r="J262" i="6"/>
  <c r="J254" i="6"/>
  <c r="J259" i="6"/>
  <c r="J260" i="6"/>
  <c r="J258" i="6"/>
  <c r="J253" i="6"/>
  <c r="J252" i="6"/>
  <c r="J251" i="6"/>
  <c r="J250" i="6"/>
  <c r="J249" i="6"/>
  <c r="J247" i="6"/>
  <c r="J245" i="6"/>
  <c r="J242" i="6"/>
  <c r="J241" i="6"/>
  <c r="J240" i="6"/>
  <c r="J257" i="6"/>
  <c r="J256" i="6"/>
  <c r="J255" i="6"/>
  <c r="J248" i="6"/>
  <c r="J246" i="6"/>
  <c r="J244" i="6"/>
  <c r="J243" i="6"/>
  <c r="J239" i="6"/>
  <c r="J233" i="6"/>
  <c r="J232" i="6"/>
  <c r="J234" i="6"/>
  <c r="J235" i="6"/>
  <c r="J236" i="6"/>
  <c r="J238" i="6"/>
  <c r="J237" i="6"/>
  <c r="J231" i="6"/>
  <c r="J230" i="6"/>
  <c r="J229" i="6"/>
  <c r="J228" i="6"/>
  <c r="J227" i="6"/>
  <c r="J226" i="6"/>
  <c r="J225" i="6"/>
  <c r="J224" i="6"/>
  <c r="J219" i="6"/>
  <c r="J223" i="6"/>
  <c r="J222" i="6"/>
  <c r="J221" i="6"/>
  <c r="J220" i="6"/>
  <c r="J211" i="6"/>
  <c r="J217" i="6"/>
  <c r="J218" i="6"/>
  <c r="J216" i="6"/>
  <c r="J215" i="6"/>
  <c r="J214" i="6"/>
  <c r="J213" i="6"/>
  <c r="J212" i="6"/>
  <c r="J210" i="6"/>
  <c r="J209" i="6"/>
  <c r="J208" i="6"/>
  <c r="J207" i="6"/>
  <c r="J206" i="6"/>
  <c r="J204" i="6"/>
  <c r="J203" i="6"/>
  <c r="J205" i="6"/>
  <c r="J201" i="6"/>
  <c r="J200" i="6"/>
  <c r="J202" i="6"/>
  <c r="J199" i="6"/>
  <c r="J196" i="6"/>
  <c r="J197" i="6"/>
  <c r="J198" i="6"/>
  <c r="J193" i="6"/>
  <c r="J194" i="6"/>
  <c r="J195" i="6"/>
  <c r="J191" i="6"/>
  <c r="J190" i="6"/>
  <c r="J185" i="6"/>
  <c r="J184" i="6"/>
  <c r="J170" i="6"/>
  <c r="G162" i="6"/>
  <c r="I162" i="6" s="1"/>
  <c r="G163" i="6" s="1"/>
  <c r="I163" i="6" s="1"/>
  <c r="G164" i="6" s="1"/>
  <c r="I164" i="6" s="1"/>
  <c r="G165" i="6" s="1"/>
  <c r="I165" i="6" s="1"/>
  <c r="G166" i="6" s="1"/>
  <c r="I166" i="6" s="1"/>
  <c r="G167" i="6" s="1"/>
  <c r="I167" i="6" s="1"/>
  <c r="G168" i="6" s="1"/>
  <c r="I168" i="6" s="1"/>
  <c r="G169" i="6" s="1"/>
  <c r="I169" i="6" s="1"/>
  <c r="G170" i="6" s="1"/>
  <c r="I170" i="6" s="1"/>
  <c r="G171" i="6" s="1"/>
  <c r="I171" i="6" s="1"/>
  <c r="G172" i="6" s="1"/>
  <c r="I172" i="6" s="1"/>
  <c r="G173" i="6" s="1"/>
  <c r="I173" i="6" s="1"/>
  <c r="G174" i="6" s="1"/>
  <c r="I174" i="6" s="1"/>
  <c r="G175" i="6" s="1"/>
  <c r="I175" i="6" s="1"/>
  <c r="G176" i="6" s="1"/>
  <c r="I176" i="6" s="1"/>
  <c r="G177" i="6" s="1"/>
  <c r="I177" i="6" s="1"/>
  <c r="G178" i="6" s="1"/>
  <c r="I178" i="6" s="1"/>
  <c r="G179" i="6" s="1"/>
  <c r="I179" i="6" s="1"/>
  <c r="G180" i="6" s="1"/>
  <c r="I180" i="6" s="1"/>
  <c r="G181" i="6" s="1"/>
  <c r="I181" i="6" s="1"/>
  <c r="G182" i="6" s="1"/>
  <c r="I182" i="6" s="1"/>
  <c r="G183" i="6" s="1"/>
  <c r="I183" i="6" s="1"/>
  <c r="G184" i="6" s="1"/>
  <c r="I184" i="6" s="1"/>
  <c r="G185" i="6" s="1"/>
  <c r="I185" i="6" s="1"/>
  <c r="G186" i="6" s="1"/>
  <c r="I186" i="6" s="1"/>
  <c r="G187" i="6" s="1"/>
  <c r="I187" i="6" s="1"/>
  <c r="G188" i="6" s="1"/>
  <c r="I188" i="6" s="1"/>
  <c r="G189" i="6" s="1"/>
  <c r="I189" i="6" s="1"/>
  <c r="G190" i="6" s="1"/>
  <c r="I190" i="6" s="1"/>
  <c r="G191" i="6" s="1"/>
  <c r="I191" i="6" s="1"/>
  <c r="G192" i="6" s="1"/>
  <c r="I192" i="6" s="1"/>
  <c r="G193" i="6" s="1"/>
  <c r="I193" i="6" s="1"/>
  <c r="G194" i="6" s="1"/>
  <c r="I194" i="6" s="1"/>
  <c r="G195" i="6" s="1"/>
  <c r="I195" i="6" s="1"/>
  <c r="G196" i="6" s="1"/>
  <c r="I196" i="6" s="1"/>
  <c r="G197" i="6" s="1"/>
  <c r="I197" i="6" s="1"/>
  <c r="G198" i="6" s="1"/>
  <c r="I198" i="6" s="1"/>
  <c r="G199" i="6" s="1"/>
  <c r="I199" i="6" s="1"/>
  <c r="G200" i="6" s="1"/>
  <c r="I200" i="6" s="1"/>
  <c r="G201" i="6" s="1"/>
  <c r="I201" i="6" s="1"/>
  <c r="G202" i="6" s="1"/>
  <c r="I202" i="6" s="1"/>
  <c r="G203" i="6" s="1"/>
  <c r="I203" i="6" s="1"/>
  <c r="G204" i="6" s="1"/>
  <c r="I204" i="6" s="1"/>
  <c r="G205" i="6" s="1"/>
  <c r="I205" i="6" s="1"/>
  <c r="G206" i="6" s="1"/>
  <c r="I206" i="6" s="1"/>
  <c r="G207" i="6" s="1"/>
  <c r="I207" i="6" s="1"/>
  <c r="G208" i="6" s="1"/>
  <c r="I208" i="6" s="1"/>
  <c r="G209" i="6" s="1"/>
  <c r="I209" i="6" s="1"/>
  <c r="G210" i="6" s="1"/>
  <c r="I210" i="6" s="1"/>
  <c r="G211" i="6" s="1"/>
  <c r="I211" i="6" s="1"/>
  <c r="G212" i="6" s="1"/>
  <c r="I212" i="6" s="1"/>
  <c r="G213" i="6" s="1"/>
  <c r="I213" i="6" s="1"/>
  <c r="G214" i="6" s="1"/>
  <c r="I214" i="6" s="1"/>
  <c r="G215" i="6" s="1"/>
  <c r="I215" i="6" s="1"/>
  <c r="G216" i="6" s="1"/>
  <c r="I216" i="6" s="1"/>
  <c r="G217" i="6" s="1"/>
  <c r="I217" i="6" s="1"/>
  <c r="G218" i="6" s="1"/>
  <c r="I218" i="6" s="1"/>
  <c r="G219" i="6" s="1"/>
  <c r="I219" i="6" s="1"/>
  <c r="G220" i="6" s="1"/>
  <c r="I220" i="6" s="1"/>
  <c r="G221" i="6" s="1"/>
  <c r="I221" i="6" s="1"/>
  <c r="G222" i="6" s="1"/>
  <c r="I222" i="6" s="1"/>
  <c r="G223" i="6" s="1"/>
  <c r="I223" i="6" s="1"/>
  <c r="G224" i="6" s="1"/>
  <c r="I224" i="6" s="1"/>
  <c r="G225" i="6" s="1"/>
  <c r="I225" i="6" s="1"/>
  <c r="G226" i="6" s="1"/>
  <c r="I226" i="6" s="1"/>
  <c r="G227" i="6" s="1"/>
  <c r="I227" i="6" s="1"/>
  <c r="G228" i="6" s="1"/>
  <c r="I228" i="6" s="1"/>
  <c r="G229" i="6" s="1"/>
  <c r="I229" i="6" s="1"/>
  <c r="G230" i="6" s="1"/>
  <c r="I230" i="6" s="1"/>
  <c r="G231" i="6" s="1"/>
  <c r="I231" i="6" s="1"/>
  <c r="G232" i="6" s="1"/>
  <c r="I232" i="6" s="1"/>
  <c r="G233" i="6" s="1"/>
  <c r="I233" i="6" s="1"/>
  <c r="G234" i="6" s="1"/>
  <c r="I234" i="6" s="1"/>
  <c r="G235" i="6" s="1"/>
  <c r="I235" i="6" s="1"/>
  <c r="G236" i="6" s="1"/>
  <c r="I236" i="6" s="1"/>
  <c r="G237" i="6" s="1"/>
  <c r="I237" i="6" s="1"/>
  <c r="G238" i="6" s="1"/>
  <c r="I238" i="6" s="1"/>
  <c r="G239" i="6" s="1"/>
  <c r="I239" i="6" s="1"/>
  <c r="G240" i="6" s="1"/>
  <c r="I240" i="6" s="1"/>
  <c r="G241" i="6" s="1"/>
  <c r="I241" i="6" s="1"/>
  <c r="G242" i="6" s="1"/>
  <c r="I242" i="6" s="1"/>
  <c r="G243" i="6" s="1"/>
  <c r="I243" i="6" s="1"/>
  <c r="G244" i="6" s="1"/>
  <c r="I244" i="6" s="1"/>
  <c r="G245" i="6" s="1"/>
  <c r="I245" i="6" s="1"/>
  <c r="G246" i="6" s="1"/>
  <c r="I246" i="6" s="1"/>
  <c r="G247" i="6" s="1"/>
  <c r="I247" i="6" s="1"/>
  <c r="G248" i="6" s="1"/>
  <c r="I248" i="6" s="1"/>
  <c r="G249" i="6" s="1"/>
  <c r="I249" i="6" s="1"/>
  <c r="G250" i="6" s="1"/>
  <c r="I250" i="6" s="1"/>
  <c r="G251" i="6" s="1"/>
  <c r="I251" i="6" s="1"/>
  <c r="G252" i="6" s="1"/>
  <c r="I252" i="6" s="1"/>
  <c r="G253" i="6" s="1"/>
  <c r="I253" i="6" s="1"/>
  <c r="G254" i="6" s="1"/>
  <c r="I254" i="6" s="1"/>
  <c r="G255" i="6" s="1"/>
  <c r="I255" i="6" s="1"/>
  <c r="G256" i="6" s="1"/>
  <c r="I256" i="6" s="1"/>
  <c r="G257" i="6" s="1"/>
  <c r="I257" i="6" s="1"/>
  <c r="G258" i="6" s="1"/>
  <c r="I258" i="6" s="1"/>
  <c r="G259" i="6" s="1"/>
  <c r="I259" i="6" s="1"/>
  <c r="G260" i="6" s="1"/>
  <c r="I260" i="6" s="1"/>
  <c r="G261" i="6" s="1"/>
  <c r="I261" i="6" s="1"/>
  <c r="G262" i="6" s="1"/>
  <c r="I262" i="6" s="1"/>
  <c r="G263" i="6" s="1"/>
  <c r="I263" i="6" s="1"/>
  <c r="G264" i="6" s="1"/>
  <c r="I264" i="6" s="1"/>
  <c r="G265" i="6" s="1"/>
  <c r="I265" i="6" s="1"/>
  <c r="G266" i="6" s="1"/>
  <c r="I266" i="6" s="1"/>
  <c r="G267" i="6" s="1"/>
  <c r="I267" i="6" s="1"/>
  <c r="G268" i="6" s="1"/>
  <c r="I268" i="6" s="1"/>
  <c r="G269" i="6" s="1"/>
  <c r="I269" i="6" s="1"/>
  <c r="G270" i="6" s="1"/>
  <c r="I270" i="6" s="1"/>
  <c r="G271" i="6" s="1"/>
  <c r="I271" i="6" s="1"/>
  <c r="G272" i="6" s="1"/>
  <c r="I272" i="6" s="1"/>
  <c r="G273" i="6" s="1"/>
  <c r="I273" i="6" s="1"/>
  <c r="G274" i="6" s="1"/>
  <c r="I274" i="6" s="1"/>
  <c r="G275" i="6" s="1"/>
  <c r="I275" i="6" s="1"/>
  <c r="G276" i="6" s="1"/>
  <c r="I276" i="6" s="1"/>
  <c r="G277" i="6" s="1"/>
  <c r="I277" i="6" s="1"/>
  <c r="G278" i="6" s="1"/>
  <c r="I278" i="6" s="1"/>
  <c r="G279" i="6" s="1"/>
  <c r="I279" i="6" s="1"/>
  <c r="G280" i="6" s="1"/>
  <c r="I280" i="6" s="1"/>
  <c r="G281" i="6" s="1"/>
  <c r="I281" i="6" s="1"/>
  <c r="G282" i="6" s="1"/>
  <c r="I282" i="6" s="1"/>
  <c r="G283" i="6" s="1"/>
  <c r="I283" i="6" s="1"/>
  <c r="G284" i="6" s="1"/>
  <c r="I284" i="6" s="1"/>
  <c r="G285" i="6" s="1"/>
  <c r="I285" i="6" s="1"/>
  <c r="G286" i="6" s="1"/>
  <c r="I286" i="6" s="1"/>
  <c r="G287" i="6" s="1"/>
  <c r="I287" i="6" s="1"/>
  <c r="G288" i="6" s="1"/>
  <c r="I288" i="6" s="1"/>
  <c r="G289" i="6" s="1"/>
  <c r="I289" i="6" s="1"/>
  <c r="G290" i="6" s="1"/>
  <c r="I290" i="6" s="1"/>
  <c r="G291" i="6" s="1"/>
  <c r="I291" i="6" s="1"/>
  <c r="G292" i="6" s="1"/>
  <c r="I292" i="6" s="1"/>
  <c r="G293" i="6" s="1"/>
  <c r="I293" i="6" s="1"/>
  <c r="G294" i="6" s="1"/>
  <c r="I294" i="6" s="1"/>
  <c r="G295" i="6" s="1"/>
  <c r="I295" i="6" s="1"/>
  <c r="G296" i="6" s="1"/>
  <c r="I296" i="6" s="1"/>
  <c r="G297" i="6" s="1"/>
  <c r="J161" i="6"/>
  <c r="J157" i="6"/>
  <c r="J159" i="6"/>
  <c r="J165" i="6"/>
  <c r="J169" i="6"/>
  <c r="J173" i="6"/>
  <c r="J178" i="6"/>
  <c r="J179" i="6"/>
  <c r="J180" i="6"/>
  <c r="J181" i="6"/>
  <c r="J182" i="6"/>
  <c r="J187" i="6"/>
  <c r="J188" i="6"/>
  <c r="J189" i="6"/>
  <c r="J192" i="6"/>
  <c r="J186" i="6"/>
  <c r="J183" i="6"/>
  <c r="J175" i="6"/>
  <c r="J176" i="6"/>
  <c r="J177" i="6"/>
  <c r="J174" i="6"/>
  <c r="J166" i="6"/>
  <c r="J172" i="6"/>
  <c r="J171" i="6"/>
  <c r="J168" i="6"/>
  <c r="J167" i="6"/>
  <c r="J164" i="6"/>
  <c r="J163" i="6"/>
  <c r="J162" i="6"/>
  <c r="J160" i="6"/>
  <c r="J158" i="6"/>
  <c r="J156" i="6"/>
  <c r="J151" i="6"/>
  <c r="J152" i="6"/>
  <c r="J153" i="6"/>
  <c r="J154" i="6"/>
  <c r="J155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I141" i="6"/>
  <c r="G142" i="6" s="1"/>
  <c r="I142" i="6" s="1"/>
  <c r="G143" i="6" s="1"/>
  <c r="I143" i="6" s="1"/>
  <c r="G144" i="6" s="1"/>
  <c r="I144" i="6" s="1"/>
  <c r="G145" i="6" s="1"/>
  <c r="I145" i="6" s="1"/>
  <c r="G146" i="6" s="1"/>
  <c r="I146" i="6" s="1"/>
  <c r="G147" i="6" s="1"/>
  <c r="I147" i="6" s="1"/>
  <c r="G148" i="6" s="1"/>
  <c r="I148" i="6" s="1"/>
  <c r="G149" i="6" s="1"/>
  <c r="I149" i="6" s="1"/>
  <c r="G150" i="6" s="1"/>
  <c r="I150" i="6" s="1"/>
  <c r="G151" i="6" s="1"/>
  <c r="I151" i="6" s="1"/>
  <c r="G152" i="6" s="1"/>
  <c r="I152" i="6" s="1"/>
  <c r="G153" i="6" s="1"/>
  <c r="I153" i="6" s="1"/>
  <c r="G154" i="6" s="1"/>
  <c r="I154" i="6" s="1"/>
  <c r="G155" i="6" s="1"/>
  <c r="I155" i="6" s="1"/>
  <c r="G156" i="6" s="1"/>
  <c r="I156" i="6" s="1"/>
  <c r="G157" i="6" s="1"/>
  <c r="I157" i="6" s="1"/>
  <c r="G158" i="6" s="1"/>
  <c r="I158" i="6" s="1"/>
  <c r="G159" i="6" s="1"/>
  <c r="I159" i="6" s="1"/>
  <c r="G160" i="6" s="1"/>
  <c r="I160" i="6" s="1"/>
  <c r="G161" i="6" s="1"/>
  <c r="I140" i="6"/>
  <c r="I139" i="6"/>
  <c r="I138" i="6"/>
  <c r="I137" i="6"/>
  <c r="J135" i="6"/>
  <c r="J134" i="6"/>
  <c r="I136" i="6"/>
  <c r="J136" i="6"/>
  <c r="I135" i="6"/>
  <c r="I134" i="6"/>
  <c r="J133" i="6"/>
  <c r="I133" i="6"/>
  <c r="J132" i="6"/>
  <c r="I132" i="6"/>
  <c r="J131" i="6"/>
  <c r="I131" i="6"/>
  <c r="J130" i="6"/>
  <c r="J129" i="6"/>
  <c r="J128" i="6"/>
  <c r="J127" i="6"/>
  <c r="J126" i="6"/>
  <c r="I130" i="6"/>
  <c r="I129" i="6"/>
  <c r="I128" i="6"/>
  <c r="I127" i="6"/>
  <c r="I126" i="6"/>
  <c r="J125" i="6"/>
  <c r="J124" i="6"/>
  <c r="I125" i="6"/>
  <c r="I124" i="6"/>
  <c r="J123" i="6"/>
  <c r="I123" i="6"/>
  <c r="J122" i="6"/>
  <c r="I122" i="6"/>
  <c r="I121" i="6"/>
  <c r="J121" i="6"/>
  <c r="J119" i="6"/>
  <c r="J118" i="6"/>
  <c r="J117" i="6"/>
  <c r="J116" i="6"/>
  <c r="J115" i="6"/>
  <c r="J114" i="6"/>
  <c r="J120" i="6"/>
  <c r="I120" i="6"/>
  <c r="I119" i="6"/>
  <c r="I118" i="6"/>
  <c r="I117" i="6"/>
  <c r="I116" i="6"/>
  <c r="I115" i="6"/>
  <c r="I114" i="6"/>
  <c r="J113" i="6"/>
  <c r="I113" i="6"/>
  <c r="I112" i="6"/>
  <c r="J112" i="6"/>
  <c r="J111" i="6"/>
  <c r="J110" i="6"/>
  <c r="I111" i="6"/>
  <c r="I110" i="6"/>
  <c r="J107" i="6"/>
  <c r="M107" i="6" s="1"/>
  <c r="J108" i="6"/>
  <c r="J109" i="6"/>
  <c r="I109" i="6"/>
  <c r="I108" i="6"/>
  <c r="I107" i="6"/>
  <c r="J106" i="6"/>
  <c r="I106" i="6"/>
  <c r="J105" i="6"/>
  <c r="J104" i="6"/>
  <c r="J103" i="6"/>
  <c r="I105" i="6"/>
  <c r="I104" i="6"/>
  <c r="I103" i="6"/>
  <c r="J102" i="6"/>
  <c r="I102" i="6"/>
  <c r="J101" i="6"/>
  <c r="I101" i="6"/>
  <c r="J100" i="6"/>
  <c r="I100" i="6"/>
  <c r="J99" i="6"/>
  <c r="I99" i="6"/>
  <c r="J97" i="6"/>
  <c r="J96" i="6"/>
  <c r="J95" i="6"/>
  <c r="J94" i="6"/>
  <c r="I98" i="6"/>
  <c r="I97" i="6"/>
  <c r="I96" i="6"/>
  <c r="I95" i="6"/>
  <c r="I94" i="6"/>
  <c r="J98" i="6"/>
  <c r="J93" i="6"/>
  <c r="I93" i="6"/>
  <c r="J92" i="6"/>
  <c r="I92" i="6"/>
  <c r="J91" i="6"/>
  <c r="I91" i="6"/>
  <c r="J89" i="6"/>
  <c r="J88" i="6"/>
  <c r="J87" i="6"/>
  <c r="I90" i="6"/>
  <c r="J90" i="6"/>
  <c r="I89" i="6"/>
  <c r="I88" i="6"/>
  <c r="I87" i="6"/>
  <c r="I86" i="6"/>
  <c r="J86" i="6"/>
  <c r="I85" i="6"/>
  <c r="I84" i="6"/>
  <c r="J85" i="6"/>
  <c r="J84" i="6"/>
  <c r="I83" i="6"/>
  <c r="J83" i="6"/>
  <c r="I82" i="6"/>
  <c r="J82" i="6"/>
  <c r="I81" i="6"/>
  <c r="J81" i="6"/>
  <c r="I80" i="6"/>
  <c r="J80" i="6"/>
  <c r="I79" i="6"/>
  <c r="J79" i="6"/>
  <c r="J78" i="6"/>
  <c r="I78" i="6"/>
  <c r="J76" i="6"/>
  <c r="J77" i="6"/>
  <c r="I77" i="6"/>
  <c r="I76" i="6"/>
  <c r="J74" i="6"/>
  <c r="J73" i="6"/>
  <c r="J72" i="6"/>
  <c r="J75" i="6"/>
  <c r="I75" i="6"/>
  <c r="I74" i="6"/>
  <c r="I73" i="6"/>
  <c r="I72" i="6"/>
  <c r="J71" i="6"/>
  <c r="I71" i="6"/>
  <c r="J70" i="6"/>
  <c r="I70" i="6"/>
  <c r="J69" i="6"/>
  <c r="J68" i="6"/>
  <c r="I69" i="6"/>
  <c r="I68" i="6"/>
  <c r="J67" i="6"/>
  <c r="I67" i="6"/>
  <c r="J66" i="6"/>
  <c r="I66" i="6"/>
  <c r="J65" i="6"/>
  <c r="J64" i="6"/>
  <c r="J63" i="6"/>
  <c r="J62" i="6"/>
  <c r="J61" i="6"/>
  <c r="J60" i="6"/>
  <c r="J59" i="6"/>
  <c r="J58" i="6"/>
  <c r="I65" i="6"/>
  <c r="I64" i="6"/>
  <c r="I63" i="6"/>
  <c r="I62" i="6"/>
  <c r="I61" i="6"/>
  <c r="I60" i="6"/>
  <c r="I59" i="6"/>
  <c r="I58" i="6"/>
  <c r="J57" i="6"/>
  <c r="I57" i="6"/>
  <c r="J56" i="6"/>
  <c r="J55" i="6"/>
  <c r="J53" i="6"/>
  <c r="J52" i="6"/>
  <c r="J50" i="6"/>
  <c r="J49" i="6"/>
  <c r="J48" i="6"/>
  <c r="J51" i="6"/>
  <c r="J54" i="6"/>
  <c r="J47" i="6"/>
  <c r="J46" i="6"/>
  <c r="I56" i="6"/>
  <c r="I55" i="6"/>
  <c r="I54" i="6"/>
  <c r="I53" i="6"/>
  <c r="I52" i="6"/>
  <c r="I51" i="6"/>
  <c r="I50" i="6"/>
  <c r="I49" i="6"/>
  <c r="I48" i="6"/>
  <c r="I47" i="6"/>
  <c r="I46" i="6"/>
  <c r="J45" i="6"/>
  <c r="J44" i="6"/>
  <c r="M44" i="6" s="1"/>
  <c r="M45" i="6" s="1"/>
  <c r="M46" i="6" s="1"/>
  <c r="I45" i="6"/>
  <c r="I44" i="6"/>
  <c r="J43" i="6"/>
  <c r="J39" i="6"/>
  <c r="J40" i="6"/>
  <c r="J41" i="6"/>
  <c r="J42" i="6"/>
  <c r="I43" i="6"/>
  <c r="I42" i="6"/>
  <c r="I41" i="6"/>
  <c r="I40" i="6"/>
  <c r="I39" i="6"/>
  <c r="J37" i="6"/>
  <c r="J36" i="6"/>
  <c r="J35" i="6"/>
  <c r="J38" i="6"/>
  <c r="I38" i="6"/>
  <c r="I37" i="6"/>
  <c r="I36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6" i="6"/>
  <c r="J27" i="6"/>
  <c r="I27" i="6"/>
  <c r="I26" i="6"/>
  <c r="J25" i="6"/>
  <c r="I25" i="6"/>
  <c r="J24" i="6"/>
  <c r="I24" i="6"/>
  <c r="J23" i="6"/>
  <c r="I23" i="6"/>
  <c r="J22" i="6"/>
  <c r="J21" i="6"/>
  <c r="I22" i="6"/>
  <c r="I21" i="6"/>
  <c r="J20" i="6"/>
  <c r="I20" i="6"/>
  <c r="J18" i="6"/>
  <c r="J19" i="6"/>
  <c r="I19" i="6"/>
  <c r="J17" i="6"/>
  <c r="I18" i="6"/>
  <c r="I17" i="6"/>
  <c r="J16" i="6"/>
  <c r="I16" i="6"/>
  <c r="J14" i="6"/>
  <c r="J13" i="6"/>
  <c r="J12" i="6"/>
  <c r="J15" i="6"/>
  <c r="I15" i="6"/>
  <c r="I14" i="6"/>
  <c r="I13" i="6"/>
  <c r="I12" i="6"/>
  <c r="J11" i="6"/>
  <c r="J10" i="6"/>
  <c r="J8" i="6"/>
  <c r="J7" i="6"/>
  <c r="J6" i="6"/>
  <c r="J9" i="6"/>
  <c r="I11" i="6"/>
  <c r="J5" i="6"/>
  <c r="M5" i="6" s="1"/>
  <c r="J4" i="6"/>
  <c r="I10" i="6"/>
  <c r="I9" i="6"/>
  <c r="I8" i="6"/>
  <c r="I7" i="6"/>
  <c r="I6" i="6"/>
  <c r="I5" i="6"/>
  <c r="I4" i="6"/>
  <c r="E9" i="3"/>
  <c r="E8" i="3"/>
  <c r="E7" i="3"/>
  <c r="E6" i="3"/>
  <c r="D9" i="3"/>
  <c r="D8" i="3"/>
  <c r="D7" i="3"/>
  <c r="D6" i="3"/>
  <c r="C9" i="3"/>
  <c r="C8" i="3"/>
  <c r="C7" i="3"/>
  <c r="C6" i="3"/>
  <c r="E5" i="3"/>
  <c r="C5" i="3"/>
  <c r="D5" i="3"/>
  <c r="M47" i="6" l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I297" i="6"/>
  <c r="G298" i="6" s="1"/>
  <c r="I298" i="6" s="1"/>
  <c r="G299" i="6" s="1"/>
  <c r="I299" i="6" s="1"/>
  <c r="G300" i="6" s="1"/>
  <c r="I300" i="6" s="1"/>
  <c r="G301" i="6" s="1"/>
  <c r="I301" i="6" s="1"/>
  <c r="G302" i="6" s="1"/>
  <c r="I302" i="6" s="1"/>
  <c r="G303" i="6" s="1"/>
  <c r="I303" i="6" s="1"/>
  <c r="G304" i="6" s="1"/>
  <c r="I304" i="6" s="1"/>
  <c r="G305" i="6" s="1"/>
  <c r="I305" i="6" s="1"/>
  <c r="G306" i="6" s="1"/>
  <c r="I306" i="6" s="1"/>
  <c r="G307" i="6" s="1"/>
  <c r="I307" i="6" s="1"/>
  <c r="G308" i="6" s="1"/>
  <c r="I308" i="6" s="1"/>
  <c r="G309" i="6" s="1"/>
  <c r="I309" i="6" s="1"/>
  <c r="G310" i="6" s="1"/>
  <c r="I310" i="6" s="1"/>
  <c r="G311" i="6" s="1"/>
  <c r="I311" i="6" s="1"/>
  <c r="G312" i="6" s="1"/>
  <c r="I312" i="6" s="1"/>
  <c r="G313" i="6" s="1"/>
  <c r="I313" i="6" s="1"/>
  <c r="G314" i="6" s="1"/>
  <c r="I314" i="6" s="1"/>
  <c r="G315" i="6" s="1"/>
  <c r="I315" i="6" s="1"/>
  <c r="G316" i="6" s="1"/>
  <c r="I316" i="6" s="1"/>
  <c r="G317" i="6" s="1"/>
  <c r="I317" i="6" s="1"/>
  <c r="G318" i="6" s="1"/>
  <c r="I318" i="6" s="1"/>
  <c r="G319" i="6" s="1"/>
  <c r="I319" i="6" s="1"/>
  <c r="G320" i="6" s="1"/>
  <c r="I320" i="6" s="1"/>
  <c r="G321" i="6" s="1"/>
  <c r="I321" i="6" s="1"/>
  <c r="G322" i="6" s="1"/>
  <c r="I322" i="6" s="1"/>
  <c r="G323" i="6" s="1"/>
  <c r="I323" i="6" s="1"/>
  <c r="G324" i="6" s="1"/>
  <c r="I324" i="6" s="1"/>
  <c r="G325" i="6" s="1"/>
  <c r="I325" i="6" s="1"/>
  <c r="G326" i="6" s="1"/>
  <c r="I326" i="6" s="1"/>
  <c r="G327" i="6" s="1"/>
  <c r="I327" i="6" s="1"/>
  <c r="G328" i="6" s="1"/>
  <c r="I328" i="6" s="1"/>
  <c r="G329" i="6" s="1"/>
  <c r="I329" i="6" s="1"/>
  <c r="G330" i="6" s="1"/>
  <c r="I330" i="6" s="1"/>
  <c r="G331" i="6" s="1"/>
  <c r="I331" i="6" s="1"/>
  <c r="G332" i="6" s="1"/>
  <c r="I332" i="6" s="1"/>
  <c r="G333" i="6" s="1"/>
  <c r="I333" i="6" s="1"/>
  <c r="G334" i="6" s="1"/>
  <c r="I334" i="6" s="1"/>
  <c r="G335" i="6" s="1"/>
  <c r="I335" i="6" s="1"/>
  <c r="G336" i="6" s="1"/>
  <c r="I336" i="6" s="1"/>
  <c r="G337" i="6" s="1"/>
  <c r="I337" i="6" s="1"/>
  <c r="G338" i="6" s="1"/>
  <c r="I338" i="6" s="1"/>
  <c r="G339" i="6" s="1"/>
  <c r="I339" i="6" s="1"/>
  <c r="G340" i="6" s="1"/>
  <c r="I340" i="6" s="1"/>
  <c r="G341" i="6" s="1"/>
  <c r="I341" i="6" s="1"/>
  <c r="G342" i="6" s="1"/>
  <c r="I342" i="6" s="1"/>
  <c r="G343" i="6" s="1"/>
  <c r="I343" i="6" s="1"/>
  <c r="G344" i="6" s="1"/>
  <c r="I344" i="6" s="1"/>
  <c r="G345" i="6" s="1"/>
  <c r="I345" i="6" s="1"/>
  <c r="G346" i="6" s="1"/>
  <c r="I346" i="6" s="1"/>
  <c r="G347" i="6" s="1"/>
  <c r="I347" i="6" s="1"/>
  <c r="G348" i="6" s="1"/>
  <c r="I348" i="6" s="1"/>
  <c r="G349" i="6" s="1"/>
  <c r="I349" i="6" s="1"/>
  <c r="G350" i="6" s="1"/>
  <c r="I350" i="6" s="1"/>
  <c r="G351" i="6" s="1"/>
  <c r="I351" i="6" s="1"/>
  <c r="G352" i="6" s="1"/>
  <c r="I352" i="6" s="1"/>
  <c r="G353" i="6" s="1"/>
  <c r="I353" i="6" s="1"/>
  <c r="G354" i="6" s="1"/>
  <c r="I354" i="6" s="1"/>
  <c r="G355" i="6" s="1"/>
  <c r="I355" i="6" s="1"/>
  <c r="G356" i="6" s="1"/>
  <c r="I356" i="6" s="1"/>
  <c r="G357" i="6" s="1"/>
  <c r="I357" i="6" s="1"/>
  <c r="G358" i="6" s="1"/>
  <c r="I358" i="6" s="1"/>
  <c r="G359" i="6" s="1"/>
  <c r="I359" i="6" s="1"/>
  <c r="G360" i="6" s="1"/>
  <c r="I360" i="6" s="1"/>
  <c r="G361" i="6" s="1"/>
  <c r="I361" i="6" s="1"/>
  <c r="G362" i="6" s="1"/>
  <c r="I362" i="6" s="1"/>
  <c r="G363" i="6" s="1"/>
  <c r="I363" i="6" s="1"/>
  <c r="G364" i="6" s="1"/>
  <c r="I364" i="6" s="1"/>
  <c r="G365" i="6" s="1"/>
  <c r="I365" i="6" s="1"/>
  <c r="G366" i="6" s="1"/>
  <c r="I366" i="6" s="1"/>
  <c r="G367" i="6" s="1"/>
  <c r="I367" i="6" s="1"/>
  <c r="G368" i="6" s="1"/>
  <c r="I368" i="6" s="1"/>
  <c r="G369" i="6" s="1"/>
  <c r="I369" i="6" s="1"/>
  <c r="G370" i="6" s="1"/>
  <c r="I370" i="6" s="1"/>
  <c r="G371" i="6" s="1"/>
  <c r="I371" i="6" s="1"/>
  <c r="G372" i="6" s="1"/>
  <c r="I372" i="6" s="1"/>
  <c r="G373" i="6" s="1"/>
  <c r="I373" i="6" s="1"/>
  <c r="G374" i="6" s="1"/>
  <c r="I374" i="6" s="1"/>
  <c r="G375" i="6" s="1"/>
  <c r="I375" i="6" s="1"/>
  <c r="G376" i="6" s="1"/>
  <c r="I376" i="6" s="1"/>
  <c r="G377" i="6" s="1"/>
  <c r="I377" i="6" s="1"/>
  <c r="G378" i="6" s="1"/>
  <c r="I378" i="6" s="1"/>
  <c r="G379" i="6" s="1"/>
  <c r="I379" i="6" s="1"/>
  <c r="G380" i="6" s="1"/>
  <c r="I380" i="6" s="1"/>
  <c r="G381" i="6" s="1"/>
  <c r="I381" i="6" s="1"/>
  <c r="G382" i="6" s="1"/>
  <c r="I382" i="6" s="1"/>
  <c r="G383" i="6" s="1"/>
  <c r="I383" i="6" s="1"/>
  <c r="G384" i="6" s="1"/>
  <c r="I384" i="6" s="1"/>
  <c r="G385" i="6" s="1"/>
  <c r="I385" i="6" s="1"/>
  <c r="G386" i="6" s="1"/>
  <c r="I386" i="6" s="1"/>
  <c r="G387" i="6" s="1"/>
  <c r="I387" i="6" s="1"/>
  <c r="G388" i="6" s="1"/>
  <c r="I388" i="6" s="1"/>
  <c r="G389" i="6" s="1"/>
  <c r="I389" i="6" s="1"/>
  <c r="G390" i="6" s="1"/>
  <c r="I390" i="6" s="1"/>
  <c r="G391" i="6" s="1"/>
  <c r="I391" i="6" s="1"/>
  <c r="G392" i="6" s="1"/>
  <c r="I392" i="6" s="1"/>
  <c r="G393" i="6" s="1"/>
  <c r="I393" i="6" s="1"/>
  <c r="G394" i="6" s="1"/>
  <c r="I394" i="6" s="1"/>
  <c r="G395" i="6" s="1"/>
  <c r="I395" i="6" s="1"/>
  <c r="G396" i="6" s="1"/>
  <c r="I396" i="6" s="1"/>
  <c r="G397" i="6" s="1"/>
  <c r="I397" i="6" s="1"/>
  <c r="G398" i="6" s="1"/>
  <c r="I398" i="6" s="1"/>
  <c r="G399" i="6" s="1"/>
  <c r="I399" i="6" s="1"/>
  <c r="G400" i="6" s="1"/>
  <c r="I400" i="6" s="1"/>
  <c r="G401" i="6" s="1"/>
  <c r="I401" i="6" s="1"/>
  <c r="G402" i="6" s="1"/>
  <c r="I402" i="6" s="1"/>
  <c r="G403" i="6" s="1"/>
  <c r="I403" i="6" s="1"/>
  <c r="G404" i="6" s="1"/>
  <c r="I404" i="6" s="1"/>
  <c r="G405" i="6" s="1"/>
  <c r="I405" i="6" s="1"/>
  <c r="G406" i="6" s="1"/>
  <c r="I406" i="6" s="1"/>
  <c r="G407" i="6" s="1"/>
  <c r="I407" i="6" s="1"/>
  <c r="G408" i="6" s="1"/>
  <c r="I408" i="6" s="1"/>
  <c r="G409" i="6" s="1"/>
  <c r="I409" i="6" s="1"/>
  <c r="G410" i="6" s="1"/>
  <c r="I410" i="6" s="1"/>
  <c r="G411" i="6" s="1"/>
  <c r="I411" i="6" s="1"/>
  <c r="G412" i="6" s="1"/>
  <c r="I412" i="6" s="1"/>
  <c r="G413" i="6" s="1"/>
  <c r="I413" i="6" s="1"/>
  <c r="G414" i="6" s="1"/>
  <c r="I414" i="6" s="1"/>
  <c r="G415" i="6" s="1"/>
  <c r="I415" i="6" s="1"/>
  <c r="G416" i="6" s="1"/>
  <c r="I416" i="6" s="1"/>
  <c r="G417" i="6" s="1"/>
  <c r="I417" i="6" s="1"/>
  <c r="G418" i="6" s="1"/>
  <c r="I418" i="6" s="1"/>
  <c r="G419" i="6" s="1"/>
  <c r="I419" i="6" s="1"/>
  <c r="G420" i="6" s="1"/>
  <c r="I420" i="6" s="1"/>
  <c r="G421" i="6" s="1"/>
  <c r="I421" i="6" s="1"/>
  <c r="G422" i="6" s="1"/>
  <c r="I422" i="6" s="1"/>
  <c r="G423" i="6" s="1"/>
  <c r="I423" i="6" s="1"/>
  <c r="G424" i="6" s="1"/>
  <c r="I424" i="6" s="1"/>
  <c r="G425" i="6" s="1"/>
  <c r="I425" i="6" s="1"/>
  <c r="G426" i="6" s="1"/>
  <c r="I426" i="6" s="1"/>
  <c r="G427" i="6" s="1"/>
  <c r="I427" i="6" s="1"/>
  <c r="G428" i="6" s="1"/>
  <c r="I428" i="6" s="1"/>
  <c r="G429" i="6" s="1"/>
  <c r="I429" i="6" s="1"/>
  <c r="G430" i="6" s="1"/>
  <c r="I430" i="6" s="1"/>
  <c r="G431" i="6" s="1"/>
  <c r="I431" i="6" s="1"/>
  <c r="G432" i="6" s="1"/>
  <c r="I432" i="6" s="1"/>
  <c r="G433" i="6" s="1"/>
  <c r="I433" i="6" s="1"/>
  <c r="G434" i="6" s="1"/>
  <c r="I434" i="6" s="1"/>
  <c r="G435" i="6" s="1"/>
  <c r="I435" i="6" s="1"/>
  <c r="G436" i="6" s="1"/>
  <c r="I436" i="6" s="1"/>
  <c r="G437" i="6" s="1"/>
  <c r="I437" i="6" s="1"/>
  <c r="G438" i="6" s="1"/>
  <c r="I438" i="6" s="1"/>
  <c r="G439" i="6" s="1"/>
  <c r="I439" i="6" s="1"/>
  <c r="G440" i="6" s="1"/>
  <c r="I440" i="6" s="1"/>
  <c r="G441" i="6" s="1"/>
  <c r="I441" i="6" s="1"/>
  <c r="G442" i="6" s="1"/>
  <c r="I442" i="6" s="1"/>
  <c r="G443" i="6" s="1"/>
  <c r="I443" i="6" s="1"/>
  <c r="G444" i="6" s="1"/>
  <c r="I444" i="6" s="1"/>
  <c r="G445" i="6" s="1"/>
  <c r="I445" i="6" s="1"/>
  <c r="G446" i="6" s="1"/>
  <c r="I446" i="6" s="1"/>
  <c r="G447" i="6" s="1"/>
  <c r="I447" i="6" s="1"/>
  <c r="G448" i="6" s="1"/>
  <c r="I448" i="6" s="1"/>
  <c r="G449" i="6" s="1"/>
  <c r="I449" i="6" s="1"/>
  <c r="G450" i="6" s="1"/>
  <c r="I450" i="6" s="1"/>
  <c r="G451" i="6" s="1"/>
  <c r="I451" i="6" s="1"/>
  <c r="G452" i="6" s="1"/>
  <c r="I452" i="6" s="1"/>
  <c r="G453" i="6" s="1"/>
  <c r="I453" i="6" s="1"/>
  <c r="G454" i="6" s="1"/>
  <c r="I454" i="6" s="1"/>
  <c r="G455" i="6" s="1"/>
  <c r="I455" i="6" s="1"/>
  <c r="G456" i="6" s="1"/>
  <c r="I456" i="6" s="1"/>
  <c r="G457" i="6" s="1"/>
  <c r="I457" i="6" s="1"/>
  <c r="G458" i="6" s="1"/>
  <c r="I458" i="6" s="1"/>
  <c r="G459" i="6" s="1"/>
  <c r="I459" i="6" s="1"/>
  <c r="G460" i="6" s="1"/>
  <c r="I460" i="6" s="1"/>
  <c r="G461" i="6" s="1"/>
  <c r="I461" i="6" s="1"/>
  <c r="G462" i="6" s="1"/>
  <c r="I462" i="6" s="1"/>
  <c r="G463" i="6" s="1"/>
  <c r="I463" i="6" s="1"/>
  <c r="G464" i="6" s="1"/>
  <c r="I464" i="6" s="1"/>
  <c r="G465" i="6" s="1"/>
  <c r="I465" i="6" s="1"/>
  <c r="G466" i="6" s="1"/>
  <c r="I466" i="6" s="1"/>
  <c r="G467" i="6" s="1"/>
  <c r="I467" i="6" s="1"/>
  <c r="G468" i="6" s="1"/>
  <c r="I468" i="6" s="1"/>
  <c r="G469" i="6" s="1"/>
  <c r="I469" i="6" s="1"/>
  <c r="G470" i="6" s="1"/>
  <c r="I470" i="6" s="1"/>
  <c r="G471" i="6" s="1"/>
  <c r="I471" i="6" s="1"/>
  <c r="G472" i="6" s="1"/>
  <c r="I472" i="6" s="1"/>
  <c r="G473" i="6" s="1"/>
  <c r="I473" i="6" s="1"/>
  <c r="G474" i="6" s="1"/>
  <c r="I474" i="6" s="1"/>
  <c r="G475" i="6" s="1"/>
  <c r="I475" i="6" s="1"/>
  <c r="G476" i="6" s="1"/>
  <c r="I476" i="6" s="1"/>
  <c r="G477" i="6" s="1"/>
  <c r="I477" i="6" s="1"/>
  <c r="G478" i="6" s="1"/>
  <c r="I478" i="6" s="1"/>
  <c r="G479" i="6" s="1"/>
  <c r="I479" i="6" s="1"/>
  <c r="G480" i="6" s="1"/>
  <c r="I480" i="6" s="1"/>
  <c r="G481" i="6" s="1"/>
  <c r="I481" i="6" s="1"/>
  <c r="G482" i="6" s="1"/>
  <c r="I482" i="6" s="1"/>
  <c r="G483" i="6" s="1"/>
  <c r="I483" i="6" s="1"/>
  <c r="G484" i="6" s="1"/>
  <c r="I484" i="6" s="1"/>
  <c r="G485" i="6" s="1"/>
  <c r="I485" i="6" s="1"/>
  <c r="G486" i="6" s="1"/>
  <c r="I486" i="6" s="1"/>
  <c r="G487" i="6" s="1"/>
  <c r="I487" i="6" s="1"/>
  <c r="G488" i="6" s="1"/>
  <c r="I488" i="6" s="1"/>
  <c r="G489" i="6" s="1"/>
  <c r="I489" i="6" s="1"/>
  <c r="G490" i="6" s="1"/>
  <c r="I490" i="6" s="1"/>
  <c r="G491" i="6" s="1"/>
  <c r="I491" i="6" s="1"/>
  <c r="G492" i="6" s="1"/>
  <c r="I492" i="6" s="1"/>
  <c r="G493" i="6" s="1"/>
  <c r="I493" i="6" s="1"/>
  <c r="G494" i="6" s="1"/>
  <c r="I494" i="6" s="1"/>
  <c r="G495" i="6" s="1"/>
  <c r="I495" i="6" s="1"/>
  <c r="G496" i="6" s="1"/>
  <c r="I496" i="6" s="1"/>
  <c r="G497" i="6" s="1"/>
  <c r="I497" i="6" s="1"/>
  <c r="G498" i="6" s="1"/>
  <c r="I498" i="6" s="1"/>
  <c r="G499" i="6" s="1"/>
  <c r="I499" i="6" s="1"/>
  <c r="G500" i="6" s="1"/>
  <c r="I500" i="6" s="1"/>
  <c r="G501" i="6" s="1"/>
  <c r="I501" i="6" s="1"/>
  <c r="G502" i="6" s="1"/>
  <c r="I502" i="6" s="1"/>
  <c r="G503" i="6" s="1"/>
  <c r="I503" i="6" s="1"/>
  <c r="G504" i="6" s="1"/>
  <c r="I504" i="6" s="1"/>
  <c r="G505" i="6" s="1"/>
  <c r="I505" i="6" s="1"/>
  <c r="G506" i="6" s="1"/>
  <c r="I506" i="6" s="1"/>
  <c r="G507" i="6" s="1"/>
  <c r="I507" i="6" s="1"/>
  <c r="G508" i="6" s="1"/>
  <c r="I508" i="6" s="1"/>
  <c r="G509" i="6" s="1"/>
  <c r="I509" i="6" s="1"/>
  <c r="G510" i="6" s="1"/>
  <c r="I510" i="6" s="1"/>
  <c r="G511" i="6" s="1"/>
  <c r="I511" i="6" s="1"/>
  <c r="G512" i="6" s="1"/>
  <c r="I512" i="6" s="1"/>
  <c r="G513" i="6" s="1"/>
  <c r="I513" i="6" s="1"/>
  <c r="G514" i="6" s="1"/>
  <c r="I514" i="6" s="1"/>
  <c r="G515" i="6" s="1"/>
  <c r="I515" i="6" s="1"/>
  <c r="G516" i="6" s="1"/>
  <c r="I516" i="6" s="1"/>
  <c r="G517" i="6" s="1"/>
  <c r="I517" i="6" s="1"/>
  <c r="G518" i="6" s="1"/>
  <c r="I518" i="6" s="1"/>
  <c r="G519" i="6" s="1"/>
  <c r="I519" i="6" s="1"/>
  <c r="G520" i="6" s="1"/>
  <c r="I520" i="6" s="1"/>
  <c r="G521" i="6" s="1"/>
  <c r="I521" i="6" s="1"/>
  <c r="G522" i="6" s="1"/>
  <c r="I522" i="6" s="1"/>
  <c r="G523" i="6" s="1"/>
  <c r="I523" i="6" s="1"/>
  <c r="G524" i="6" s="1"/>
  <c r="I524" i="6" s="1"/>
  <c r="G525" i="6" s="1"/>
  <c r="I525" i="6" s="1"/>
  <c r="G526" i="6" s="1"/>
  <c r="I526" i="6" s="1"/>
  <c r="G527" i="6" s="1"/>
  <c r="I527" i="6" s="1"/>
  <c r="G528" i="6" s="1"/>
  <c r="I528" i="6" s="1"/>
  <c r="G529" i="6" s="1"/>
  <c r="I529" i="6" s="1"/>
  <c r="G530" i="6" s="1"/>
  <c r="I530" i="6" s="1"/>
  <c r="G531" i="6" s="1"/>
  <c r="I531" i="6" s="1"/>
  <c r="G532" i="6" s="1"/>
  <c r="I532" i="6" s="1"/>
  <c r="G533" i="6" s="1"/>
  <c r="I533" i="6" s="1"/>
  <c r="G534" i="6" s="1"/>
  <c r="I534" i="6" s="1"/>
  <c r="G535" i="6" s="1"/>
  <c r="I535" i="6" s="1"/>
  <c r="G536" i="6" s="1"/>
  <c r="I536" i="6" s="1"/>
  <c r="G537" i="6" s="1"/>
  <c r="I537" i="6" s="1"/>
  <c r="G538" i="6" s="1"/>
  <c r="I538" i="6" s="1"/>
  <c r="G539" i="6" s="1"/>
  <c r="I539" i="6" s="1"/>
  <c r="G540" i="6" s="1"/>
  <c r="I540" i="6" s="1"/>
  <c r="G541" i="6" s="1"/>
  <c r="I541" i="6" s="1"/>
  <c r="G542" i="6" s="1"/>
  <c r="I542" i="6" s="1"/>
  <c r="G543" i="6" s="1"/>
  <c r="I543" i="6" s="1"/>
  <c r="G544" i="6" s="1"/>
  <c r="I544" i="6" s="1"/>
  <c r="G545" i="6" s="1"/>
  <c r="I545" i="6" s="1"/>
  <c r="G546" i="6" s="1"/>
  <c r="I546" i="6" s="1"/>
  <c r="G547" i="6" s="1"/>
  <c r="I547" i="6" s="1"/>
  <c r="G548" i="6" s="1"/>
  <c r="I548" i="6" s="1"/>
  <c r="G549" i="6" s="1"/>
  <c r="I549" i="6" s="1"/>
  <c r="G550" i="6" s="1"/>
  <c r="I550" i="6" s="1"/>
  <c r="G551" i="6" s="1"/>
  <c r="I551" i="6" s="1"/>
  <c r="G552" i="6" s="1"/>
  <c r="I552" i="6" s="1"/>
  <c r="G553" i="6" s="1"/>
  <c r="I553" i="6" s="1"/>
  <c r="G554" i="6" s="1"/>
  <c r="I554" i="6" s="1"/>
  <c r="G555" i="6" s="1"/>
  <c r="I555" i="6" s="1"/>
  <c r="G556" i="6" s="1"/>
  <c r="I556" i="6" s="1"/>
  <c r="G557" i="6" s="1"/>
  <c r="I557" i="6" s="1"/>
  <c r="G558" i="6" s="1"/>
  <c r="I558" i="6" s="1"/>
  <c r="G559" i="6" s="1"/>
  <c r="I559" i="6" s="1"/>
  <c r="G560" i="6" s="1"/>
  <c r="I560" i="6" s="1"/>
  <c r="G561" i="6" s="1"/>
  <c r="I561" i="6" s="1"/>
  <c r="G562" i="6" s="1"/>
  <c r="I562" i="6" s="1"/>
  <c r="G563" i="6" s="1"/>
  <c r="I563" i="6" s="1"/>
  <c r="G564" i="6" s="1"/>
  <c r="I564" i="6" s="1"/>
  <c r="G565" i="6" s="1"/>
  <c r="I565" i="6" s="1"/>
  <c r="G566" i="6" s="1"/>
  <c r="I566" i="6" s="1"/>
  <c r="G567" i="6" s="1"/>
  <c r="I567" i="6" s="1"/>
  <c r="G568" i="6" s="1"/>
  <c r="I568" i="6" s="1"/>
  <c r="G569" i="6" s="1"/>
  <c r="I569" i="6" s="1"/>
  <c r="G570" i="6" s="1"/>
  <c r="I570" i="6" s="1"/>
  <c r="G571" i="6" s="1"/>
  <c r="I571" i="6" s="1"/>
  <c r="G572" i="6" s="1"/>
  <c r="I572" i="6" s="1"/>
  <c r="G573" i="6" s="1"/>
  <c r="I573" i="6" s="1"/>
  <c r="G574" i="6" s="1"/>
  <c r="I574" i="6" s="1"/>
  <c r="G575" i="6" s="1"/>
  <c r="I575" i="6" s="1"/>
  <c r="G576" i="6" s="1"/>
  <c r="I576" i="6" s="1"/>
  <c r="G577" i="6" s="1"/>
  <c r="I577" i="6" s="1"/>
  <c r="G578" i="6" s="1"/>
  <c r="I578" i="6" s="1"/>
  <c r="G579" i="6" s="1"/>
  <c r="I579" i="6" s="1"/>
  <c r="G580" i="6" s="1"/>
  <c r="I580" i="6" s="1"/>
  <c r="G581" i="6" s="1"/>
  <c r="I581" i="6" s="1"/>
  <c r="G582" i="6" s="1"/>
  <c r="I582" i="6" s="1"/>
  <c r="G583" i="6" s="1"/>
  <c r="I583" i="6" s="1"/>
  <c r="G584" i="6" s="1"/>
  <c r="I584" i="6" s="1"/>
  <c r="G585" i="6" s="1"/>
  <c r="I585" i="6" s="1"/>
  <c r="G586" i="6" s="1"/>
  <c r="I586" i="6" s="1"/>
  <c r="G587" i="6" s="1"/>
  <c r="I587" i="6" s="1"/>
  <c r="G588" i="6" s="1"/>
  <c r="I588" i="6" s="1"/>
  <c r="G589" i="6" s="1"/>
  <c r="I589" i="6" s="1"/>
  <c r="G590" i="6" s="1"/>
  <c r="I590" i="6" s="1"/>
  <c r="G591" i="6" s="1"/>
  <c r="I591" i="6" s="1"/>
  <c r="G592" i="6" s="1"/>
  <c r="I592" i="6" s="1"/>
  <c r="G593" i="6" s="1"/>
  <c r="I593" i="6" s="1"/>
  <c r="G594" i="6" s="1"/>
  <c r="I594" i="6" s="1"/>
  <c r="G595" i="6" s="1"/>
  <c r="I595" i="6" s="1"/>
  <c r="G596" i="6" s="1"/>
  <c r="I596" i="6" s="1"/>
  <c r="G597" i="6" s="1"/>
  <c r="I597" i="6" s="1"/>
  <c r="G598" i="6" s="1"/>
  <c r="I598" i="6" s="1"/>
  <c r="G599" i="6" s="1"/>
  <c r="I599" i="6" s="1"/>
  <c r="G600" i="6" s="1"/>
  <c r="I600" i="6" s="1"/>
  <c r="G601" i="6" s="1"/>
  <c r="I601" i="6" s="1"/>
  <c r="G602" i="6" s="1"/>
  <c r="I602" i="6" s="1"/>
  <c r="G603" i="6" s="1"/>
  <c r="I603" i="6" s="1"/>
  <c r="G604" i="6" s="1"/>
  <c r="I604" i="6" s="1"/>
  <c r="G605" i="6" s="1"/>
  <c r="I605" i="6" s="1"/>
  <c r="G606" i="6" s="1"/>
  <c r="I606" i="6" s="1"/>
  <c r="G607" i="6" s="1"/>
  <c r="I607" i="6" s="1"/>
  <c r="G608" i="6" s="1"/>
  <c r="I608" i="6" s="1"/>
  <c r="G609" i="6" s="1"/>
  <c r="I609" i="6" s="1"/>
  <c r="G610" i="6" s="1"/>
  <c r="I610" i="6" s="1"/>
  <c r="G611" i="6" s="1"/>
  <c r="I611" i="6" s="1"/>
  <c r="G612" i="6" s="1"/>
  <c r="I612" i="6" s="1"/>
  <c r="G613" i="6" s="1"/>
  <c r="M6" i="6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108" i="6"/>
  <c r="M109" i="6" s="1"/>
  <c r="M110" i="6" s="1"/>
  <c r="M111" i="6" s="1"/>
  <c r="M112" i="6" s="1"/>
  <c r="M113" i="6" s="1"/>
  <c r="M114" i="6" s="1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M127" i="6" s="1"/>
  <c r="M128" i="6" s="1"/>
  <c r="M129" i="6" s="1"/>
  <c r="M130" i="6" s="1"/>
  <c r="M131" i="6" s="1"/>
  <c r="M132" i="6" s="1"/>
  <c r="M133" i="6" s="1"/>
  <c r="M134" i="6" s="1"/>
  <c r="M135" i="6" s="1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M156" i="6" s="1"/>
  <c r="M157" i="6" s="1"/>
  <c r="M158" i="6" s="1"/>
  <c r="M159" i="6" s="1"/>
  <c r="M160" i="6" s="1"/>
  <c r="M161" i="6" s="1"/>
  <c r="M162" i="6" s="1"/>
  <c r="M163" i="6" s="1"/>
  <c r="M164" i="6" s="1"/>
  <c r="M165" i="6" s="1"/>
  <c r="M166" i="6" s="1"/>
  <c r="M167" i="6" s="1"/>
  <c r="M168" i="6" s="1"/>
  <c r="M169" i="6" s="1"/>
  <c r="M170" i="6" s="1"/>
  <c r="M171" i="6" s="1"/>
  <c r="M172" i="6" s="1"/>
  <c r="M173" i="6" s="1"/>
  <c r="M174" i="6" s="1"/>
  <c r="M175" i="6" s="1"/>
  <c r="M176" i="6" s="1"/>
  <c r="M177" i="6" s="1"/>
  <c r="M178" i="6" s="1"/>
  <c r="M179" i="6" s="1"/>
  <c r="M180" i="6" s="1"/>
  <c r="M181" i="6" s="1"/>
  <c r="M182" i="6" s="1"/>
  <c r="M183" i="6" s="1"/>
  <c r="M184" i="6" s="1"/>
  <c r="M185" i="6" s="1"/>
  <c r="M186" i="6" s="1"/>
  <c r="M187" i="6" s="1"/>
  <c r="M188" i="6" s="1"/>
  <c r="M189" i="6" s="1"/>
  <c r="M190" i="6" s="1"/>
  <c r="M191" i="6" s="1"/>
  <c r="M192" i="6" s="1"/>
  <c r="M193" i="6" s="1"/>
  <c r="M194" i="6" s="1"/>
  <c r="M195" i="6" s="1"/>
  <c r="M196" i="6" s="1"/>
  <c r="M197" i="6" s="1"/>
  <c r="M198" i="6" s="1"/>
  <c r="M199" i="6" s="1"/>
  <c r="M200" i="6" s="1"/>
  <c r="M201" i="6" s="1"/>
  <c r="M202" i="6" s="1"/>
  <c r="M203" i="6" s="1"/>
  <c r="M204" i="6" s="1"/>
  <c r="M205" i="6" s="1"/>
  <c r="M206" i="6" s="1"/>
  <c r="M207" i="6" s="1"/>
  <c r="M208" i="6" s="1"/>
  <c r="M209" i="6" s="1"/>
  <c r="M210" i="6" s="1"/>
  <c r="M211" i="6" s="1"/>
  <c r="M212" i="6" s="1"/>
  <c r="M213" i="6" s="1"/>
  <c r="M214" i="6" s="1"/>
  <c r="M215" i="6" s="1"/>
  <c r="M216" i="6" s="1"/>
  <c r="M217" i="6" s="1"/>
  <c r="M218" i="6" s="1"/>
  <c r="M219" i="6" s="1"/>
  <c r="M220" i="6" s="1"/>
  <c r="M221" i="6" s="1"/>
  <c r="M222" i="6" s="1"/>
  <c r="M223" i="6" s="1"/>
  <c r="M224" i="6" s="1"/>
  <c r="M225" i="6" s="1"/>
  <c r="M226" i="6" s="1"/>
  <c r="M227" i="6" s="1"/>
  <c r="M228" i="6" s="1"/>
  <c r="M229" i="6" s="1"/>
  <c r="M230" i="6" s="1"/>
  <c r="M231" i="6" s="1"/>
  <c r="M232" i="6" s="1"/>
  <c r="M233" i="6" s="1"/>
  <c r="M234" i="6" s="1"/>
  <c r="M235" i="6" s="1"/>
  <c r="M236" i="6" s="1"/>
  <c r="M237" i="6" s="1"/>
  <c r="M238" i="6" s="1"/>
  <c r="M239" i="6" s="1"/>
  <c r="M240" i="6" s="1"/>
  <c r="M241" i="6" s="1"/>
  <c r="M242" i="6" s="1"/>
  <c r="M243" i="6" s="1"/>
  <c r="M244" i="6" s="1"/>
  <c r="M245" i="6" s="1"/>
  <c r="M246" i="6" s="1"/>
  <c r="M247" i="6" s="1"/>
  <c r="M248" i="6" s="1"/>
  <c r="M249" i="6" s="1"/>
  <c r="M250" i="6" s="1"/>
  <c r="M251" i="6" s="1"/>
  <c r="M252" i="6" s="1"/>
  <c r="M253" i="6" s="1"/>
  <c r="M254" i="6" s="1"/>
  <c r="M255" i="6" s="1"/>
  <c r="M256" i="6" s="1"/>
  <c r="M257" i="6" s="1"/>
  <c r="M258" i="6" s="1"/>
  <c r="M259" i="6" s="1"/>
  <c r="M260" i="6" s="1"/>
  <c r="M261" i="6" s="1"/>
  <c r="M262" i="6" s="1"/>
  <c r="M263" i="6" s="1"/>
  <c r="M264" i="6" s="1"/>
  <c r="M265" i="6" s="1"/>
  <c r="M266" i="6" s="1"/>
  <c r="M267" i="6" s="1"/>
  <c r="M268" i="6" s="1"/>
  <c r="M269" i="6" s="1"/>
  <c r="M270" i="6" s="1"/>
  <c r="M271" i="6" s="1"/>
  <c r="M272" i="6" s="1"/>
  <c r="M273" i="6" s="1"/>
  <c r="M274" i="6" s="1"/>
  <c r="M275" i="6" s="1"/>
  <c r="M276" i="6" s="1"/>
  <c r="M277" i="6" s="1"/>
  <c r="M278" i="6" s="1"/>
  <c r="M279" i="6" s="1"/>
  <c r="M280" i="6" s="1"/>
  <c r="M281" i="6" s="1"/>
  <c r="M282" i="6" s="1"/>
  <c r="M283" i="6" s="1"/>
  <c r="M284" i="6" s="1"/>
  <c r="M285" i="6" s="1"/>
  <c r="M286" i="6" s="1"/>
  <c r="M287" i="6" s="1"/>
  <c r="M288" i="6" s="1"/>
  <c r="M289" i="6" s="1"/>
  <c r="M290" i="6" s="1"/>
  <c r="M291" i="6" s="1"/>
  <c r="M292" i="6" s="1"/>
  <c r="M293" i="6" s="1"/>
  <c r="M294" i="6" s="1"/>
  <c r="M295" i="6" s="1"/>
  <c r="M296" i="6" s="1"/>
  <c r="M297" i="6" s="1"/>
  <c r="M298" i="6" s="1"/>
  <c r="M299" i="6" s="1"/>
  <c r="M300" i="6" s="1"/>
  <c r="M301" i="6" s="1"/>
  <c r="M302" i="6" s="1"/>
  <c r="M303" i="6" s="1"/>
  <c r="M304" i="6" s="1"/>
  <c r="M305" i="6" s="1"/>
  <c r="M306" i="6" s="1"/>
  <c r="M307" i="6" s="1"/>
  <c r="M308" i="6" s="1"/>
  <c r="M309" i="6" s="1"/>
  <c r="M310" i="6" s="1"/>
  <c r="M311" i="6" s="1"/>
  <c r="M312" i="6" s="1"/>
  <c r="M313" i="6" s="1"/>
  <c r="M314" i="6" s="1"/>
  <c r="M315" i="6" s="1"/>
  <c r="M316" i="6" s="1"/>
  <c r="M317" i="6" s="1"/>
  <c r="M318" i="6" s="1"/>
  <c r="M319" i="6" s="1"/>
  <c r="M320" i="6" s="1"/>
  <c r="M321" i="6" s="1"/>
  <c r="M322" i="6" s="1"/>
  <c r="M323" i="6" s="1"/>
  <c r="M324" i="6" s="1"/>
  <c r="M325" i="6" s="1"/>
  <c r="M326" i="6" s="1"/>
  <c r="M327" i="6" s="1"/>
  <c r="M328" i="6" s="1"/>
  <c r="M329" i="6" s="1"/>
  <c r="M330" i="6" s="1"/>
  <c r="M331" i="6" s="1"/>
  <c r="M332" i="6" s="1"/>
  <c r="M333" i="6" s="1"/>
  <c r="M334" i="6" s="1"/>
  <c r="M335" i="6" s="1"/>
  <c r="M336" i="6" s="1"/>
  <c r="M337" i="6" s="1"/>
  <c r="M338" i="6" s="1"/>
  <c r="M339" i="6" s="1"/>
  <c r="M340" i="6" s="1"/>
  <c r="M341" i="6" s="1"/>
  <c r="M342" i="6" s="1"/>
  <c r="M343" i="6" s="1"/>
  <c r="M344" i="6" s="1"/>
  <c r="M345" i="6" s="1"/>
  <c r="M346" i="6" s="1"/>
  <c r="M347" i="6" s="1"/>
  <c r="M348" i="6" s="1"/>
  <c r="M349" i="6" s="1"/>
  <c r="M350" i="6" s="1"/>
  <c r="M351" i="6" s="1"/>
  <c r="M352" i="6" s="1"/>
  <c r="M353" i="6" s="1"/>
  <c r="M354" i="6" s="1"/>
  <c r="M355" i="6" s="1"/>
  <c r="M356" i="6" s="1"/>
  <c r="M357" i="6" s="1"/>
  <c r="M358" i="6" s="1"/>
  <c r="M359" i="6" s="1"/>
  <c r="M360" i="6" s="1"/>
  <c r="M361" i="6" s="1"/>
  <c r="M362" i="6" s="1"/>
  <c r="M363" i="6" s="1"/>
  <c r="M364" i="6" s="1"/>
  <c r="M365" i="6" s="1"/>
  <c r="M366" i="6" s="1"/>
  <c r="M367" i="6" s="1"/>
  <c r="M368" i="6" s="1"/>
  <c r="M369" i="6" s="1"/>
  <c r="M370" i="6" s="1"/>
  <c r="M371" i="6" s="1"/>
  <c r="M372" i="6" s="1"/>
  <c r="M373" i="6" s="1"/>
  <c r="M374" i="6" s="1"/>
  <c r="M375" i="6" s="1"/>
  <c r="M376" i="6" s="1"/>
  <c r="M377" i="6" s="1"/>
  <c r="M378" i="6" s="1"/>
  <c r="M379" i="6" s="1"/>
  <c r="M380" i="6" s="1"/>
  <c r="M381" i="6" s="1"/>
  <c r="M382" i="6" s="1"/>
  <c r="M383" i="6" s="1"/>
  <c r="M384" i="6" s="1"/>
  <c r="M385" i="6" s="1"/>
  <c r="M386" i="6" s="1"/>
  <c r="M387" i="6" s="1"/>
  <c r="M388" i="6" s="1"/>
  <c r="M389" i="6" s="1"/>
  <c r="M390" i="6" s="1"/>
  <c r="M391" i="6" s="1"/>
  <c r="M392" i="6" s="1"/>
  <c r="M393" i="6" s="1"/>
  <c r="M394" i="6" s="1"/>
  <c r="M395" i="6" s="1"/>
  <c r="M396" i="6" s="1"/>
  <c r="M397" i="6" s="1"/>
  <c r="M398" i="6" s="1"/>
  <c r="M399" i="6" s="1"/>
  <c r="M400" i="6" s="1"/>
  <c r="M401" i="6" s="1"/>
  <c r="M402" i="6" s="1"/>
  <c r="M403" i="6" s="1"/>
  <c r="M404" i="6" s="1"/>
  <c r="M405" i="6" s="1"/>
  <c r="M406" i="6" s="1"/>
  <c r="M407" i="6" s="1"/>
  <c r="M408" i="6" s="1"/>
  <c r="M409" i="6" s="1"/>
  <c r="M410" i="6" s="1"/>
  <c r="M411" i="6" s="1"/>
  <c r="M412" i="6" s="1"/>
  <c r="M413" i="6" s="1"/>
  <c r="M414" i="6" s="1"/>
  <c r="M415" i="6" s="1"/>
  <c r="M416" i="6" s="1"/>
  <c r="M417" i="6" s="1"/>
  <c r="M418" i="6" s="1"/>
  <c r="M419" i="6" s="1"/>
  <c r="M420" i="6" s="1"/>
  <c r="M421" i="6" s="1"/>
  <c r="M422" i="6" s="1"/>
  <c r="M423" i="6" s="1"/>
  <c r="M424" i="6" s="1"/>
  <c r="M425" i="6" s="1"/>
  <c r="M426" i="6" s="1"/>
  <c r="M427" i="6" s="1"/>
  <c r="M428" i="6" s="1"/>
  <c r="M429" i="6" s="1"/>
  <c r="M430" i="6" s="1"/>
  <c r="M431" i="6" s="1"/>
  <c r="M432" i="6" s="1"/>
  <c r="M433" i="6" s="1"/>
  <c r="M434" i="6" s="1"/>
  <c r="M435" i="6" s="1"/>
  <c r="M436" i="6" s="1"/>
  <c r="M437" i="6" s="1"/>
  <c r="M438" i="6" s="1"/>
  <c r="M439" i="6" s="1"/>
  <c r="M440" i="6" s="1"/>
  <c r="M441" i="6" s="1"/>
  <c r="M442" i="6" s="1"/>
  <c r="M443" i="6" s="1"/>
  <c r="M444" i="6" s="1"/>
  <c r="M445" i="6" s="1"/>
  <c r="M446" i="6" s="1"/>
  <c r="M447" i="6" s="1"/>
  <c r="M448" i="6" s="1"/>
  <c r="M449" i="6" s="1"/>
  <c r="M450" i="6" s="1"/>
  <c r="M451" i="6" s="1"/>
  <c r="M452" i="6" s="1"/>
  <c r="M453" i="6" s="1"/>
  <c r="M454" i="6" s="1"/>
  <c r="M455" i="6" s="1"/>
  <c r="M456" i="6" s="1"/>
  <c r="M457" i="6" s="1"/>
  <c r="M458" i="6" s="1"/>
  <c r="M459" i="6" s="1"/>
  <c r="M460" i="6" s="1"/>
  <c r="M461" i="6" s="1"/>
  <c r="M462" i="6" s="1"/>
  <c r="M463" i="6" s="1"/>
  <c r="M464" i="6" s="1"/>
  <c r="M465" i="6" s="1"/>
  <c r="M466" i="6" s="1"/>
  <c r="M467" i="6" s="1"/>
  <c r="M468" i="6" s="1"/>
  <c r="M469" i="6" s="1"/>
  <c r="M470" i="6" s="1"/>
  <c r="M471" i="6" s="1"/>
  <c r="M472" i="6" s="1"/>
  <c r="M473" i="6" s="1"/>
  <c r="M474" i="6" s="1"/>
  <c r="M475" i="6" s="1"/>
  <c r="M476" i="6" s="1"/>
  <c r="M477" i="6" s="1"/>
  <c r="M478" i="6" s="1"/>
  <c r="M479" i="6" s="1"/>
  <c r="M480" i="6" s="1"/>
  <c r="M481" i="6" s="1"/>
  <c r="M482" i="6" s="1"/>
  <c r="M483" i="6" s="1"/>
  <c r="M484" i="6" s="1"/>
  <c r="M485" i="6" s="1"/>
  <c r="M486" i="6" s="1"/>
  <c r="M487" i="6" s="1"/>
  <c r="M488" i="6" s="1"/>
  <c r="M489" i="6" s="1"/>
  <c r="M490" i="6" s="1"/>
  <c r="M491" i="6" s="1"/>
  <c r="M492" i="6" s="1"/>
  <c r="M493" i="6" s="1"/>
  <c r="M494" i="6" s="1"/>
  <c r="M495" i="6" s="1"/>
  <c r="M496" i="6" s="1"/>
  <c r="M497" i="6" s="1"/>
  <c r="M498" i="6" s="1"/>
  <c r="M499" i="6" s="1"/>
  <c r="M500" i="6" s="1"/>
  <c r="M501" i="6" s="1"/>
  <c r="M502" i="6" s="1"/>
  <c r="M503" i="6" s="1"/>
  <c r="M504" i="6" s="1"/>
  <c r="M505" i="6" s="1"/>
  <c r="M506" i="6" s="1"/>
  <c r="M507" i="6" s="1"/>
  <c r="M508" i="6" s="1"/>
  <c r="M509" i="6" s="1"/>
  <c r="M510" i="6" s="1"/>
  <c r="M511" i="6" s="1"/>
  <c r="M512" i="6" s="1"/>
  <c r="M513" i="6" s="1"/>
  <c r="M514" i="6" s="1"/>
  <c r="M515" i="6" s="1"/>
  <c r="M516" i="6" s="1"/>
  <c r="M517" i="6" s="1"/>
  <c r="M518" i="6" s="1"/>
  <c r="M519" i="6" s="1"/>
  <c r="M520" i="6" s="1"/>
  <c r="M521" i="6" s="1"/>
  <c r="M522" i="6" s="1"/>
  <c r="M523" i="6" s="1"/>
  <c r="M524" i="6" s="1"/>
  <c r="M525" i="6" s="1"/>
  <c r="M526" i="6" s="1"/>
  <c r="M527" i="6" s="1"/>
  <c r="M528" i="6" s="1"/>
  <c r="M529" i="6" s="1"/>
  <c r="M530" i="6" s="1"/>
  <c r="M531" i="6" s="1"/>
  <c r="M532" i="6" s="1"/>
  <c r="M533" i="6" s="1"/>
  <c r="M534" i="6" s="1"/>
  <c r="M535" i="6" s="1"/>
  <c r="M536" i="6" s="1"/>
  <c r="M537" i="6" s="1"/>
  <c r="M538" i="6" s="1"/>
  <c r="M539" i="6" s="1"/>
  <c r="M540" i="6" s="1"/>
  <c r="M541" i="6" s="1"/>
  <c r="M542" i="6" s="1"/>
  <c r="M543" i="6" s="1"/>
  <c r="M544" i="6" s="1"/>
  <c r="M545" i="6" s="1"/>
  <c r="M546" i="6" s="1"/>
  <c r="M547" i="6" s="1"/>
  <c r="M548" i="6" s="1"/>
  <c r="M549" i="6" s="1"/>
  <c r="M550" i="6" s="1"/>
  <c r="M551" i="6" s="1"/>
  <c r="M552" i="6" s="1"/>
  <c r="M553" i="6" s="1"/>
  <c r="M554" i="6" s="1"/>
  <c r="M555" i="6" s="1"/>
  <c r="M556" i="6" s="1"/>
  <c r="M557" i="6" s="1"/>
  <c r="M558" i="6" s="1"/>
  <c r="M559" i="6" s="1"/>
  <c r="M560" i="6" s="1"/>
  <c r="M561" i="6" s="1"/>
  <c r="M562" i="6" s="1"/>
  <c r="M563" i="6" s="1"/>
  <c r="M564" i="6" s="1"/>
  <c r="M565" i="6" s="1"/>
  <c r="M566" i="6" s="1"/>
  <c r="M567" i="6" s="1"/>
  <c r="M568" i="6" s="1"/>
  <c r="M569" i="6" s="1"/>
  <c r="M570" i="6" s="1"/>
  <c r="M571" i="6" s="1"/>
  <c r="M572" i="6" s="1"/>
  <c r="M573" i="6" s="1"/>
  <c r="M574" i="6" s="1"/>
  <c r="M575" i="6" s="1"/>
  <c r="M576" i="6" s="1"/>
  <c r="M577" i="6" s="1"/>
  <c r="M578" i="6" s="1"/>
  <c r="M579" i="6" s="1"/>
  <c r="M580" i="6" s="1"/>
  <c r="M581" i="6" s="1"/>
  <c r="M582" i="6" s="1"/>
  <c r="M583" i="6" s="1"/>
  <c r="M584" i="6" s="1"/>
  <c r="M585" i="6" s="1"/>
  <c r="M586" i="6" s="1"/>
  <c r="M587" i="6" s="1"/>
  <c r="M588" i="6" s="1"/>
  <c r="M589" i="6" s="1"/>
  <c r="M590" i="6" s="1"/>
  <c r="M591" i="6" s="1"/>
  <c r="M592" i="6" s="1"/>
  <c r="M593" i="6" s="1"/>
  <c r="M594" i="6" s="1"/>
  <c r="M595" i="6" s="1"/>
  <c r="M596" i="6" s="1"/>
  <c r="M597" i="6" s="1"/>
  <c r="M598" i="6" s="1"/>
  <c r="M599" i="6" s="1"/>
  <c r="M600" i="6" s="1"/>
  <c r="M601" i="6" s="1"/>
  <c r="M602" i="6" s="1"/>
  <c r="M603" i="6" s="1"/>
  <c r="M604" i="6" s="1"/>
  <c r="M605" i="6" s="1"/>
  <c r="M606" i="6" s="1"/>
  <c r="M607" i="6" s="1"/>
  <c r="M608" i="6" s="1"/>
  <c r="M609" i="6" s="1"/>
  <c r="M610" i="6" s="1"/>
  <c r="M611" i="6" s="1"/>
  <c r="M612" i="6" s="1"/>
  <c r="M613" i="6" s="1"/>
  <c r="M614" i="6" s="1"/>
  <c r="M615" i="6" s="1"/>
  <c r="M616" i="6" s="1"/>
  <c r="M617" i="6" s="1"/>
  <c r="M618" i="6" s="1"/>
  <c r="M619" i="6" s="1"/>
  <c r="M620" i="6" s="1"/>
  <c r="M621" i="6" s="1"/>
  <c r="M622" i="6" s="1"/>
  <c r="M623" i="6" s="1"/>
  <c r="M624" i="6" s="1"/>
  <c r="M625" i="6" s="1"/>
  <c r="M626" i="6" s="1"/>
  <c r="M627" i="6" s="1"/>
  <c r="M628" i="6" s="1"/>
  <c r="M629" i="6" s="1"/>
  <c r="M630" i="6" s="1"/>
  <c r="M631" i="6" s="1"/>
  <c r="M632" i="6" s="1"/>
  <c r="M633" i="6" s="1"/>
  <c r="M634" i="6" s="1"/>
  <c r="M635" i="6" s="1"/>
  <c r="M636" i="6" s="1"/>
  <c r="M637" i="6" s="1"/>
  <c r="M638" i="6" s="1"/>
  <c r="M639" i="6" s="1"/>
  <c r="M640" i="6" s="1"/>
  <c r="M641" i="6" s="1"/>
  <c r="M642" i="6" s="1"/>
  <c r="M643" i="6" s="1"/>
  <c r="M644" i="6" s="1"/>
  <c r="M645" i="6" s="1"/>
  <c r="M646" i="6" s="1"/>
  <c r="M647" i="6" s="1"/>
  <c r="M648" i="6" s="1"/>
  <c r="M649" i="6" s="1"/>
  <c r="M650" i="6" s="1"/>
  <c r="M651" i="6" s="1"/>
  <c r="M652" i="6" l="1"/>
  <c r="M653" i="6" s="1"/>
  <c r="M654" i="6" s="1"/>
  <c r="M655" i="6" s="1"/>
  <c r="M656" i="6" s="1"/>
  <c r="M657" i="6" s="1"/>
  <c r="M658" i="6" s="1"/>
  <c r="M659" i="6" s="1"/>
  <c r="M660" i="6" s="1"/>
  <c r="M661" i="6" s="1"/>
  <c r="M662" i="6" s="1"/>
  <c r="M663" i="6" s="1"/>
  <c r="M664" i="6" s="1"/>
  <c r="M665" i="6" s="1"/>
  <c r="M666" i="6" s="1"/>
  <c r="M667" i="6" s="1"/>
  <c r="M668" i="6" s="1"/>
  <c r="M669" i="6" s="1"/>
  <c r="M670" i="6" s="1"/>
  <c r="M671" i="6" s="1"/>
  <c r="M672" i="6" s="1"/>
  <c r="M673" i="6" s="1"/>
  <c r="M674" i="6" s="1"/>
  <c r="M675" i="6" s="1"/>
  <c r="M676" i="6" s="1"/>
  <c r="M677" i="6" s="1"/>
  <c r="M678" i="6" s="1"/>
  <c r="M679" i="6" s="1"/>
  <c r="M680" i="6" s="1"/>
  <c r="M681" i="6" s="1"/>
  <c r="M682" i="6" s="1"/>
  <c r="M683" i="6" s="1"/>
  <c r="M684" i="6" s="1"/>
  <c r="M685" i="6" s="1"/>
  <c r="M686" i="6" s="1"/>
  <c r="M687" i="6" s="1"/>
  <c r="M688" i="6" s="1"/>
  <c r="M689" i="6" s="1"/>
  <c r="M690" i="6" s="1"/>
  <c r="M691" i="6" s="1"/>
  <c r="M692" i="6" s="1"/>
  <c r="M693" i="6" s="1"/>
  <c r="M694" i="6" s="1"/>
  <c r="M695" i="6" s="1"/>
  <c r="M696" i="6" s="1"/>
  <c r="M697" i="6" s="1"/>
  <c r="M698" i="6" s="1"/>
  <c r="M699" i="6" s="1"/>
  <c r="M700" i="6" s="1"/>
  <c r="M701" i="6" s="1"/>
  <c r="M702" i="6" s="1"/>
  <c r="M703" i="6" s="1"/>
  <c r="M704" i="6" s="1"/>
  <c r="M705" i="6" s="1"/>
  <c r="M706" i="6" s="1"/>
  <c r="M707" i="6" s="1"/>
  <c r="M708" i="6" s="1"/>
  <c r="M709" i="6" s="1"/>
  <c r="M710" i="6" s="1"/>
  <c r="M711" i="6" s="1"/>
  <c r="M712" i="6" s="1"/>
  <c r="M713" i="6" s="1"/>
  <c r="M714" i="6" s="1"/>
  <c r="M715" i="6" s="1"/>
  <c r="M716" i="6" s="1"/>
  <c r="M717" i="6" s="1"/>
  <c r="M718" i="6" s="1"/>
  <c r="M719" i="6" s="1"/>
  <c r="M720" i="6" s="1"/>
  <c r="I613" i="6"/>
  <c r="G614" i="6" s="1"/>
  <c r="I614" i="6" l="1"/>
  <c r="G615" i="6" s="1"/>
  <c r="I615" i="6" l="1"/>
  <c r="G616" i="6" s="1"/>
  <c r="I616" i="6" l="1"/>
  <c r="G617" i="6" l="1"/>
  <c r="I617" i="6" s="1"/>
  <c r="G618" i="6" s="1"/>
  <c r="I618" i="6" s="1"/>
  <c r="G619" i="6" s="1"/>
  <c r="I619" i="6" l="1"/>
  <c r="G620" i="6" s="1"/>
  <c r="I620" i="6" l="1"/>
  <c r="G621" i="6" l="1"/>
  <c r="I621" i="6" s="1"/>
  <c r="G622" i="6" s="1"/>
  <c r="I622" i="6" s="1"/>
  <c r="G623" i="6" s="1"/>
  <c r="I623" i="6" s="1"/>
  <c r="G624" i="6" s="1"/>
  <c r="I624" i="6" s="1"/>
  <c r="G625" i="6" s="1"/>
  <c r="I625" i="6" s="1"/>
  <c r="G626" i="6" s="1"/>
  <c r="I626" i="6" s="1"/>
  <c r="G627" i="6" s="1"/>
  <c r="I627" i="6" s="1"/>
  <c r="G628" i="6" s="1"/>
  <c r="I628" i="6" s="1"/>
  <c r="G629" i="6" s="1"/>
  <c r="I629" i="6" s="1"/>
  <c r="G630" i="6" s="1"/>
  <c r="I630" i="6" s="1"/>
  <c r="G631" i="6" s="1"/>
  <c r="I631" i="6" s="1"/>
  <c r="G632" i="6" s="1"/>
  <c r="I632" i="6" s="1"/>
  <c r="G633" i="6" s="1"/>
  <c r="I633" i="6" s="1"/>
  <c r="G634" i="6" s="1"/>
  <c r="I634" i="6" s="1"/>
  <c r="G635" i="6" s="1"/>
  <c r="I635" i="6" s="1"/>
  <c r="G636" i="6" s="1"/>
  <c r="I636" i="6" s="1"/>
  <c r="G637" i="6" s="1"/>
  <c r="I637" i="6" s="1"/>
  <c r="G638" i="6" s="1"/>
  <c r="I638" i="6" s="1"/>
  <c r="G639" i="6" s="1"/>
  <c r="I639" i="6" s="1"/>
  <c r="G640" i="6" s="1"/>
  <c r="I640" i="6" s="1"/>
  <c r="G641" i="6" s="1"/>
  <c r="I641" i="6" s="1"/>
  <c r="G642" i="6" s="1"/>
  <c r="I642" i="6" s="1"/>
  <c r="G643" i="6" s="1"/>
  <c r="I643" i="6" s="1"/>
  <c r="G644" i="6" s="1"/>
  <c r="I644" i="6" s="1"/>
  <c r="G645" i="6" s="1"/>
  <c r="I645" i="6" s="1"/>
  <c r="G646" i="6" s="1"/>
  <c r="I646" i="6" s="1"/>
  <c r="G647" i="6" s="1"/>
  <c r="I647" i="6" s="1"/>
  <c r="G648" i="6" s="1"/>
  <c r="I648" i="6" s="1"/>
  <c r="G649" i="6" s="1"/>
  <c r="I649" i="6" s="1"/>
  <c r="G650" i="6" s="1"/>
  <c r="I650" i="6" s="1"/>
  <c r="G651" i="6" s="1"/>
  <c r="I651" i="6" s="1"/>
  <c r="I653" i="6" l="1"/>
  <c r="G654" i="6" s="1"/>
  <c r="I654" i="6" s="1"/>
  <c r="G655" i="6" s="1"/>
  <c r="I655" i="6" s="1"/>
  <c r="G656" i="6" s="1"/>
  <c r="I656" i="6" s="1"/>
  <c r="G657" i="6" s="1"/>
  <c r="I657" i="6" s="1"/>
  <c r="G658" i="6" s="1"/>
  <c r="I658" i="6" s="1"/>
  <c r="G659" i="6" s="1"/>
  <c r="I659" i="6" s="1"/>
  <c r="G660" i="6" s="1"/>
  <c r="I660" i="6" s="1"/>
  <c r="G661" i="6" s="1"/>
  <c r="I661" i="6" s="1"/>
  <c r="G662" i="6" s="1"/>
  <c r="I662" i="6" s="1"/>
  <c r="G663" i="6" s="1"/>
  <c r="I663" i="6" s="1"/>
  <c r="G664" i="6" s="1"/>
  <c r="I664" i="6" s="1"/>
  <c r="G665" i="6" s="1"/>
  <c r="I665" i="6" s="1"/>
  <c r="G666" i="6" s="1"/>
  <c r="I666" i="6" s="1"/>
  <c r="G667" i="6" s="1"/>
  <c r="I667" i="6" s="1"/>
  <c r="G668" i="6" s="1"/>
  <c r="I668" i="6" s="1"/>
  <c r="G669" i="6" s="1"/>
  <c r="I669" i="6" s="1"/>
  <c r="G670" i="6" s="1"/>
  <c r="I670" i="6" s="1"/>
  <c r="G671" i="6" s="1"/>
  <c r="I671" i="6" s="1"/>
  <c r="G672" i="6" s="1"/>
  <c r="I672" i="6" s="1"/>
  <c r="G673" i="6" s="1"/>
  <c r="I673" i="6" s="1"/>
  <c r="G674" i="6" s="1"/>
  <c r="I674" i="6" s="1"/>
  <c r="G675" i="6" s="1"/>
  <c r="I675" i="6" s="1"/>
  <c r="G676" i="6" s="1"/>
  <c r="I676" i="6" s="1"/>
  <c r="G677" i="6" s="1"/>
  <c r="I677" i="6" s="1"/>
  <c r="G678" i="6" s="1"/>
  <c r="I678" i="6" s="1"/>
  <c r="G679" i="6" s="1"/>
  <c r="I679" i="6" s="1"/>
  <c r="G680" i="6" s="1"/>
  <c r="I680" i="6" s="1"/>
  <c r="G681" i="6" s="1"/>
  <c r="I681" i="6" s="1"/>
  <c r="G682" i="6" s="1"/>
  <c r="I682" i="6" s="1"/>
  <c r="G683" i="6" s="1"/>
  <c r="I683" i="6" s="1"/>
  <c r="G684" i="6" s="1"/>
  <c r="I684" i="6" s="1"/>
  <c r="G685" i="6" s="1"/>
  <c r="I685" i="6" s="1"/>
  <c r="G686" i="6" s="1"/>
  <c r="I686" i="6" s="1"/>
  <c r="G687" i="6" s="1"/>
  <c r="I687" i="6" s="1"/>
  <c r="G688" i="6" s="1"/>
  <c r="I688" i="6" s="1"/>
  <c r="G689" i="6" s="1"/>
  <c r="I689" i="6" s="1"/>
  <c r="G690" i="6" s="1"/>
  <c r="I690" i="6" s="1"/>
  <c r="G691" i="6" s="1"/>
  <c r="I691" i="6" s="1"/>
  <c r="G692" i="6" s="1"/>
  <c r="I692" i="6" s="1"/>
  <c r="G693" i="6" s="1"/>
  <c r="I693" i="6" s="1"/>
  <c r="G694" i="6" s="1"/>
  <c r="I694" i="6" s="1"/>
  <c r="G695" i="6" s="1"/>
  <c r="I695" i="6" s="1"/>
  <c r="G696" i="6" s="1"/>
  <c r="I696" i="6" s="1"/>
  <c r="G697" i="6" s="1"/>
  <c r="I697" i="6" s="1"/>
  <c r="G698" i="6" s="1"/>
  <c r="I698" i="6" s="1"/>
  <c r="G699" i="6" s="1"/>
  <c r="I699" i="6" s="1"/>
  <c r="G700" i="6" s="1"/>
  <c r="I700" i="6" s="1"/>
  <c r="G701" i="6" s="1"/>
  <c r="I701" i="6" s="1"/>
  <c r="G702" i="6" s="1"/>
  <c r="I702" i="6" s="1"/>
  <c r="G703" i="6" s="1"/>
  <c r="I703" i="6" s="1"/>
  <c r="G704" i="6" s="1"/>
  <c r="I704" i="6" s="1"/>
  <c r="G705" i="6" s="1"/>
  <c r="I705" i="6" s="1"/>
  <c r="G706" i="6" s="1"/>
  <c r="I706" i="6" s="1"/>
  <c r="G707" i="6" s="1"/>
  <c r="I707" i="6" s="1"/>
  <c r="G708" i="6" s="1"/>
  <c r="I708" i="6" s="1"/>
  <c r="G709" i="6" s="1"/>
  <c r="I709" i="6" s="1"/>
  <c r="G710" i="6" s="1"/>
  <c r="I710" i="6" s="1"/>
  <c r="G711" i="6" s="1"/>
  <c r="I711" i="6" s="1"/>
  <c r="G712" i="6" s="1"/>
  <c r="I712" i="6" s="1"/>
  <c r="G713" i="6" s="1"/>
  <c r="I713" i="6" s="1"/>
  <c r="G714" i="6" s="1"/>
  <c r="I714" i="6" s="1"/>
  <c r="G715" i="6" s="1"/>
  <c r="I715" i="6" s="1"/>
  <c r="G716" i="6" s="1"/>
  <c r="I716" i="6" s="1"/>
  <c r="G717" i="6" s="1"/>
  <c r="I717" i="6" s="1"/>
  <c r="G718" i="6" s="1"/>
  <c r="I718" i="6" s="1"/>
  <c r="G719" i="6" s="1"/>
  <c r="I719" i="6" s="1"/>
  <c r="G720" i="6" s="1"/>
  <c r="I720" i="6" s="1"/>
  <c r="G721" i="6" s="1"/>
  <c r="I721" i="6" s="1"/>
  <c r="G722" i="6" s="1"/>
  <c r="I722" i="6" s="1"/>
  <c r="G723" i="6" s="1"/>
  <c r="I723" i="6" s="1"/>
  <c r="G724" i="6" s="1"/>
  <c r="I724" i="6" s="1"/>
  <c r="G725" i="6" s="1"/>
  <c r="I725" i="6" s="1"/>
  <c r="G726" i="6" s="1"/>
  <c r="I726" i="6" s="1"/>
  <c r="G727" i="6" s="1"/>
  <c r="I727" i="6" s="1"/>
  <c r="G728" i="6" s="1"/>
  <c r="I728" i="6" s="1"/>
  <c r="G729" i="6" s="1"/>
  <c r="I729" i="6" s="1"/>
  <c r="G730" i="6" s="1"/>
  <c r="I730" i="6" s="1"/>
  <c r="G731" i="6" s="1"/>
  <c r="I731" i="6" s="1"/>
  <c r="G732" i="6" s="1"/>
  <c r="I732" i="6" s="1"/>
  <c r="G733" i="6" s="1"/>
  <c r="I733" i="6" s="1"/>
  <c r="G734" i="6" s="1"/>
  <c r="I734" i="6" s="1"/>
  <c r="G735" i="6" s="1"/>
  <c r="I735" i="6" s="1"/>
  <c r="G736" i="6" s="1"/>
  <c r="I736" i="6" s="1"/>
  <c r="G737" i="6" s="1"/>
  <c r="I737" i="6" s="1"/>
  <c r="G738" i="6" s="1"/>
  <c r="I738" i="6" s="1"/>
  <c r="G739" i="6" s="1"/>
  <c r="I739" i="6" s="1"/>
  <c r="G740" i="6" s="1"/>
  <c r="I740" i="6" s="1"/>
  <c r="G741" i="6" s="1"/>
  <c r="I741" i="6" s="1"/>
  <c r="G742" i="6" s="1"/>
  <c r="I742" i="6" s="1"/>
  <c r="G743" i="6" s="1"/>
  <c r="I743" i="6" s="1"/>
  <c r="G744" i="6" s="1"/>
  <c r="I744" i="6" s="1"/>
  <c r="G745" i="6" s="1"/>
  <c r="I745" i="6" s="1"/>
  <c r="G746" i="6" s="1"/>
  <c r="I746" i="6" s="1"/>
  <c r="G747" i="6" s="1"/>
  <c r="I747" i="6" s="1"/>
  <c r="G748" i="6" s="1"/>
  <c r="I748" i="6" s="1"/>
  <c r="G749" i="6" s="1"/>
  <c r="I749" i="6" s="1"/>
  <c r="G750" i="6" s="1"/>
  <c r="I750" i="6" s="1"/>
  <c r="G751" i="6" s="1"/>
  <c r="I751" i="6" s="1"/>
  <c r="G752" i="6" s="1"/>
  <c r="I752" i="6" s="1"/>
  <c r="G753" i="6" s="1"/>
  <c r="I753" i="6" s="1"/>
  <c r="G754" i="6" s="1"/>
  <c r="I754" i="6" s="1"/>
  <c r="G755" i="6" s="1"/>
  <c r="I755" i="6" s="1"/>
  <c r="G756" i="6" s="1"/>
  <c r="I756" i="6" s="1"/>
  <c r="G757" i="6" s="1"/>
  <c r="I757" i="6" s="1"/>
  <c r="G758" i="6" s="1"/>
  <c r="I758" i="6" s="1"/>
  <c r="G759" i="6" s="1"/>
  <c r="I759" i="6" s="1"/>
  <c r="G760" i="6" s="1"/>
  <c r="I760" i="6" s="1"/>
  <c r="G761" i="6" s="1"/>
  <c r="I761" i="6" s="1"/>
  <c r="G762" i="6" s="1"/>
  <c r="I762" i="6" s="1"/>
  <c r="G763" i="6" s="1"/>
  <c r="I763" i="6" s="1"/>
  <c r="G764" i="6" s="1"/>
  <c r="I764" i="6" s="1"/>
  <c r="G765" i="6" s="1"/>
  <c r="I765" i="6" s="1"/>
  <c r="G766" i="6" s="1"/>
  <c r="I766" i="6" s="1"/>
  <c r="G767" i="6" s="1"/>
  <c r="I767" i="6" s="1"/>
  <c r="G768" i="6" s="1"/>
  <c r="I768" i="6" s="1"/>
  <c r="G769" i="6" s="1"/>
  <c r="I769" i="6" s="1"/>
  <c r="G770" i="6" s="1"/>
  <c r="I770" i="6" s="1"/>
  <c r="G771" i="6" s="1"/>
  <c r="I771" i="6" s="1"/>
  <c r="G772" i="6" s="1"/>
  <c r="I772" i="6" s="1"/>
  <c r="G773" i="6" s="1"/>
  <c r="I773" i="6" s="1"/>
  <c r="G774" i="6" s="1"/>
  <c r="I774" i="6" s="1"/>
  <c r="G775" i="6" s="1"/>
  <c r="I775" i="6" s="1"/>
  <c r="G776" i="6" s="1"/>
  <c r="I776" i="6" s="1"/>
  <c r="G777" i="6" s="1"/>
  <c r="I777" i="6" s="1"/>
  <c r="G778" i="6" s="1"/>
  <c r="I778" i="6" s="1"/>
  <c r="G779" i="6" s="1"/>
  <c r="I779" i="6" s="1"/>
  <c r="G780" i="6" s="1"/>
  <c r="I780" i="6" s="1"/>
  <c r="G781" i="6" s="1"/>
  <c r="I781" i="6" s="1"/>
  <c r="G782" i="6" s="1"/>
  <c r="I782" i="6" s="1"/>
  <c r="G783" i="6" s="1"/>
  <c r="I783" i="6" s="1"/>
  <c r="G784" i="6" s="1"/>
  <c r="I784" i="6" s="1"/>
  <c r="G785" i="6" s="1"/>
  <c r="I785" i="6" s="1"/>
  <c r="G786" i="6" s="1"/>
  <c r="I786" i="6" s="1"/>
  <c r="G787" i="6" s="1"/>
  <c r="I787" i="6" s="1"/>
  <c r="G788" i="6" s="1"/>
  <c r="I788" i="6" s="1"/>
  <c r="G789" i="6" s="1"/>
  <c r="I789" i="6" s="1"/>
  <c r="G790" i="6" s="1"/>
  <c r="I790" i="6" s="1"/>
  <c r="G791" i="6" s="1"/>
  <c r="I791" i="6" s="1"/>
  <c r="G792" i="6" s="1"/>
  <c r="I792" i="6" s="1"/>
  <c r="G793" i="6" s="1"/>
  <c r="I793" i="6" s="1"/>
  <c r="G794" i="6" s="1"/>
  <c r="I794" i="6" s="1"/>
  <c r="G795" i="6" s="1"/>
  <c r="I795" i="6" s="1"/>
  <c r="G796" i="6" s="1"/>
  <c r="I796" i="6" s="1"/>
  <c r="G797" i="6" s="1"/>
  <c r="I797" i="6" s="1"/>
  <c r="G798" i="6" s="1"/>
  <c r="I798" i="6" s="1"/>
  <c r="G799" i="6" s="1"/>
  <c r="I799" i="6" s="1"/>
  <c r="G800" i="6" s="1"/>
  <c r="I800" i="6" s="1"/>
  <c r="G801" i="6" s="1"/>
  <c r="I801" i="6" s="1"/>
  <c r="G802" i="6" s="1"/>
  <c r="I802" i="6" s="1"/>
  <c r="G803" i="6" s="1"/>
  <c r="I803" i="6" s="1"/>
  <c r="G804" i="6" s="1"/>
  <c r="I804" i="6" s="1"/>
  <c r="G805" i="6" s="1"/>
  <c r="I805" i="6" s="1"/>
  <c r="G806" i="6" s="1"/>
  <c r="I806" i="6" s="1"/>
  <c r="G807" i="6" s="1"/>
  <c r="I807" i="6" s="1"/>
  <c r="G808" i="6" s="1"/>
  <c r="I808" i="6" s="1"/>
  <c r="G809" i="6" s="1"/>
  <c r="I809" i="6" s="1"/>
  <c r="G810" i="6" s="1"/>
  <c r="I810" i="6" s="1"/>
  <c r="G811" i="6" s="1"/>
  <c r="I811" i="6" s="1"/>
  <c r="G812" i="6" s="1"/>
  <c r="I812" i="6" s="1"/>
  <c r="G813" i="6" s="1"/>
  <c r="I813" i="6" s="1"/>
  <c r="G814" i="6" s="1"/>
  <c r="I814" i="6" s="1"/>
  <c r="G815" i="6" s="1"/>
  <c r="I815" i="6" s="1"/>
  <c r="G816" i="6" s="1"/>
  <c r="I816" i="6" s="1"/>
  <c r="G817" i="6" s="1"/>
  <c r="I817" i="6" s="1"/>
  <c r="G818" i="6" s="1"/>
  <c r="I818" i="6" s="1"/>
  <c r="G819" i="6" s="1"/>
  <c r="I819" i="6" s="1"/>
  <c r="G820" i="6" s="1"/>
  <c r="I820" i="6" s="1"/>
  <c r="G821" i="6" s="1"/>
  <c r="I821" i="6" s="1"/>
  <c r="G822" i="6" s="1"/>
  <c r="I822" i="6" s="1"/>
  <c r="G823" i="6" s="1"/>
  <c r="I823" i="6" s="1"/>
  <c r="G824" i="6" s="1"/>
  <c r="I824" i="6" s="1"/>
  <c r="G825" i="6" s="1"/>
  <c r="I825" i="6" s="1"/>
  <c r="G826" i="6" s="1"/>
  <c r="I826" i="6" s="1"/>
  <c r="G827" i="6" s="1"/>
  <c r="I827" i="6" s="1"/>
  <c r="G828" i="6" s="1"/>
  <c r="I828" i="6" s="1"/>
  <c r="G829" i="6" s="1"/>
  <c r="I829" i="6" s="1"/>
  <c r="G830" i="6" s="1"/>
  <c r="I830" i="6" s="1"/>
  <c r="G831" i="6" s="1"/>
  <c r="I831" i="6" s="1"/>
  <c r="G832" i="6" s="1"/>
  <c r="I832" i="6" s="1"/>
  <c r="G833" i="6" s="1"/>
  <c r="I833" i="6" s="1"/>
  <c r="G834" i="6" s="1"/>
  <c r="I834" i="6" s="1"/>
  <c r="G835" i="6" s="1"/>
  <c r="I835" i="6" s="1"/>
  <c r="G836" i="6" s="1"/>
  <c r="I836" i="6" s="1"/>
  <c r="G837" i="6" s="1"/>
  <c r="I837" i="6" s="1"/>
  <c r="G838" i="6" s="1"/>
  <c r="I838" i="6" s="1"/>
  <c r="G839" i="6" s="1"/>
  <c r="I839" i="6" s="1"/>
  <c r="G840" i="6" s="1"/>
  <c r="I840" i="6" s="1"/>
  <c r="G841" i="6" s="1"/>
  <c r="I841" i="6" s="1"/>
  <c r="G842" i="6" s="1"/>
  <c r="I842" i="6" s="1"/>
  <c r="G843" i="6" s="1"/>
  <c r="I843" i="6" s="1"/>
  <c r="G844" i="6" s="1"/>
  <c r="I844" i="6" s="1"/>
  <c r="G845" i="6" s="1"/>
  <c r="I845" i="6" s="1"/>
  <c r="G846" i="6" s="1"/>
  <c r="I846" i="6" s="1"/>
  <c r="G847" i="6" s="1"/>
  <c r="I847" i="6" s="1"/>
  <c r="G848" i="6" s="1"/>
  <c r="I848" i="6" s="1"/>
  <c r="G849" i="6" s="1"/>
  <c r="I849" i="6" s="1"/>
  <c r="G850" i="6" s="1"/>
  <c r="I850" i="6" s="1"/>
  <c r="G851" i="6" s="1"/>
  <c r="I851" i="6" s="1"/>
  <c r="G852" i="6" s="1"/>
  <c r="I852" i="6" s="1"/>
  <c r="G853" i="6" s="1"/>
  <c r="I853" i="6" s="1"/>
  <c r="G854" i="6" s="1"/>
  <c r="I854" i="6" s="1"/>
  <c r="G855" i="6" s="1"/>
  <c r="I855" i="6" s="1"/>
  <c r="G856" i="6" s="1"/>
  <c r="I856" i="6" s="1"/>
  <c r="G857" i="6" s="1"/>
  <c r="I857" i="6" s="1"/>
  <c r="G858" i="6" s="1"/>
  <c r="I858" i="6" s="1"/>
  <c r="G859" i="6" s="1"/>
  <c r="I859" i="6" s="1"/>
  <c r="G860" i="6" s="1"/>
  <c r="I860" i="6" s="1"/>
  <c r="G861" i="6" s="1"/>
  <c r="I861" i="6" s="1"/>
  <c r="G862" i="6" s="1"/>
  <c r="I862" i="6" s="1"/>
  <c r="G863" i="6" s="1"/>
  <c r="I863" i="6" s="1"/>
  <c r="G864" i="6" s="1"/>
  <c r="I864" i="6" s="1"/>
  <c r="G865" i="6" s="1"/>
  <c r="I865" i="6" s="1"/>
  <c r="G866" i="6" s="1"/>
  <c r="I866" i="6" s="1"/>
  <c r="G867" i="6" s="1"/>
  <c r="I867" i="6" s="1"/>
  <c r="G868" i="6" s="1"/>
  <c r="I868" i="6" s="1"/>
  <c r="G869" i="6" s="1"/>
  <c r="I869" i="6" s="1"/>
  <c r="G870" i="6" s="1"/>
  <c r="I870" i="6" s="1"/>
  <c r="G871" i="6" s="1"/>
  <c r="I871" i="6" s="1"/>
  <c r="G872" i="6" s="1"/>
  <c r="I872" i="6" s="1"/>
  <c r="G873" i="6" s="1"/>
  <c r="I873" i="6" s="1"/>
  <c r="G874" i="6" s="1"/>
  <c r="I874" i="6" s="1"/>
  <c r="G875" i="6" s="1"/>
  <c r="I875" i="6" s="1"/>
  <c r="G652" i="6"/>
  <c r="I652" i="6" s="1"/>
</calcChain>
</file>

<file path=xl/sharedStrings.xml><?xml version="1.0" encoding="utf-8"?>
<sst xmlns="http://schemas.openxmlformats.org/spreadsheetml/2006/main" count="901" uniqueCount="127">
  <si>
    <t>по витебску</t>
  </si>
  <si>
    <t>показания спидометра при выезде</t>
  </si>
  <si>
    <t>показания спидометра при возвращении</t>
  </si>
  <si>
    <t>расход топлива по норме</t>
  </si>
  <si>
    <t>остаток бензина</t>
  </si>
  <si>
    <t>по району</t>
  </si>
  <si>
    <t>линейная норма</t>
  </si>
  <si>
    <t>повышение зима, %</t>
  </si>
  <si>
    <t>кондиционер при полож.темпер.,%</t>
  </si>
  <si>
    <t>за городом, %</t>
  </si>
  <si>
    <t>лето</t>
  </si>
  <si>
    <t>лето без кондиционера</t>
  </si>
  <si>
    <t>зима</t>
  </si>
  <si>
    <t>населенный пункт</t>
  </si>
  <si>
    <t>то 1 млн до 3 млн, % (минск)</t>
  </si>
  <si>
    <t>то 300 тыс.чел до 1 млн, % (витебск)</t>
  </si>
  <si>
    <t>то 100 до 300 тыс.чел, % (орша, новополоцк)</t>
  </si>
  <si>
    <t>витебск-ушачи-витебск</t>
  </si>
  <si>
    <t>по ушачам</t>
  </si>
  <si>
    <t>витебск-чашники-витебск</t>
  </si>
  <si>
    <t>Чашники-Новолукомль-чашники</t>
  </si>
  <si>
    <t>по новолукомлю</t>
  </si>
  <si>
    <t>по чашникам</t>
  </si>
  <si>
    <t>витебск-городок-витебск</t>
  </si>
  <si>
    <t>по  городку</t>
  </si>
  <si>
    <t>витебск-полоцк-витебск</t>
  </si>
  <si>
    <t>полоцк-новополоцк</t>
  </si>
  <si>
    <t>витебск-дубровно-витебск</t>
  </si>
  <si>
    <t>по дубровно</t>
  </si>
  <si>
    <t>по городку</t>
  </si>
  <si>
    <t>витебск-минск-витебск</t>
  </si>
  <si>
    <t>по минску</t>
  </si>
  <si>
    <t>0604.2018</t>
  </si>
  <si>
    <t>витебск-толочин-витебск</t>
  </si>
  <si>
    <t>по толочину</t>
  </si>
  <si>
    <t>витебск-полоцк</t>
  </si>
  <si>
    <t>по полоцку</t>
  </si>
  <si>
    <t>по новополоцку</t>
  </si>
  <si>
    <t>новополоцк-минск</t>
  </si>
  <si>
    <t>минск-витебск</t>
  </si>
  <si>
    <t>витебск-глубокое-витебск</t>
  </si>
  <si>
    <t>по глубокому</t>
  </si>
  <si>
    <t>повитебску</t>
  </si>
  <si>
    <t>витебск-росоны-витебск</t>
  </si>
  <si>
    <t>витебск-бешенковичи-витебск</t>
  </si>
  <si>
    <t>витебск-глубокое</t>
  </si>
  <si>
    <t>глубокое-миоры</t>
  </si>
  <si>
    <t>по миорам</t>
  </si>
  <si>
    <t>миоры-витебск</t>
  </si>
  <si>
    <t>витебск-орша-витебск</t>
  </si>
  <si>
    <t>витебск-полоцк-новополоц-витебск</t>
  </si>
  <si>
    <t>витебск-чашники</t>
  </si>
  <si>
    <t>чашники-сенно</t>
  </si>
  <si>
    <t>сенно-витебск</t>
  </si>
  <si>
    <t>витебск-лиозно-витебск</t>
  </si>
  <si>
    <t>витебск-докшицы-витебск</t>
  </si>
  <si>
    <t>витебск-верхнедвинск</t>
  </si>
  <si>
    <t>верхнедвинск-миоры</t>
  </si>
  <si>
    <t>миоры-шарковщина</t>
  </si>
  <si>
    <t>шарковщина-глубокое</t>
  </si>
  <si>
    <t>глубокое-витебск</t>
  </si>
  <si>
    <t>витебск-докшицы</t>
  </si>
  <si>
    <t>докшицы-минск</t>
  </si>
  <si>
    <t>докшицкий район</t>
  </si>
  <si>
    <t>витебский район</t>
  </si>
  <si>
    <t>витебск-лепель-витебск</t>
  </si>
  <si>
    <t>витебск-минск</t>
  </si>
  <si>
    <t>минск-орша</t>
  </si>
  <si>
    <t>по орша</t>
  </si>
  <si>
    <t>витебск-орша</t>
  </si>
  <si>
    <t>витебск-новополоцк</t>
  </si>
  <si>
    <t>новополоцк-полоцк</t>
  </si>
  <si>
    <t>полоцк-витебск</t>
  </si>
  <si>
    <t>витебск-миоры-витебск</t>
  </si>
  <si>
    <t>новополоцк-браслав</t>
  </si>
  <si>
    <t>браслав-поставы</t>
  </si>
  <si>
    <t>поставы-витебск</t>
  </si>
  <si>
    <t>витебск-верхнедвинск-витебск</t>
  </si>
  <si>
    <t>по верхнедвинску</t>
  </si>
  <si>
    <t>мойка</t>
  </si>
  <si>
    <t>орша-новолукомль-орша</t>
  </si>
  <si>
    <t>по орше</t>
  </si>
  <si>
    <t>159248 Вираж</t>
  </si>
  <si>
    <t>159290 Вираж</t>
  </si>
  <si>
    <t>по витебскому району</t>
  </si>
  <si>
    <t>по лепелю</t>
  </si>
  <si>
    <t xml:space="preserve">по лиозно </t>
  </si>
  <si>
    <t>по докшицам</t>
  </si>
  <si>
    <t>ремонт</t>
  </si>
  <si>
    <t>по бешенковичам</t>
  </si>
  <si>
    <t>орша-толочин</t>
  </si>
  <si>
    <t>новополоцк-глубокое</t>
  </si>
  <si>
    <t>витебск-шарковщина-витебск</t>
  </si>
  <si>
    <t>по шарковщине</t>
  </si>
  <si>
    <t>замена шин 169800</t>
  </si>
  <si>
    <t>витебск-браслав</t>
  </si>
  <si>
    <t>по браславу</t>
  </si>
  <si>
    <t>по поставам</t>
  </si>
  <si>
    <t>то омега</t>
  </si>
  <si>
    <t>витебск-шумилино-витебск</t>
  </si>
  <si>
    <t>по шумилино</t>
  </si>
  <si>
    <t>по  витебскому району</t>
  </si>
  <si>
    <t>витебск-шумилино</t>
  </si>
  <si>
    <t>витебск-миоры</t>
  </si>
  <si>
    <t>июль</t>
  </si>
  <si>
    <t xml:space="preserve"> 3  пол.</t>
  </si>
  <si>
    <t>замена лампочек</t>
  </si>
  <si>
    <t>не хватает10,5 л.</t>
  </si>
  <si>
    <t>5 пол.</t>
  </si>
  <si>
    <t>не хват9,05</t>
  </si>
  <si>
    <t>витебск-лепель витебск</t>
  </si>
  <si>
    <t>23-24.07</t>
  </si>
  <si>
    <t>витебск-могилев-витебск</t>
  </si>
  <si>
    <t>по могилеву</t>
  </si>
  <si>
    <t>ремонт 181300</t>
  </si>
  <si>
    <t>ремонт 182142</t>
  </si>
  <si>
    <t>минск</t>
  </si>
  <si>
    <t>витебск</t>
  </si>
  <si>
    <t>ТО187949</t>
  </si>
  <si>
    <t>ремонт 191183</t>
  </si>
  <si>
    <t>ремонт 195848</t>
  </si>
  <si>
    <t>196178 шиномонтаж</t>
  </si>
  <si>
    <t>витебск-нововополоцк-витебск</t>
  </si>
  <si>
    <t>ремонт 197784</t>
  </si>
  <si>
    <t>браслав-глубокое</t>
  </si>
  <si>
    <t>глубокое-поставы</t>
  </si>
  <si>
    <t>витебск-браслав-витебск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</si>
</sst>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_р_.;[Red]#,##0.0_р_."/>
    <numFmt numFmtId="166" formatCode="#,##0.0_р_.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10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8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2"/>
      <color indexed="56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13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62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/>
      <right style="thin">
        <color indexed="63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0" fontId="0" fillId="0" borderId="2" xfId="0" applyBorder="1"/>
    <xf numFmtId="16" fontId="0" fillId="0" borderId="2" xfId="0" applyNumberFormat="1" applyBorder="1"/>
    <xf numFmtId="0" fontId="2" fillId="0" borderId="2" xfId="0" applyFont="1" applyBorder="1" applyAlignment="1">
      <alignment horizontal="center" vertical="center"/>
    </xf>
    <xf numFmtId="0" fontId="3" fillId="0" borderId="0" xfId="0" applyFont="1"/>
    <xf numFmtId="0" fontId="0" fillId="3" borderId="0" xfId="0" applyFill="1"/>
    <xf numFmtId="4" fontId="4" fillId="2" borderId="2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165" fontId="0" fillId="0" borderId="2" xfId="0" applyNumberFormat="1" applyBorder="1"/>
    <xf numFmtId="0" fontId="0" fillId="0" borderId="2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3" xfId="0" applyBorder="1"/>
    <xf numFmtId="165" fontId="0" fillId="0" borderId="3" xfId="0" applyNumberFormat="1" applyBorder="1"/>
    <xf numFmtId="165" fontId="0" fillId="0" borderId="3" xfId="0" applyNumberFormat="1" applyBorder="1" applyAlignment="1">
      <alignment horizontal="center"/>
    </xf>
    <xf numFmtId="0" fontId="0" fillId="0" borderId="4" xfId="0" applyBorder="1"/>
    <xf numFmtId="166" fontId="0" fillId="0" borderId="5" xfId="0" applyNumberFormat="1" applyBorder="1"/>
    <xf numFmtId="165" fontId="0" fillId="0" borderId="5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165" fontId="0" fillId="0" borderId="8" xfId="0" applyNumberFormat="1" applyBorder="1"/>
    <xf numFmtId="165" fontId="0" fillId="0" borderId="8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165" fontId="0" fillId="2" borderId="9" xfId="0" applyNumberFormat="1" applyFill="1" applyBorder="1" applyAlignment="1">
      <alignment horizontal="center"/>
    </xf>
    <xf numFmtId="165" fontId="0" fillId="2" borderId="10" xfId="0" applyNumberFormat="1" applyFill="1" applyBorder="1" applyAlignment="1">
      <alignment horizontal="center"/>
    </xf>
    <xf numFmtId="165" fontId="0" fillId="2" borderId="11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165" fontId="0" fillId="3" borderId="2" xfId="0" applyNumberFormat="1" applyFill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165" fontId="0" fillId="3" borderId="5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0" fontId="3" fillId="0" borderId="6" xfId="0" applyFont="1" applyBorder="1"/>
    <xf numFmtId="165" fontId="3" fillId="0" borderId="2" xfId="0" applyNumberFormat="1" applyFont="1" applyBorder="1"/>
    <xf numFmtId="165" fontId="3" fillId="0" borderId="2" xfId="0" applyNumberFormat="1" applyFont="1" applyBorder="1" applyAlignment="1">
      <alignment horizontal="center"/>
    </xf>
    <xf numFmtId="165" fontId="3" fillId="3" borderId="2" xfId="0" applyNumberFormat="1" applyFont="1" applyFill="1" applyBorder="1" applyAlignment="1">
      <alignment horizontal="center"/>
    </xf>
    <xf numFmtId="165" fontId="3" fillId="2" borderId="10" xfId="0" applyNumberFormat="1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 vertical="center"/>
    </xf>
    <xf numFmtId="164" fontId="5" fillId="3" borderId="12" xfId="0" applyNumberFormat="1" applyFont="1" applyFill="1" applyBorder="1" applyAlignment="1">
      <alignment horizontal="center" vertical="center"/>
    </xf>
    <xf numFmtId="0" fontId="0" fillId="6" borderId="0" xfId="0" applyFill="1"/>
    <xf numFmtId="0" fontId="2" fillId="6" borderId="2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164" fontId="5" fillId="6" borderId="12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6" borderId="2" xfId="0" applyFill="1" applyBorder="1"/>
    <xf numFmtId="0" fontId="0" fillId="0" borderId="1" xfId="0" applyBorder="1"/>
    <xf numFmtId="0" fontId="2" fillId="6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3" xfId="0" applyBorder="1"/>
    <xf numFmtId="0" fontId="0" fillId="0" borderId="3" xfId="0" applyBorder="1" applyAlignment="1">
      <alignment horizontal="center"/>
    </xf>
    <xf numFmtId="0" fontId="0" fillId="0" borderId="14" xfId="0" applyFill="1" applyBorder="1" applyAlignment="1">
      <alignment horizontal="center"/>
    </xf>
    <xf numFmtId="14" fontId="0" fillId="0" borderId="2" xfId="0" applyNumberFormat="1" applyBorder="1"/>
    <xf numFmtId="0" fontId="0" fillId="7" borderId="2" xfId="0" applyFill="1" applyBorder="1"/>
    <xf numFmtId="0" fontId="2" fillId="7" borderId="3" xfId="0" applyFont="1" applyFill="1" applyBorder="1" applyAlignment="1">
      <alignment horizontal="center" vertical="center"/>
    </xf>
    <xf numFmtId="0" fontId="0" fillId="7" borderId="14" xfId="0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0" xfId="0" applyFill="1"/>
    <xf numFmtId="17" fontId="0" fillId="7" borderId="2" xfId="0" applyNumberFormat="1" applyFill="1" applyBorder="1"/>
    <xf numFmtId="0" fontId="0" fillId="0" borderId="15" xfId="0" applyFill="1" applyBorder="1"/>
    <xf numFmtId="0" fontId="0" fillId="0" borderId="14" xfId="0" applyFill="1" applyBorder="1"/>
    <xf numFmtId="0" fontId="0" fillId="0" borderId="16" xfId="0" applyFill="1" applyBorder="1"/>
    <xf numFmtId="0" fontId="0" fillId="0" borderId="12" xfId="0" applyFill="1" applyBorder="1"/>
    <xf numFmtId="14" fontId="0" fillId="0" borderId="14" xfId="0" applyNumberFormat="1" applyFill="1" applyBorder="1"/>
    <xf numFmtId="14" fontId="7" fillId="2" borderId="14" xfId="0" applyNumberFormat="1" applyFont="1" applyFill="1" applyBorder="1"/>
    <xf numFmtId="0" fontId="7" fillId="2" borderId="0" xfId="0" applyFont="1" applyFill="1"/>
    <xf numFmtId="0" fontId="7" fillId="2" borderId="12" xfId="0" applyFont="1" applyFill="1" applyBorder="1"/>
    <xf numFmtId="0" fontId="7" fillId="2" borderId="14" xfId="0" applyFont="1" applyFill="1" applyBorder="1"/>
    <xf numFmtId="164" fontId="8" fillId="2" borderId="12" xfId="0" applyNumberFormat="1" applyFont="1" applyFill="1" applyBorder="1" applyAlignment="1">
      <alignment horizontal="center" vertical="center"/>
    </xf>
    <xf numFmtId="0" fontId="9" fillId="2" borderId="14" xfId="0" applyFont="1" applyFill="1" applyBorder="1"/>
    <xf numFmtId="0" fontId="9" fillId="2" borderId="14" xfId="0" applyFont="1" applyFill="1" applyBorder="1" applyAlignment="1">
      <alignment horizontal="center"/>
    </xf>
    <xf numFmtId="4" fontId="10" fillId="2" borderId="2" xfId="0" applyNumberFormat="1" applyFont="1" applyFill="1" applyBorder="1" applyAlignment="1">
      <alignment horizontal="center" vertical="center"/>
    </xf>
    <xf numFmtId="0" fontId="0" fillId="0" borderId="0" xfId="0" applyFill="1" applyBorder="1"/>
    <xf numFmtId="14" fontId="11" fillId="0" borderId="14" xfId="0" applyNumberFormat="1" applyFont="1" applyFill="1" applyBorder="1"/>
    <xf numFmtId="0" fontId="11" fillId="0" borderId="12" xfId="0" applyFont="1" applyFill="1" applyBorder="1"/>
    <xf numFmtId="0" fontId="11" fillId="0" borderId="0" xfId="0" applyFont="1"/>
    <xf numFmtId="0" fontId="11" fillId="0" borderId="14" xfId="0" applyFont="1" applyFill="1" applyBorder="1" applyAlignment="1">
      <alignment horizontal="center"/>
    </xf>
    <xf numFmtId="0" fontId="11" fillId="0" borderId="0" xfId="0" applyFont="1" applyFill="1" applyBorder="1"/>
    <xf numFmtId="14" fontId="1" fillId="0" borderId="14" xfId="0" applyNumberFormat="1" applyFont="1" applyFill="1" applyBorder="1"/>
    <xf numFmtId="14" fontId="11" fillId="5" borderId="14" xfId="0" applyNumberFormat="1" applyFont="1" applyFill="1" applyBorder="1"/>
    <xf numFmtId="0" fontId="12" fillId="5" borderId="0" xfId="0" applyFont="1" applyFill="1"/>
    <xf numFmtId="0" fontId="12" fillId="5" borderId="12" xfId="0" applyFont="1" applyFill="1" applyBorder="1"/>
    <xf numFmtId="0" fontId="12" fillId="5" borderId="14" xfId="0" applyFont="1" applyFill="1" applyBorder="1" applyAlignment="1">
      <alignment horizontal="center"/>
    </xf>
    <xf numFmtId="0" fontId="12" fillId="5" borderId="0" xfId="0" applyFont="1" applyFill="1" applyBorder="1"/>
    <xf numFmtId="164" fontId="5" fillId="5" borderId="12" xfId="0" applyNumberFormat="1" applyFont="1" applyFill="1" applyBorder="1" applyAlignment="1">
      <alignment horizontal="center" vertical="center"/>
    </xf>
    <xf numFmtId="14" fontId="13" fillId="0" borderId="14" xfId="0" applyNumberFormat="1" applyFont="1" applyFill="1" applyBorder="1"/>
    <xf numFmtId="0" fontId="14" fillId="0" borderId="0" xfId="0" applyFont="1"/>
    <xf numFmtId="0" fontId="13" fillId="0" borderId="12" xfId="0" applyFont="1" applyFill="1" applyBorder="1"/>
    <xf numFmtId="0" fontId="15" fillId="0" borderId="0" xfId="0" applyFont="1"/>
    <xf numFmtId="0" fontId="15" fillId="0" borderId="14" xfId="0" applyFont="1" applyFill="1" applyBorder="1" applyAlignment="1">
      <alignment horizontal="center"/>
    </xf>
    <xf numFmtId="0" fontId="14" fillId="0" borderId="0" xfId="0" applyFont="1" applyFill="1" applyBorder="1"/>
    <xf numFmtId="164" fontId="13" fillId="6" borderId="12" xfId="0" applyNumberFormat="1" applyFont="1" applyFill="1" applyBorder="1" applyAlignment="1">
      <alignment horizontal="center" vertical="center"/>
    </xf>
    <xf numFmtId="0" fontId="14" fillId="2" borderId="0" xfId="0" applyFont="1" applyFill="1"/>
    <xf numFmtId="4" fontId="13" fillId="2" borderId="2" xfId="0" applyNumberFormat="1" applyFont="1" applyFill="1" applyBorder="1" applyAlignment="1">
      <alignment horizontal="center" vertical="center"/>
    </xf>
    <xf numFmtId="14" fontId="16" fillId="0" borderId="14" xfId="0" applyNumberFormat="1" applyFont="1" applyFill="1" applyBorder="1"/>
    <xf numFmtId="0" fontId="17" fillId="0" borderId="0" xfId="0" applyFont="1"/>
    <xf numFmtId="0" fontId="17" fillId="0" borderId="12" xfId="0" applyFont="1" applyFill="1" applyBorder="1"/>
    <xf numFmtId="0" fontId="17" fillId="0" borderId="14" xfId="0" applyFont="1" applyFill="1" applyBorder="1" applyAlignment="1">
      <alignment horizontal="center"/>
    </xf>
    <xf numFmtId="0" fontId="17" fillId="0" borderId="0" xfId="0" applyFont="1" applyFill="1" applyBorder="1"/>
    <xf numFmtId="164" fontId="18" fillId="6" borderId="12" xfId="0" applyNumberFormat="1" applyFont="1" applyFill="1" applyBorder="1" applyAlignment="1">
      <alignment horizontal="center" vertical="center"/>
    </xf>
    <xf numFmtId="0" fontId="17" fillId="2" borderId="0" xfId="0" applyFont="1" applyFill="1"/>
    <xf numFmtId="14" fontId="1" fillId="2" borderId="14" xfId="0" applyNumberFormat="1" applyFont="1" applyFill="1" applyBorder="1"/>
    <xf numFmtId="0" fontId="0" fillId="2" borderId="12" xfId="0" applyFill="1" applyBorder="1"/>
    <xf numFmtId="0" fontId="0" fillId="2" borderId="14" xfId="0" applyFill="1" applyBorder="1" applyAlignment="1">
      <alignment horizontal="center"/>
    </xf>
    <xf numFmtId="0" fontId="0" fillId="2" borderId="0" xfId="0" applyFill="1" applyBorder="1"/>
    <xf numFmtId="164" fontId="5" fillId="2" borderId="12" xfId="0" applyNumberFormat="1" applyFont="1" applyFill="1" applyBorder="1" applyAlignment="1">
      <alignment horizontal="center" vertical="center"/>
    </xf>
    <xf numFmtId="0" fontId="0" fillId="0" borderId="12" xfId="0" applyFill="1" applyBorder="1"/>
    <xf numFmtId="0" fontId="0" fillId="0" borderId="14" xfId="0" applyFill="1" applyBorder="1" applyAlignment="1">
      <alignment horizontal="center"/>
    </xf>
    <xf numFmtId="164" fontId="5" fillId="6" borderId="12" xfId="0" applyNumberFormat="1" applyFont="1" applyFill="1" applyBorder="1" applyAlignment="1">
      <alignment horizontal="center" vertical="center"/>
    </xf>
    <xf numFmtId="0" fontId="0" fillId="8" borderId="0" xfId="0" applyFill="1"/>
    <xf numFmtId="0" fontId="0" fillId="8" borderId="14" xfId="0" applyFill="1" applyBorder="1" applyAlignment="1">
      <alignment horizontal="center"/>
    </xf>
    <xf numFmtId="0" fontId="0" fillId="8" borderId="0" xfId="0" applyFill="1" applyBorder="1"/>
    <xf numFmtId="164" fontId="5" fillId="8" borderId="12" xfId="0" applyNumberFormat="1" applyFont="1" applyFill="1" applyBorder="1" applyAlignment="1">
      <alignment horizontal="center" vertical="center"/>
    </xf>
    <xf numFmtId="4" fontId="4" fillId="8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8" borderId="0" xfId="0" applyFill="1" applyAlignment="1">
      <alignment horizontal="center"/>
    </xf>
    <xf numFmtId="164" fontId="5" fillId="8" borderId="0" xfId="0" applyNumberFormat="1" applyFont="1" applyFill="1" applyBorder="1" applyAlignment="1">
      <alignment horizontal="center" vertical="center"/>
    </xf>
    <xf numFmtId="14" fontId="11" fillId="9" borderId="14" xfId="0" applyNumberFormat="1" applyFont="1" applyFill="1" applyBorder="1"/>
    <xf numFmtId="0" fontId="0" fillId="9" borderId="0" xfId="0" applyFill="1"/>
    <xf numFmtId="0" fontId="0" fillId="9" borderId="0" xfId="0" applyFill="1" applyBorder="1" applyAlignment="1">
      <alignment horizontal="center"/>
    </xf>
    <xf numFmtId="0" fontId="0" fillId="9" borderId="0" xfId="0" applyFill="1" applyBorder="1"/>
    <xf numFmtId="164" fontId="5" fillId="9" borderId="12" xfId="0" applyNumberFormat="1" applyFont="1" applyFill="1" applyBorder="1" applyAlignment="1">
      <alignment horizontal="center" vertical="center"/>
    </xf>
    <xf numFmtId="4" fontId="4" fillId="9" borderId="2" xfId="0" applyNumberFormat="1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4" fontId="5" fillId="8" borderId="0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876"/>
  <sheetViews>
    <sheetView tabSelected="1" topLeftCell="D852" zoomScaleNormal="100" workbookViewId="0">
      <selection activeCell="D874" sqref="A874:XFD874"/>
    </sheetView>
  </sheetViews>
  <sheetFormatPr defaultRowHeight="14.4" x14ac:dyDescent="0.3"/>
  <cols>
    <col min="2" max="2" width="0.5546875" customWidth="1"/>
    <col min="3" max="3" width="30.5546875" customWidth="1"/>
    <col min="4" max="4" width="11.44140625" customWidth="1"/>
    <col min="5" max="5" width="4.33203125" customWidth="1"/>
    <col min="6" max="6" width="42" customWidth="1"/>
    <col min="7" max="9" width="11" customWidth="1"/>
    <col min="10" max="10" width="8.44140625" customWidth="1"/>
    <col min="11" max="11" width="9.109375" style="3"/>
    <col min="14" max="14" width="12.6640625" customWidth="1"/>
  </cols>
  <sheetData>
    <row r="1" spans="1:13" x14ac:dyDescent="0.3">
      <c r="D1" s="2"/>
      <c r="J1" s="4"/>
      <c r="K1" s="5"/>
      <c r="L1" s="4"/>
    </row>
    <row r="2" spans="1:13" ht="28.8" x14ac:dyDescent="0.3">
      <c r="M2" s="1" t="s">
        <v>4</v>
      </c>
    </row>
    <row r="3" spans="1:13" ht="72" x14ac:dyDescent="0.3">
      <c r="G3" s="1" t="s">
        <v>1</v>
      </c>
      <c r="I3" s="1" t="s">
        <v>2</v>
      </c>
      <c r="J3" s="1" t="s">
        <v>3</v>
      </c>
    </row>
    <row r="4" spans="1:13" x14ac:dyDescent="0.3">
      <c r="A4" s="6"/>
      <c r="B4" s="6"/>
      <c r="C4" s="6"/>
      <c r="D4" s="7"/>
      <c r="E4" s="6"/>
      <c r="F4" s="6"/>
      <c r="G4" s="8"/>
      <c r="H4" s="43"/>
      <c r="I4" s="27">
        <f t="shared" ref="I4:I164" si="0">G4+H4</f>
        <v>0</v>
      </c>
      <c r="J4" s="44">
        <f>ROUND((H4*7.1/100),1)</f>
        <v>0</v>
      </c>
      <c r="K4" s="12"/>
      <c r="M4" s="11">
        <v>22.25</v>
      </c>
    </row>
    <row r="5" spans="1:13" s="45" customFormat="1" x14ac:dyDescent="0.3">
      <c r="A5" s="50"/>
      <c r="B5" s="50"/>
      <c r="C5" s="50"/>
      <c r="D5" s="57">
        <v>43160</v>
      </c>
      <c r="E5" s="50"/>
      <c r="F5" s="50" t="s">
        <v>19</v>
      </c>
      <c r="G5" s="46">
        <v>131411</v>
      </c>
      <c r="H5" s="47">
        <v>174</v>
      </c>
      <c r="I5" s="27">
        <f t="shared" si="0"/>
        <v>131585</v>
      </c>
      <c r="J5" s="44">
        <f>ROUND((H5*7.8/100),1)</f>
        <v>13.6</v>
      </c>
      <c r="K5" s="49">
        <v>10</v>
      </c>
      <c r="M5" s="11">
        <f>M4-J5+K5</f>
        <v>18.649999999999999</v>
      </c>
    </row>
    <row r="6" spans="1:13" x14ac:dyDescent="0.3">
      <c r="A6" s="6"/>
      <c r="B6" s="6"/>
      <c r="C6" s="6"/>
      <c r="D6" s="57">
        <v>43160</v>
      </c>
      <c r="E6" s="6"/>
      <c r="F6" s="50" t="s">
        <v>20</v>
      </c>
      <c r="G6" s="46">
        <v>131585</v>
      </c>
      <c r="H6" s="47">
        <v>46</v>
      </c>
      <c r="I6" s="27">
        <f t="shared" si="0"/>
        <v>131631</v>
      </c>
      <c r="J6" s="44">
        <f>ROUND((H6*7.8/100),1)</f>
        <v>3.6</v>
      </c>
      <c r="K6" s="12"/>
      <c r="M6" s="11">
        <f t="shared" ref="M6:M56" si="1">M5-J6+K6</f>
        <v>15.049999999999999</v>
      </c>
    </row>
    <row r="7" spans="1:13" x14ac:dyDescent="0.3">
      <c r="A7" s="6"/>
      <c r="B7" s="6"/>
      <c r="C7" s="6"/>
      <c r="D7" s="57">
        <v>43160</v>
      </c>
      <c r="E7" s="6"/>
      <c r="F7" s="50" t="s">
        <v>21</v>
      </c>
      <c r="G7" s="46">
        <v>131631</v>
      </c>
      <c r="H7" s="47">
        <v>8</v>
      </c>
      <c r="I7" s="27">
        <f t="shared" si="0"/>
        <v>131639</v>
      </c>
      <c r="J7" s="44">
        <f>ROUND((H7*8/100),1)</f>
        <v>0.6</v>
      </c>
      <c r="K7" s="12">
        <v>10</v>
      </c>
      <c r="M7" s="11">
        <f t="shared" si="1"/>
        <v>24.45</v>
      </c>
    </row>
    <row r="8" spans="1:13" x14ac:dyDescent="0.3">
      <c r="A8" s="6"/>
      <c r="B8" s="6"/>
      <c r="C8" s="6"/>
      <c r="D8" s="57">
        <v>43160</v>
      </c>
      <c r="E8" s="6"/>
      <c r="F8" s="50" t="s">
        <v>22</v>
      </c>
      <c r="G8" s="46">
        <v>131639</v>
      </c>
      <c r="H8" s="47">
        <v>10</v>
      </c>
      <c r="I8" s="46">
        <f t="shared" si="0"/>
        <v>131649</v>
      </c>
      <c r="J8" s="44">
        <f>ROUND((H8*8/100),1)</f>
        <v>0.8</v>
      </c>
      <c r="K8" s="12"/>
      <c r="M8" s="11">
        <f t="shared" si="1"/>
        <v>23.65</v>
      </c>
    </row>
    <row r="9" spans="1:13" x14ac:dyDescent="0.3">
      <c r="A9" s="6"/>
      <c r="B9" s="6"/>
      <c r="C9" s="6"/>
      <c r="D9" s="57">
        <v>43160</v>
      </c>
      <c r="E9" s="6"/>
      <c r="F9" s="50" t="s">
        <v>5</v>
      </c>
      <c r="G9" s="46">
        <v>131649</v>
      </c>
      <c r="H9" s="47">
        <v>26</v>
      </c>
      <c r="I9" s="46">
        <f t="shared" si="0"/>
        <v>131675</v>
      </c>
      <c r="J9" s="44">
        <f>ROUND((H9*7.8/100),1)</f>
        <v>2</v>
      </c>
      <c r="K9" s="12">
        <v>10</v>
      </c>
      <c r="M9" s="11">
        <f t="shared" si="1"/>
        <v>31.65</v>
      </c>
    </row>
    <row r="10" spans="1:13" x14ac:dyDescent="0.3">
      <c r="A10" s="6"/>
      <c r="B10" s="6"/>
      <c r="C10" s="6"/>
      <c r="D10" s="57">
        <v>43160</v>
      </c>
      <c r="E10" s="6"/>
      <c r="F10" s="6" t="s">
        <v>0</v>
      </c>
      <c r="G10" s="46">
        <v>131675</v>
      </c>
      <c r="H10" s="47">
        <v>37</v>
      </c>
      <c r="I10" s="46">
        <f t="shared" si="0"/>
        <v>131712</v>
      </c>
      <c r="J10" s="44">
        <f>ROUND((H10*8.8/100),1)</f>
        <v>3.3</v>
      </c>
      <c r="K10" s="12"/>
      <c r="M10" s="11">
        <f t="shared" si="1"/>
        <v>28.349999999999998</v>
      </c>
    </row>
    <row r="11" spans="1:13" ht="12.75" customHeight="1" x14ac:dyDescent="0.3">
      <c r="A11" s="6"/>
      <c r="B11" s="6"/>
      <c r="C11" s="6"/>
      <c r="D11" s="57">
        <v>43161</v>
      </c>
      <c r="E11" s="6"/>
      <c r="F11" s="6" t="s">
        <v>0</v>
      </c>
      <c r="G11" s="46">
        <v>131712</v>
      </c>
      <c r="H11" s="47">
        <v>73</v>
      </c>
      <c r="I11" s="46">
        <f t="shared" si="0"/>
        <v>131785</v>
      </c>
      <c r="J11" s="44">
        <f>ROUND((H11*8.8/100),1)</f>
        <v>6.4</v>
      </c>
      <c r="K11" s="12"/>
      <c r="M11" s="11">
        <f t="shared" si="1"/>
        <v>21.949999999999996</v>
      </c>
    </row>
    <row r="12" spans="1:13" x14ac:dyDescent="0.3">
      <c r="A12" s="6"/>
      <c r="B12" s="6"/>
      <c r="C12" s="6"/>
      <c r="D12" s="57">
        <v>43164</v>
      </c>
      <c r="E12" s="6"/>
      <c r="F12" s="50" t="s">
        <v>23</v>
      </c>
      <c r="G12" s="46">
        <v>131785</v>
      </c>
      <c r="H12" s="47">
        <v>74</v>
      </c>
      <c r="I12" s="46">
        <f t="shared" si="0"/>
        <v>131859</v>
      </c>
      <c r="J12" s="44">
        <f>ROUND((H12*7.8/100),1)</f>
        <v>5.8</v>
      </c>
      <c r="K12" s="12">
        <v>15</v>
      </c>
      <c r="M12" s="11">
        <f t="shared" si="1"/>
        <v>31.149999999999995</v>
      </c>
    </row>
    <row r="13" spans="1:13" x14ac:dyDescent="0.3">
      <c r="A13" s="6"/>
      <c r="B13" s="6"/>
      <c r="C13" s="6"/>
      <c r="D13" s="57">
        <v>43164</v>
      </c>
      <c r="E13" s="6"/>
      <c r="F13" s="50" t="s">
        <v>5</v>
      </c>
      <c r="G13" s="46">
        <v>131859</v>
      </c>
      <c r="H13" s="47">
        <v>153</v>
      </c>
      <c r="I13" s="46">
        <f t="shared" si="0"/>
        <v>132012</v>
      </c>
      <c r="J13" s="44">
        <f>ROUND((H13*7.8/100),1)</f>
        <v>11.9</v>
      </c>
      <c r="K13" s="12"/>
      <c r="M13" s="11">
        <f t="shared" si="1"/>
        <v>19.249999999999993</v>
      </c>
    </row>
    <row r="14" spans="1:13" x14ac:dyDescent="0.3">
      <c r="A14" s="6"/>
      <c r="B14" s="6"/>
      <c r="C14" s="6"/>
      <c r="D14" s="57">
        <v>43164</v>
      </c>
      <c r="E14" s="6"/>
      <c r="F14" s="50" t="s">
        <v>24</v>
      </c>
      <c r="G14" s="46">
        <v>132012</v>
      </c>
      <c r="H14" s="47">
        <v>38</v>
      </c>
      <c r="I14" s="46">
        <f t="shared" si="0"/>
        <v>132050</v>
      </c>
      <c r="J14" s="44">
        <f>ROUND((H14*8/100),1)</f>
        <v>3</v>
      </c>
      <c r="K14" s="12">
        <v>15</v>
      </c>
      <c r="M14" s="11">
        <f t="shared" si="1"/>
        <v>31.249999999999993</v>
      </c>
    </row>
    <row r="15" spans="1:13" x14ac:dyDescent="0.3">
      <c r="A15" s="6"/>
      <c r="B15" s="6"/>
      <c r="C15" s="6"/>
      <c r="D15" s="57">
        <v>43164</v>
      </c>
      <c r="E15" s="6"/>
      <c r="F15" s="50" t="s">
        <v>0</v>
      </c>
      <c r="G15" s="46">
        <v>132050</v>
      </c>
      <c r="H15" s="47">
        <v>56</v>
      </c>
      <c r="I15" s="46">
        <f t="shared" si="0"/>
        <v>132106</v>
      </c>
      <c r="J15" s="44">
        <f>ROUND((H15*8.8/100),1)</f>
        <v>4.9000000000000004</v>
      </c>
      <c r="K15" s="12"/>
      <c r="M15" s="11">
        <f t="shared" si="1"/>
        <v>26.349999999999994</v>
      </c>
    </row>
    <row r="16" spans="1:13" x14ac:dyDescent="0.3">
      <c r="A16" s="6"/>
      <c r="B16" s="6"/>
      <c r="C16" s="6"/>
      <c r="D16" s="57">
        <v>43165</v>
      </c>
      <c r="E16" s="6"/>
      <c r="F16" s="50" t="s">
        <v>0</v>
      </c>
      <c r="G16" s="46">
        <v>132106</v>
      </c>
      <c r="H16" s="47">
        <v>94</v>
      </c>
      <c r="I16" s="46">
        <f t="shared" si="0"/>
        <v>132200</v>
      </c>
      <c r="J16" s="44">
        <f>ROUND((H16*8.8/100),1)</f>
        <v>8.3000000000000007</v>
      </c>
      <c r="K16" s="12"/>
      <c r="M16" s="11">
        <f t="shared" si="1"/>
        <v>18.049999999999994</v>
      </c>
    </row>
    <row r="17" spans="1:13" x14ac:dyDescent="0.3">
      <c r="A17" s="6"/>
      <c r="B17" s="6"/>
      <c r="C17" s="6"/>
      <c r="D17" s="57">
        <v>43166</v>
      </c>
      <c r="E17" s="6"/>
      <c r="F17" s="50" t="s">
        <v>0</v>
      </c>
      <c r="G17" s="46">
        <v>132200</v>
      </c>
      <c r="H17" s="43">
        <v>78</v>
      </c>
      <c r="I17" s="46">
        <f t="shared" si="0"/>
        <v>132278</v>
      </c>
      <c r="J17" s="44">
        <f>ROUND((H17*8/100),1)</f>
        <v>6.2</v>
      </c>
      <c r="K17" s="12"/>
      <c r="M17" s="11">
        <f t="shared" si="1"/>
        <v>11.849999999999994</v>
      </c>
    </row>
    <row r="18" spans="1:13" x14ac:dyDescent="0.3">
      <c r="A18" s="6"/>
      <c r="B18" s="6"/>
      <c r="C18" s="6"/>
      <c r="D18" s="57">
        <v>43171</v>
      </c>
      <c r="E18" s="6"/>
      <c r="F18" s="6" t="s">
        <v>0</v>
      </c>
      <c r="G18" s="46">
        <v>132278</v>
      </c>
      <c r="H18" s="47">
        <v>65</v>
      </c>
      <c r="I18" s="46">
        <f t="shared" si="0"/>
        <v>132343</v>
      </c>
      <c r="J18" s="44">
        <f>ROUND((H18*8/100),1)</f>
        <v>5.2</v>
      </c>
      <c r="K18" s="12">
        <v>20</v>
      </c>
      <c r="M18" s="11">
        <f t="shared" si="1"/>
        <v>26.649999999999995</v>
      </c>
    </row>
    <row r="19" spans="1:13" x14ac:dyDescent="0.3">
      <c r="A19" s="6"/>
      <c r="B19" s="6"/>
      <c r="C19" s="6"/>
      <c r="D19" s="57">
        <v>43172</v>
      </c>
      <c r="E19" s="6"/>
      <c r="F19" s="65" t="s">
        <v>17</v>
      </c>
      <c r="G19" s="46">
        <v>132343</v>
      </c>
      <c r="H19" s="47">
        <v>234</v>
      </c>
      <c r="I19" s="46">
        <f t="shared" si="0"/>
        <v>132577</v>
      </c>
      <c r="J19" s="44">
        <f>ROUND((H19*7.1/100),1)</f>
        <v>16.600000000000001</v>
      </c>
      <c r="K19" s="12"/>
      <c r="M19" s="11">
        <f t="shared" si="1"/>
        <v>10.049999999999994</v>
      </c>
    </row>
    <row r="20" spans="1:13" x14ac:dyDescent="0.3">
      <c r="A20" s="6"/>
      <c r="B20" s="6"/>
      <c r="C20" s="6"/>
      <c r="D20" s="57">
        <v>43172</v>
      </c>
      <c r="E20" s="6"/>
      <c r="F20" s="6" t="s">
        <v>5</v>
      </c>
      <c r="G20" s="46">
        <v>132577</v>
      </c>
      <c r="H20" s="47">
        <v>25</v>
      </c>
      <c r="I20" s="46">
        <f t="shared" si="0"/>
        <v>132602</v>
      </c>
      <c r="J20" s="44">
        <f>ROUND((H20*7.1/100),1)</f>
        <v>1.8</v>
      </c>
      <c r="K20" s="12">
        <v>20</v>
      </c>
      <c r="M20" s="11">
        <f t="shared" si="1"/>
        <v>28.249999999999993</v>
      </c>
    </row>
    <row r="21" spans="1:13" x14ac:dyDescent="0.3">
      <c r="A21" s="6"/>
      <c r="B21" s="6"/>
      <c r="C21" s="6"/>
      <c r="D21" s="57">
        <v>43172</v>
      </c>
      <c r="E21" s="6"/>
      <c r="F21" s="6" t="s">
        <v>18</v>
      </c>
      <c r="G21" s="46">
        <v>132602</v>
      </c>
      <c r="H21" s="47">
        <v>8</v>
      </c>
      <c r="I21" s="46">
        <f t="shared" si="0"/>
        <v>132610</v>
      </c>
      <c r="J21" s="44">
        <f>ROUND((H21*7.3/100),1)</f>
        <v>0.6</v>
      </c>
      <c r="K21" s="12">
        <v>10</v>
      </c>
      <c r="M21" s="11">
        <f t="shared" si="1"/>
        <v>37.649999999999991</v>
      </c>
    </row>
    <row r="22" spans="1:13" x14ac:dyDescent="0.3">
      <c r="A22" s="6"/>
      <c r="B22" s="6"/>
      <c r="C22" s="6"/>
      <c r="D22" s="57">
        <v>43172</v>
      </c>
      <c r="E22" s="6"/>
      <c r="F22" s="6" t="s">
        <v>0</v>
      </c>
      <c r="G22" s="46">
        <v>132610</v>
      </c>
      <c r="H22" s="47">
        <v>20</v>
      </c>
      <c r="I22" s="46">
        <f t="shared" si="0"/>
        <v>132630</v>
      </c>
      <c r="J22" s="44">
        <f>ROUND((H22*8/100),1)</f>
        <v>1.6</v>
      </c>
      <c r="K22" s="12"/>
      <c r="M22" s="11">
        <f t="shared" si="1"/>
        <v>36.04999999999999</v>
      </c>
    </row>
    <row r="23" spans="1:13" x14ac:dyDescent="0.3">
      <c r="A23" s="6"/>
      <c r="B23" s="6"/>
      <c r="C23" s="6"/>
      <c r="D23" s="57">
        <v>43173</v>
      </c>
      <c r="E23" s="6"/>
      <c r="F23" s="6" t="s">
        <v>0</v>
      </c>
      <c r="G23" s="46">
        <v>132630</v>
      </c>
      <c r="H23" s="47">
        <v>30</v>
      </c>
      <c r="I23" s="46">
        <f t="shared" si="0"/>
        <v>132660</v>
      </c>
      <c r="J23" s="44">
        <f>ROUND((H23*8/100),1)</f>
        <v>2.4</v>
      </c>
      <c r="K23" s="12"/>
      <c r="M23" s="11">
        <f t="shared" si="1"/>
        <v>33.649999999999991</v>
      </c>
    </row>
    <row r="24" spans="1:13" x14ac:dyDescent="0.3">
      <c r="A24" s="6"/>
      <c r="B24" s="6"/>
      <c r="C24" s="6"/>
      <c r="D24" s="57">
        <v>43174</v>
      </c>
      <c r="E24" s="6"/>
      <c r="F24" s="6" t="s">
        <v>25</v>
      </c>
      <c r="G24" s="46">
        <v>132660</v>
      </c>
      <c r="H24" s="47">
        <v>204</v>
      </c>
      <c r="I24" s="46">
        <f t="shared" si="0"/>
        <v>132864</v>
      </c>
      <c r="J24" s="44">
        <f>ROUND((H24*7.8/100),1)</f>
        <v>15.9</v>
      </c>
      <c r="K24" s="12">
        <v>15</v>
      </c>
      <c r="M24" s="11">
        <f t="shared" si="1"/>
        <v>32.749999999999993</v>
      </c>
    </row>
    <row r="25" spans="1:13" x14ac:dyDescent="0.3">
      <c r="A25" s="6"/>
      <c r="B25" s="6"/>
      <c r="C25" s="6"/>
      <c r="D25" s="57">
        <v>43174</v>
      </c>
      <c r="E25" s="6"/>
      <c r="F25" s="6" t="s">
        <v>26</v>
      </c>
      <c r="G25" s="46">
        <v>132864</v>
      </c>
      <c r="H25" s="47">
        <v>11</v>
      </c>
      <c r="I25" s="46">
        <f t="shared" si="0"/>
        <v>132875</v>
      </c>
      <c r="J25" s="44">
        <f>ROUND((H25*7.8/100),1)</f>
        <v>0.9</v>
      </c>
      <c r="K25" s="12"/>
      <c r="M25" s="11">
        <f t="shared" si="1"/>
        <v>31.849999999999994</v>
      </c>
    </row>
    <row r="26" spans="1:13" x14ac:dyDescent="0.3">
      <c r="A26" s="6"/>
      <c r="B26" s="6"/>
      <c r="C26" s="6"/>
      <c r="D26" s="57">
        <v>43174</v>
      </c>
      <c r="E26" s="6"/>
      <c r="F26" s="6" t="s">
        <v>5</v>
      </c>
      <c r="G26" s="46">
        <v>132875</v>
      </c>
      <c r="H26" s="47">
        <v>69</v>
      </c>
      <c r="I26" s="46">
        <f t="shared" si="0"/>
        <v>132944</v>
      </c>
      <c r="J26" s="44">
        <f>ROUND((H26*7.8/100),1)</f>
        <v>5.4</v>
      </c>
      <c r="K26" s="12">
        <v>10</v>
      </c>
      <c r="M26" s="11">
        <f t="shared" si="1"/>
        <v>36.449999999999996</v>
      </c>
    </row>
    <row r="27" spans="1:13" x14ac:dyDescent="0.3">
      <c r="A27" s="6"/>
      <c r="B27" s="6"/>
      <c r="C27" s="6"/>
      <c r="D27" s="57">
        <v>43174</v>
      </c>
      <c r="E27" s="6"/>
      <c r="F27" s="6" t="s">
        <v>0</v>
      </c>
      <c r="G27" s="46">
        <v>132944</v>
      </c>
      <c r="H27" s="47">
        <v>34</v>
      </c>
      <c r="I27" s="46">
        <f t="shared" si="0"/>
        <v>132978</v>
      </c>
      <c r="J27" s="44">
        <f>ROUND((H27*8.8/100),1)</f>
        <v>3</v>
      </c>
      <c r="K27" s="12"/>
      <c r="M27" s="11">
        <f t="shared" si="1"/>
        <v>33.449999999999996</v>
      </c>
    </row>
    <row r="28" spans="1:13" x14ac:dyDescent="0.3">
      <c r="A28" s="6"/>
      <c r="B28" s="6"/>
      <c r="C28" s="6"/>
      <c r="D28" s="57">
        <v>43175</v>
      </c>
      <c r="E28" s="6"/>
      <c r="F28" s="6" t="s">
        <v>0</v>
      </c>
      <c r="G28" s="46">
        <v>132978</v>
      </c>
      <c r="H28" s="47">
        <v>60</v>
      </c>
      <c r="I28" s="46">
        <f t="shared" si="0"/>
        <v>133038</v>
      </c>
      <c r="J28" s="44">
        <f>ROUND((H28*8.8/100),1)</f>
        <v>5.3</v>
      </c>
      <c r="K28" s="12"/>
      <c r="M28" s="11">
        <f t="shared" si="1"/>
        <v>28.149999999999995</v>
      </c>
    </row>
    <row r="29" spans="1:13" x14ac:dyDescent="0.3">
      <c r="A29" s="6"/>
      <c r="B29" s="6"/>
      <c r="C29" s="6"/>
      <c r="D29" s="57">
        <v>43178</v>
      </c>
      <c r="E29" s="6"/>
      <c r="F29" s="6" t="s">
        <v>0</v>
      </c>
      <c r="G29" s="46">
        <v>133038</v>
      </c>
      <c r="H29" s="47">
        <v>45</v>
      </c>
      <c r="I29" s="46">
        <f t="shared" si="0"/>
        <v>133083</v>
      </c>
      <c r="J29" s="44">
        <f>ROUND((H29*8.8/100),1)</f>
        <v>4</v>
      </c>
      <c r="K29" s="12"/>
      <c r="M29" s="11">
        <f t="shared" si="1"/>
        <v>24.149999999999995</v>
      </c>
    </row>
    <row r="30" spans="1:13" x14ac:dyDescent="0.3">
      <c r="A30" s="6"/>
      <c r="B30" s="6"/>
      <c r="C30" s="6"/>
      <c r="D30" s="57">
        <v>43181</v>
      </c>
      <c r="E30" s="6"/>
      <c r="F30" s="6" t="s">
        <v>0</v>
      </c>
      <c r="G30" s="46">
        <v>133083</v>
      </c>
      <c r="H30" s="47">
        <v>55</v>
      </c>
      <c r="I30" s="46">
        <f t="shared" si="0"/>
        <v>133138</v>
      </c>
      <c r="J30" s="44">
        <f>ROUND((H30*8.8/100),1)</f>
        <v>4.8</v>
      </c>
      <c r="K30" s="12"/>
      <c r="M30" s="11">
        <f t="shared" si="1"/>
        <v>19.349999999999994</v>
      </c>
    </row>
    <row r="31" spans="1:13" x14ac:dyDescent="0.3">
      <c r="A31" s="16"/>
      <c r="B31" s="16"/>
      <c r="C31" s="16"/>
      <c r="D31" s="57">
        <v>43182</v>
      </c>
      <c r="E31" s="16"/>
      <c r="F31" s="16" t="s">
        <v>27</v>
      </c>
      <c r="G31" s="52">
        <v>133138</v>
      </c>
      <c r="H31" s="47">
        <v>178</v>
      </c>
      <c r="I31" s="46">
        <f t="shared" si="0"/>
        <v>133316</v>
      </c>
      <c r="J31" s="48">
        <f>ROUND((H31*7.8/100),1)</f>
        <v>13.9</v>
      </c>
      <c r="K31" s="12">
        <v>15</v>
      </c>
      <c r="M31" s="11">
        <f t="shared" si="1"/>
        <v>20.449999999999996</v>
      </c>
    </row>
    <row r="32" spans="1:13" x14ac:dyDescent="0.3">
      <c r="A32" s="51"/>
      <c r="B32" s="51"/>
      <c r="C32" s="51"/>
      <c r="D32" s="57">
        <v>43182</v>
      </c>
      <c r="E32" s="51"/>
      <c r="F32" s="51" t="s">
        <v>28</v>
      </c>
      <c r="G32" s="52">
        <v>133316</v>
      </c>
      <c r="H32" s="53">
        <v>8</v>
      </c>
      <c r="I32" s="46">
        <f t="shared" si="0"/>
        <v>133324</v>
      </c>
      <c r="J32" s="48">
        <f>ROUND((H32*8/100),1)</f>
        <v>0.6</v>
      </c>
      <c r="K32" s="12"/>
      <c r="M32" s="11">
        <f t="shared" si="1"/>
        <v>19.849999999999994</v>
      </c>
    </row>
    <row r="33" spans="1:15" x14ac:dyDescent="0.3">
      <c r="A33" s="51"/>
      <c r="B33" s="51"/>
      <c r="C33" s="51"/>
      <c r="D33" s="57">
        <v>43182</v>
      </c>
      <c r="E33" s="51"/>
      <c r="F33" s="51" t="s">
        <v>0</v>
      </c>
      <c r="G33" s="52">
        <v>133324</v>
      </c>
      <c r="H33" s="53">
        <v>58</v>
      </c>
      <c r="I33" s="46">
        <f t="shared" si="0"/>
        <v>133382</v>
      </c>
      <c r="J33" s="48">
        <f>ROUND((H33*8.8/100),1)</f>
        <v>5.0999999999999996</v>
      </c>
      <c r="K33" s="12">
        <v>15</v>
      </c>
      <c r="M33" s="11">
        <f t="shared" si="1"/>
        <v>29.749999999999993</v>
      </c>
    </row>
    <row r="34" spans="1:15" x14ac:dyDescent="0.3">
      <c r="A34" s="51"/>
      <c r="B34" s="51"/>
      <c r="C34" s="51"/>
      <c r="D34" s="57">
        <v>43186</v>
      </c>
      <c r="E34" s="51"/>
      <c r="F34" s="51" t="s">
        <v>0</v>
      </c>
      <c r="G34" s="52">
        <v>133382</v>
      </c>
      <c r="H34" s="53">
        <v>43</v>
      </c>
      <c r="I34" s="46">
        <f t="shared" si="0"/>
        <v>133425</v>
      </c>
      <c r="J34" s="48">
        <f>ROUND((H34*8.8/100),1)</f>
        <v>3.8</v>
      </c>
      <c r="K34" s="12"/>
      <c r="M34" s="11">
        <f t="shared" si="1"/>
        <v>25.949999999999992</v>
      </c>
    </row>
    <row r="35" spans="1:15" x14ac:dyDescent="0.3">
      <c r="A35" s="54"/>
      <c r="B35" s="54"/>
      <c r="C35" s="54"/>
      <c r="D35" s="57">
        <v>43187</v>
      </c>
      <c r="E35" s="54"/>
      <c r="F35" s="16" t="s">
        <v>27</v>
      </c>
      <c r="G35" s="52">
        <v>133425</v>
      </c>
      <c r="H35" s="53">
        <v>178</v>
      </c>
      <c r="I35" s="46">
        <f t="shared" si="0"/>
        <v>133603</v>
      </c>
      <c r="J35" s="48">
        <f>ROUND((H35*7.8/100),1)</f>
        <v>13.9</v>
      </c>
      <c r="K35" s="12">
        <v>12</v>
      </c>
      <c r="M35" s="11">
        <f t="shared" si="1"/>
        <v>24.04999999999999</v>
      </c>
    </row>
    <row r="36" spans="1:15" x14ac:dyDescent="0.3">
      <c r="A36" s="6"/>
      <c r="B36" s="6"/>
      <c r="C36" s="6"/>
      <c r="D36" s="57">
        <v>43187</v>
      </c>
      <c r="E36" s="6"/>
      <c r="F36" s="51" t="s">
        <v>28</v>
      </c>
      <c r="G36" s="52">
        <v>133603</v>
      </c>
      <c r="H36" s="53">
        <v>14</v>
      </c>
      <c r="I36" s="46">
        <f t="shared" si="0"/>
        <v>133617</v>
      </c>
      <c r="J36" s="48">
        <f>ROUND((H36*8/100),1)</f>
        <v>1.1000000000000001</v>
      </c>
      <c r="K36" s="12"/>
      <c r="M36" s="11">
        <f t="shared" si="1"/>
        <v>22.949999999999989</v>
      </c>
    </row>
    <row r="37" spans="1:15" x14ac:dyDescent="0.3">
      <c r="A37" s="6"/>
      <c r="B37" s="6"/>
      <c r="C37" s="6"/>
      <c r="D37" s="57">
        <v>43187</v>
      </c>
      <c r="E37" s="6"/>
      <c r="F37" s="6" t="s">
        <v>5</v>
      </c>
      <c r="G37" s="52">
        <v>133617</v>
      </c>
      <c r="H37" s="55">
        <v>32</v>
      </c>
      <c r="I37" s="46">
        <f t="shared" si="0"/>
        <v>133649</v>
      </c>
      <c r="J37" s="48">
        <f>ROUND((H37*7.8/100),1)</f>
        <v>2.5</v>
      </c>
      <c r="K37" s="12"/>
      <c r="M37" s="11">
        <f t="shared" si="1"/>
        <v>20.449999999999989</v>
      </c>
    </row>
    <row r="38" spans="1:15" x14ac:dyDescent="0.3">
      <c r="A38" s="6"/>
      <c r="B38" s="6"/>
      <c r="C38" s="6"/>
      <c r="D38" s="57">
        <v>43187</v>
      </c>
      <c r="E38" s="6"/>
      <c r="F38" s="6" t="s">
        <v>0</v>
      </c>
      <c r="G38" s="52">
        <v>133649</v>
      </c>
      <c r="H38" s="56">
        <v>25</v>
      </c>
      <c r="I38" s="46">
        <f t="shared" si="0"/>
        <v>133674</v>
      </c>
      <c r="J38" s="48">
        <f>ROUND((H38*8.8/100),1)</f>
        <v>2.2000000000000002</v>
      </c>
      <c r="K38" s="12">
        <v>13</v>
      </c>
      <c r="M38" s="11">
        <f t="shared" si="1"/>
        <v>31.249999999999989</v>
      </c>
    </row>
    <row r="39" spans="1:15" x14ac:dyDescent="0.3">
      <c r="A39" s="6"/>
      <c r="B39" s="6"/>
      <c r="C39" s="6"/>
      <c r="D39" s="57">
        <v>43188</v>
      </c>
      <c r="E39" s="6"/>
      <c r="F39" s="6" t="s">
        <v>23</v>
      </c>
      <c r="G39" s="52">
        <v>133674</v>
      </c>
      <c r="H39" s="56">
        <v>74</v>
      </c>
      <c r="I39" s="46">
        <f t="shared" si="0"/>
        <v>133748</v>
      </c>
      <c r="J39" s="48">
        <f>ROUND((H39*7.8/100),1)</f>
        <v>5.8</v>
      </c>
      <c r="K39" s="12"/>
      <c r="M39" s="11">
        <f t="shared" si="1"/>
        <v>25.449999999999989</v>
      </c>
    </row>
    <row r="40" spans="1:15" x14ac:dyDescent="0.3">
      <c r="A40" s="6"/>
      <c r="B40" s="6"/>
      <c r="C40" s="6"/>
      <c r="D40" s="57">
        <v>43188</v>
      </c>
      <c r="E40" s="6"/>
      <c r="F40" s="6" t="s">
        <v>29</v>
      </c>
      <c r="G40" s="52">
        <v>133748</v>
      </c>
      <c r="H40" s="56">
        <v>28</v>
      </c>
      <c r="I40" s="46">
        <f t="shared" si="0"/>
        <v>133776</v>
      </c>
      <c r="J40" s="48">
        <f>ROUND((H40*8.8/100),1)</f>
        <v>2.5</v>
      </c>
      <c r="K40" s="12"/>
      <c r="M40" s="11">
        <f t="shared" si="1"/>
        <v>22.949999999999989</v>
      </c>
    </row>
    <row r="41" spans="1:15" x14ac:dyDescent="0.3">
      <c r="A41" s="6"/>
      <c r="B41" s="6"/>
      <c r="C41" s="6"/>
      <c r="D41" s="57">
        <v>43188</v>
      </c>
      <c r="E41" s="6"/>
      <c r="F41" s="6" t="s">
        <v>0</v>
      </c>
      <c r="G41" s="52">
        <v>133776</v>
      </c>
      <c r="H41" s="56">
        <v>48</v>
      </c>
      <c r="I41" s="46">
        <f t="shared" si="0"/>
        <v>133824</v>
      </c>
      <c r="J41" s="48">
        <f>ROUND((H41*8.8/100),1)</f>
        <v>4.2</v>
      </c>
      <c r="K41" s="12"/>
      <c r="M41" s="11">
        <f t="shared" si="1"/>
        <v>18.749999999999989</v>
      </c>
    </row>
    <row r="42" spans="1:15" x14ac:dyDescent="0.3">
      <c r="A42" s="6"/>
      <c r="B42" s="6"/>
      <c r="C42" s="6"/>
      <c r="D42" s="57">
        <v>43189</v>
      </c>
      <c r="E42" s="6"/>
      <c r="F42" s="6" t="s">
        <v>0</v>
      </c>
      <c r="G42" s="52">
        <v>133824</v>
      </c>
      <c r="H42" s="56">
        <v>49</v>
      </c>
      <c r="I42" s="46">
        <f t="shared" si="0"/>
        <v>133873</v>
      </c>
      <c r="J42" s="48">
        <f>ROUND((H42*8.8/100),1)</f>
        <v>4.3</v>
      </c>
      <c r="K42" s="12">
        <v>15</v>
      </c>
      <c r="M42" s="11">
        <f t="shared" si="1"/>
        <v>29.449999999999989</v>
      </c>
    </row>
    <row r="43" spans="1:15" x14ac:dyDescent="0.3">
      <c r="A43" s="6"/>
      <c r="B43" s="6"/>
      <c r="C43" s="6"/>
      <c r="D43" s="57">
        <v>43189</v>
      </c>
      <c r="E43" s="6"/>
      <c r="F43" s="6" t="s">
        <v>5</v>
      </c>
      <c r="G43" s="52">
        <v>133873</v>
      </c>
      <c r="H43" s="56">
        <v>75</v>
      </c>
      <c r="I43" s="46">
        <f t="shared" si="0"/>
        <v>133948</v>
      </c>
      <c r="J43" s="48">
        <f>ROUND((H43*7.8/100),1)</f>
        <v>5.9</v>
      </c>
      <c r="K43" s="12"/>
      <c r="M43" s="11">
        <f t="shared" si="1"/>
        <v>23.54999999999999</v>
      </c>
      <c r="N43">
        <v>25.25</v>
      </c>
    </row>
    <row r="44" spans="1:15" x14ac:dyDescent="0.3">
      <c r="A44" s="6"/>
      <c r="B44" s="6"/>
      <c r="C44" s="6"/>
      <c r="D44" s="57">
        <v>43192</v>
      </c>
      <c r="E44" s="6"/>
      <c r="F44" s="6" t="s">
        <v>0</v>
      </c>
      <c r="G44" s="52">
        <v>133948</v>
      </c>
      <c r="H44" s="56">
        <v>91</v>
      </c>
      <c r="I44" s="46">
        <f t="shared" si="0"/>
        <v>134039</v>
      </c>
      <c r="J44" s="48">
        <f>ROUND((H44*8/100),1)</f>
        <v>7.3</v>
      </c>
      <c r="K44" s="12"/>
      <c r="M44" s="11">
        <f>N43-J44+K44</f>
        <v>17.95</v>
      </c>
    </row>
    <row r="45" spans="1:15" x14ac:dyDescent="0.3">
      <c r="A45" s="6"/>
      <c r="B45" s="6"/>
      <c r="C45" s="6"/>
      <c r="D45" s="57">
        <v>43193</v>
      </c>
      <c r="E45" s="6"/>
      <c r="F45" s="6" t="s">
        <v>0</v>
      </c>
      <c r="G45" s="52">
        <v>134039</v>
      </c>
      <c r="H45" s="56">
        <v>86</v>
      </c>
      <c r="I45" s="46">
        <f t="shared" si="0"/>
        <v>134125</v>
      </c>
      <c r="J45" s="48">
        <f>ROUND((H45*8/100),1)</f>
        <v>6.9</v>
      </c>
      <c r="K45" s="12">
        <v>15</v>
      </c>
      <c r="M45" s="11">
        <f t="shared" si="1"/>
        <v>26.049999999999997</v>
      </c>
    </row>
    <row r="46" spans="1:15" x14ac:dyDescent="0.3">
      <c r="A46" s="6"/>
      <c r="B46" s="6"/>
      <c r="C46" s="6"/>
      <c r="D46" s="57">
        <v>43194</v>
      </c>
      <c r="E46" s="6"/>
      <c r="F46" s="6" t="s">
        <v>0</v>
      </c>
      <c r="G46" s="52">
        <v>134125</v>
      </c>
      <c r="H46" s="56">
        <v>42</v>
      </c>
      <c r="I46" s="46">
        <f t="shared" si="0"/>
        <v>134167</v>
      </c>
      <c r="J46" s="48">
        <f>ROUND((H46*8/100),1)</f>
        <v>3.4</v>
      </c>
      <c r="K46" s="12"/>
      <c r="M46" s="11">
        <f>M45-J46+K46</f>
        <v>22.65</v>
      </c>
    </row>
    <row r="47" spans="1:15" s="63" customFormat="1" x14ac:dyDescent="0.3">
      <c r="A47" s="58"/>
      <c r="B47" s="58"/>
      <c r="C47" s="64"/>
      <c r="D47" s="57">
        <v>43195</v>
      </c>
      <c r="E47" s="58"/>
      <c r="F47" s="58" t="s">
        <v>30</v>
      </c>
      <c r="G47" s="59">
        <v>134167</v>
      </c>
      <c r="H47" s="60">
        <v>530</v>
      </c>
      <c r="I47" s="61">
        <f t="shared" si="0"/>
        <v>134697</v>
      </c>
      <c r="J47" s="48">
        <f>ROUND((H47*7.1/100),1)</f>
        <v>37.6</v>
      </c>
      <c r="K47" s="62">
        <v>23</v>
      </c>
      <c r="M47" s="11">
        <f t="shared" si="1"/>
        <v>8.0499999999999972</v>
      </c>
      <c r="O47" s="62"/>
    </row>
    <row r="48" spans="1:15" x14ac:dyDescent="0.3">
      <c r="A48" s="6"/>
      <c r="B48" s="6"/>
      <c r="C48" s="6"/>
      <c r="D48" s="57">
        <v>43195</v>
      </c>
      <c r="E48" s="6"/>
      <c r="F48" s="6" t="s">
        <v>31</v>
      </c>
      <c r="G48" s="52">
        <v>134697</v>
      </c>
      <c r="H48" s="56">
        <v>94</v>
      </c>
      <c r="I48" s="46">
        <f t="shared" si="0"/>
        <v>134791</v>
      </c>
      <c r="J48" s="48">
        <f>ROUND((H48*8.4/100),1)</f>
        <v>7.9</v>
      </c>
      <c r="K48" s="12">
        <v>14</v>
      </c>
      <c r="M48" s="11">
        <f t="shared" si="1"/>
        <v>14.149999999999997</v>
      </c>
    </row>
    <row r="49" spans="1:13" x14ac:dyDescent="0.3">
      <c r="A49" s="6"/>
      <c r="B49" s="6"/>
      <c r="C49" s="6"/>
      <c r="D49" s="57">
        <v>43195</v>
      </c>
      <c r="E49" s="6"/>
      <c r="F49" s="6" t="s">
        <v>0</v>
      </c>
      <c r="G49" s="52">
        <v>134791</v>
      </c>
      <c r="H49" s="56">
        <v>30</v>
      </c>
      <c r="I49" s="46">
        <f t="shared" si="0"/>
        <v>134821</v>
      </c>
      <c r="J49" s="48">
        <f>ROUND((H49*8/100),1)</f>
        <v>2.4</v>
      </c>
      <c r="K49" s="12">
        <v>13</v>
      </c>
      <c r="M49" s="11">
        <f t="shared" si="1"/>
        <v>24.749999999999996</v>
      </c>
    </row>
    <row r="50" spans="1:13" x14ac:dyDescent="0.3">
      <c r="A50" s="6"/>
      <c r="B50" s="6"/>
      <c r="C50" s="6"/>
      <c r="D50" s="57" t="s">
        <v>32</v>
      </c>
      <c r="E50" s="6"/>
      <c r="F50" s="6" t="s">
        <v>0</v>
      </c>
      <c r="G50" s="52">
        <v>134821</v>
      </c>
      <c r="H50" s="56">
        <v>32</v>
      </c>
      <c r="I50" s="46">
        <f t="shared" si="0"/>
        <v>134853</v>
      </c>
      <c r="J50" s="48">
        <f>ROUND((H50*8/100),1)</f>
        <v>2.6</v>
      </c>
      <c r="K50" s="12"/>
      <c r="M50" s="11">
        <f t="shared" si="1"/>
        <v>22.149999999999995</v>
      </c>
    </row>
    <row r="51" spans="1:13" x14ac:dyDescent="0.3">
      <c r="A51" s="16"/>
      <c r="B51" s="16"/>
      <c r="C51" s="16"/>
      <c r="D51" s="57">
        <v>43196</v>
      </c>
      <c r="E51" s="16"/>
      <c r="F51" s="6" t="s">
        <v>5</v>
      </c>
      <c r="G51" s="52">
        <v>134853</v>
      </c>
      <c r="H51" s="56">
        <v>87</v>
      </c>
      <c r="I51" s="46">
        <f t="shared" si="0"/>
        <v>134940</v>
      </c>
      <c r="J51" s="48">
        <f>ROUND((H51*7.1/100),1)</f>
        <v>6.2</v>
      </c>
      <c r="K51" s="12"/>
      <c r="M51" s="11">
        <f t="shared" si="1"/>
        <v>15.949999999999996</v>
      </c>
    </row>
    <row r="52" spans="1:13" x14ac:dyDescent="0.3">
      <c r="A52" s="6"/>
      <c r="B52" s="6"/>
      <c r="C52" s="6"/>
      <c r="D52" s="57">
        <v>43199</v>
      </c>
      <c r="E52" s="6"/>
      <c r="F52" s="6" t="s">
        <v>0</v>
      </c>
      <c r="G52" s="52">
        <v>134940</v>
      </c>
      <c r="H52" s="56">
        <v>69</v>
      </c>
      <c r="I52" s="46">
        <f t="shared" si="0"/>
        <v>135009</v>
      </c>
      <c r="J52" s="48">
        <f>ROUND((H52*8/100),1)</f>
        <v>5.5</v>
      </c>
      <c r="K52" s="12"/>
      <c r="M52" s="11">
        <f t="shared" si="1"/>
        <v>10.449999999999996</v>
      </c>
    </row>
    <row r="53" spans="1:13" x14ac:dyDescent="0.3">
      <c r="A53" s="6"/>
      <c r="B53" s="6"/>
      <c r="C53" s="6"/>
      <c r="D53" s="57">
        <v>43200</v>
      </c>
      <c r="E53" s="6"/>
      <c r="F53" s="6" t="s">
        <v>0</v>
      </c>
      <c r="G53" s="52">
        <v>135009</v>
      </c>
      <c r="H53" s="56">
        <v>35</v>
      </c>
      <c r="I53" s="46">
        <f t="shared" si="0"/>
        <v>135044</v>
      </c>
      <c r="J53" s="48">
        <f>ROUND((H53*8/100),1)</f>
        <v>2.8</v>
      </c>
      <c r="K53" s="12"/>
      <c r="M53" s="11">
        <f t="shared" si="1"/>
        <v>7.6499999999999959</v>
      </c>
    </row>
    <row r="54" spans="1:13" x14ac:dyDescent="0.3">
      <c r="A54" s="6"/>
      <c r="B54" s="6"/>
      <c r="C54" s="6"/>
      <c r="D54" s="57">
        <v>43201</v>
      </c>
      <c r="E54" s="6"/>
      <c r="F54" s="6" t="s">
        <v>33</v>
      </c>
      <c r="G54" s="6">
        <v>135044</v>
      </c>
      <c r="H54" s="56">
        <v>224</v>
      </c>
      <c r="I54" s="6">
        <f t="shared" si="0"/>
        <v>135268</v>
      </c>
      <c r="J54" s="48">
        <f>ROUND((H54*7.1/100),1)</f>
        <v>15.9</v>
      </c>
      <c r="K54" s="12">
        <v>25</v>
      </c>
      <c r="M54" s="11">
        <f t="shared" si="1"/>
        <v>16.749999999999996</v>
      </c>
    </row>
    <row r="55" spans="1:13" x14ac:dyDescent="0.3">
      <c r="A55" s="6"/>
      <c r="B55" s="6"/>
      <c r="C55" s="6"/>
      <c r="D55" s="57">
        <v>43201</v>
      </c>
      <c r="E55" s="6"/>
      <c r="F55" s="51" t="s">
        <v>34</v>
      </c>
      <c r="G55" s="6">
        <v>135268</v>
      </c>
      <c r="H55" s="56">
        <v>36</v>
      </c>
      <c r="I55" s="6">
        <f t="shared" si="0"/>
        <v>135304</v>
      </c>
      <c r="J55" s="48">
        <f>ROUND((H55*7.3/100),1)</f>
        <v>2.6</v>
      </c>
      <c r="K55" s="12"/>
      <c r="M55" s="11">
        <f t="shared" si="1"/>
        <v>14.149999999999997</v>
      </c>
    </row>
    <row r="56" spans="1:13" x14ac:dyDescent="0.3">
      <c r="A56" s="6"/>
      <c r="B56" s="6"/>
      <c r="C56" s="6"/>
      <c r="D56" s="57">
        <v>43201</v>
      </c>
      <c r="E56" s="6"/>
      <c r="F56" s="51" t="s">
        <v>0</v>
      </c>
      <c r="G56" s="6">
        <v>135304</v>
      </c>
      <c r="H56" s="56">
        <v>61</v>
      </c>
      <c r="I56" s="6">
        <f t="shared" si="0"/>
        <v>135365</v>
      </c>
      <c r="J56" s="48">
        <f>ROUND((H56*8/100),1)</f>
        <v>4.9000000000000004</v>
      </c>
      <c r="K56" s="12">
        <v>10</v>
      </c>
      <c r="M56" s="11">
        <f t="shared" si="1"/>
        <v>19.249999999999996</v>
      </c>
    </row>
    <row r="57" spans="1:13" x14ac:dyDescent="0.3">
      <c r="D57" s="57">
        <v>43204</v>
      </c>
      <c r="F57" s="65" t="s">
        <v>0</v>
      </c>
      <c r="G57" s="66">
        <v>135365</v>
      </c>
      <c r="H57" s="56">
        <v>33</v>
      </c>
      <c r="I57" s="66">
        <f t="shared" si="0"/>
        <v>135398</v>
      </c>
      <c r="J57" s="48">
        <f>ROUND((H57*8/100),1)</f>
        <v>2.6</v>
      </c>
      <c r="K57" s="12">
        <v>15</v>
      </c>
      <c r="M57" s="11">
        <f>M56-J57+K57</f>
        <v>31.649999999999995</v>
      </c>
    </row>
    <row r="58" spans="1:13" x14ac:dyDescent="0.3">
      <c r="D58" s="57">
        <v>43208</v>
      </c>
      <c r="F58" s="67" t="s">
        <v>35</v>
      </c>
      <c r="G58" s="66">
        <v>135398</v>
      </c>
      <c r="H58" s="56">
        <v>102</v>
      </c>
      <c r="I58" s="66">
        <f t="shared" si="0"/>
        <v>135500</v>
      </c>
      <c r="J58" s="48">
        <f>ROUND((H58*7.1/100),1)</f>
        <v>7.2</v>
      </c>
      <c r="K58" s="12">
        <v>13</v>
      </c>
      <c r="M58" s="11">
        <f t="shared" ref="M58:M123" si="2">M57-J58+K58</f>
        <v>37.449999999999996</v>
      </c>
    </row>
    <row r="59" spans="1:13" x14ac:dyDescent="0.3">
      <c r="D59" s="57">
        <v>43208</v>
      </c>
      <c r="F59" s="6" t="s">
        <v>36</v>
      </c>
      <c r="G59" s="66">
        <v>135500</v>
      </c>
      <c r="H59" s="56">
        <v>3</v>
      </c>
      <c r="I59" s="66">
        <f t="shared" si="0"/>
        <v>135503</v>
      </c>
      <c r="J59" s="48">
        <f>ROUND((H59*7.3/100),1)</f>
        <v>0.2</v>
      </c>
      <c r="K59" s="12"/>
      <c r="M59" s="11">
        <f t="shared" si="2"/>
        <v>37.249999999999993</v>
      </c>
    </row>
    <row r="60" spans="1:13" x14ac:dyDescent="0.3">
      <c r="D60" s="57">
        <v>43208</v>
      </c>
      <c r="F60" s="6" t="s">
        <v>26</v>
      </c>
      <c r="G60" s="66">
        <v>135503</v>
      </c>
      <c r="H60" s="56">
        <v>11</v>
      </c>
      <c r="I60" s="66">
        <f t="shared" si="0"/>
        <v>135514</v>
      </c>
      <c r="J60" s="48">
        <f>ROUND((H60*7.1/100),1)</f>
        <v>0.8</v>
      </c>
      <c r="K60" s="12"/>
      <c r="M60" s="11">
        <f t="shared" si="2"/>
        <v>36.449999999999996</v>
      </c>
    </row>
    <row r="61" spans="1:13" x14ac:dyDescent="0.3">
      <c r="D61" s="57">
        <v>43208</v>
      </c>
      <c r="F61" s="68" t="s">
        <v>37</v>
      </c>
      <c r="G61" s="66">
        <v>135514</v>
      </c>
      <c r="H61" s="56">
        <v>4</v>
      </c>
      <c r="I61" s="66">
        <f t="shared" si="0"/>
        <v>135518</v>
      </c>
      <c r="J61" s="48">
        <f>ROUND((H61*7.7/100),1)</f>
        <v>0.3</v>
      </c>
      <c r="K61" s="12"/>
      <c r="M61" s="11">
        <f t="shared" si="2"/>
        <v>36.15</v>
      </c>
    </row>
    <row r="62" spans="1:13" x14ac:dyDescent="0.3">
      <c r="D62" s="57">
        <v>43208</v>
      </c>
      <c r="F62" s="68" t="s">
        <v>38</v>
      </c>
      <c r="G62" s="66">
        <v>135518</v>
      </c>
      <c r="H62" s="56">
        <v>239</v>
      </c>
      <c r="I62" s="66">
        <f t="shared" si="0"/>
        <v>135757</v>
      </c>
      <c r="J62" s="48">
        <f>ROUND((H62*7.1/100),1)</f>
        <v>17</v>
      </c>
      <c r="K62" s="12"/>
      <c r="M62" s="11">
        <f t="shared" si="2"/>
        <v>19.149999999999999</v>
      </c>
    </row>
    <row r="63" spans="1:13" x14ac:dyDescent="0.3">
      <c r="D63" s="57">
        <v>43208</v>
      </c>
      <c r="F63" s="68" t="s">
        <v>31</v>
      </c>
      <c r="G63" s="66">
        <v>135757</v>
      </c>
      <c r="H63" s="56">
        <v>51</v>
      </c>
      <c r="I63" s="66">
        <f t="shared" si="0"/>
        <v>135808</v>
      </c>
      <c r="J63" s="48">
        <f>ROUND((H63*8.4/100),1)</f>
        <v>4.3</v>
      </c>
      <c r="K63" s="12">
        <v>20</v>
      </c>
      <c r="M63" s="11">
        <f t="shared" si="2"/>
        <v>34.849999999999994</v>
      </c>
    </row>
    <row r="64" spans="1:13" x14ac:dyDescent="0.3">
      <c r="D64" s="57">
        <v>43208</v>
      </c>
      <c r="F64" s="68" t="s">
        <v>39</v>
      </c>
      <c r="G64" s="66">
        <v>135808</v>
      </c>
      <c r="H64" s="56">
        <v>265</v>
      </c>
      <c r="I64" s="66">
        <f t="shared" si="0"/>
        <v>136073</v>
      </c>
      <c r="J64" s="48">
        <f>ROUND((H64*7.1/100),1)</f>
        <v>18.8</v>
      </c>
      <c r="K64" s="12">
        <v>15</v>
      </c>
      <c r="M64" s="11">
        <f t="shared" si="2"/>
        <v>31.049999999999994</v>
      </c>
    </row>
    <row r="65" spans="4:13" x14ac:dyDescent="0.3">
      <c r="D65" s="57">
        <v>43208</v>
      </c>
      <c r="F65" s="68" t="s">
        <v>0</v>
      </c>
      <c r="G65" s="66">
        <v>136073</v>
      </c>
      <c r="H65" s="56">
        <v>16</v>
      </c>
      <c r="I65" s="66">
        <f t="shared" si="0"/>
        <v>136089</v>
      </c>
      <c r="J65" s="48">
        <f>ROUND((H65*8/100),1)</f>
        <v>1.3</v>
      </c>
      <c r="K65" s="12"/>
      <c r="M65" s="11">
        <f t="shared" si="2"/>
        <v>29.749999999999993</v>
      </c>
    </row>
    <row r="66" spans="4:13" x14ac:dyDescent="0.3">
      <c r="D66" s="57">
        <v>43209</v>
      </c>
      <c r="F66" s="68" t="s">
        <v>0</v>
      </c>
      <c r="G66" s="66">
        <v>136089</v>
      </c>
      <c r="H66" s="56">
        <v>72</v>
      </c>
      <c r="I66" s="66">
        <f t="shared" si="0"/>
        <v>136161</v>
      </c>
      <c r="J66" s="48">
        <f>ROUND((H66*8/100),1)</f>
        <v>5.8</v>
      </c>
      <c r="K66" s="12"/>
      <c r="M66" s="11">
        <f t="shared" si="2"/>
        <v>23.949999999999992</v>
      </c>
    </row>
    <row r="67" spans="4:13" x14ac:dyDescent="0.3">
      <c r="D67" s="57">
        <v>43210</v>
      </c>
      <c r="F67" s="68" t="s">
        <v>40</v>
      </c>
      <c r="G67" s="66">
        <v>136161</v>
      </c>
      <c r="H67" s="56">
        <v>370</v>
      </c>
      <c r="I67" s="66">
        <f t="shared" si="0"/>
        <v>136531</v>
      </c>
      <c r="J67" s="48">
        <f>ROUND((H67*7.1/100),1)</f>
        <v>26.3</v>
      </c>
      <c r="K67" s="12">
        <v>15</v>
      </c>
      <c r="M67" s="11">
        <f t="shared" si="2"/>
        <v>12.649999999999991</v>
      </c>
    </row>
    <row r="68" spans="4:13" x14ac:dyDescent="0.3">
      <c r="D68" s="57">
        <v>43210</v>
      </c>
      <c r="F68" s="68" t="s">
        <v>41</v>
      </c>
      <c r="G68" s="66">
        <v>136531</v>
      </c>
      <c r="H68" s="56">
        <v>11</v>
      </c>
      <c r="I68" s="66">
        <f t="shared" si="0"/>
        <v>136542</v>
      </c>
      <c r="J68" s="48">
        <f>ROUND((H68*7.3/100),1)</f>
        <v>0.8</v>
      </c>
      <c r="K68" s="12"/>
      <c r="M68" s="11">
        <f t="shared" si="2"/>
        <v>11.849999999999991</v>
      </c>
    </row>
    <row r="69" spans="4:13" x14ac:dyDescent="0.3">
      <c r="D69" s="57">
        <v>43210</v>
      </c>
      <c r="F69" s="68" t="s">
        <v>0</v>
      </c>
      <c r="G69" s="66">
        <v>136542</v>
      </c>
      <c r="H69" s="56">
        <v>37</v>
      </c>
      <c r="I69" s="66">
        <f t="shared" si="0"/>
        <v>136579</v>
      </c>
      <c r="J69" s="48">
        <f>ROUND((H69*8/100),1)</f>
        <v>3</v>
      </c>
      <c r="K69" s="12">
        <v>15</v>
      </c>
      <c r="M69" s="11">
        <f t="shared" si="2"/>
        <v>23.849999999999991</v>
      </c>
    </row>
    <row r="70" spans="4:13" x14ac:dyDescent="0.3">
      <c r="D70" s="57">
        <v>43213</v>
      </c>
      <c r="F70" s="68" t="s">
        <v>0</v>
      </c>
      <c r="G70" s="66">
        <v>136579</v>
      </c>
      <c r="H70" s="56">
        <v>51</v>
      </c>
      <c r="I70" s="66">
        <f t="shared" si="0"/>
        <v>136630</v>
      </c>
      <c r="J70" s="48">
        <f>ROUND((H70*8/100),1)</f>
        <v>4.0999999999999996</v>
      </c>
      <c r="K70" s="12"/>
      <c r="M70" s="11">
        <f t="shared" si="2"/>
        <v>19.749999999999993</v>
      </c>
    </row>
    <row r="71" spans="4:13" x14ac:dyDescent="0.3">
      <c r="D71" s="57">
        <v>43214</v>
      </c>
      <c r="F71" s="68" t="s">
        <v>0</v>
      </c>
      <c r="G71" s="66">
        <v>136630</v>
      </c>
      <c r="H71" s="56">
        <v>58</v>
      </c>
      <c r="I71" s="66">
        <f t="shared" si="0"/>
        <v>136688</v>
      </c>
      <c r="J71" s="48">
        <f>ROUND((H71*8/100),1)</f>
        <v>4.5999999999999996</v>
      </c>
      <c r="K71" s="12"/>
      <c r="M71" s="11">
        <f t="shared" si="2"/>
        <v>15.149999999999993</v>
      </c>
    </row>
    <row r="72" spans="4:13" x14ac:dyDescent="0.3">
      <c r="D72" s="57">
        <v>43215</v>
      </c>
      <c r="F72" s="68" t="s">
        <v>40</v>
      </c>
      <c r="G72" s="66">
        <v>136688</v>
      </c>
      <c r="H72" s="56">
        <v>370</v>
      </c>
      <c r="I72" s="66">
        <f t="shared" si="0"/>
        <v>137058</v>
      </c>
      <c r="J72" s="48">
        <f>ROUND((H72*7.1/100),1)</f>
        <v>26.3</v>
      </c>
      <c r="K72" s="12">
        <v>20</v>
      </c>
      <c r="M72" s="11">
        <f t="shared" si="2"/>
        <v>8.8499999999999925</v>
      </c>
    </row>
    <row r="73" spans="4:13" x14ac:dyDescent="0.3">
      <c r="D73" s="57">
        <v>43215</v>
      </c>
      <c r="F73" s="68" t="s">
        <v>41</v>
      </c>
      <c r="G73" s="66">
        <v>137058</v>
      </c>
      <c r="H73" s="56">
        <v>14</v>
      </c>
      <c r="I73" s="66">
        <f t="shared" si="0"/>
        <v>137072</v>
      </c>
      <c r="J73" s="48">
        <f>ROUND((H73*7.3/100),1)</f>
        <v>1</v>
      </c>
      <c r="K73" s="12"/>
      <c r="M73" s="11">
        <f t="shared" si="2"/>
        <v>7.8499999999999925</v>
      </c>
    </row>
    <row r="74" spans="4:13" x14ac:dyDescent="0.3">
      <c r="D74" s="57">
        <v>43215</v>
      </c>
      <c r="F74" s="68" t="s">
        <v>5</v>
      </c>
      <c r="G74" s="66">
        <v>137072</v>
      </c>
      <c r="H74" s="56">
        <v>91</v>
      </c>
      <c r="I74" s="66">
        <f t="shared" si="0"/>
        <v>137163</v>
      </c>
      <c r="J74" s="48">
        <f>ROUND((H74*7.1/100),1)</f>
        <v>6.5</v>
      </c>
      <c r="K74" s="12">
        <v>14</v>
      </c>
      <c r="M74" s="11">
        <f t="shared" si="2"/>
        <v>15.349999999999993</v>
      </c>
    </row>
    <row r="75" spans="4:13" x14ac:dyDescent="0.3">
      <c r="D75" s="57">
        <v>43215</v>
      </c>
      <c r="F75" s="68" t="s">
        <v>42</v>
      </c>
      <c r="G75" s="66">
        <v>137163</v>
      </c>
      <c r="H75" s="56">
        <v>26</v>
      </c>
      <c r="I75" s="66">
        <f t="shared" si="0"/>
        <v>137189</v>
      </c>
      <c r="J75" s="48">
        <f t="shared" ref="J75:J101" si="3">ROUND((H75*8/100),1)</f>
        <v>2.1</v>
      </c>
      <c r="K75" s="12"/>
      <c r="M75" s="11">
        <f t="shared" si="2"/>
        <v>13.249999999999993</v>
      </c>
    </row>
    <row r="76" spans="4:13" x14ac:dyDescent="0.3">
      <c r="D76" s="57">
        <v>43216</v>
      </c>
      <c r="F76" s="68" t="s">
        <v>0</v>
      </c>
      <c r="G76" s="66">
        <v>137189</v>
      </c>
      <c r="H76" s="56">
        <v>43</v>
      </c>
      <c r="I76" s="66">
        <f t="shared" si="0"/>
        <v>137232</v>
      </c>
      <c r="J76" s="48">
        <f t="shared" si="3"/>
        <v>3.4</v>
      </c>
      <c r="K76" s="12"/>
      <c r="M76" s="11">
        <f t="shared" si="2"/>
        <v>9.8499999999999925</v>
      </c>
    </row>
    <row r="77" spans="4:13" x14ac:dyDescent="0.3">
      <c r="D77" s="57">
        <v>43217</v>
      </c>
      <c r="F77" s="68" t="s">
        <v>0</v>
      </c>
      <c r="G77" s="66">
        <v>137232</v>
      </c>
      <c r="H77" s="56">
        <v>34</v>
      </c>
      <c r="I77" s="66">
        <f t="shared" si="0"/>
        <v>137266</v>
      </c>
      <c r="J77" s="48">
        <f t="shared" si="3"/>
        <v>2.7</v>
      </c>
      <c r="K77" s="12">
        <v>20</v>
      </c>
      <c r="M77" s="11">
        <f t="shared" si="2"/>
        <v>27.149999999999991</v>
      </c>
    </row>
    <row r="78" spans="4:13" x14ac:dyDescent="0.3">
      <c r="D78" s="57">
        <v>43222</v>
      </c>
      <c r="F78" s="68" t="s">
        <v>0</v>
      </c>
      <c r="G78" s="66">
        <v>137266</v>
      </c>
      <c r="H78" s="56">
        <v>59</v>
      </c>
      <c r="I78" s="66">
        <f t="shared" si="0"/>
        <v>137325</v>
      </c>
      <c r="J78" s="48">
        <f t="shared" si="3"/>
        <v>4.7</v>
      </c>
      <c r="K78" s="12"/>
      <c r="M78" s="11">
        <f t="shared" si="2"/>
        <v>22.449999999999992</v>
      </c>
    </row>
    <row r="79" spans="4:13" x14ac:dyDescent="0.3">
      <c r="D79" s="57">
        <v>43223</v>
      </c>
      <c r="F79" s="68" t="s">
        <v>0</v>
      </c>
      <c r="G79" s="66">
        <v>137325</v>
      </c>
      <c r="H79" s="56">
        <v>61</v>
      </c>
      <c r="I79" s="66">
        <f t="shared" si="0"/>
        <v>137386</v>
      </c>
      <c r="J79" s="48">
        <f t="shared" si="3"/>
        <v>4.9000000000000004</v>
      </c>
      <c r="K79" s="12"/>
      <c r="M79" s="11">
        <f t="shared" si="2"/>
        <v>17.54999999999999</v>
      </c>
    </row>
    <row r="80" spans="4:13" x14ac:dyDescent="0.3">
      <c r="D80" s="57">
        <v>43224</v>
      </c>
      <c r="F80" s="68" t="s">
        <v>0</v>
      </c>
      <c r="G80" s="66">
        <v>137386</v>
      </c>
      <c r="H80" s="56">
        <v>73</v>
      </c>
      <c r="I80" s="66">
        <f t="shared" si="0"/>
        <v>137459</v>
      </c>
      <c r="J80" s="48">
        <f t="shared" si="3"/>
        <v>5.8</v>
      </c>
      <c r="K80" s="12">
        <v>20</v>
      </c>
      <c r="M80" s="11">
        <f t="shared" si="2"/>
        <v>31.749999999999989</v>
      </c>
    </row>
    <row r="81" spans="4:13" x14ac:dyDescent="0.3">
      <c r="D81" s="57">
        <v>43227</v>
      </c>
      <c r="F81" s="68" t="s">
        <v>0</v>
      </c>
      <c r="G81" s="66">
        <v>137459</v>
      </c>
      <c r="H81" s="56">
        <v>77</v>
      </c>
      <c r="I81" s="66">
        <f t="shared" si="0"/>
        <v>137536</v>
      </c>
      <c r="J81" s="48">
        <f t="shared" si="3"/>
        <v>6.2</v>
      </c>
      <c r="K81" s="12"/>
      <c r="M81" s="11">
        <f t="shared" si="2"/>
        <v>25.54999999999999</v>
      </c>
    </row>
    <row r="82" spans="4:13" x14ac:dyDescent="0.3">
      <c r="D82" s="57">
        <v>43228</v>
      </c>
      <c r="F82" s="68" t="s">
        <v>0</v>
      </c>
      <c r="G82" s="66">
        <v>137536</v>
      </c>
      <c r="H82" s="56">
        <v>67</v>
      </c>
      <c r="I82" s="66">
        <f t="shared" si="0"/>
        <v>137603</v>
      </c>
      <c r="J82" s="48">
        <f t="shared" si="3"/>
        <v>5.4</v>
      </c>
      <c r="K82" s="12">
        <v>20</v>
      </c>
      <c r="M82" s="11">
        <f t="shared" si="2"/>
        <v>40.149999999999991</v>
      </c>
    </row>
    <row r="83" spans="4:13" x14ac:dyDescent="0.3">
      <c r="D83" s="57">
        <v>43230</v>
      </c>
      <c r="F83" s="68" t="s">
        <v>0</v>
      </c>
      <c r="G83" s="66">
        <v>137603</v>
      </c>
      <c r="H83" s="56">
        <v>69</v>
      </c>
      <c r="I83" s="66">
        <f t="shared" si="0"/>
        <v>137672</v>
      </c>
      <c r="J83" s="48">
        <f t="shared" si="3"/>
        <v>5.5</v>
      </c>
      <c r="K83" s="12"/>
      <c r="M83" s="11">
        <f t="shared" si="2"/>
        <v>34.649999999999991</v>
      </c>
    </row>
    <row r="84" spans="4:13" x14ac:dyDescent="0.3">
      <c r="D84" s="57">
        <v>43231</v>
      </c>
      <c r="F84" s="68" t="s">
        <v>0</v>
      </c>
      <c r="G84" s="66">
        <v>137672</v>
      </c>
      <c r="H84" s="56">
        <v>49</v>
      </c>
      <c r="I84" s="66">
        <f t="shared" si="0"/>
        <v>137721</v>
      </c>
      <c r="J84" s="48">
        <f t="shared" si="3"/>
        <v>3.9</v>
      </c>
      <c r="K84" s="12"/>
      <c r="M84" s="11">
        <f t="shared" si="2"/>
        <v>30.749999999999993</v>
      </c>
    </row>
    <row r="85" spans="4:13" x14ac:dyDescent="0.3">
      <c r="D85" s="57">
        <v>43234</v>
      </c>
      <c r="F85" s="68" t="s">
        <v>0</v>
      </c>
      <c r="G85" s="66">
        <v>137721</v>
      </c>
      <c r="H85" s="56">
        <v>73</v>
      </c>
      <c r="I85" s="66">
        <f t="shared" si="0"/>
        <v>137794</v>
      </c>
      <c r="J85" s="48">
        <f t="shared" si="3"/>
        <v>5.8</v>
      </c>
      <c r="K85" s="12"/>
      <c r="M85" s="11">
        <f t="shared" si="2"/>
        <v>24.949999999999992</v>
      </c>
    </row>
    <row r="86" spans="4:13" x14ac:dyDescent="0.3">
      <c r="D86" s="57">
        <v>43235</v>
      </c>
      <c r="F86" s="68" t="s">
        <v>0</v>
      </c>
      <c r="G86" s="66">
        <v>137794</v>
      </c>
      <c r="H86" s="56">
        <v>70</v>
      </c>
      <c r="I86" s="66">
        <f t="shared" si="0"/>
        <v>137864</v>
      </c>
      <c r="J86" s="48">
        <f t="shared" si="3"/>
        <v>5.6</v>
      </c>
      <c r="K86" s="12">
        <v>20</v>
      </c>
      <c r="M86" s="11">
        <f t="shared" si="2"/>
        <v>39.349999999999994</v>
      </c>
    </row>
    <row r="87" spans="4:13" x14ac:dyDescent="0.3">
      <c r="D87" s="57">
        <v>43236</v>
      </c>
      <c r="F87" s="68" t="s">
        <v>30</v>
      </c>
      <c r="G87" s="66">
        <v>137864</v>
      </c>
      <c r="H87" s="56">
        <v>530</v>
      </c>
      <c r="I87" s="66">
        <f t="shared" si="0"/>
        <v>138394</v>
      </c>
      <c r="J87" s="48">
        <f>ROUND((H87*7.1/100),1)</f>
        <v>37.6</v>
      </c>
      <c r="K87" s="12">
        <v>10</v>
      </c>
      <c r="M87" s="11">
        <f t="shared" si="2"/>
        <v>11.749999999999993</v>
      </c>
    </row>
    <row r="88" spans="4:13" x14ac:dyDescent="0.3">
      <c r="D88" s="57">
        <v>43236</v>
      </c>
      <c r="F88" s="68" t="s">
        <v>31</v>
      </c>
      <c r="G88" s="66">
        <v>138394</v>
      </c>
      <c r="H88" s="56">
        <v>43</v>
      </c>
      <c r="I88" s="66">
        <f t="shared" si="0"/>
        <v>138437</v>
      </c>
      <c r="J88" s="48">
        <f>ROUND((H88*8.4/100),1)</f>
        <v>3.6</v>
      </c>
      <c r="K88" s="12">
        <v>10</v>
      </c>
      <c r="M88" s="11">
        <f t="shared" si="2"/>
        <v>18.149999999999991</v>
      </c>
    </row>
    <row r="89" spans="4:13" x14ac:dyDescent="0.3">
      <c r="D89" s="57">
        <v>43237</v>
      </c>
      <c r="F89" s="68" t="s">
        <v>31</v>
      </c>
      <c r="G89" s="66">
        <v>138437</v>
      </c>
      <c r="H89" s="56">
        <v>58</v>
      </c>
      <c r="I89" s="66">
        <f t="shared" si="0"/>
        <v>138495</v>
      </c>
      <c r="J89" s="48">
        <f>ROUND((H89*8.4/100),1)</f>
        <v>4.9000000000000004</v>
      </c>
      <c r="K89" s="12">
        <v>15</v>
      </c>
      <c r="M89" s="11">
        <f t="shared" si="2"/>
        <v>28.249999999999993</v>
      </c>
    </row>
    <row r="90" spans="4:13" x14ac:dyDescent="0.3">
      <c r="D90" s="57">
        <v>43238</v>
      </c>
      <c r="F90" s="68" t="s">
        <v>0</v>
      </c>
      <c r="G90" s="66">
        <v>138495</v>
      </c>
      <c r="H90" s="56">
        <v>56</v>
      </c>
      <c r="I90" s="66">
        <f t="shared" si="0"/>
        <v>138551</v>
      </c>
      <c r="J90" s="48">
        <f t="shared" si="3"/>
        <v>4.5</v>
      </c>
      <c r="K90" s="12">
        <v>10</v>
      </c>
      <c r="M90" s="11">
        <f t="shared" si="2"/>
        <v>33.749999999999993</v>
      </c>
    </row>
    <row r="91" spans="4:13" x14ac:dyDescent="0.3">
      <c r="D91" s="57">
        <v>43241</v>
      </c>
      <c r="F91" s="68" t="s">
        <v>0</v>
      </c>
      <c r="G91" s="66">
        <v>138551</v>
      </c>
      <c r="H91" s="56">
        <v>68</v>
      </c>
      <c r="I91" s="66">
        <f t="shared" si="0"/>
        <v>138619</v>
      </c>
      <c r="J91" s="48">
        <f t="shared" si="3"/>
        <v>5.4</v>
      </c>
      <c r="K91" s="12"/>
      <c r="M91" s="11">
        <f t="shared" si="2"/>
        <v>28.349999999999994</v>
      </c>
    </row>
    <row r="92" spans="4:13" x14ac:dyDescent="0.3">
      <c r="D92" s="57">
        <v>43242</v>
      </c>
      <c r="F92" s="68" t="s">
        <v>0</v>
      </c>
      <c r="G92" s="66">
        <v>138619</v>
      </c>
      <c r="H92" s="56">
        <v>74</v>
      </c>
      <c r="I92" s="66">
        <f t="shared" si="0"/>
        <v>138693</v>
      </c>
      <c r="J92" s="48">
        <f t="shared" si="3"/>
        <v>5.9</v>
      </c>
      <c r="K92" s="12"/>
      <c r="M92" s="11">
        <f t="shared" si="2"/>
        <v>22.449999999999996</v>
      </c>
    </row>
    <row r="93" spans="4:13" x14ac:dyDescent="0.3">
      <c r="D93" s="57">
        <v>43243</v>
      </c>
      <c r="F93" s="68" t="s">
        <v>0</v>
      </c>
      <c r="G93" s="66">
        <v>138693</v>
      </c>
      <c r="H93" s="56">
        <v>25</v>
      </c>
      <c r="I93" s="66">
        <f t="shared" si="0"/>
        <v>138718</v>
      </c>
      <c r="J93" s="48">
        <f t="shared" si="3"/>
        <v>2</v>
      </c>
      <c r="K93" s="12"/>
      <c r="M93" s="11">
        <f t="shared" si="2"/>
        <v>20.449999999999996</v>
      </c>
    </row>
    <row r="94" spans="4:13" x14ac:dyDescent="0.3">
      <c r="D94" s="57">
        <v>43244</v>
      </c>
      <c r="F94" s="6" t="s">
        <v>25</v>
      </c>
      <c r="G94" s="66">
        <v>138718</v>
      </c>
      <c r="H94" s="56">
        <v>204</v>
      </c>
      <c r="I94" s="66">
        <f t="shared" si="0"/>
        <v>138922</v>
      </c>
      <c r="J94" s="48">
        <f>ROUND((H94*7.1/100),1)</f>
        <v>14.5</v>
      </c>
      <c r="K94" s="12">
        <v>20</v>
      </c>
      <c r="M94" s="11">
        <f t="shared" si="2"/>
        <v>25.949999999999996</v>
      </c>
    </row>
    <row r="95" spans="4:13" x14ac:dyDescent="0.3">
      <c r="D95" s="57">
        <v>43244</v>
      </c>
      <c r="F95" s="6" t="s">
        <v>26</v>
      </c>
      <c r="G95" s="66">
        <v>138922</v>
      </c>
      <c r="H95" s="56">
        <v>11</v>
      </c>
      <c r="I95" s="66">
        <f t="shared" si="0"/>
        <v>138933</v>
      </c>
      <c r="J95" s="48">
        <f>ROUND((H95*7.1/100),1)</f>
        <v>0.8</v>
      </c>
      <c r="K95" s="12"/>
      <c r="M95" s="11">
        <f t="shared" si="2"/>
        <v>25.149999999999995</v>
      </c>
    </row>
    <row r="96" spans="4:13" x14ac:dyDescent="0.3">
      <c r="D96" s="57">
        <v>43244</v>
      </c>
      <c r="F96" s="6" t="s">
        <v>36</v>
      </c>
      <c r="G96" s="66">
        <v>138933</v>
      </c>
      <c r="H96" s="56">
        <v>8</v>
      </c>
      <c r="I96" s="66">
        <f t="shared" si="0"/>
        <v>138941</v>
      </c>
      <c r="J96" s="48">
        <f>ROUND((H96*7.3/100),1)</f>
        <v>0.6</v>
      </c>
      <c r="K96" s="12"/>
      <c r="M96" s="11">
        <f t="shared" si="2"/>
        <v>24.549999999999994</v>
      </c>
    </row>
    <row r="97" spans="4:13" x14ac:dyDescent="0.3">
      <c r="D97" s="57">
        <v>43244</v>
      </c>
      <c r="F97" s="68" t="s">
        <v>37</v>
      </c>
      <c r="G97" s="66">
        <v>138941</v>
      </c>
      <c r="H97" s="56">
        <v>24</v>
      </c>
      <c r="I97" s="66">
        <f t="shared" si="0"/>
        <v>138965</v>
      </c>
      <c r="J97" s="48">
        <f>ROUND((H97*7.3/100),1)</f>
        <v>1.8</v>
      </c>
      <c r="K97" s="12">
        <v>15</v>
      </c>
      <c r="M97" s="11">
        <f t="shared" si="2"/>
        <v>37.749999999999993</v>
      </c>
    </row>
    <row r="98" spans="4:13" x14ac:dyDescent="0.3">
      <c r="D98" s="57">
        <v>43244</v>
      </c>
      <c r="F98" s="68" t="s">
        <v>0</v>
      </c>
      <c r="G98" s="66">
        <v>138965</v>
      </c>
      <c r="H98" s="56">
        <v>61</v>
      </c>
      <c r="I98" s="66">
        <f t="shared" si="0"/>
        <v>139026</v>
      </c>
      <c r="J98" s="48">
        <f t="shared" si="3"/>
        <v>4.9000000000000004</v>
      </c>
      <c r="M98" s="11">
        <f t="shared" si="2"/>
        <v>32.849999999999994</v>
      </c>
    </row>
    <row r="99" spans="4:13" x14ac:dyDescent="0.3">
      <c r="D99" s="57">
        <v>43245</v>
      </c>
      <c r="F99" s="68" t="s">
        <v>0</v>
      </c>
      <c r="G99" s="66">
        <v>139026</v>
      </c>
      <c r="H99" s="56">
        <v>57</v>
      </c>
      <c r="I99" s="66">
        <f t="shared" si="0"/>
        <v>139083</v>
      </c>
      <c r="J99" s="48">
        <f t="shared" si="3"/>
        <v>4.5999999999999996</v>
      </c>
      <c r="M99" s="11">
        <f t="shared" si="2"/>
        <v>28.249999999999993</v>
      </c>
    </row>
    <row r="100" spans="4:13" x14ac:dyDescent="0.3">
      <c r="D100" s="57">
        <v>43248</v>
      </c>
      <c r="F100" s="68" t="s">
        <v>0</v>
      </c>
      <c r="G100" s="66">
        <v>139083</v>
      </c>
      <c r="H100" s="56">
        <v>64</v>
      </c>
      <c r="I100" s="66">
        <f t="shared" si="0"/>
        <v>139147</v>
      </c>
      <c r="J100" s="48">
        <f t="shared" si="3"/>
        <v>5.0999999999999996</v>
      </c>
      <c r="M100" s="11">
        <f t="shared" si="2"/>
        <v>23.149999999999991</v>
      </c>
    </row>
    <row r="101" spans="4:13" x14ac:dyDescent="0.3">
      <c r="D101" s="57">
        <v>43249</v>
      </c>
      <c r="F101" s="68" t="s">
        <v>0</v>
      </c>
      <c r="G101" s="66">
        <v>139147</v>
      </c>
      <c r="H101" s="56">
        <v>73</v>
      </c>
      <c r="I101" s="66">
        <f t="shared" si="0"/>
        <v>139220</v>
      </c>
      <c r="J101" s="48">
        <f t="shared" si="3"/>
        <v>5.8</v>
      </c>
      <c r="K101" s="3">
        <v>20</v>
      </c>
      <c r="M101" s="11">
        <f t="shared" si="2"/>
        <v>37.349999999999994</v>
      </c>
    </row>
    <row r="102" spans="4:13" x14ac:dyDescent="0.3">
      <c r="D102" s="57">
        <v>43250</v>
      </c>
      <c r="F102" s="68" t="s">
        <v>33</v>
      </c>
      <c r="G102" s="66">
        <v>139220</v>
      </c>
      <c r="H102" s="56">
        <v>224</v>
      </c>
      <c r="I102" s="66">
        <f t="shared" si="0"/>
        <v>139444</v>
      </c>
      <c r="J102" s="48">
        <f>ROUND((H102*7.1/100),1)</f>
        <v>15.9</v>
      </c>
      <c r="M102" s="11">
        <f t="shared" si="2"/>
        <v>21.449999999999996</v>
      </c>
    </row>
    <row r="103" spans="4:13" x14ac:dyDescent="0.3">
      <c r="D103" s="57">
        <v>43250</v>
      </c>
      <c r="F103" s="68" t="s">
        <v>34</v>
      </c>
      <c r="G103" s="66">
        <v>139444</v>
      </c>
      <c r="H103" s="56">
        <v>16</v>
      </c>
      <c r="I103" s="66">
        <f t="shared" si="0"/>
        <v>139460</v>
      </c>
      <c r="J103" s="48">
        <f>ROUND((H103*7.3/100),1)</f>
        <v>1.2</v>
      </c>
      <c r="M103" s="11">
        <f t="shared" si="2"/>
        <v>20.249999999999996</v>
      </c>
    </row>
    <row r="104" spans="4:13" x14ac:dyDescent="0.3">
      <c r="D104" s="57">
        <v>43250</v>
      </c>
      <c r="F104" s="68" t="s">
        <v>5</v>
      </c>
      <c r="G104" s="66">
        <v>139460</v>
      </c>
      <c r="H104" s="56">
        <v>53</v>
      </c>
      <c r="I104" s="66">
        <f t="shared" si="0"/>
        <v>139513</v>
      </c>
      <c r="J104" s="48">
        <f>ROUND((H104*7.1/100),1)</f>
        <v>3.8</v>
      </c>
      <c r="K104" s="3">
        <v>15</v>
      </c>
      <c r="M104" s="11">
        <f t="shared" si="2"/>
        <v>31.449999999999996</v>
      </c>
    </row>
    <row r="105" spans="4:13" x14ac:dyDescent="0.3">
      <c r="D105" s="57">
        <v>43250</v>
      </c>
      <c r="F105" s="68" t="s">
        <v>0</v>
      </c>
      <c r="G105" s="66">
        <v>139513</v>
      </c>
      <c r="H105" s="56">
        <v>26</v>
      </c>
      <c r="I105" s="66">
        <f t="shared" si="0"/>
        <v>139539</v>
      </c>
      <c r="J105" s="48">
        <f>ROUND((H105*8/100),1)</f>
        <v>2.1</v>
      </c>
      <c r="M105" s="11">
        <f t="shared" si="2"/>
        <v>29.349999999999994</v>
      </c>
    </row>
    <row r="106" spans="4:13" x14ac:dyDescent="0.3">
      <c r="D106" s="69">
        <v>43251</v>
      </c>
      <c r="F106" s="68" t="s">
        <v>0</v>
      </c>
      <c r="G106" s="66">
        <v>139539</v>
      </c>
      <c r="H106" s="56">
        <v>66</v>
      </c>
      <c r="I106" s="66">
        <f t="shared" si="0"/>
        <v>139605</v>
      </c>
      <c r="J106" s="48">
        <f>ROUND((H106*8/100),1)</f>
        <v>5.3</v>
      </c>
      <c r="M106" s="11">
        <v>24.15</v>
      </c>
    </row>
    <row r="107" spans="4:13" x14ac:dyDescent="0.3">
      <c r="D107" s="69">
        <v>43252</v>
      </c>
      <c r="F107" s="68" t="s">
        <v>43</v>
      </c>
      <c r="G107" s="66">
        <v>139605</v>
      </c>
      <c r="H107" s="56">
        <v>322</v>
      </c>
      <c r="I107" s="66">
        <f t="shared" si="0"/>
        <v>139927</v>
      </c>
      <c r="J107" s="48">
        <f>ROUND((H107*7.1/100),1)</f>
        <v>22.9</v>
      </c>
      <c r="K107" s="3">
        <v>20</v>
      </c>
      <c r="M107" s="11">
        <f t="shared" si="2"/>
        <v>21.25</v>
      </c>
    </row>
    <row r="108" spans="4:13" x14ac:dyDescent="0.3">
      <c r="D108" s="69">
        <v>43252</v>
      </c>
      <c r="F108" s="68" t="s">
        <v>0</v>
      </c>
      <c r="G108" s="66">
        <v>139927</v>
      </c>
      <c r="H108" s="56">
        <v>18</v>
      </c>
      <c r="I108" s="66">
        <f t="shared" si="0"/>
        <v>139945</v>
      </c>
      <c r="J108" s="48">
        <f>ROUND((H108*8/100),1)</f>
        <v>1.4</v>
      </c>
      <c r="K108" s="3">
        <v>10</v>
      </c>
      <c r="M108" s="11">
        <f t="shared" si="2"/>
        <v>29.85</v>
      </c>
    </row>
    <row r="109" spans="4:13" x14ac:dyDescent="0.3">
      <c r="D109" s="69">
        <v>43255</v>
      </c>
      <c r="F109" s="68" t="s">
        <v>0</v>
      </c>
      <c r="G109" s="66">
        <v>139945</v>
      </c>
      <c r="H109" s="56">
        <v>21</v>
      </c>
      <c r="I109" s="66">
        <f t="shared" si="0"/>
        <v>139966</v>
      </c>
      <c r="J109" s="48">
        <f>ROUND((H109*8/100),1)</f>
        <v>1.7</v>
      </c>
      <c r="M109" s="11">
        <f t="shared" si="2"/>
        <v>28.150000000000002</v>
      </c>
    </row>
    <row r="110" spans="4:13" x14ac:dyDescent="0.3">
      <c r="D110" s="69">
        <v>43256</v>
      </c>
      <c r="F110" s="68" t="s">
        <v>44</v>
      </c>
      <c r="G110" s="66">
        <v>139966</v>
      </c>
      <c r="H110" s="56">
        <v>106</v>
      </c>
      <c r="I110" s="66">
        <f t="shared" si="0"/>
        <v>140072</v>
      </c>
      <c r="J110" s="48">
        <f>ROUND((H110*7.1/100),1)</f>
        <v>7.5</v>
      </c>
      <c r="K110" s="3">
        <v>15</v>
      </c>
      <c r="M110" s="11">
        <f t="shared" si="2"/>
        <v>35.650000000000006</v>
      </c>
    </row>
    <row r="111" spans="4:13" x14ac:dyDescent="0.3">
      <c r="D111" s="69">
        <v>43256</v>
      </c>
      <c r="F111" s="68" t="s">
        <v>5</v>
      </c>
      <c r="G111" s="66">
        <v>140072</v>
      </c>
      <c r="H111" s="56">
        <v>38</v>
      </c>
      <c r="I111" s="66">
        <f t="shared" si="0"/>
        <v>140110</v>
      </c>
      <c r="J111" s="48">
        <f>ROUND((H111*7.1/100),1)</f>
        <v>2.7</v>
      </c>
      <c r="M111" s="11">
        <f t="shared" si="2"/>
        <v>32.950000000000003</v>
      </c>
    </row>
    <row r="112" spans="4:13" x14ac:dyDescent="0.3">
      <c r="D112" s="69">
        <v>43256</v>
      </c>
      <c r="F112" s="68" t="s">
        <v>0</v>
      </c>
      <c r="G112" s="66">
        <v>140110</v>
      </c>
      <c r="H112" s="56">
        <v>43</v>
      </c>
      <c r="I112" s="66">
        <f t="shared" si="0"/>
        <v>140153</v>
      </c>
      <c r="J112" s="48">
        <f>ROUND((H112*8/100),1)</f>
        <v>3.4</v>
      </c>
      <c r="M112" s="11">
        <f t="shared" si="2"/>
        <v>29.550000000000004</v>
      </c>
    </row>
    <row r="113" spans="4:13" x14ac:dyDescent="0.3">
      <c r="D113" s="69">
        <v>43257</v>
      </c>
      <c r="F113" s="68" t="s">
        <v>0</v>
      </c>
      <c r="G113" s="66">
        <v>140153</v>
      </c>
      <c r="H113" s="56">
        <v>52</v>
      </c>
      <c r="I113" s="66">
        <f t="shared" si="0"/>
        <v>140205</v>
      </c>
      <c r="J113" s="48">
        <f>ROUND((H113*8/100),1)</f>
        <v>4.2</v>
      </c>
      <c r="K113" s="3">
        <v>15</v>
      </c>
      <c r="M113" s="11">
        <f t="shared" si="2"/>
        <v>40.350000000000009</v>
      </c>
    </row>
    <row r="114" spans="4:13" x14ac:dyDescent="0.3">
      <c r="D114" s="69">
        <v>43258</v>
      </c>
      <c r="F114" s="68" t="s">
        <v>45</v>
      </c>
      <c r="G114" s="66">
        <v>140205</v>
      </c>
      <c r="H114" s="56">
        <v>185</v>
      </c>
      <c r="I114" s="66">
        <f t="shared" si="0"/>
        <v>140390</v>
      </c>
      <c r="J114" s="48">
        <f>ROUND((H114*7.1/100),1)</f>
        <v>13.1</v>
      </c>
      <c r="M114" s="11">
        <f t="shared" si="2"/>
        <v>27.250000000000007</v>
      </c>
    </row>
    <row r="115" spans="4:13" x14ac:dyDescent="0.3">
      <c r="D115" s="69">
        <v>43258</v>
      </c>
      <c r="F115" s="68" t="s">
        <v>41</v>
      </c>
      <c r="G115" s="66">
        <v>140390</v>
      </c>
      <c r="H115" s="56">
        <v>21</v>
      </c>
      <c r="I115" s="66">
        <f t="shared" si="0"/>
        <v>140411</v>
      </c>
      <c r="J115" s="48">
        <f>ROUND((H115*7.3/100),1)</f>
        <v>1.5</v>
      </c>
      <c r="K115" s="3">
        <v>15</v>
      </c>
      <c r="M115" s="11">
        <f t="shared" si="2"/>
        <v>40.750000000000007</v>
      </c>
    </row>
    <row r="116" spans="4:13" x14ac:dyDescent="0.3">
      <c r="D116" s="69">
        <v>43259</v>
      </c>
      <c r="F116" s="68" t="s">
        <v>46</v>
      </c>
      <c r="G116" s="66">
        <v>140411</v>
      </c>
      <c r="H116" s="56">
        <v>71</v>
      </c>
      <c r="I116" s="66">
        <f t="shared" si="0"/>
        <v>140482</v>
      </c>
      <c r="J116" s="48">
        <f>ROUND((H116*7.1/100),1)</f>
        <v>5</v>
      </c>
      <c r="M116" s="11">
        <f t="shared" si="2"/>
        <v>35.750000000000007</v>
      </c>
    </row>
    <row r="117" spans="4:13" x14ac:dyDescent="0.3">
      <c r="D117" s="69">
        <v>43259</v>
      </c>
      <c r="F117" s="68" t="s">
        <v>47</v>
      </c>
      <c r="G117" s="66">
        <v>140482</v>
      </c>
      <c r="H117" s="56">
        <v>15</v>
      </c>
      <c r="I117" s="66">
        <f t="shared" si="0"/>
        <v>140497</v>
      </c>
      <c r="J117" s="48">
        <f>ROUND((H117*7.3/100),1)</f>
        <v>1.1000000000000001</v>
      </c>
      <c r="M117" s="11">
        <f t="shared" si="2"/>
        <v>34.650000000000006</v>
      </c>
    </row>
    <row r="118" spans="4:13" x14ac:dyDescent="0.3">
      <c r="D118" s="69">
        <v>43259</v>
      </c>
      <c r="F118" s="68" t="s">
        <v>5</v>
      </c>
      <c r="G118" s="66">
        <v>140497</v>
      </c>
      <c r="H118" s="56">
        <v>81</v>
      </c>
      <c r="I118" s="66">
        <f t="shared" si="0"/>
        <v>140578</v>
      </c>
      <c r="J118" s="48">
        <f>ROUND((H118*7.1/100),1)</f>
        <v>5.8</v>
      </c>
      <c r="K118" s="3">
        <v>10</v>
      </c>
      <c r="M118" s="11">
        <f t="shared" si="2"/>
        <v>38.850000000000009</v>
      </c>
    </row>
    <row r="119" spans="4:13" x14ac:dyDescent="0.3">
      <c r="D119" s="69">
        <v>43259</v>
      </c>
      <c r="F119" s="68" t="s">
        <v>48</v>
      </c>
      <c r="G119" s="66">
        <v>140578</v>
      </c>
      <c r="H119" s="56">
        <v>187</v>
      </c>
      <c r="I119" s="66">
        <f t="shared" si="0"/>
        <v>140765</v>
      </c>
      <c r="J119" s="48">
        <f>ROUND((H119*7.1/100),1)</f>
        <v>13.3</v>
      </c>
      <c r="M119" s="11">
        <f t="shared" si="2"/>
        <v>25.550000000000008</v>
      </c>
    </row>
    <row r="120" spans="4:13" x14ac:dyDescent="0.3">
      <c r="D120" s="69">
        <v>43259</v>
      </c>
      <c r="F120" s="68" t="s">
        <v>0</v>
      </c>
      <c r="G120" s="66">
        <v>140765</v>
      </c>
      <c r="H120" s="56">
        <v>48</v>
      </c>
      <c r="I120" s="66">
        <f t="shared" si="0"/>
        <v>140813</v>
      </c>
      <c r="J120" s="48">
        <f>ROUND((H120*8/100),1)</f>
        <v>3.8</v>
      </c>
      <c r="K120" s="3">
        <v>10</v>
      </c>
      <c r="M120" s="11">
        <f t="shared" si="2"/>
        <v>31.750000000000007</v>
      </c>
    </row>
    <row r="121" spans="4:13" x14ac:dyDescent="0.3">
      <c r="D121" s="69">
        <v>43262</v>
      </c>
      <c r="F121" s="68" t="s">
        <v>0</v>
      </c>
      <c r="G121" s="66">
        <v>140813</v>
      </c>
      <c r="H121" s="56">
        <v>46</v>
      </c>
      <c r="I121" s="66">
        <f t="shared" si="0"/>
        <v>140859</v>
      </c>
      <c r="J121" s="48">
        <f>ROUND((H121*8/100),1)</f>
        <v>3.7</v>
      </c>
      <c r="M121" s="11">
        <f t="shared" si="2"/>
        <v>28.050000000000008</v>
      </c>
    </row>
    <row r="122" spans="4:13" x14ac:dyDescent="0.3">
      <c r="D122" s="69">
        <v>43263</v>
      </c>
      <c r="F122" s="68" t="s">
        <v>0</v>
      </c>
      <c r="G122" s="66">
        <v>140859</v>
      </c>
      <c r="H122" s="56">
        <v>67</v>
      </c>
      <c r="I122" s="66">
        <f t="shared" si="0"/>
        <v>140926</v>
      </c>
      <c r="J122" s="48">
        <f>ROUND((H122*8/100),1)</f>
        <v>5.4</v>
      </c>
      <c r="M122" s="11">
        <f t="shared" si="2"/>
        <v>22.650000000000006</v>
      </c>
    </row>
    <row r="123" spans="4:13" x14ac:dyDescent="0.3">
      <c r="D123" s="69">
        <v>43264</v>
      </c>
      <c r="F123" s="68" t="s">
        <v>49</v>
      </c>
      <c r="G123" s="66">
        <v>140926</v>
      </c>
      <c r="H123" s="56">
        <v>158</v>
      </c>
      <c r="I123" s="66">
        <f t="shared" si="0"/>
        <v>141084</v>
      </c>
      <c r="J123" s="48">
        <f>ROUND((H123*7.1/100),1)</f>
        <v>11.2</v>
      </c>
      <c r="M123" s="11">
        <f t="shared" si="2"/>
        <v>11.450000000000006</v>
      </c>
    </row>
    <row r="124" spans="4:13" x14ac:dyDescent="0.3">
      <c r="D124" s="69">
        <v>43264</v>
      </c>
      <c r="F124" s="68" t="s">
        <v>5</v>
      </c>
      <c r="G124" s="66">
        <v>141084</v>
      </c>
      <c r="H124" s="56">
        <v>95</v>
      </c>
      <c r="I124" s="66">
        <f t="shared" si="0"/>
        <v>141179</v>
      </c>
      <c r="J124" s="48">
        <f>ROUND((H124*7.1/100),1)</f>
        <v>6.7</v>
      </c>
      <c r="K124" s="3">
        <v>20</v>
      </c>
      <c r="M124" s="11">
        <f t="shared" ref="M124:M188" si="4">M123-J124+K124</f>
        <v>24.750000000000007</v>
      </c>
    </row>
    <row r="125" spans="4:13" x14ac:dyDescent="0.3">
      <c r="D125" s="69">
        <v>43264</v>
      </c>
      <c r="F125" s="68" t="s">
        <v>0</v>
      </c>
      <c r="G125" s="66">
        <v>141179</v>
      </c>
      <c r="H125" s="56">
        <v>42</v>
      </c>
      <c r="I125" s="66">
        <f t="shared" si="0"/>
        <v>141221</v>
      </c>
      <c r="J125" s="48">
        <f>ROUND((H125*8/100),1)</f>
        <v>3.4</v>
      </c>
      <c r="M125" s="11">
        <f t="shared" si="4"/>
        <v>21.350000000000009</v>
      </c>
    </row>
    <row r="126" spans="4:13" x14ac:dyDescent="0.3">
      <c r="D126" s="69">
        <v>43265</v>
      </c>
      <c r="F126" s="68" t="s">
        <v>50</v>
      </c>
      <c r="G126" s="66">
        <v>141221</v>
      </c>
      <c r="H126" s="56">
        <v>226</v>
      </c>
      <c r="I126" s="66">
        <f t="shared" si="0"/>
        <v>141447</v>
      </c>
      <c r="J126" s="48">
        <f>ROUND((H126*7.1/100),1)</f>
        <v>16</v>
      </c>
      <c r="K126" s="3">
        <v>15</v>
      </c>
      <c r="M126" s="11">
        <f t="shared" si="4"/>
        <v>20.350000000000009</v>
      </c>
    </row>
    <row r="127" spans="4:13" x14ac:dyDescent="0.3">
      <c r="D127" s="69">
        <v>43265</v>
      </c>
      <c r="F127" s="68" t="s">
        <v>36</v>
      </c>
      <c r="G127" s="66">
        <v>141447</v>
      </c>
      <c r="H127" s="56">
        <v>8</v>
      </c>
      <c r="I127" s="66">
        <f t="shared" si="0"/>
        <v>141455</v>
      </c>
      <c r="J127" s="48">
        <f>ROUND((H127*7.3/100),1)</f>
        <v>0.6</v>
      </c>
      <c r="M127" s="11">
        <f t="shared" si="4"/>
        <v>19.750000000000007</v>
      </c>
    </row>
    <row r="128" spans="4:13" x14ac:dyDescent="0.3">
      <c r="D128" s="69">
        <v>43265</v>
      </c>
      <c r="F128" s="68" t="s">
        <v>37</v>
      </c>
      <c r="G128" s="66">
        <v>141455</v>
      </c>
      <c r="H128" s="56">
        <v>23</v>
      </c>
      <c r="I128" s="66">
        <f t="shared" si="0"/>
        <v>141478</v>
      </c>
      <c r="J128" s="48">
        <f>ROUND((H128*7.7/100),1)</f>
        <v>1.8</v>
      </c>
      <c r="M128" s="11">
        <f t="shared" si="4"/>
        <v>17.950000000000006</v>
      </c>
    </row>
    <row r="129" spans="4:13" x14ac:dyDescent="0.3">
      <c r="D129" s="69">
        <v>43265</v>
      </c>
      <c r="F129" s="68" t="s">
        <v>5</v>
      </c>
      <c r="G129" s="66">
        <v>141478</v>
      </c>
      <c r="H129" s="56">
        <v>59</v>
      </c>
      <c r="I129" s="66">
        <f t="shared" si="0"/>
        <v>141537</v>
      </c>
      <c r="J129" s="48">
        <f>ROUND((H129*7.1/100),1)</f>
        <v>4.2</v>
      </c>
      <c r="K129" s="3">
        <v>15</v>
      </c>
      <c r="M129" s="11">
        <f t="shared" si="4"/>
        <v>28.750000000000007</v>
      </c>
    </row>
    <row r="130" spans="4:13" x14ac:dyDescent="0.3">
      <c r="D130" s="69">
        <v>43265</v>
      </c>
      <c r="F130" s="68" t="s">
        <v>0</v>
      </c>
      <c r="G130" s="66">
        <v>141537</v>
      </c>
      <c r="H130" s="56">
        <v>34</v>
      </c>
      <c r="I130" s="66">
        <f t="shared" si="0"/>
        <v>141571</v>
      </c>
      <c r="J130" s="48">
        <f>ROUND((H130*8/100),1)</f>
        <v>2.7</v>
      </c>
      <c r="M130" s="11">
        <f t="shared" si="4"/>
        <v>26.050000000000008</v>
      </c>
    </row>
    <row r="131" spans="4:13" x14ac:dyDescent="0.3">
      <c r="D131" s="69">
        <v>43266</v>
      </c>
      <c r="F131" s="68" t="s">
        <v>0</v>
      </c>
      <c r="G131" s="66">
        <v>141571</v>
      </c>
      <c r="H131" s="56">
        <v>69</v>
      </c>
      <c r="I131" s="66">
        <f t="shared" si="0"/>
        <v>141640</v>
      </c>
      <c r="J131" s="48">
        <f>ROUND((H131*8/100),1)</f>
        <v>5.5</v>
      </c>
      <c r="M131" s="11">
        <f t="shared" si="4"/>
        <v>20.550000000000008</v>
      </c>
    </row>
    <row r="132" spans="4:13" ht="15.75" customHeight="1" x14ac:dyDescent="0.3">
      <c r="D132" s="69">
        <v>43269</v>
      </c>
      <c r="F132" s="68" t="s">
        <v>0</v>
      </c>
      <c r="G132" s="66">
        <v>141640</v>
      </c>
      <c r="H132" s="56">
        <v>81</v>
      </c>
      <c r="I132" s="66">
        <f t="shared" si="0"/>
        <v>141721</v>
      </c>
      <c r="J132" s="48">
        <f>ROUND((H132*8/100),1)</f>
        <v>6.5</v>
      </c>
      <c r="M132" s="11">
        <f t="shared" si="4"/>
        <v>14.050000000000008</v>
      </c>
    </row>
    <row r="133" spans="4:13" x14ac:dyDescent="0.3">
      <c r="D133" s="69">
        <v>43270</v>
      </c>
      <c r="F133" s="68" t="s">
        <v>0</v>
      </c>
      <c r="G133" s="66">
        <v>141721</v>
      </c>
      <c r="H133" s="56">
        <v>85</v>
      </c>
      <c r="I133" s="66">
        <f t="shared" si="0"/>
        <v>141806</v>
      </c>
      <c r="J133" s="48">
        <f>ROUND((H133*8/100),1)</f>
        <v>6.8</v>
      </c>
      <c r="K133" s="3">
        <v>20</v>
      </c>
      <c r="M133" s="11">
        <f t="shared" si="4"/>
        <v>27.250000000000007</v>
      </c>
    </row>
    <row r="134" spans="4:13" x14ac:dyDescent="0.3">
      <c r="D134" s="69">
        <v>43271</v>
      </c>
      <c r="F134" s="68" t="s">
        <v>27</v>
      </c>
      <c r="G134" s="66">
        <v>141806</v>
      </c>
      <c r="H134" s="56">
        <v>178</v>
      </c>
      <c r="I134" s="66">
        <f t="shared" si="0"/>
        <v>141984</v>
      </c>
      <c r="J134" s="48">
        <f>ROUND((H134*7.1/100),1)</f>
        <v>12.6</v>
      </c>
      <c r="M134" s="11">
        <f t="shared" si="4"/>
        <v>14.650000000000007</v>
      </c>
    </row>
    <row r="135" spans="4:13" x14ac:dyDescent="0.3">
      <c r="D135" s="69">
        <v>43271</v>
      </c>
      <c r="F135" s="68" t="s">
        <v>5</v>
      </c>
      <c r="G135" s="66">
        <v>141984</v>
      </c>
      <c r="H135" s="56">
        <v>118</v>
      </c>
      <c r="I135" s="66">
        <f t="shared" si="0"/>
        <v>142102</v>
      </c>
      <c r="J135" s="48">
        <f>ROUND((H135*7.1/100),1)</f>
        <v>8.4</v>
      </c>
      <c r="K135" s="3">
        <v>20</v>
      </c>
      <c r="M135" s="11">
        <f t="shared" si="4"/>
        <v>26.250000000000007</v>
      </c>
    </row>
    <row r="136" spans="4:13" ht="15.75" customHeight="1" x14ac:dyDescent="0.3">
      <c r="D136" s="69">
        <v>43271</v>
      </c>
      <c r="F136" s="68" t="s">
        <v>0</v>
      </c>
      <c r="G136" s="66">
        <v>142102</v>
      </c>
      <c r="H136" s="56">
        <v>57</v>
      </c>
      <c r="I136" s="66">
        <f t="shared" si="0"/>
        <v>142159</v>
      </c>
      <c r="J136" s="48">
        <f>ROUND((H136*8/100),1)</f>
        <v>4.5999999999999996</v>
      </c>
      <c r="M136" s="11">
        <f t="shared" si="4"/>
        <v>21.650000000000006</v>
      </c>
    </row>
    <row r="137" spans="4:13" x14ac:dyDescent="0.3">
      <c r="D137" s="69">
        <v>43272</v>
      </c>
      <c r="F137" s="68" t="s">
        <v>51</v>
      </c>
      <c r="G137" s="66">
        <v>142159</v>
      </c>
      <c r="H137" s="56">
        <v>87</v>
      </c>
      <c r="I137" s="66">
        <f t="shared" si="0"/>
        <v>142246</v>
      </c>
      <c r="J137" s="48">
        <f>ROUND((H137*7.1/100),1)</f>
        <v>6.2</v>
      </c>
      <c r="M137" s="11">
        <f t="shared" si="4"/>
        <v>15.450000000000006</v>
      </c>
    </row>
    <row r="138" spans="4:13" x14ac:dyDescent="0.3">
      <c r="D138" s="69">
        <v>43272</v>
      </c>
      <c r="F138" s="68" t="s">
        <v>20</v>
      </c>
      <c r="G138" s="66">
        <v>142246</v>
      </c>
      <c r="H138" s="56">
        <v>46</v>
      </c>
      <c r="I138" s="66">
        <f t="shared" si="0"/>
        <v>142292</v>
      </c>
      <c r="J138" s="48">
        <f>ROUND((H138*7.1/100),1)</f>
        <v>3.3</v>
      </c>
      <c r="M138" s="11">
        <f t="shared" si="4"/>
        <v>12.150000000000006</v>
      </c>
    </row>
    <row r="139" spans="4:13" x14ac:dyDescent="0.3">
      <c r="D139" s="69">
        <v>43272</v>
      </c>
      <c r="F139" s="68" t="s">
        <v>52</v>
      </c>
      <c r="G139" s="66">
        <v>142292</v>
      </c>
      <c r="H139" s="56">
        <v>39</v>
      </c>
      <c r="I139" s="66">
        <f t="shared" si="0"/>
        <v>142331</v>
      </c>
      <c r="J139" s="48">
        <f>ROUND((H139*7.1/100),1)</f>
        <v>2.8</v>
      </c>
      <c r="M139" s="11">
        <f t="shared" si="4"/>
        <v>9.350000000000005</v>
      </c>
    </row>
    <row r="140" spans="4:13" x14ac:dyDescent="0.3">
      <c r="D140" s="69">
        <v>43272</v>
      </c>
      <c r="F140" s="68" t="s">
        <v>53</v>
      </c>
      <c r="G140" s="66">
        <v>142331</v>
      </c>
      <c r="H140" s="56">
        <v>61</v>
      </c>
      <c r="I140" s="66">
        <f t="shared" si="0"/>
        <v>142392</v>
      </c>
      <c r="J140" s="48">
        <f>ROUND((H140*7.1/100),1)</f>
        <v>4.3</v>
      </c>
      <c r="K140" s="3">
        <v>20</v>
      </c>
      <c r="M140" s="11">
        <f t="shared" si="4"/>
        <v>25.050000000000004</v>
      </c>
    </row>
    <row r="141" spans="4:13" x14ac:dyDescent="0.3">
      <c r="D141" s="69">
        <v>43272</v>
      </c>
      <c r="F141" s="68" t="s">
        <v>0</v>
      </c>
      <c r="G141" s="66">
        <v>142392</v>
      </c>
      <c r="H141" s="56">
        <v>47</v>
      </c>
      <c r="I141" s="66">
        <f t="shared" si="0"/>
        <v>142439</v>
      </c>
      <c r="J141" s="48">
        <f>ROUND((H141*8/100),1)</f>
        <v>3.8</v>
      </c>
      <c r="M141" s="11">
        <f t="shared" si="4"/>
        <v>21.250000000000004</v>
      </c>
    </row>
    <row r="142" spans="4:13" x14ac:dyDescent="0.3">
      <c r="D142" s="69">
        <v>43273</v>
      </c>
      <c r="F142" s="68" t="s">
        <v>54</v>
      </c>
      <c r="G142" s="66">
        <f>I141</f>
        <v>142439</v>
      </c>
      <c r="H142" s="56">
        <v>84</v>
      </c>
      <c r="I142" s="66">
        <f t="shared" si="0"/>
        <v>142523</v>
      </c>
      <c r="J142" s="48">
        <f>ROUND((H142*7.1/100),1)</f>
        <v>6</v>
      </c>
      <c r="M142" s="11">
        <f t="shared" si="4"/>
        <v>15.250000000000004</v>
      </c>
    </row>
    <row r="143" spans="4:13" x14ac:dyDescent="0.3">
      <c r="D143" s="69">
        <v>43273</v>
      </c>
      <c r="F143" s="68" t="s">
        <v>5</v>
      </c>
      <c r="G143" s="66">
        <f t="shared" ref="G143:G188" si="5">I142</f>
        <v>142523</v>
      </c>
      <c r="H143" s="56">
        <v>28</v>
      </c>
      <c r="I143" s="66">
        <f t="shared" si="0"/>
        <v>142551</v>
      </c>
      <c r="J143" s="48">
        <f>ROUND((H143*7.1/100),1)</f>
        <v>2</v>
      </c>
      <c r="M143" s="11">
        <f t="shared" si="4"/>
        <v>13.250000000000004</v>
      </c>
    </row>
    <row r="144" spans="4:13" x14ac:dyDescent="0.3">
      <c r="D144" s="69">
        <v>43273</v>
      </c>
      <c r="F144" s="68" t="s">
        <v>0</v>
      </c>
      <c r="G144" s="66">
        <f t="shared" si="5"/>
        <v>142551</v>
      </c>
      <c r="H144" s="56">
        <v>20</v>
      </c>
      <c r="I144" s="66">
        <f t="shared" si="0"/>
        <v>142571</v>
      </c>
      <c r="J144" s="48">
        <f>ROUND((H144*8/100),1)</f>
        <v>1.6</v>
      </c>
      <c r="M144" s="11">
        <f t="shared" si="4"/>
        <v>11.650000000000004</v>
      </c>
    </row>
    <row r="145" spans="4:15" x14ac:dyDescent="0.3">
      <c r="D145" s="69">
        <v>43276</v>
      </c>
      <c r="F145" s="68" t="s">
        <v>0</v>
      </c>
      <c r="G145" s="66">
        <f t="shared" si="5"/>
        <v>142571</v>
      </c>
      <c r="H145" s="56">
        <v>16</v>
      </c>
      <c r="I145" s="66">
        <f t="shared" si="0"/>
        <v>142587</v>
      </c>
      <c r="J145" s="48">
        <f>ROUND((H145*8/100),1)</f>
        <v>1.3</v>
      </c>
      <c r="M145" s="11">
        <f t="shared" si="4"/>
        <v>10.350000000000003</v>
      </c>
      <c r="O145">
        <v>16</v>
      </c>
    </row>
    <row r="146" spans="4:15" x14ac:dyDescent="0.3">
      <c r="D146" s="69">
        <v>43277</v>
      </c>
      <c r="F146" s="68" t="s">
        <v>0</v>
      </c>
      <c r="G146" s="66">
        <f t="shared" si="5"/>
        <v>142587</v>
      </c>
      <c r="H146" s="56">
        <v>16</v>
      </c>
      <c r="I146" s="66">
        <f t="shared" si="0"/>
        <v>142603</v>
      </c>
      <c r="J146" s="48">
        <f>ROUND((H146*8/100),1)</f>
        <v>1.3</v>
      </c>
      <c r="M146" s="11">
        <f t="shared" si="4"/>
        <v>9.0500000000000025</v>
      </c>
    </row>
    <row r="147" spans="4:15" x14ac:dyDescent="0.3">
      <c r="D147" s="69">
        <v>43278</v>
      </c>
      <c r="F147" s="68" t="s">
        <v>5</v>
      </c>
      <c r="G147" s="66">
        <f t="shared" si="5"/>
        <v>142603</v>
      </c>
      <c r="H147" s="56">
        <v>75</v>
      </c>
      <c r="I147" s="66">
        <f t="shared" si="0"/>
        <v>142678</v>
      </c>
      <c r="J147" s="48">
        <f>ROUND((H147*7.1/100),1)</f>
        <v>5.3</v>
      </c>
      <c r="K147" s="3">
        <v>12</v>
      </c>
      <c r="M147" s="11">
        <f t="shared" si="4"/>
        <v>15.750000000000004</v>
      </c>
    </row>
    <row r="148" spans="4:15" x14ac:dyDescent="0.3">
      <c r="D148" s="69">
        <v>43278</v>
      </c>
      <c r="F148" s="68" t="s">
        <v>55</v>
      </c>
      <c r="G148" s="66">
        <f t="shared" si="5"/>
        <v>142678</v>
      </c>
      <c r="H148" s="56">
        <v>368</v>
      </c>
      <c r="I148" s="66">
        <f t="shared" si="0"/>
        <v>143046</v>
      </c>
      <c r="J148" s="48">
        <f>ROUND((H148*7.1/100),1)</f>
        <v>26.1</v>
      </c>
      <c r="K148" s="3">
        <v>20</v>
      </c>
      <c r="M148" s="11">
        <f t="shared" si="4"/>
        <v>9.6500000000000021</v>
      </c>
    </row>
    <row r="149" spans="4:15" x14ac:dyDescent="0.3">
      <c r="D149" s="69">
        <v>43278</v>
      </c>
      <c r="F149" s="68" t="s">
        <v>0</v>
      </c>
      <c r="G149" s="66">
        <f t="shared" si="5"/>
        <v>143046</v>
      </c>
      <c r="H149" s="56">
        <v>21</v>
      </c>
      <c r="I149" s="66">
        <f t="shared" si="0"/>
        <v>143067</v>
      </c>
      <c r="J149" s="48">
        <f>ROUND((H149*8/100),1)</f>
        <v>1.7</v>
      </c>
      <c r="K149" s="3">
        <v>15</v>
      </c>
      <c r="M149" s="11">
        <f t="shared" si="4"/>
        <v>22.950000000000003</v>
      </c>
      <c r="O149">
        <v>86</v>
      </c>
    </row>
    <row r="150" spans="4:15" x14ac:dyDescent="0.3">
      <c r="D150" s="69">
        <v>43279</v>
      </c>
      <c r="F150" s="68" t="s">
        <v>56</v>
      </c>
      <c r="G150" s="66">
        <f t="shared" si="5"/>
        <v>143067</v>
      </c>
      <c r="H150" s="56">
        <v>172</v>
      </c>
      <c r="I150" s="66">
        <f t="shared" si="0"/>
        <v>143239</v>
      </c>
      <c r="J150" s="48">
        <f t="shared" ref="J150:J155" si="6">ROUND((H150*7.1/100),1)</f>
        <v>12.2</v>
      </c>
      <c r="K150" s="3">
        <v>15</v>
      </c>
      <c r="M150" s="11">
        <f t="shared" si="4"/>
        <v>25.750000000000004</v>
      </c>
    </row>
    <row r="151" spans="4:15" x14ac:dyDescent="0.3">
      <c r="D151" s="69">
        <v>43279</v>
      </c>
      <c r="F151" s="68" t="s">
        <v>57</v>
      </c>
      <c r="G151" s="66">
        <f t="shared" si="5"/>
        <v>143239</v>
      </c>
      <c r="H151" s="56">
        <v>48</v>
      </c>
      <c r="I151" s="66">
        <f t="shared" si="0"/>
        <v>143287</v>
      </c>
      <c r="J151" s="48">
        <f t="shared" si="6"/>
        <v>3.4</v>
      </c>
      <c r="M151" s="11">
        <f t="shared" si="4"/>
        <v>22.350000000000005</v>
      </c>
    </row>
    <row r="152" spans="4:15" x14ac:dyDescent="0.3">
      <c r="D152" s="69">
        <v>43279</v>
      </c>
      <c r="F152" s="68" t="s">
        <v>58</v>
      </c>
      <c r="G152" s="66">
        <f t="shared" si="5"/>
        <v>143287</v>
      </c>
      <c r="H152" s="56">
        <v>41</v>
      </c>
      <c r="I152" s="66">
        <f t="shared" si="0"/>
        <v>143328</v>
      </c>
      <c r="J152" s="48">
        <f t="shared" si="6"/>
        <v>2.9</v>
      </c>
      <c r="M152" s="11">
        <f t="shared" si="4"/>
        <v>19.450000000000006</v>
      </c>
    </row>
    <row r="153" spans="4:15" x14ac:dyDescent="0.3">
      <c r="D153" s="69">
        <v>43279</v>
      </c>
      <c r="F153" s="68" t="s">
        <v>59</v>
      </c>
      <c r="G153" s="66">
        <f t="shared" si="5"/>
        <v>143328</v>
      </c>
      <c r="H153" s="56">
        <v>31</v>
      </c>
      <c r="I153" s="66">
        <f t="shared" si="0"/>
        <v>143359</v>
      </c>
      <c r="J153" s="48">
        <f t="shared" si="6"/>
        <v>2.2000000000000002</v>
      </c>
      <c r="M153" s="11">
        <f t="shared" si="4"/>
        <v>17.250000000000007</v>
      </c>
    </row>
    <row r="154" spans="4:15" x14ac:dyDescent="0.3">
      <c r="D154" s="69">
        <v>43279</v>
      </c>
      <c r="F154" s="68" t="s">
        <v>60</v>
      </c>
      <c r="G154" s="66">
        <f t="shared" si="5"/>
        <v>143359</v>
      </c>
      <c r="H154" s="56">
        <v>185</v>
      </c>
      <c r="I154" s="66">
        <f t="shared" si="0"/>
        <v>143544</v>
      </c>
      <c r="J154" s="48">
        <f t="shared" si="6"/>
        <v>13.1</v>
      </c>
      <c r="K154" s="3">
        <v>15</v>
      </c>
      <c r="M154" s="11">
        <f t="shared" si="4"/>
        <v>19.150000000000006</v>
      </c>
    </row>
    <row r="155" spans="4:15" x14ac:dyDescent="0.3">
      <c r="D155" s="69">
        <v>43279</v>
      </c>
      <c r="F155" s="68" t="s">
        <v>5</v>
      </c>
      <c r="G155" s="66">
        <f t="shared" si="5"/>
        <v>143544</v>
      </c>
      <c r="H155" s="56">
        <v>76</v>
      </c>
      <c r="I155" s="66">
        <f t="shared" si="0"/>
        <v>143620</v>
      </c>
      <c r="J155" s="48">
        <f t="shared" si="6"/>
        <v>5.4</v>
      </c>
      <c r="M155" s="11">
        <f t="shared" si="4"/>
        <v>13.750000000000005</v>
      </c>
    </row>
    <row r="156" spans="4:15" s="71" customFormat="1" ht="17.399999999999999" x14ac:dyDescent="0.3">
      <c r="D156" s="70">
        <v>43279</v>
      </c>
      <c r="F156" s="72" t="s">
        <v>0</v>
      </c>
      <c r="G156" s="75">
        <f t="shared" si="5"/>
        <v>143620</v>
      </c>
      <c r="H156" s="76">
        <v>20</v>
      </c>
      <c r="I156" s="73">
        <f t="shared" si="0"/>
        <v>143640</v>
      </c>
      <c r="J156" s="74">
        <f>ROUND((H156*8/100),1)</f>
        <v>1.6</v>
      </c>
      <c r="M156" s="77">
        <f t="shared" si="4"/>
        <v>12.150000000000006</v>
      </c>
    </row>
    <row r="157" spans="4:15" x14ac:dyDescent="0.3">
      <c r="D157" s="69">
        <v>43287</v>
      </c>
      <c r="F157" s="68" t="s">
        <v>0</v>
      </c>
      <c r="G157" s="66">
        <f t="shared" si="5"/>
        <v>143640</v>
      </c>
      <c r="H157" s="56">
        <v>48</v>
      </c>
      <c r="I157" s="66">
        <f t="shared" si="0"/>
        <v>143688</v>
      </c>
      <c r="J157" s="48">
        <f>ROUND((H157*8/100),1)</f>
        <v>3.8</v>
      </c>
      <c r="K157" s="3">
        <v>25</v>
      </c>
      <c r="M157" s="11">
        <f t="shared" si="4"/>
        <v>33.350000000000009</v>
      </c>
    </row>
    <row r="158" spans="4:15" x14ac:dyDescent="0.3">
      <c r="D158" s="69">
        <v>43287</v>
      </c>
      <c r="F158" s="68" t="s">
        <v>61</v>
      </c>
      <c r="G158" s="66">
        <f t="shared" si="5"/>
        <v>143688</v>
      </c>
      <c r="H158" s="56">
        <v>184</v>
      </c>
      <c r="I158" s="66">
        <f t="shared" si="0"/>
        <v>143872</v>
      </c>
      <c r="J158" s="48">
        <f>ROUND((H158*7.1/100),1)</f>
        <v>13.1</v>
      </c>
      <c r="K158" s="3">
        <v>10</v>
      </c>
      <c r="M158" s="11">
        <f t="shared" si="4"/>
        <v>30.250000000000007</v>
      </c>
    </row>
    <row r="159" spans="4:15" x14ac:dyDescent="0.3">
      <c r="D159" s="69">
        <v>43288</v>
      </c>
      <c r="F159" s="68" t="s">
        <v>63</v>
      </c>
      <c r="G159" s="66">
        <f t="shared" si="5"/>
        <v>143872</v>
      </c>
      <c r="H159" s="56">
        <v>98</v>
      </c>
      <c r="I159" s="66">
        <f t="shared" si="0"/>
        <v>143970</v>
      </c>
      <c r="J159" s="48">
        <f>ROUND((H159*7.1/100),1)</f>
        <v>7</v>
      </c>
      <c r="M159" s="11">
        <f t="shared" si="4"/>
        <v>23.250000000000007</v>
      </c>
    </row>
    <row r="160" spans="4:15" x14ac:dyDescent="0.3">
      <c r="D160" s="69">
        <v>43287</v>
      </c>
      <c r="F160" s="68" t="s">
        <v>62</v>
      </c>
      <c r="G160" s="66">
        <f t="shared" si="5"/>
        <v>143970</v>
      </c>
      <c r="H160" s="56">
        <v>134</v>
      </c>
      <c r="I160" s="66">
        <f t="shared" si="0"/>
        <v>144104</v>
      </c>
      <c r="J160" s="48">
        <f>ROUND((H160*7.1/100),1)</f>
        <v>9.5</v>
      </c>
      <c r="M160" s="11">
        <f t="shared" si="4"/>
        <v>13.750000000000007</v>
      </c>
    </row>
    <row r="161" spans="4:13" x14ac:dyDescent="0.3">
      <c r="D161" s="69">
        <v>43287</v>
      </c>
      <c r="F161" s="68" t="s">
        <v>31</v>
      </c>
      <c r="G161" s="66">
        <f t="shared" si="5"/>
        <v>144104</v>
      </c>
      <c r="H161" s="56">
        <v>81</v>
      </c>
      <c r="I161" s="66">
        <v>144185</v>
      </c>
      <c r="J161" s="48">
        <f>ROUND((H161*8.4/100),1)</f>
        <v>6.8</v>
      </c>
      <c r="M161" s="11">
        <f t="shared" si="4"/>
        <v>6.9500000000000073</v>
      </c>
    </row>
    <row r="162" spans="4:13" x14ac:dyDescent="0.3">
      <c r="D162" s="69">
        <v>43288</v>
      </c>
      <c r="F162" s="68" t="s">
        <v>31</v>
      </c>
      <c r="G162" s="66">
        <f t="shared" si="5"/>
        <v>144185</v>
      </c>
      <c r="H162" s="56">
        <v>25</v>
      </c>
      <c r="I162" s="66">
        <f t="shared" si="0"/>
        <v>144210</v>
      </c>
      <c r="J162" s="48">
        <f>ROUND((H162*8.4/100),1)</f>
        <v>2.1</v>
      </c>
      <c r="K162" s="3">
        <v>10</v>
      </c>
      <c r="M162" s="11">
        <f t="shared" si="4"/>
        <v>14.850000000000007</v>
      </c>
    </row>
    <row r="163" spans="4:13" x14ac:dyDescent="0.3">
      <c r="D163" s="69">
        <v>43288</v>
      </c>
      <c r="F163" s="68" t="s">
        <v>39</v>
      </c>
      <c r="G163" s="66">
        <f t="shared" si="5"/>
        <v>144210</v>
      </c>
      <c r="H163" s="56">
        <v>265</v>
      </c>
      <c r="I163" s="66">
        <f t="shared" si="0"/>
        <v>144475</v>
      </c>
      <c r="J163" s="48">
        <f>ROUND((H163*7.1/100),1)</f>
        <v>18.8</v>
      </c>
      <c r="K163" s="3">
        <v>15</v>
      </c>
      <c r="M163" s="11">
        <f t="shared" si="4"/>
        <v>11.050000000000006</v>
      </c>
    </row>
    <row r="164" spans="4:13" x14ac:dyDescent="0.3">
      <c r="D164" s="69">
        <v>43290</v>
      </c>
      <c r="F164" s="68" t="s">
        <v>0</v>
      </c>
      <c r="G164" s="66">
        <f t="shared" si="5"/>
        <v>144475</v>
      </c>
      <c r="H164" s="56">
        <v>25</v>
      </c>
      <c r="I164" s="66">
        <f t="shared" si="0"/>
        <v>144500</v>
      </c>
      <c r="J164" s="48">
        <f>ROUND((H164*8/100),1)</f>
        <v>2</v>
      </c>
      <c r="M164" s="11">
        <f t="shared" si="4"/>
        <v>9.050000000000006</v>
      </c>
    </row>
    <row r="165" spans="4:13" x14ac:dyDescent="0.3">
      <c r="D165" s="69"/>
      <c r="F165" s="68" t="s">
        <v>64</v>
      </c>
      <c r="G165" s="66">
        <f t="shared" si="5"/>
        <v>144500</v>
      </c>
      <c r="H165" s="56">
        <v>15</v>
      </c>
      <c r="I165" s="66">
        <f t="shared" ref="I165:I177" si="7">G165+H165</f>
        <v>144515</v>
      </c>
      <c r="J165" s="48">
        <f>ROUND((H165*7.1/100),1)</f>
        <v>1.1000000000000001</v>
      </c>
      <c r="M165" s="11">
        <f t="shared" si="4"/>
        <v>7.9500000000000064</v>
      </c>
    </row>
    <row r="166" spans="4:13" x14ac:dyDescent="0.3">
      <c r="D166" s="69">
        <v>43291</v>
      </c>
      <c r="F166" s="68" t="s">
        <v>0</v>
      </c>
      <c r="G166" s="66">
        <f t="shared" si="5"/>
        <v>144515</v>
      </c>
      <c r="H166" s="56">
        <v>25</v>
      </c>
      <c r="I166" s="66">
        <f t="shared" si="7"/>
        <v>144540</v>
      </c>
      <c r="J166" s="48">
        <f>ROUND((H166*8/100),1)</f>
        <v>2</v>
      </c>
      <c r="M166" s="11">
        <f t="shared" si="4"/>
        <v>5.9500000000000064</v>
      </c>
    </row>
    <row r="167" spans="4:13" x14ac:dyDescent="0.3">
      <c r="D167" s="69"/>
      <c r="F167" s="68"/>
      <c r="G167" s="66">
        <f t="shared" si="5"/>
        <v>144540</v>
      </c>
      <c r="H167" s="56"/>
      <c r="I167" s="66">
        <f t="shared" si="7"/>
        <v>144540</v>
      </c>
      <c r="J167" s="48">
        <f>ROUND((H167*7.1/100),1)</f>
        <v>0</v>
      </c>
      <c r="M167" s="11">
        <f t="shared" si="4"/>
        <v>5.9500000000000064</v>
      </c>
    </row>
    <row r="168" spans="4:13" x14ac:dyDescent="0.3">
      <c r="D168" s="69">
        <v>43292</v>
      </c>
      <c r="F168" s="68" t="s">
        <v>0</v>
      </c>
      <c r="G168" s="66">
        <f t="shared" si="5"/>
        <v>144540</v>
      </c>
      <c r="H168" s="56">
        <v>25</v>
      </c>
      <c r="I168" s="66">
        <f t="shared" si="7"/>
        <v>144565</v>
      </c>
      <c r="J168" s="48">
        <f>ROUND((H168*8/100),1)</f>
        <v>2</v>
      </c>
      <c r="M168" s="11">
        <f t="shared" si="4"/>
        <v>3.9500000000000064</v>
      </c>
    </row>
    <row r="169" spans="4:13" x14ac:dyDescent="0.3">
      <c r="D169" s="69">
        <v>43292</v>
      </c>
      <c r="F169" s="68" t="s">
        <v>64</v>
      </c>
      <c r="G169" s="66">
        <f t="shared" si="5"/>
        <v>144565</v>
      </c>
      <c r="H169" s="56"/>
      <c r="I169" s="66">
        <f t="shared" si="7"/>
        <v>144565</v>
      </c>
      <c r="J169" s="48">
        <f>ROUND((H169*7.1/100),1)</f>
        <v>0</v>
      </c>
      <c r="K169" s="3">
        <v>25</v>
      </c>
      <c r="M169" s="11">
        <f t="shared" si="4"/>
        <v>28.950000000000006</v>
      </c>
    </row>
    <row r="170" spans="4:13" x14ac:dyDescent="0.3">
      <c r="D170" s="69">
        <v>43293</v>
      </c>
      <c r="F170" s="68" t="s">
        <v>5</v>
      </c>
      <c r="G170" s="66">
        <f t="shared" si="5"/>
        <v>144565</v>
      </c>
      <c r="H170" s="56">
        <v>120</v>
      </c>
      <c r="I170" s="66">
        <f t="shared" si="7"/>
        <v>144685</v>
      </c>
      <c r="J170" s="48">
        <f>ROUND((H170*7.1/100),1)</f>
        <v>8.5</v>
      </c>
      <c r="M170" s="11">
        <f t="shared" si="4"/>
        <v>20.450000000000006</v>
      </c>
    </row>
    <row r="171" spans="4:13" x14ac:dyDescent="0.3">
      <c r="D171" s="69">
        <v>43293</v>
      </c>
      <c r="F171" s="68" t="s">
        <v>0</v>
      </c>
      <c r="G171" s="66">
        <f t="shared" si="5"/>
        <v>144685</v>
      </c>
      <c r="H171" s="56">
        <v>68</v>
      </c>
      <c r="I171" s="66">
        <f t="shared" si="7"/>
        <v>144753</v>
      </c>
      <c r="J171" s="48">
        <f>ROUND((H171*8/100),1)</f>
        <v>5.4</v>
      </c>
      <c r="M171" s="11">
        <f>M170-J171+K171</f>
        <v>15.050000000000006</v>
      </c>
    </row>
    <row r="172" spans="4:13" x14ac:dyDescent="0.3">
      <c r="D172" s="69">
        <v>43294</v>
      </c>
      <c r="F172" s="68" t="s">
        <v>0</v>
      </c>
      <c r="G172" s="66">
        <f t="shared" si="5"/>
        <v>144753</v>
      </c>
      <c r="H172" s="56">
        <v>15</v>
      </c>
      <c r="I172" s="66">
        <f t="shared" si="7"/>
        <v>144768</v>
      </c>
      <c r="J172" s="48">
        <f>ROUND((H172*8/100),1)</f>
        <v>1.2</v>
      </c>
      <c r="M172" s="11">
        <f t="shared" si="4"/>
        <v>13.850000000000007</v>
      </c>
    </row>
    <row r="173" spans="4:13" x14ac:dyDescent="0.3">
      <c r="D173" s="69">
        <v>43294</v>
      </c>
      <c r="F173" s="68" t="s">
        <v>64</v>
      </c>
      <c r="G173" s="66">
        <f t="shared" si="5"/>
        <v>144768</v>
      </c>
      <c r="H173" s="56">
        <v>150</v>
      </c>
      <c r="I173" s="66">
        <f t="shared" si="7"/>
        <v>144918</v>
      </c>
      <c r="J173" s="48">
        <f>ROUND((H173*7.1/100),1)</f>
        <v>10.7</v>
      </c>
      <c r="M173" s="11">
        <f t="shared" si="4"/>
        <v>3.1500000000000075</v>
      </c>
    </row>
    <row r="174" spans="4:13" x14ac:dyDescent="0.3">
      <c r="D174" s="69">
        <v>43298</v>
      </c>
      <c r="F174" s="68" t="s">
        <v>0</v>
      </c>
      <c r="G174" s="66">
        <f t="shared" si="5"/>
        <v>144918</v>
      </c>
      <c r="H174" s="56">
        <v>61</v>
      </c>
      <c r="I174" s="66">
        <f t="shared" si="7"/>
        <v>144979</v>
      </c>
      <c r="J174" s="48">
        <f t="shared" ref="J174:J207" si="8">ROUND((H174*8/100),1)</f>
        <v>4.9000000000000004</v>
      </c>
      <c r="K174" s="3">
        <v>25</v>
      </c>
      <c r="M174" s="11">
        <f t="shared" si="4"/>
        <v>23.250000000000007</v>
      </c>
    </row>
    <row r="175" spans="4:13" x14ac:dyDescent="0.3">
      <c r="D175" s="69">
        <v>43299</v>
      </c>
      <c r="F175" s="68" t="s">
        <v>0</v>
      </c>
      <c r="G175" s="66">
        <f t="shared" si="5"/>
        <v>144979</v>
      </c>
      <c r="H175" s="56">
        <v>64</v>
      </c>
      <c r="I175" s="66">
        <f t="shared" si="7"/>
        <v>145043</v>
      </c>
      <c r="J175" s="48">
        <f t="shared" si="8"/>
        <v>5.0999999999999996</v>
      </c>
      <c r="M175" s="11">
        <f t="shared" si="4"/>
        <v>18.150000000000006</v>
      </c>
    </row>
    <row r="176" spans="4:13" x14ac:dyDescent="0.3">
      <c r="D176" s="69">
        <v>43300</v>
      </c>
      <c r="F176" s="68" t="s">
        <v>0</v>
      </c>
      <c r="G176" s="66">
        <f t="shared" si="5"/>
        <v>145043</v>
      </c>
      <c r="H176" s="56">
        <v>61</v>
      </c>
      <c r="I176" s="66">
        <f t="shared" si="7"/>
        <v>145104</v>
      </c>
      <c r="J176" s="48">
        <f t="shared" si="8"/>
        <v>4.9000000000000004</v>
      </c>
      <c r="K176" s="3">
        <v>25</v>
      </c>
      <c r="M176" s="11">
        <f t="shared" si="4"/>
        <v>38.250000000000007</v>
      </c>
    </row>
    <row r="177" spans="4:13" x14ac:dyDescent="0.3">
      <c r="D177" s="69">
        <v>43301</v>
      </c>
      <c r="F177" s="68" t="s">
        <v>0</v>
      </c>
      <c r="G177" s="66">
        <f t="shared" si="5"/>
        <v>145104</v>
      </c>
      <c r="H177" s="56">
        <v>65</v>
      </c>
      <c r="I177" s="66">
        <f t="shared" si="7"/>
        <v>145169</v>
      </c>
      <c r="J177" s="48">
        <f t="shared" si="8"/>
        <v>5.2</v>
      </c>
      <c r="M177" s="11">
        <f t="shared" si="4"/>
        <v>33.050000000000004</v>
      </c>
    </row>
    <row r="178" spans="4:13" x14ac:dyDescent="0.3">
      <c r="D178" s="69">
        <v>43304</v>
      </c>
      <c r="F178" s="68" t="s">
        <v>0</v>
      </c>
      <c r="G178" s="66">
        <f t="shared" si="5"/>
        <v>145169</v>
      </c>
      <c r="H178" s="56">
        <v>52</v>
      </c>
      <c r="I178" s="66">
        <f t="shared" ref="I178:I191" si="9">G178+H178</f>
        <v>145221</v>
      </c>
      <c r="J178" s="48">
        <f t="shared" si="8"/>
        <v>4.2</v>
      </c>
      <c r="M178" s="11">
        <f t="shared" si="4"/>
        <v>28.850000000000005</v>
      </c>
    </row>
    <row r="179" spans="4:13" x14ac:dyDescent="0.3">
      <c r="D179" s="69">
        <v>43305</v>
      </c>
      <c r="F179" s="68" t="s">
        <v>0</v>
      </c>
      <c r="G179" s="66">
        <f t="shared" si="5"/>
        <v>145221</v>
      </c>
      <c r="H179" s="56">
        <v>51</v>
      </c>
      <c r="I179">
        <f t="shared" si="9"/>
        <v>145272</v>
      </c>
      <c r="J179" s="48">
        <f t="shared" si="8"/>
        <v>4.0999999999999996</v>
      </c>
      <c r="M179" s="11">
        <f t="shared" si="4"/>
        <v>24.750000000000007</v>
      </c>
    </row>
    <row r="180" spans="4:13" x14ac:dyDescent="0.3">
      <c r="D180" s="69">
        <v>43306</v>
      </c>
      <c r="F180" s="68" t="s">
        <v>0</v>
      </c>
      <c r="G180" s="66">
        <f t="shared" si="5"/>
        <v>145272</v>
      </c>
      <c r="H180" s="56">
        <v>66</v>
      </c>
      <c r="I180">
        <f t="shared" si="9"/>
        <v>145338</v>
      </c>
      <c r="J180" s="48">
        <f t="shared" si="8"/>
        <v>5.3</v>
      </c>
      <c r="M180" s="11">
        <f t="shared" si="4"/>
        <v>19.450000000000006</v>
      </c>
    </row>
    <row r="181" spans="4:13" x14ac:dyDescent="0.3">
      <c r="D181" s="69">
        <v>43307</v>
      </c>
      <c r="F181" s="68" t="s">
        <v>0</v>
      </c>
      <c r="G181" s="66">
        <f t="shared" si="5"/>
        <v>145338</v>
      </c>
      <c r="H181" s="56">
        <v>56</v>
      </c>
      <c r="I181">
        <f t="shared" si="9"/>
        <v>145394</v>
      </c>
      <c r="J181" s="48">
        <f t="shared" si="8"/>
        <v>4.5</v>
      </c>
      <c r="M181" s="11">
        <f t="shared" si="4"/>
        <v>14.950000000000006</v>
      </c>
    </row>
    <row r="182" spans="4:13" x14ac:dyDescent="0.3">
      <c r="D182" s="69">
        <v>43308</v>
      </c>
      <c r="F182" s="68" t="s">
        <v>0</v>
      </c>
      <c r="G182" s="66">
        <f t="shared" si="5"/>
        <v>145394</v>
      </c>
      <c r="H182" s="56">
        <v>62</v>
      </c>
      <c r="I182">
        <f t="shared" si="9"/>
        <v>145456</v>
      </c>
      <c r="J182" s="48">
        <f t="shared" si="8"/>
        <v>5</v>
      </c>
      <c r="K182" s="3">
        <v>15</v>
      </c>
      <c r="M182" s="11">
        <f t="shared" si="4"/>
        <v>24.950000000000006</v>
      </c>
    </row>
    <row r="183" spans="4:13" x14ac:dyDescent="0.3">
      <c r="D183" s="69">
        <v>43311</v>
      </c>
      <c r="F183" s="68" t="s">
        <v>0</v>
      </c>
      <c r="G183" s="66">
        <f t="shared" si="5"/>
        <v>145456</v>
      </c>
      <c r="H183" s="56">
        <v>24</v>
      </c>
      <c r="I183">
        <f t="shared" si="9"/>
        <v>145480</v>
      </c>
      <c r="J183" s="48">
        <f t="shared" si="8"/>
        <v>1.9</v>
      </c>
      <c r="M183" s="11">
        <f t="shared" si="4"/>
        <v>23.050000000000008</v>
      </c>
    </row>
    <row r="184" spans="4:13" x14ac:dyDescent="0.3">
      <c r="D184" s="69">
        <v>43312</v>
      </c>
      <c r="F184" s="68" t="s">
        <v>65</v>
      </c>
      <c r="G184" s="66">
        <f t="shared" si="5"/>
        <v>145480</v>
      </c>
      <c r="H184" s="56">
        <v>230</v>
      </c>
      <c r="I184">
        <f t="shared" si="9"/>
        <v>145710</v>
      </c>
      <c r="J184" s="48">
        <f>ROUND((H184*7.1/100),1)</f>
        <v>16.3</v>
      </c>
      <c r="K184" s="3">
        <v>15</v>
      </c>
      <c r="M184" s="11">
        <f t="shared" si="4"/>
        <v>21.750000000000007</v>
      </c>
    </row>
    <row r="185" spans="4:13" x14ac:dyDescent="0.3">
      <c r="D185" s="69">
        <v>43312</v>
      </c>
      <c r="F185" s="68" t="s">
        <v>5</v>
      </c>
      <c r="G185" s="66">
        <f t="shared" si="5"/>
        <v>145710</v>
      </c>
      <c r="H185" s="56">
        <v>59</v>
      </c>
      <c r="I185">
        <f t="shared" si="9"/>
        <v>145769</v>
      </c>
      <c r="J185" s="48">
        <f>ROUND((H185*7.1/100),1)</f>
        <v>4.2</v>
      </c>
      <c r="M185" s="11">
        <f t="shared" si="4"/>
        <v>17.550000000000008</v>
      </c>
    </row>
    <row r="186" spans="4:13" x14ac:dyDescent="0.3">
      <c r="D186" s="69">
        <v>43312</v>
      </c>
      <c r="F186" s="68" t="s">
        <v>0</v>
      </c>
      <c r="G186" s="66">
        <f t="shared" si="5"/>
        <v>145769</v>
      </c>
      <c r="H186" s="56">
        <v>32</v>
      </c>
      <c r="I186">
        <f t="shared" si="9"/>
        <v>145801</v>
      </c>
      <c r="J186" s="48">
        <f t="shared" si="8"/>
        <v>2.6</v>
      </c>
      <c r="K186" s="3">
        <v>10</v>
      </c>
      <c r="M186" s="11">
        <f t="shared" si="4"/>
        <v>24.95000000000001</v>
      </c>
    </row>
    <row r="187" spans="4:13" x14ac:dyDescent="0.3">
      <c r="D187" s="69">
        <v>43313</v>
      </c>
      <c r="F187" s="68" t="s">
        <v>0</v>
      </c>
      <c r="G187" s="66">
        <f t="shared" si="5"/>
        <v>145801</v>
      </c>
      <c r="H187" s="56">
        <v>15</v>
      </c>
      <c r="I187">
        <f t="shared" si="9"/>
        <v>145816</v>
      </c>
      <c r="J187" s="48">
        <f t="shared" si="8"/>
        <v>1.2</v>
      </c>
      <c r="M187" s="11">
        <f t="shared" si="4"/>
        <v>23.750000000000011</v>
      </c>
    </row>
    <row r="188" spans="4:13" x14ac:dyDescent="0.3">
      <c r="D188" s="69">
        <v>43314</v>
      </c>
      <c r="F188" s="68" t="s">
        <v>0</v>
      </c>
      <c r="G188" s="66">
        <f t="shared" si="5"/>
        <v>145816</v>
      </c>
      <c r="H188" s="56">
        <v>15</v>
      </c>
      <c r="I188">
        <f t="shared" si="9"/>
        <v>145831</v>
      </c>
      <c r="J188" s="48">
        <f t="shared" si="8"/>
        <v>1.2</v>
      </c>
      <c r="M188" s="11">
        <f t="shared" si="4"/>
        <v>22.550000000000011</v>
      </c>
    </row>
    <row r="189" spans="4:13" x14ac:dyDescent="0.3">
      <c r="D189" s="69">
        <v>43315</v>
      </c>
      <c r="F189" s="68" t="s">
        <v>0</v>
      </c>
      <c r="G189">
        <f t="shared" ref="G189:G197" si="10">I188</f>
        <v>145831</v>
      </c>
      <c r="H189" s="56">
        <v>16</v>
      </c>
      <c r="I189">
        <f t="shared" si="9"/>
        <v>145847</v>
      </c>
      <c r="J189" s="48">
        <f t="shared" si="8"/>
        <v>1.3</v>
      </c>
      <c r="K189" s="3">
        <v>30</v>
      </c>
      <c r="M189" s="11">
        <f t="shared" ref="M189:M252" si="11">M188-J189+K189</f>
        <v>51.250000000000014</v>
      </c>
    </row>
    <row r="190" spans="4:13" x14ac:dyDescent="0.3">
      <c r="D190" s="69">
        <v>43315</v>
      </c>
      <c r="F190" s="68" t="s">
        <v>5</v>
      </c>
      <c r="G190">
        <f t="shared" si="10"/>
        <v>145847</v>
      </c>
      <c r="H190" s="56">
        <v>371</v>
      </c>
      <c r="I190">
        <f t="shared" si="9"/>
        <v>146218</v>
      </c>
      <c r="J190" s="48">
        <f>ROUND((H190*7.1/100),1)</f>
        <v>26.3</v>
      </c>
      <c r="K190" s="3">
        <v>13</v>
      </c>
      <c r="M190" s="11">
        <f t="shared" si="11"/>
        <v>37.950000000000017</v>
      </c>
    </row>
    <row r="191" spans="4:13" x14ac:dyDescent="0.3">
      <c r="D191" s="69">
        <v>43317</v>
      </c>
      <c r="F191" s="68" t="s">
        <v>5</v>
      </c>
      <c r="G191">
        <f t="shared" si="10"/>
        <v>146218</v>
      </c>
      <c r="H191" s="56">
        <v>371</v>
      </c>
      <c r="I191">
        <f t="shared" si="9"/>
        <v>146589</v>
      </c>
      <c r="J191" s="48">
        <f>ROUND((H191*7.1/100),1)</f>
        <v>26.3</v>
      </c>
      <c r="M191" s="11">
        <f t="shared" si="11"/>
        <v>11.650000000000016</v>
      </c>
    </row>
    <row r="192" spans="4:13" x14ac:dyDescent="0.3">
      <c r="D192" s="69">
        <v>43317</v>
      </c>
      <c r="F192" s="68" t="s">
        <v>0</v>
      </c>
      <c r="G192">
        <f t="shared" si="10"/>
        <v>146589</v>
      </c>
      <c r="H192" s="56">
        <v>28</v>
      </c>
      <c r="I192">
        <f>+G192+H192</f>
        <v>146617</v>
      </c>
      <c r="J192" s="48">
        <f t="shared" si="8"/>
        <v>2.2000000000000002</v>
      </c>
      <c r="K192" s="3">
        <v>25</v>
      </c>
      <c r="M192" s="11">
        <f t="shared" si="11"/>
        <v>34.450000000000017</v>
      </c>
    </row>
    <row r="193" spans="4:13" x14ac:dyDescent="0.3">
      <c r="D193" s="69">
        <v>43318</v>
      </c>
      <c r="F193" s="68" t="s">
        <v>0</v>
      </c>
      <c r="G193">
        <f t="shared" si="10"/>
        <v>146617</v>
      </c>
      <c r="H193" s="56">
        <v>37</v>
      </c>
      <c r="I193">
        <f t="shared" ref="I193:I446" si="12">G193+H193</f>
        <v>146654</v>
      </c>
      <c r="J193" s="48">
        <f t="shared" si="8"/>
        <v>3</v>
      </c>
      <c r="M193" s="11">
        <f t="shared" si="11"/>
        <v>31.450000000000017</v>
      </c>
    </row>
    <row r="194" spans="4:13" x14ac:dyDescent="0.3">
      <c r="D194" s="69">
        <v>43319</v>
      </c>
      <c r="F194" s="68" t="s">
        <v>0</v>
      </c>
      <c r="G194">
        <f t="shared" si="10"/>
        <v>146654</v>
      </c>
      <c r="H194" s="56">
        <v>39</v>
      </c>
      <c r="I194">
        <f t="shared" si="12"/>
        <v>146693</v>
      </c>
      <c r="J194" s="48">
        <f t="shared" si="8"/>
        <v>3.1</v>
      </c>
      <c r="M194" s="11">
        <f t="shared" si="11"/>
        <v>28.350000000000016</v>
      </c>
    </row>
    <row r="195" spans="4:13" x14ac:dyDescent="0.3">
      <c r="D195" s="69">
        <v>43320</v>
      </c>
      <c r="F195" s="68" t="s">
        <v>0</v>
      </c>
      <c r="G195">
        <f t="shared" si="10"/>
        <v>146693</v>
      </c>
      <c r="H195" s="56">
        <v>28</v>
      </c>
      <c r="I195">
        <f t="shared" si="12"/>
        <v>146721</v>
      </c>
      <c r="J195" s="48">
        <f t="shared" si="8"/>
        <v>2.2000000000000002</v>
      </c>
      <c r="M195" s="11">
        <f t="shared" si="11"/>
        <v>26.150000000000016</v>
      </c>
    </row>
    <row r="196" spans="4:13" x14ac:dyDescent="0.3">
      <c r="D196" s="69">
        <v>43321</v>
      </c>
      <c r="F196" s="68" t="s">
        <v>0</v>
      </c>
      <c r="G196">
        <f t="shared" si="10"/>
        <v>146721</v>
      </c>
      <c r="H196" s="56">
        <v>42</v>
      </c>
      <c r="I196">
        <f t="shared" si="12"/>
        <v>146763</v>
      </c>
      <c r="J196" s="48">
        <f t="shared" si="8"/>
        <v>3.4</v>
      </c>
      <c r="M196" s="11">
        <f t="shared" si="11"/>
        <v>22.750000000000018</v>
      </c>
    </row>
    <row r="197" spans="4:13" x14ac:dyDescent="0.3">
      <c r="D197" s="69">
        <v>43322</v>
      </c>
      <c r="F197" s="68" t="s">
        <v>0</v>
      </c>
      <c r="G197">
        <f t="shared" si="10"/>
        <v>146763</v>
      </c>
      <c r="H197" s="56">
        <v>39</v>
      </c>
      <c r="I197">
        <f t="shared" si="12"/>
        <v>146802</v>
      </c>
      <c r="J197" s="48">
        <f t="shared" si="8"/>
        <v>3.1</v>
      </c>
      <c r="K197" s="3">
        <v>20</v>
      </c>
      <c r="M197" s="11">
        <f t="shared" si="11"/>
        <v>39.65000000000002</v>
      </c>
    </row>
    <row r="198" spans="4:13" x14ac:dyDescent="0.3">
      <c r="D198" s="69">
        <v>43325</v>
      </c>
      <c r="F198" s="68" t="s">
        <v>0</v>
      </c>
      <c r="G198">
        <f t="shared" ref="G198:G452" si="13">I197</f>
        <v>146802</v>
      </c>
      <c r="H198" s="56">
        <v>37</v>
      </c>
      <c r="I198">
        <f t="shared" si="12"/>
        <v>146839</v>
      </c>
      <c r="J198" s="48">
        <f t="shared" si="8"/>
        <v>3</v>
      </c>
      <c r="M198" s="11">
        <f t="shared" si="11"/>
        <v>36.65000000000002</v>
      </c>
    </row>
    <row r="199" spans="4:13" x14ac:dyDescent="0.3">
      <c r="D199" s="69">
        <v>43326</v>
      </c>
      <c r="F199" s="68" t="s">
        <v>0</v>
      </c>
      <c r="G199">
        <f t="shared" si="13"/>
        <v>146839</v>
      </c>
      <c r="H199" s="56">
        <v>59</v>
      </c>
      <c r="I199">
        <f t="shared" si="12"/>
        <v>146898</v>
      </c>
      <c r="J199" s="48">
        <f t="shared" si="8"/>
        <v>4.7</v>
      </c>
      <c r="M199" s="11">
        <f t="shared" si="11"/>
        <v>31.950000000000021</v>
      </c>
    </row>
    <row r="200" spans="4:13" x14ac:dyDescent="0.3">
      <c r="D200" s="69">
        <v>43327</v>
      </c>
      <c r="F200" s="68" t="s">
        <v>44</v>
      </c>
      <c r="G200">
        <f t="shared" si="13"/>
        <v>146898</v>
      </c>
      <c r="H200" s="56">
        <v>106</v>
      </c>
      <c r="I200">
        <f t="shared" si="12"/>
        <v>147004</v>
      </c>
      <c r="J200" s="48">
        <f>ROUND((H200*7.1/100),1)</f>
        <v>7.5</v>
      </c>
      <c r="K200" s="3">
        <v>10</v>
      </c>
      <c r="M200" s="11">
        <f t="shared" si="11"/>
        <v>34.450000000000017</v>
      </c>
    </row>
    <row r="201" spans="4:13" x14ac:dyDescent="0.3">
      <c r="D201" s="69">
        <v>43327</v>
      </c>
      <c r="F201" s="68" t="s">
        <v>5</v>
      </c>
      <c r="G201">
        <f t="shared" si="13"/>
        <v>147004</v>
      </c>
      <c r="H201" s="56">
        <v>58</v>
      </c>
      <c r="I201">
        <f t="shared" si="12"/>
        <v>147062</v>
      </c>
      <c r="J201" s="48">
        <f>ROUND((H201*7.1/100),1)</f>
        <v>4.0999999999999996</v>
      </c>
      <c r="K201" s="3">
        <v>10</v>
      </c>
      <c r="M201" s="11">
        <f t="shared" si="11"/>
        <v>40.350000000000016</v>
      </c>
    </row>
    <row r="202" spans="4:13" x14ac:dyDescent="0.3">
      <c r="D202" s="69">
        <v>43327</v>
      </c>
      <c r="F202" s="68" t="s">
        <v>0</v>
      </c>
      <c r="G202">
        <f t="shared" si="13"/>
        <v>147062</v>
      </c>
      <c r="H202" s="56">
        <v>26</v>
      </c>
      <c r="I202">
        <f t="shared" si="12"/>
        <v>147088</v>
      </c>
      <c r="J202" s="48">
        <f t="shared" si="8"/>
        <v>2.1</v>
      </c>
      <c r="M202" s="11">
        <f t="shared" si="11"/>
        <v>38.250000000000014</v>
      </c>
    </row>
    <row r="203" spans="4:13" x14ac:dyDescent="0.3">
      <c r="D203" s="69">
        <v>43328</v>
      </c>
      <c r="F203" s="68" t="s">
        <v>30</v>
      </c>
      <c r="G203">
        <f t="shared" si="13"/>
        <v>147088</v>
      </c>
      <c r="H203" s="56">
        <v>530</v>
      </c>
      <c r="I203">
        <f t="shared" si="12"/>
        <v>147618</v>
      </c>
      <c r="J203" s="48">
        <f>ROUND((H203*7.1/100),1)</f>
        <v>37.6</v>
      </c>
      <c r="K203" s="3">
        <v>20</v>
      </c>
      <c r="M203" s="11">
        <f t="shared" si="11"/>
        <v>20.650000000000013</v>
      </c>
    </row>
    <row r="204" spans="4:13" x14ac:dyDescent="0.3">
      <c r="D204" s="69">
        <v>43328</v>
      </c>
      <c r="F204" s="68" t="s">
        <v>31</v>
      </c>
      <c r="G204">
        <f t="shared" si="13"/>
        <v>147618</v>
      </c>
      <c r="H204" s="56">
        <v>66</v>
      </c>
      <c r="I204" s="78">
        <f t="shared" si="12"/>
        <v>147684</v>
      </c>
      <c r="J204" s="48">
        <f>ROUND((H204*8.4/100),1)</f>
        <v>5.5</v>
      </c>
      <c r="K204" s="3">
        <v>10</v>
      </c>
      <c r="M204" s="11">
        <f t="shared" si="11"/>
        <v>25.150000000000013</v>
      </c>
    </row>
    <row r="205" spans="4:13" x14ac:dyDescent="0.3">
      <c r="D205" s="69">
        <v>43328</v>
      </c>
      <c r="F205" s="68" t="s">
        <v>0</v>
      </c>
      <c r="G205">
        <f t="shared" si="13"/>
        <v>147684</v>
      </c>
      <c r="H205" s="56">
        <v>27</v>
      </c>
      <c r="I205" s="78">
        <f t="shared" si="12"/>
        <v>147711</v>
      </c>
      <c r="J205" s="48">
        <f t="shared" si="8"/>
        <v>2.2000000000000002</v>
      </c>
      <c r="K205" s="3">
        <v>10</v>
      </c>
      <c r="M205" s="11">
        <f t="shared" si="11"/>
        <v>32.950000000000017</v>
      </c>
    </row>
    <row r="206" spans="4:13" x14ac:dyDescent="0.3">
      <c r="D206" s="69">
        <v>43329</v>
      </c>
      <c r="F206" s="68" t="s">
        <v>0</v>
      </c>
      <c r="G206">
        <f t="shared" si="13"/>
        <v>147711</v>
      </c>
      <c r="H206" s="56">
        <v>75</v>
      </c>
      <c r="I206" s="78">
        <f t="shared" si="12"/>
        <v>147786</v>
      </c>
      <c r="J206" s="48">
        <f t="shared" si="8"/>
        <v>6</v>
      </c>
      <c r="K206" s="3">
        <v>10</v>
      </c>
      <c r="M206" s="11">
        <f t="shared" si="11"/>
        <v>36.950000000000017</v>
      </c>
    </row>
    <row r="207" spans="4:13" x14ac:dyDescent="0.3">
      <c r="D207" s="69">
        <v>43332</v>
      </c>
      <c r="F207" s="68" t="s">
        <v>0</v>
      </c>
      <c r="G207">
        <f t="shared" si="13"/>
        <v>147786</v>
      </c>
      <c r="H207" s="56">
        <v>63</v>
      </c>
      <c r="I207" s="78">
        <f t="shared" si="12"/>
        <v>147849</v>
      </c>
      <c r="J207" s="48">
        <f t="shared" si="8"/>
        <v>5</v>
      </c>
      <c r="M207" s="11">
        <f t="shared" si="11"/>
        <v>31.950000000000017</v>
      </c>
    </row>
    <row r="208" spans="4:13" x14ac:dyDescent="0.3">
      <c r="D208" s="69">
        <v>43333</v>
      </c>
      <c r="F208" s="68" t="s">
        <v>54</v>
      </c>
      <c r="G208">
        <f t="shared" si="13"/>
        <v>147849</v>
      </c>
      <c r="H208" s="56">
        <v>84</v>
      </c>
      <c r="I208" s="78">
        <f t="shared" si="12"/>
        <v>147933</v>
      </c>
      <c r="J208" s="48">
        <f>ROUND((H208*7.1/100),1)</f>
        <v>6</v>
      </c>
      <c r="K208" s="3">
        <v>10</v>
      </c>
      <c r="M208" s="11">
        <f t="shared" si="11"/>
        <v>35.950000000000017</v>
      </c>
    </row>
    <row r="209" spans="4:13" x14ac:dyDescent="0.3">
      <c r="D209" s="69">
        <v>43333</v>
      </c>
      <c r="F209" s="68" t="s">
        <v>5</v>
      </c>
      <c r="G209">
        <f t="shared" si="13"/>
        <v>147933</v>
      </c>
      <c r="H209" s="56">
        <v>28</v>
      </c>
      <c r="I209" s="78">
        <f t="shared" si="12"/>
        <v>147961</v>
      </c>
      <c r="J209" s="48">
        <f>ROUND((H209*7.1/100),1)</f>
        <v>2</v>
      </c>
      <c r="M209" s="11">
        <f t="shared" si="11"/>
        <v>33.950000000000017</v>
      </c>
    </row>
    <row r="210" spans="4:13" x14ac:dyDescent="0.3">
      <c r="D210" s="69">
        <v>43333</v>
      </c>
      <c r="F210" s="68" t="s">
        <v>0</v>
      </c>
      <c r="G210">
        <f t="shared" si="13"/>
        <v>147961</v>
      </c>
      <c r="H210" s="56">
        <v>32</v>
      </c>
      <c r="I210" s="78">
        <f t="shared" si="12"/>
        <v>147993</v>
      </c>
      <c r="J210" s="48">
        <f>ROUND((H210*8/100),1)</f>
        <v>2.6</v>
      </c>
      <c r="M210" s="11">
        <f t="shared" si="11"/>
        <v>31.350000000000016</v>
      </c>
    </row>
    <row r="211" spans="4:13" x14ac:dyDescent="0.3">
      <c r="D211" s="69">
        <v>43334</v>
      </c>
      <c r="F211" s="68" t="s">
        <v>0</v>
      </c>
      <c r="G211">
        <f t="shared" si="13"/>
        <v>147993</v>
      </c>
      <c r="H211" s="56">
        <v>0</v>
      </c>
      <c r="I211" s="78">
        <f t="shared" si="12"/>
        <v>147993</v>
      </c>
      <c r="J211" s="48">
        <f>ROUND((H211*8/100),1)</f>
        <v>0</v>
      </c>
      <c r="M211" s="11">
        <f t="shared" si="11"/>
        <v>31.350000000000016</v>
      </c>
    </row>
    <row r="212" spans="4:13" x14ac:dyDescent="0.3">
      <c r="D212" s="69">
        <v>43335</v>
      </c>
      <c r="F212" s="68" t="s">
        <v>66</v>
      </c>
      <c r="G212">
        <f t="shared" si="13"/>
        <v>147993</v>
      </c>
      <c r="H212" s="56">
        <v>265</v>
      </c>
      <c r="I212" s="78">
        <f t="shared" si="12"/>
        <v>148258</v>
      </c>
      <c r="J212" s="48">
        <f>ROUND((H212*7.1/100),1)</f>
        <v>18.8</v>
      </c>
      <c r="K212" s="3">
        <v>10</v>
      </c>
      <c r="M212" s="11">
        <f t="shared" si="11"/>
        <v>22.550000000000015</v>
      </c>
    </row>
    <row r="213" spans="4:13" x14ac:dyDescent="0.3">
      <c r="D213" s="69">
        <v>43335</v>
      </c>
      <c r="F213" s="68" t="s">
        <v>31</v>
      </c>
      <c r="G213">
        <f t="shared" si="13"/>
        <v>148258</v>
      </c>
      <c r="H213" s="56">
        <v>90</v>
      </c>
      <c r="I213" s="78">
        <f t="shared" si="12"/>
        <v>148348</v>
      </c>
      <c r="J213" s="48">
        <f>ROUND((H213*8.4/100),1)</f>
        <v>7.6</v>
      </c>
      <c r="K213" s="3">
        <v>10</v>
      </c>
      <c r="M213" s="11">
        <f t="shared" si="11"/>
        <v>24.950000000000017</v>
      </c>
    </row>
    <row r="214" spans="4:13" x14ac:dyDescent="0.3">
      <c r="D214" s="69">
        <v>43335</v>
      </c>
      <c r="F214" s="68" t="s">
        <v>67</v>
      </c>
      <c r="G214">
        <f t="shared" si="13"/>
        <v>148348</v>
      </c>
      <c r="H214" s="56">
        <v>207</v>
      </c>
      <c r="I214" s="78">
        <f t="shared" si="12"/>
        <v>148555</v>
      </c>
      <c r="J214" s="48">
        <f>ROUND((H214*7.1/100),1)</f>
        <v>14.7</v>
      </c>
      <c r="K214" s="3">
        <v>10</v>
      </c>
      <c r="M214" s="11">
        <f t="shared" si="11"/>
        <v>20.250000000000018</v>
      </c>
    </row>
    <row r="215" spans="4:13" x14ac:dyDescent="0.3">
      <c r="D215" s="69">
        <v>43335</v>
      </c>
      <c r="F215" s="68" t="s">
        <v>68</v>
      </c>
      <c r="G215">
        <f t="shared" si="13"/>
        <v>148555</v>
      </c>
      <c r="H215" s="56">
        <v>10</v>
      </c>
      <c r="I215" s="78">
        <f t="shared" si="12"/>
        <v>148565</v>
      </c>
      <c r="J215" s="48">
        <f>ROUND((H215*7.7/100),1)</f>
        <v>0.8</v>
      </c>
      <c r="K215" s="3">
        <v>10</v>
      </c>
      <c r="M215" s="11">
        <f t="shared" si="11"/>
        <v>29.450000000000017</v>
      </c>
    </row>
    <row r="216" spans="4:13" x14ac:dyDescent="0.3">
      <c r="D216" s="69">
        <v>43335</v>
      </c>
      <c r="F216" s="68" t="s">
        <v>69</v>
      </c>
      <c r="G216">
        <f t="shared" si="13"/>
        <v>148565</v>
      </c>
      <c r="H216" s="56">
        <v>79</v>
      </c>
      <c r="I216" s="78">
        <f t="shared" si="12"/>
        <v>148644</v>
      </c>
      <c r="J216" s="48">
        <f>ROUND((H216*7.1/100),1)</f>
        <v>5.6</v>
      </c>
      <c r="M216" s="11">
        <f t="shared" si="11"/>
        <v>23.850000000000016</v>
      </c>
    </row>
    <row r="217" spans="4:13" x14ac:dyDescent="0.3">
      <c r="D217" s="69">
        <v>43335</v>
      </c>
      <c r="F217" s="68" t="s">
        <v>0</v>
      </c>
      <c r="G217">
        <f t="shared" si="13"/>
        <v>148644</v>
      </c>
      <c r="H217" s="56">
        <v>58</v>
      </c>
      <c r="I217" s="78">
        <f t="shared" si="12"/>
        <v>148702</v>
      </c>
      <c r="J217" s="48">
        <f>ROUND((H217*8/100),1)</f>
        <v>4.5999999999999996</v>
      </c>
      <c r="M217" s="11">
        <f t="shared" si="11"/>
        <v>19.250000000000014</v>
      </c>
    </row>
    <row r="218" spans="4:13" x14ac:dyDescent="0.3">
      <c r="D218" s="69">
        <v>43336</v>
      </c>
      <c r="F218" s="68" t="s">
        <v>0</v>
      </c>
      <c r="G218">
        <f t="shared" si="13"/>
        <v>148702</v>
      </c>
      <c r="H218" s="56">
        <v>68</v>
      </c>
      <c r="I218" s="78">
        <f t="shared" si="12"/>
        <v>148770</v>
      </c>
      <c r="J218" s="48">
        <f>ROUND((H218*8/100),1)</f>
        <v>5.4</v>
      </c>
      <c r="K218" s="3">
        <v>15</v>
      </c>
      <c r="M218" s="11">
        <f t="shared" si="11"/>
        <v>28.850000000000016</v>
      </c>
    </row>
    <row r="219" spans="4:13" x14ac:dyDescent="0.3">
      <c r="D219" s="69">
        <v>43339</v>
      </c>
      <c r="F219" s="68" t="s">
        <v>0</v>
      </c>
      <c r="G219">
        <f t="shared" si="13"/>
        <v>148770</v>
      </c>
      <c r="H219" s="56">
        <v>44</v>
      </c>
      <c r="I219" s="78">
        <f t="shared" si="12"/>
        <v>148814</v>
      </c>
      <c r="J219" s="48">
        <f>ROUND((H219*8/100),1)</f>
        <v>3.5</v>
      </c>
      <c r="M219" s="11">
        <f t="shared" si="11"/>
        <v>25.350000000000016</v>
      </c>
    </row>
    <row r="220" spans="4:13" x14ac:dyDescent="0.3">
      <c r="D220" s="69">
        <v>43340</v>
      </c>
      <c r="F220" s="68" t="s">
        <v>49</v>
      </c>
      <c r="G220">
        <f t="shared" si="13"/>
        <v>148814</v>
      </c>
      <c r="H220" s="56">
        <v>158</v>
      </c>
      <c r="I220" s="78">
        <f t="shared" si="12"/>
        <v>148972</v>
      </c>
      <c r="J220" s="48">
        <f>ROUND((H220*7.1/100),1)</f>
        <v>11.2</v>
      </c>
      <c r="K220" s="3">
        <v>15</v>
      </c>
      <c r="M220" s="11">
        <f t="shared" si="11"/>
        <v>29.150000000000016</v>
      </c>
    </row>
    <row r="221" spans="4:13" x14ac:dyDescent="0.3">
      <c r="D221" s="69">
        <v>43340</v>
      </c>
      <c r="F221" s="68" t="s">
        <v>5</v>
      </c>
      <c r="G221">
        <f t="shared" si="13"/>
        <v>148972</v>
      </c>
      <c r="H221" s="56">
        <v>51</v>
      </c>
      <c r="I221" s="78">
        <f t="shared" si="12"/>
        <v>149023</v>
      </c>
      <c r="J221" s="48">
        <f>ROUND((H221*7.1/100),1)</f>
        <v>3.6</v>
      </c>
      <c r="M221" s="11">
        <f t="shared" si="11"/>
        <v>25.550000000000015</v>
      </c>
    </row>
    <row r="222" spans="4:13" x14ac:dyDescent="0.3">
      <c r="D222" s="69">
        <v>43340</v>
      </c>
      <c r="F222" s="68" t="s">
        <v>68</v>
      </c>
      <c r="G222">
        <f t="shared" si="13"/>
        <v>149023</v>
      </c>
      <c r="H222" s="56">
        <v>49</v>
      </c>
      <c r="I222" s="78">
        <f t="shared" si="12"/>
        <v>149072</v>
      </c>
      <c r="J222" s="48">
        <f>ROUND((H222*7.7/100),1)</f>
        <v>3.8</v>
      </c>
      <c r="M222" s="11">
        <f t="shared" si="11"/>
        <v>21.750000000000014</v>
      </c>
    </row>
    <row r="223" spans="4:13" x14ac:dyDescent="0.3">
      <c r="D223" s="69">
        <v>43340</v>
      </c>
      <c r="F223" s="68" t="s">
        <v>0</v>
      </c>
      <c r="G223">
        <f t="shared" si="13"/>
        <v>149072</v>
      </c>
      <c r="H223" s="56">
        <v>38</v>
      </c>
      <c r="I223" s="78">
        <f t="shared" si="12"/>
        <v>149110</v>
      </c>
      <c r="J223" s="48">
        <f>ROUND((H223*8/100),1)</f>
        <v>3</v>
      </c>
      <c r="K223" s="3">
        <v>10</v>
      </c>
      <c r="M223" s="11">
        <f t="shared" si="11"/>
        <v>28.750000000000014</v>
      </c>
    </row>
    <row r="224" spans="4:13" x14ac:dyDescent="0.3">
      <c r="D224" s="69">
        <v>43341</v>
      </c>
      <c r="F224" s="68" t="s">
        <v>0</v>
      </c>
      <c r="G224">
        <f t="shared" si="13"/>
        <v>149110</v>
      </c>
      <c r="H224" s="56">
        <v>74</v>
      </c>
      <c r="I224" s="78">
        <f t="shared" si="12"/>
        <v>149184</v>
      </c>
      <c r="J224" s="48">
        <f>ROUND((H224*8/100),1)</f>
        <v>5.9</v>
      </c>
      <c r="M224" s="11">
        <f t="shared" si="11"/>
        <v>22.850000000000016</v>
      </c>
    </row>
    <row r="225" spans="4:13" x14ac:dyDescent="0.3">
      <c r="D225" s="69">
        <v>43342</v>
      </c>
      <c r="F225" s="68" t="s">
        <v>70</v>
      </c>
      <c r="G225">
        <f t="shared" si="13"/>
        <v>149184</v>
      </c>
      <c r="H225" s="56">
        <v>113</v>
      </c>
      <c r="I225" s="78">
        <f t="shared" si="12"/>
        <v>149297</v>
      </c>
      <c r="J225" s="48">
        <f>ROUND((H225*7.1/100),1)</f>
        <v>8</v>
      </c>
      <c r="K225" s="3">
        <v>10</v>
      </c>
      <c r="M225" s="11">
        <f t="shared" si="11"/>
        <v>24.850000000000016</v>
      </c>
    </row>
    <row r="226" spans="4:13" x14ac:dyDescent="0.3">
      <c r="D226" s="69">
        <v>43342</v>
      </c>
      <c r="F226" s="68" t="s">
        <v>37</v>
      </c>
      <c r="G226">
        <f t="shared" si="13"/>
        <v>149297</v>
      </c>
      <c r="H226" s="56">
        <v>14</v>
      </c>
      <c r="I226" s="78">
        <f t="shared" si="12"/>
        <v>149311</v>
      </c>
      <c r="J226" s="48">
        <f>ROUND((H226*7.7/100),1)</f>
        <v>1.1000000000000001</v>
      </c>
      <c r="M226" s="11">
        <f t="shared" si="11"/>
        <v>23.750000000000014</v>
      </c>
    </row>
    <row r="227" spans="4:13" x14ac:dyDescent="0.3">
      <c r="D227" s="69">
        <v>43342</v>
      </c>
      <c r="F227" s="68" t="s">
        <v>71</v>
      </c>
      <c r="G227">
        <f t="shared" si="13"/>
        <v>149311</v>
      </c>
      <c r="H227" s="56">
        <v>11</v>
      </c>
      <c r="I227" s="78">
        <f t="shared" si="12"/>
        <v>149322</v>
      </c>
      <c r="J227" s="48">
        <f>ROUND((H227*7.1/100),1)</f>
        <v>0.8</v>
      </c>
      <c r="M227" s="11">
        <f t="shared" si="11"/>
        <v>22.950000000000014</v>
      </c>
    </row>
    <row r="228" spans="4:13" x14ac:dyDescent="0.3">
      <c r="D228" s="69">
        <v>43342</v>
      </c>
      <c r="F228" s="68" t="s">
        <v>36</v>
      </c>
      <c r="G228">
        <f t="shared" si="13"/>
        <v>149322</v>
      </c>
      <c r="H228" s="56">
        <v>12</v>
      </c>
      <c r="I228" s="78">
        <f t="shared" si="12"/>
        <v>149334</v>
      </c>
      <c r="J228" s="48">
        <f>ROUND((H228*7.3/100),1)</f>
        <v>0.9</v>
      </c>
      <c r="M228" s="11">
        <f t="shared" si="11"/>
        <v>22.050000000000015</v>
      </c>
    </row>
    <row r="229" spans="4:13" x14ac:dyDescent="0.3">
      <c r="D229" s="69">
        <v>43342</v>
      </c>
      <c r="F229" s="68" t="s">
        <v>72</v>
      </c>
      <c r="G229">
        <f t="shared" si="13"/>
        <v>149334</v>
      </c>
      <c r="H229" s="56">
        <v>102</v>
      </c>
      <c r="I229" s="78">
        <f t="shared" si="12"/>
        <v>149436</v>
      </c>
      <c r="J229" s="48">
        <f>ROUND((H229*7.1/100),1)</f>
        <v>7.2</v>
      </c>
      <c r="K229" s="3">
        <v>10</v>
      </c>
      <c r="M229" s="11">
        <f t="shared" si="11"/>
        <v>24.850000000000016</v>
      </c>
    </row>
    <row r="230" spans="4:13" x14ac:dyDescent="0.3">
      <c r="D230" s="69">
        <v>43342</v>
      </c>
      <c r="F230" s="68" t="s">
        <v>0</v>
      </c>
      <c r="G230">
        <f t="shared" si="13"/>
        <v>149436</v>
      </c>
      <c r="H230" s="56">
        <v>45</v>
      </c>
      <c r="I230" s="78">
        <f t="shared" si="12"/>
        <v>149481</v>
      </c>
      <c r="J230" s="48">
        <f t="shared" ref="J230:J296" si="14">ROUND((H230*8/100),1)</f>
        <v>3.6</v>
      </c>
      <c r="M230" s="11">
        <f t="shared" si="11"/>
        <v>21.250000000000014</v>
      </c>
    </row>
    <row r="231" spans="4:13" x14ac:dyDescent="0.3">
      <c r="D231" s="69">
        <v>43343</v>
      </c>
      <c r="F231" s="68" t="s">
        <v>0</v>
      </c>
      <c r="G231">
        <f t="shared" si="13"/>
        <v>149481</v>
      </c>
      <c r="H231" s="56">
        <v>47</v>
      </c>
      <c r="I231" s="78">
        <f t="shared" si="12"/>
        <v>149528</v>
      </c>
      <c r="J231" s="48">
        <f t="shared" si="14"/>
        <v>3.8</v>
      </c>
      <c r="K231" s="3">
        <v>10</v>
      </c>
      <c r="M231" s="11">
        <f t="shared" si="11"/>
        <v>27.450000000000014</v>
      </c>
    </row>
    <row r="232" spans="4:13" x14ac:dyDescent="0.3">
      <c r="D232" s="79">
        <v>43346</v>
      </c>
      <c r="F232" s="80" t="s">
        <v>0</v>
      </c>
      <c r="G232" s="81">
        <f t="shared" si="13"/>
        <v>149528</v>
      </c>
      <c r="H232" s="82">
        <v>60</v>
      </c>
      <c r="I232" s="83">
        <f t="shared" si="12"/>
        <v>149588</v>
      </c>
      <c r="J232" s="48">
        <f t="shared" si="14"/>
        <v>4.8</v>
      </c>
      <c r="M232" s="11">
        <f t="shared" si="11"/>
        <v>22.650000000000013</v>
      </c>
    </row>
    <row r="233" spans="4:13" x14ac:dyDescent="0.3">
      <c r="D233" s="69">
        <v>43347</v>
      </c>
      <c r="F233" s="68" t="s">
        <v>0</v>
      </c>
      <c r="G233">
        <f t="shared" si="13"/>
        <v>149588</v>
      </c>
      <c r="H233" s="56">
        <v>58</v>
      </c>
      <c r="I233" s="78">
        <f t="shared" si="12"/>
        <v>149646</v>
      </c>
      <c r="J233" s="48">
        <f t="shared" si="14"/>
        <v>4.5999999999999996</v>
      </c>
      <c r="K233" s="3">
        <v>15</v>
      </c>
      <c r="M233" s="11">
        <f t="shared" si="11"/>
        <v>33.050000000000011</v>
      </c>
    </row>
    <row r="234" spans="4:13" x14ac:dyDescent="0.3">
      <c r="D234" s="69">
        <v>43348</v>
      </c>
      <c r="F234" s="68" t="s">
        <v>0</v>
      </c>
      <c r="G234">
        <f t="shared" si="13"/>
        <v>149646</v>
      </c>
      <c r="H234" s="56">
        <v>63</v>
      </c>
      <c r="I234" s="78">
        <f t="shared" si="12"/>
        <v>149709</v>
      </c>
      <c r="J234" s="48">
        <f t="shared" si="14"/>
        <v>5</v>
      </c>
      <c r="M234" s="11">
        <f t="shared" si="11"/>
        <v>28.050000000000011</v>
      </c>
    </row>
    <row r="235" spans="4:13" x14ac:dyDescent="0.3">
      <c r="D235" s="69">
        <v>43349</v>
      </c>
      <c r="F235" s="68" t="s">
        <v>0</v>
      </c>
      <c r="G235">
        <f t="shared" si="13"/>
        <v>149709</v>
      </c>
      <c r="H235" s="56">
        <v>59</v>
      </c>
      <c r="I235" s="78">
        <f t="shared" si="12"/>
        <v>149768</v>
      </c>
      <c r="J235" s="48">
        <f t="shared" si="14"/>
        <v>4.7</v>
      </c>
      <c r="K235" s="3">
        <v>10</v>
      </c>
      <c r="M235" s="11">
        <f t="shared" si="11"/>
        <v>33.350000000000009</v>
      </c>
    </row>
    <row r="236" spans="4:13" x14ac:dyDescent="0.3">
      <c r="D236" s="69">
        <v>43350</v>
      </c>
      <c r="F236" s="68" t="s">
        <v>0</v>
      </c>
      <c r="G236">
        <f t="shared" si="13"/>
        <v>149768</v>
      </c>
      <c r="H236" s="56">
        <v>61</v>
      </c>
      <c r="I236" s="78">
        <f t="shared" si="12"/>
        <v>149829</v>
      </c>
      <c r="J236" s="48">
        <f t="shared" si="14"/>
        <v>4.9000000000000004</v>
      </c>
      <c r="M236" s="11">
        <f t="shared" si="11"/>
        <v>28.45000000000001</v>
      </c>
    </row>
    <row r="237" spans="4:13" x14ac:dyDescent="0.3">
      <c r="D237" s="69">
        <v>43353</v>
      </c>
      <c r="F237" s="68" t="s">
        <v>0</v>
      </c>
      <c r="G237">
        <f t="shared" si="13"/>
        <v>149829</v>
      </c>
      <c r="H237" s="56">
        <v>64</v>
      </c>
      <c r="I237" s="78">
        <f t="shared" si="12"/>
        <v>149893</v>
      </c>
      <c r="J237" s="48">
        <f t="shared" si="14"/>
        <v>5.0999999999999996</v>
      </c>
      <c r="K237" s="3">
        <v>15</v>
      </c>
      <c r="M237" s="11">
        <f t="shared" si="11"/>
        <v>38.350000000000009</v>
      </c>
    </row>
    <row r="238" spans="4:13" x14ac:dyDescent="0.3">
      <c r="D238" s="69">
        <v>43354</v>
      </c>
      <c r="F238" s="68" t="s">
        <v>42</v>
      </c>
      <c r="G238">
        <f t="shared" si="13"/>
        <v>149893</v>
      </c>
      <c r="H238" s="56">
        <v>57</v>
      </c>
      <c r="I238" s="78">
        <f t="shared" si="12"/>
        <v>149950</v>
      </c>
      <c r="J238" s="48">
        <f t="shared" si="14"/>
        <v>4.5999999999999996</v>
      </c>
      <c r="M238" s="11">
        <f t="shared" si="11"/>
        <v>33.750000000000007</v>
      </c>
    </row>
    <row r="239" spans="4:13" x14ac:dyDescent="0.3">
      <c r="D239" s="69">
        <v>43355</v>
      </c>
      <c r="F239" s="68" t="s">
        <v>0</v>
      </c>
      <c r="G239">
        <f t="shared" si="13"/>
        <v>149950</v>
      </c>
      <c r="H239" s="56">
        <v>56</v>
      </c>
      <c r="I239" s="78">
        <f t="shared" si="12"/>
        <v>150006</v>
      </c>
      <c r="J239" s="48">
        <f t="shared" si="14"/>
        <v>4.5</v>
      </c>
      <c r="M239" s="11">
        <f t="shared" si="11"/>
        <v>29.250000000000007</v>
      </c>
    </row>
    <row r="240" spans="4:13" x14ac:dyDescent="0.3">
      <c r="D240" s="69">
        <v>43356</v>
      </c>
      <c r="F240" s="68" t="s">
        <v>73</v>
      </c>
      <c r="G240">
        <f t="shared" si="13"/>
        <v>150006</v>
      </c>
      <c r="H240" s="56">
        <v>374</v>
      </c>
      <c r="I240" s="78">
        <f t="shared" si="12"/>
        <v>150380</v>
      </c>
      <c r="J240" s="48">
        <f>ROUND((H240*7.1/100),1)</f>
        <v>26.6</v>
      </c>
      <c r="K240" s="3">
        <v>15</v>
      </c>
      <c r="M240" s="11">
        <f t="shared" si="11"/>
        <v>17.650000000000006</v>
      </c>
    </row>
    <row r="241" spans="4:13" x14ac:dyDescent="0.3">
      <c r="D241" s="69">
        <v>43357</v>
      </c>
      <c r="F241" s="68" t="s">
        <v>47</v>
      </c>
      <c r="G241">
        <f t="shared" si="13"/>
        <v>150380</v>
      </c>
      <c r="H241" s="56">
        <v>20</v>
      </c>
      <c r="I241" s="78">
        <f t="shared" si="12"/>
        <v>150400</v>
      </c>
      <c r="J241" s="48">
        <f>ROUND((H241*7.3/100),1)</f>
        <v>1.5</v>
      </c>
      <c r="K241" s="3">
        <v>10</v>
      </c>
      <c r="M241" s="11">
        <f t="shared" si="11"/>
        <v>26.150000000000006</v>
      </c>
    </row>
    <row r="242" spans="4:13" x14ac:dyDescent="0.3">
      <c r="D242" s="69">
        <v>43357</v>
      </c>
      <c r="F242" s="68" t="s">
        <v>5</v>
      </c>
      <c r="G242">
        <f t="shared" si="13"/>
        <v>150400</v>
      </c>
      <c r="H242" s="56">
        <v>180</v>
      </c>
      <c r="I242" s="78">
        <f t="shared" si="12"/>
        <v>150580</v>
      </c>
      <c r="J242" s="48">
        <f>ROUND((H242*7.1/100),1)</f>
        <v>12.8</v>
      </c>
      <c r="K242" s="3">
        <v>15</v>
      </c>
      <c r="M242" s="11">
        <f t="shared" si="11"/>
        <v>28.350000000000005</v>
      </c>
    </row>
    <row r="243" spans="4:13" x14ac:dyDescent="0.3">
      <c r="D243" s="69">
        <v>43357</v>
      </c>
      <c r="F243" s="68" t="s">
        <v>0</v>
      </c>
      <c r="G243">
        <f t="shared" si="13"/>
        <v>150580</v>
      </c>
      <c r="H243" s="56">
        <v>46</v>
      </c>
      <c r="I243" s="78">
        <f t="shared" si="12"/>
        <v>150626</v>
      </c>
      <c r="J243" s="48">
        <f t="shared" si="14"/>
        <v>3.7</v>
      </c>
      <c r="M243" s="11">
        <f t="shared" si="11"/>
        <v>24.650000000000006</v>
      </c>
    </row>
    <row r="244" spans="4:13" x14ac:dyDescent="0.3">
      <c r="D244" s="69">
        <v>43360</v>
      </c>
      <c r="F244" s="68" t="s">
        <v>0</v>
      </c>
      <c r="G244">
        <f t="shared" si="13"/>
        <v>150626</v>
      </c>
      <c r="H244" s="56">
        <v>54</v>
      </c>
      <c r="I244" s="78">
        <f t="shared" si="12"/>
        <v>150680</v>
      </c>
      <c r="J244" s="48">
        <f t="shared" si="14"/>
        <v>4.3</v>
      </c>
      <c r="M244" s="11">
        <f t="shared" si="11"/>
        <v>20.350000000000005</v>
      </c>
    </row>
    <row r="245" spans="4:13" x14ac:dyDescent="0.3">
      <c r="D245" s="69">
        <v>43360</v>
      </c>
      <c r="F245" s="68" t="s">
        <v>5</v>
      </c>
      <c r="G245">
        <f t="shared" si="13"/>
        <v>150680</v>
      </c>
      <c r="H245" s="56">
        <v>61</v>
      </c>
      <c r="I245" s="78">
        <f t="shared" si="12"/>
        <v>150741</v>
      </c>
      <c r="J245" s="48">
        <f>ROUND((H245*7.1/100),1)</f>
        <v>4.3</v>
      </c>
      <c r="M245" s="11">
        <f t="shared" si="11"/>
        <v>16.050000000000004</v>
      </c>
    </row>
    <row r="246" spans="4:13" x14ac:dyDescent="0.3">
      <c r="D246" s="69">
        <v>43361</v>
      </c>
      <c r="F246" s="68" t="s">
        <v>0</v>
      </c>
      <c r="G246">
        <f t="shared" si="13"/>
        <v>150741</v>
      </c>
      <c r="H246" s="56">
        <v>56</v>
      </c>
      <c r="I246" s="78">
        <f t="shared" si="12"/>
        <v>150797</v>
      </c>
      <c r="J246" s="48">
        <f t="shared" si="14"/>
        <v>4.5</v>
      </c>
      <c r="K246" s="3">
        <v>15</v>
      </c>
      <c r="M246" s="11">
        <f t="shared" si="11"/>
        <v>26.550000000000004</v>
      </c>
    </row>
    <row r="247" spans="4:13" x14ac:dyDescent="0.3">
      <c r="D247" s="69">
        <v>43361</v>
      </c>
      <c r="F247" s="68" t="s">
        <v>5</v>
      </c>
      <c r="G247">
        <f t="shared" si="13"/>
        <v>150797</v>
      </c>
      <c r="H247" s="56">
        <v>86</v>
      </c>
      <c r="I247" s="78">
        <f t="shared" si="12"/>
        <v>150883</v>
      </c>
      <c r="J247" s="48">
        <f>ROUND((H247*7.1/100),1)</f>
        <v>6.1</v>
      </c>
      <c r="M247" s="11">
        <f t="shared" si="11"/>
        <v>20.450000000000003</v>
      </c>
    </row>
    <row r="248" spans="4:13" x14ac:dyDescent="0.3">
      <c r="D248" s="69">
        <v>43362</v>
      </c>
      <c r="F248" s="68" t="s">
        <v>0</v>
      </c>
      <c r="G248">
        <f t="shared" si="13"/>
        <v>150883</v>
      </c>
      <c r="H248" s="56">
        <v>54</v>
      </c>
      <c r="I248" s="78">
        <f t="shared" si="12"/>
        <v>150937</v>
      </c>
      <c r="J248" s="48">
        <f t="shared" si="14"/>
        <v>4.3</v>
      </c>
      <c r="M248" s="11">
        <f t="shared" si="11"/>
        <v>16.150000000000002</v>
      </c>
    </row>
    <row r="249" spans="4:13" x14ac:dyDescent="0.3">
      <c r="D249" s="69">
        <v>43363</v>
      </c>
      <c r="F249" s="68" t="s">
        <v>35</v>
      </c>
      <c r="G249">
        <f t="shared" si="13"/>
        <v>150937</v>
      </c>
      <c r="H249" s="56">
        <v>102</v>
      </c>
      <c r="I249" s="78">
        <f t="shared" si="12"/>
        <v>151039</v>
      </c>
      <c r="J249" s="48">
        <f t="shared" ref="J249:J254" si="15">ROUND((H249*7.1/100),1)</f>
        <v>7.2</v>
      </c>
      <c r="K249" s="3">
        <v>15</v>
      </c>
      <c r="M249" s="11">
        <f t="shared" si="11"/>
        <v>23.950000000000003</v>
      </c>
    </row>
    <row r="250" spans="4:13" x14ac:dyDescent="0.3">
      <c r="D250" s="69">
        <v>43363</v>
      </c>
      <c r="F250" s="68" t="s">
        <v>26</v>
      </c>
      <c r="G250">
        <f t="shared" si="13"/>
        <v>151039</v>
      </c>
      <c r="H250" s="56">
        <v>11</v>
      </c>
      <c r="I250" s="78">
        <f t="shared" si="12"/>
        <v>151050</v>
      </c>
      <c r="J250" s="48">
        <f t="shared" si="15"/>
        <v>0.8</v>
      </c>
      <c r="M250" s="11">
        <f t="shared" si="11"/>
        <v>23.150000000000002</v>
      </c>
    </row>
    <row r="251" spans="4:13" x14ac:dyDescent="0.3">
      <c r="D251" s="69">
        <v>43363</v>
      </c>
      <c r="F251" s="68" t="s">
        <v>74</v>
      </c>
      <c r="G251">
        <f t="shared" si="13"/>
        <v>151050</v>
      </c>
      <c r="H251" s="56">
        <v>121</v>
      </c>
      <c r="I251" s="78">
        <f t="shared" si="12"/>
        <v>151171</v>
      </c>
      <c r="J251" s="48">
        <f t="shared" si="15"/>
        <v>8.6</v>
      </c>
      <c r="K251" s="3">
        <v>15</v>
      </c>
      <c r="M251" s="11">
        <f t="shared" si="11"/>
        <v>29.550000000000004</v>
      </c>
    </row>
    <row r="252" spans="4:13" x14ac:dyDescent="0.3">
      <c r="D252" s="69">
        <v>43364</v>
      </c>
      <c r="F252" s="68" t="s">
        <v>75</v>
      </c>
      <c r="G252">
        <f t="shared" si="13"/>
        <v>151171</v>
      </c>
      <c r="H252" s="56">
        <v>82</v>
      </c>
      <c r="I252" s="78">
        <f t="shared" si="12"/>
        <v>151253</v>
      </c>
      <c r="J252" s="48">
        <f t="shared" si="15"/>
        <v>5.8</v>
      </c>
      <c r="K252" s="3">
        <v>15</v>
      </c>
      <c r="M252" s="11">
        <f t="shared" si="11"/>
        <v>38.75</v>
      </c>
    </row>
    <row r="253" spans="4:13" x14ac:dyDescent="0.3">
      <c r="D253" s="69">
        <v>43364</v>
      </c>
      <c r="F253" s="68" t="s">
        <v>76</v>
      </c>
      <c r="G253">
        <f t="shared" si="13"/>
        <v>151253</v>
      </c>
      <c r="H253" s="56">
        <v>249</v>
      </c>
      <c r="I253" s="78">
        <f t="shared" si="12"/>
        <v>151502</v>
      </c>
      <c r="J253" s="48">
        <f t="shared" si="15"/>
        <v>17.7</v>
      </c>
      <c r="M253" s="11">
        <f t="shared" ref="M253:M316" si="16">M252-J253+K253</f>
        <v>21.05</v>
      </c>
    </row>
    <row r="254" spans="4:13" x14ac:dyDescent="0.3">
      <c r="D254" s="69">
        <v>43364</v>
      </c>
      <c r="F254" s="68" t="s">
        <v>5</v>
      </c>
      <c r="G254">
        <f t="shared" si="13"/>
        <v>151502</v>
      </c>
      <c r="H254" s="56">
        <v>78</v>
      </c>
      <c r="I254" s="78">
        <f t="shared" si="12"/>
        <v>151580</v>
      </c>
      <c r="J254" s="48">
        <f t="shared" si="15"/>
        <v>5.5</v>
      </c>
      <c r="K254" s="3">
        <v>10</v>
      </c>
      <c r="M254" s="11">
        <f t="shared" si="16"/>
        <v>25.55</v>
      </c>
    </row>
    <row r="255" spans="4:13" x14ac:dyDescent="0.3">
      <c r="D255" s="69">
        <v>43364</v>
      </c>
      <c r="F255" s="68" t="s">
        <v>0</v>
      </c>
      <c r="G255">
        <f t="shared" si="13"/>
        <v>151580</v>
      </c>
      <c r="H255" s="56">
        <v>46</v>
      </c>
      <c r="I255" s="78">
        <f t="shared" si="12"/>
        <v>151626</v>
      </c>
      <c r="J255" s="48">
        <f t="shared" si="14"/>
        <v>3.7</v>
      </c>
      <c r="M255" s="11">
        <f t="shared" si="16"/>
        <v>21.85</v>
      </c>
    </row>
    <row r="256" spans="4:13" x14ac:dyDescent="0.3">
      <c r="D256" s="69">
        <v>43367</v>
      </c>
      <c r="F256" s="68" t="s">
        <v>0</v>
      </c>
      <c r="G256">
        <f t="shared" si="13"/>
        <v>151626</v>
      </c>
      <c r="H256" s="56">
        <v>50</v>
      </c>
      <c r="I256" s="78">
        <f t="shared" si="12"/>
        <v>151676</v>
      </c>
      <c r="J256" s="48">
        <f t="shared" si="14"/>
        <v>4</v>
      </c>
      <c r="K256" s="3">
        <v>15</v>
      </c>
      <c r="M256" s="11">
        <f t="shared" si="16"/>
        <v>32.85</v>
      </c>
    </row>
    <row r="257" spans="4:13" x14ac:dyDescent="0.3">
      <c r="D257" s="69">
        <v>43368</v>
      </c>
      <c r="F257" s="68" t="s">
        <v>0</v>
      </c>
      <c r="G257">
        <f t="shared" si="13"/>
        <v>151676</v>
      </c>
      <c r="H257" s="56">
        <v>64</v>
      </c>
      <c r="I257" s="78">
        <f t="shared" si="12"/>
        <v>151740</v>
      </c>
      <c r="J257" s="48">
        <f t="shared" si="14"/>
        <v>5.0999999999999996</v>
      </c>
      <c r="M257" s="11">
        <f t="shared" si="16"/>
        <v>27.75</v>
      </c>
    </row>
    <row r="258" spans="4:13" x14ac:dyDescent="0.3">
      <c r="D258" s="69">
        <v>43369</v>
      </c>
      <c r="F258" s="68" t="s">
        <v>30</v>
      </c>
      <c r="G258">
        <f t="shared" si="13"/>
        <v>151740</v>
      </c>
      <c r="H258" s="56">
        <v>530</v>
      </c>
      <c r="I258" s="78">
        <f t="shared" si="12"/>
        <v>152270</v>
      </c>
      <c r="J258" s="48">
        <f>ROUND((H258*7.1/100),1)</f>
        <v>37.6</v>
      </c>
      <c r="K258" s="3">
        <v>30</v>
      </c>
      <c r="M258" s="11">
        <f t="shared" si="16"/>
        <v>20.149999999999999</v>
      </c>
    </row>
    <row r="259" spans="4:13" x14ac:dyDescent="0.3">
      <c r="D259" s="69">
        <v>43369</v>
      </c>
      <c r="F259" s="68" t="s">
        <v>31</v>
      </c>
      <c r="G259">
        <f t="shared" si="13"/>
        <v>152270</v>
      </c>
      <c r="H259" s="56">
        <v>96</v>
      </c>
      <c r="I259" s="78">
        <f t="shared" si="12"/>
        <v>152366</v>
      </c>
      <c r="J259" s="48">
        <f>ROUND((H259*8.4/100),1)</f>
        <v>8.1</v>
      </c>
      <c r="K259" s="3">
        <v>10</v>
      </c>
      <c r="M259" s="11">
        <f t="shared" si="16"/>
        <v>22.049999999999997</v>
      </c>
    </row>
    <row r="260" spans="4:13" x14ac:dyDescent="0.3">
      <c r="D260" s="69">
        <v>43369</v>
      </c>
      <c r="F260" s="68" t="s">
        <v>0</v>
      </c>
      <c r="G260">
        <f t="shared" si="13"/>
        <v>152366</v>
      </c>
      <c r="H260" s="56">
        <v>52</v>
      </c>
      <c r="I260" s="78">
        <f t="shared" si="12"/>
        <v>152418</v>
      </c>
      <c r="J260" s="48">
        <f t="shared" si="14"/>
        <v>4.2</v>
      </c>
      <c r="K260" s="3">
        <v>15</v>
      </c>
      <c r="M260" s="11">
        <f t="shared" si="16"/>
        <v>32.849999999999994</v>
      </c>
    </row>
    <row r="261" spans="4:13" x14ac:dyDescent="0.3">
      <c r="D261" s="69">
        <v>43370</v>
      </c>
      <c r="F261" s="68" t="s">
        <v>0</v>
      </c>
      <c r="G261">
        <f t="shared" si="13"/>
        <v>152418</v>
      </c>
      <c r="H261" s="56">
        <v>45</v>
      </c>
      <c r="I261" s="78">
        <f t="shared" si="12"/>
        <v>152463</v>
      </c>
      <c r="J261" s="48">
        <f t="shared" si="14"/>
        <v>3.6</v>
      </c>
      <c r="M261" s="11">
        <f t="shared" si="16"/>
        <v>29.249999999999993</v>
      </c>
    </row>
    <row r="262" spans="4:13" x14ac:dyDescent="0.3">
      <c r="D262" s="69">
        <v>43371</v>
      </c>
      <c r="F262" s="68" t="s">
        <v>0</v>
      </c>
      <c r="G262">
        <f t="shared" si="13"/>
        <v>152463</v>
      </c>
      <c r="H262" s="56">
        <v>64</v>
      </c>
      <c r="I262" s="78">
        <f t="shared" si="12"/>
        <v>152527</v>
      </c>
      <c r="J262" s="48">
        <f t="shared" si="14"/>
        <v>5.0999999999999996</v>
      </c>
      <c r="M262" s="11">
        <f t="shared" si="16"/>
        <v>24.149999999999991</v>
      </c>
    </row>
    <row r="263" spans="4:13" x14ac:dyDescent="0.3">
      <c r="D263" s="79">
        <v>43374</v>
      </c>
      <c r="F263" s="68" t="s">
        <v>0</v>
      </c>
      <c r="G263">
        <f t="shared" si="13"/>
        <v>152527</v>
      </c>
      <c r="H263" s="56">
        <v>35</v>
      </c>
      <c r="I263" s="78">
        <f t="shared" si="12"/>
        <v>152562</v>
      </c>
      <c r="J263" s="48">
        <f t="shared" si="14"/>
        <v>2.8</v>
      </c>
      <c r="M263" s="11">
        <f t="shared" si="16"/>
        <v>21.349999999999991</v>
      </c>
    </row>
    <row r="264" spans="4:13" x14ac:dyDescent="0.3">
      <c r="D264" s="84">
        <v>43375</v>
      </c>
      <c r="F264" s="68" t="s">
        <v>77</v>
      </c>
      <c r="G264">
        <f t="shared" si="13"/>
        <v>152562</v>
      </c>
      <c r="H264" s="56">
        <v>344</v>
      </c>
      <c r="I264" s="78">
        <f t="shared" si="12"/>
        <v>152906</v>
      </c>
      <c r="J264" s="48">
        <f>ROUND((H264*7.1/100),1)</f>
        <v>24.4</v>
      </c>
      <c r="K264" s="3">
        <v>20</v>
      </c>
      <c r="M264" s="11">
        <f t="shared" si="16"/>
        <v>16.949999999999992</v>
      </c>
    </row>
    <row r="265" spans="4:13" x14ac:dyDescent="0.3">
      <c r="D265" s="84">
        <v>43375</v>
      </c>
      <c r="F265" s="68" t="s">
        <v>5</v>
      </c>
      <c r="G265">
        <f t="shared" si="13"/>
        <v>152906</v>
      </c>
      <c r="H265" s="56">
        <v>125</v>
      </c>
      <c r="I265" s="78">
        <f t="shared" si="12"/>
        <v>153031</v>
      </c>
      <c r="J265" s="48">
        <f>ROUND((H265*7.1/100),1)</f>
        <v>8.9</v>
      </c>
      <c r="K265" s="3">
        <v>10</v>
      </c>
      <c r="M265" s="11">
        <f t="shared" si="16"/>
        <v>18.04999999999999</v>
      </c>
    </row>
    <row r="266" spans="4:13" x14ac:dyDescent="0.3">
      <c r="D266" s="84">
        <v>43376</v>
      </c>
      <c r="F266" s="68" t="s">
        <v>78</v>
      </c>
      <c r="G266">
        <f t="shared" si="13"/>
        <v>153031</v>
      </c>
      <c r="H266" s="56">
        <v>32</v>
      </c>
      <c r="I266" s="78">
        <f t="shared" si="12"/>
        <v>153063</v>
      </c>
      <c r="J266" s="48">
        <f>ROUND((H266*7.3/100),1)</f>
        <v>2.2999999999999998</v>
      </c>
      <c r="K266" s="3">
        <v>10</v>
      </c>
      <c r="M266" s="11">
        <f t="shared" si="16"/>
        <v>25.749999999999989</v>
      </c>
    </row>
    <row r="267" spans="4:13" x14ac:dyDescent="0.3">
      <c r="D267" s="84">
        <v>43376</v>
      </c>
      <c r="F267" s="68" t="s">
        <v>0</v>
      </c>
      <c r="G267">
        <f t="shared" si="13"/>
        <v>153063</v>
      </c>
      <c r="H267" s="56">
        <v>46</v>
      </c>
      <c r="I267" s="78">
        <f t="shared" si="12"/>
        <v>153109</v>
      </c>
      <c r="J267" s="48">
        <f t="shared" si="14"/>
        <v>3.7</v>
      </c>
      <c r="K267" s="3">
        <v>10</v>
      </c>
      <c r="M267" s="11">
        <f t="shared" si="16"/>
        <v>32.04999999999999</v>
      </c>
    </row>
    <row r="268" spans="4:13" x14ac:dyDescent="0.3">
      <c r="D268" s="84">
        <v>43377</v>
      </c>
      <c r="F268" s="68" t="s">
        <v>0</v>
      </c>
      <c r="G268">
        <f t="shared" si="13"/>
        <v>153109</v>
      </c>
      <c r="H268" s="56">
        <v>69</v>
      </c>
      <c r="I268" s="78">
        <f t="shared" si="12"/>
        <v>153178</v>
      </c>
      <c r="J268" s="48">
        <f t="shared" si="14"/>
        <v>5.5</v>
      </c>
      <c r="M268" s="11">
        <f t="shared" si="16"/>
        <v>26.54999999999999</v>
      </c>
    </row>
    <row r="269" spans="4:13" x14ac:dyDescent="0.3">
      <c r="D269" s="84">
        <v>43378</v>
      </c>
      <c r="F269" s="68" t="s">
        <v>0</v>
      </c>
      <c r="G269">
        <f t="shared" si="13"/>
        <v>153178</v>
      </c>
      <c r="H269" s="56">
        <v>35</v>
      </c>
      <c r="I269" s="78">
        <f t="shared" si="12"/>
        <v>153213</v>
      </c>
      <c r="J269" s="48">
        <f t="shared" si="14"/>
        <v>2.8</v>
      </c>
      <c r="M269" s="11">
        <f t="shared" si="16"/>
        <v>23.749999999999989</v>
      </c>
    </row>
    <row r="270" spans="4:13" x14ac:dyDescent="0.3">
      <c r="D270" s="84">
        <v>43381</v>
      </c>
      <c r="F270" s="68" t="s">
        <v>0</v>
      </c>
      <c r="G270">
        <f t="shared" si="13"/>
        <v>153213</v>
      </c>
      <c r="H270" s="56">
        <v>49</v>
      </c>
      <c r="I270" s="78">
        <f t="shared" si="12"/>
        <v>153262</v>
      </c>
      <c r="J270" s="48">
        <f t="shared" si="14"/>
        <v>3.9</v>
      </c>
      <c r="M270" s="11">
        <f t="shared" si="16"/>
        <v>19.849999999999991</v>
      </c>
    </row>
    <row r="271" spans="4:13" x14ac:dyDescent="0.3">
      <c r="D271" s="84">
        <v>43382</v>
      </c>
      <c r="F271" s="68" t="s">
        <v>0</v>
      </c>
      <c r="G271">
        <f t="shared" si="13"/>
        <v>153262</v>
      </c>
      <c r="H271" s="56">
        <v>53</v>
      </c>
      <c r="I271" s="78">
        <f t="shared" si="12"/>
        <v>153315</v>
      </c>
      <c r="J271" s="48">
        <f t="shared" si="14"/>
        <v>4.2</v>
      </c>
      <c r="M271" s="11">
        <f t="shared" si="16"/>
        <v>15.649999999999991</v>
      </c>
    </row>
    <row r="272" spans="4:13" x14ac:dyDescent="0.3">
      <c r="D272" s="84">
        <v>43383</v>
      </c>
      <c r="F272" s="68" t="s">
        <v>30</v>
      </c>
      <c r="G272">
        <f t="shared" si="13"/>
        <v>153315</v>
      </c>
      <c r="H272" s="56">
        <v>530</v>
      </c>
      <c r="I272" s="78">
        <f t="shared" si="12"/>
        <v>153845</v>
      </c>
      <c r="J272" s="48">
        <f>ROUND((H272*7.1/100),1)</f>
        <v>37.6</v>
      </c>
      <c r="K272" s="3">
        <v>35</v>
      </c>
      <c r="M272" s="11">
        <f t="shared" si="16"/>
        <v>13.04999999999999</v>
      </c>
    </row>
    <row r="273" spans="4:14" x14ac:dyDescent="0.3">
      <c r="D273" s="84">
        <v>43384</v>
      </c>
      <c r="F273" s="68" t="s">
        <v>31</v>
      </c>
      <c r="G273">
        <f t="shared" si="13"/>
        <v>153845</v>
      </c>
      <c r="H273" s="56">
        <v>76</v>
      </c>
      <c r="I273" s="78">
        <f t="shared" si="12"/>
        <v>153921</v>
      </c>
      <c r="J273" s="48">
        <f>ROUND((H273*8.4/100),1)</f>
        <v>6.4</v>
      </c>
      <c r="K273" s="3">
        <v>15</v>
      </c>
      <c r="M273" s="11">
        <f t="shared" si="16"/>
        <v>21.649999999999991</v>
      </c>
    </row>
    <row r="274" spans="4:14" x14ac:dyDescent="0.3">
      <c r="D274" s="84">
        <v>43385</v>
      </c>
      <c r="F274" s="68" t="s">
        <v>0</v>
      </c>
      <c r="G274">
        <f t="shared" si="13"/>
        <v>153921</v>
      </c>
      <c r="H274" s="56">
        <v>26</v>
      </c>
      <c r="I274" s="78">
        <f t="shared" si="12"/>
        <v>153947</v>
      </c>
      <c r="J274" s="48">
        <f t="shared" si="14"/>
        <v>2.1</v>
      </c>
      <c r="K274" s="3">
        <v>10</v>
      </c>
      <c r="M274" s="11">
        <f t="shared" si="16"/>
        <v>29.54999999999999</v>
      </c>
    </row>
    <row r="275" spans="4:14" x14ac:dyDescent="0.3">
      <c r="D275" s="84">
        <v>43388</v>
      </c>
      <c r="F275" s="68" t="s">
        <v>0</v>
      </c>
      <c r="G275">
        <f t="shared" si="13"/>
        <v>153947</v>
      </c>
      <c r="H275" s="56">
        <v>60</v>
      </c>
      <c r="I275" s="78">
        <f t="shared" si="12"/>
        <v>154007</v>
      </c>
      <c r="J275" s="48">
        <f t="shared" si="14"/>
        <v>4.8</v>
      </c>
      <c r="M275" s="11">
        <f t="shared" si="16"/>
        <v>24.749999999999989</v>
      </c>
    </row>
    <row r="276" spans="4:14" x14ac:dyDescent="0.3">
      <c r="D276" s="84">
        <v>43389</v>
      </c>
      <c r="F276" s="68" t="s">
        <v>0</v>
      </c>
      <c r="G276">
        <f t="shared" si="13"/>
        <v>154007</v>
      </c>
      <c r="H276" s="56">
        <v>55</v>
      </c>
      <c r="I276" s="78">
        <f t="shared" si="12"/>
        <v>154062</v>
      </c>
      <c r="J276" s="48">
        <f t="shared" si="14"/>
        <v>4.4000000000000004</v>
      </c>
      <c r="M276" s="11">
        <f t="shared" si="16"/>
        <v>20.349999999999987</v>
      </c>
    </row>
    <row r="277" spans="4:14" x14ac:dyDescent="0.3">
      <c r="D277" s="84">
        <v>43390</v>
      </c>
      <c r="F277" s="68" t="s">
        <v>0</v>
      </c>
      <c r="G277">
        <f t="shared" si="13"/>
        <v>154062</v>
      </c>
      <c r="H277" s="56">
        <v>61</v>
      </c>
      <c r="I277" s="78">
        <f t="shared" si="12"/>
        <v>154123</v>
      </c>
      <c r="J277" s="48">
        <f t="shared" si="14"/>
        <v>4.9000000000000004</v>
      </c>
      <c r="K277" s="3">
        <v>15</v>
      </c>
      <c r="M277" s="11">
        <f t="shared" si="16"/>
        <v>30.449999999999989</v>
      </c>
    </row>
    <row r="278" spans="4:14" x14ac:dyDescent="0.3">
      <c r="D278" s="84">
        <v>43391</v>
      </c>
      <c r="F278" s="68" t="s">
        <v>0</v>
      </c>
      <c r="G278">
        <f t="shared" si="13"/>
        <v>154123</v>
      </c>
      <c r="H278" s="56">
        <v>73</v>
      </c>
      <c r="I278" s="78">
        <f t="shared" si="12"/>
        <v>154196</v>
      </c>
      <c r="J278" s="48">
        <f t="shared" si="14"/>
        <v>5.8</v>
      </c>
      <c r="M278" s="11">
        <f t="shared" si="16"/>
        <v>24.649999999999988</v>
      </c>
    </row>
    <row r="279" spans="4:14" x14ac:dyDescent="0.3">
      <c r="D279" s="84">
        <v>43392</v>
      </c>
      <c r="F279" s="68" t="s">
        <v>0</v>
      </c>
      <c r="G279">
        <f t="shared" si="13"/>
        <v>154196</v>
      </c>
      <c r="H279" s="56">
        <v>52</v>
      </c>
      <c r="I279" s="78">
        <f t="shared" si="12"/>
        <v>154248</v>
      </c>
      <c r="J279" s="48">
        <f t="shared" si="14"/>
        <v>4.2</v>
      </c>
      <c r="M279" s="11">
        <f t="shared" si="16"/>
        <v>20.449999999999989</v>
      </c>
    </row>
    <row r="280" spans="4:14" x14ac:dyDescent="0.3">
      <c r="D280" s="84">
        <v>43395</v>
      </c>
      <c r="F280" s="68" t="s">
        <v>0</v>
      </c>
      <c r="G280">
        <f t="shared" si="13"/>
        <v>154248</v>
      </c>
      <c r="H280" s="56">
        <v>31</v>
      </c>
      <c r="I280" s="78">
        <f t="shared" si="12"/>
        <v>154279</v>
      </c>
      <c r="J280" s="48">
        <f t="shared" si="14"/>
        <v>2.5</v>
      </c>
      <c r="M280" s="11">
        <f t="shared" si="16"/>
        <v>17.949999999999989</v>
      </c>
    </row>
    <row r="281" spans="4:14" x14ac:dyDescent="0.3">
      <c r="D281" s="84">
        <v>43396</v>
      </c>
      <c r="F281" s="68" t="s">
        <v>0</v>
      </c>
      <c r="G281">
        <f t="shared" si="13"/>
        <v>154279</v>
      </c>
      <c r="H281" s="56">
        <v>65</v>
      </c>
      <c r="I281" s="78">
        <f t="shared" si="12"/>
        <v>154344</v>
      </c>
      <c r="J281" s="48">
        <f t="shared" si="14"/>
        <v>5.2</v>
      </c>
      <c r="K281" s="3">
        <v>15</v>
      </c>
      <c r="M281" s="11">
        <f t="shared" si="16"/>
        <v>27.749999999999989</v>
      </c>
      <c r="N281" t="s">
        <v>79</v>
      </c>
    </row>
    <row r="282" spans="4:14" x14ac:dyDescent="0.3">
      <c r="D282" s="84">
        <v>43397</v>
      </c>
      <c r="F282" s="68" t="s">
        <v>30</v>
      </c>
      <c r="G282">
        <f t="shared" si="13"/>
        <v>154344</v>
      </c>
      <c r="H282" s="56">
        <v>530</v>
      </c>
      <c r="I282" s="78">
        <f t="shared" si="12"/>
        <v>154874</v>
      </c>
      <c r="J282" s="48">
        <f>ROUND((H282*7.1/100),1)</f>
        <v>37.6</v>
      </c>
      <c r="K282" s="3">
        <v>25</v>
      </c>
      <c r="M282" s="11">
        <f t="shared" si="16"/>
        <v>15.149999999999988</v>
      </c>
    </row>
    <row r="283" spans="4:14" x14ac:dyDescent="0.3">
      <c r="D283" s="84">
        <v>43397</v>
      </c>
      <c r="F283" s="68" t="s">
        <v>31</v>
      </c>
      <c r="G283">
        <f t="shared" si="13"/>
        <v>154874</v>
      </c>
      <c r="H283" s="56">
        <v>89</v>
      </c>
      <c r="I283" s="78">
        <f t="shared" si="12"/>
        <v>154963</v>
      </c>
      <c r="J283" s="48">
        <f>ROUND((H283*8.4/100),1)</f>
        <v>7.5</v>
      </c>
      <c r="K283" s="3">
        <v>10</v>
      </c>
      <c r="M283" s="11">
        <f t="shared" si="16"/>
        <v>17.649999999999988</v>
      </c>
    </row>
    <row r="284" spans="4:14" x14ac:dyDescent="0.3">
      <c r="D284" s="84">
        <v>43397</v>
      </c>
      <c r="F284" s="68" t="s">
        <v>0</v>
      </c>
      <c r="G284">
        <f t="shared" si="13"/>
        <v>154963</v>
      </c>
      <c r="H284" s="56">
        <v>38</v>
      </c>
      <c r="I284" s="78">
        <f t="shared" si="12"/>
        <v>155001</v>
      </c>
      <c r="J284" s="48">
        <f t="shared" si="14"/>
        <v>3</v>
      </c>
      <c r="K284" s="3">
        <v>15</v>
      </c>
      <c r="M284" s="11">
        <f t="shared" si="16"/>
        <v>29.649999999999988</v>
      </c>
    </row>
    <row r="285" spans="4:14" x14ac:dyDescent="0.3">
      <c r="D285" s="84">
        <v>43398</v>
      </c>
      <c r="F285" s="68" t="s">
        <v>0</v>
      </c>
      <c r="G285">
        <f t="shared" si="13"/>
        <v>155001</v>
      </c>
      <c r="H285" s="56">
        <v>64</v>
      </c>
      <c r="I285" s="78">
        <f t="shared" si="12"/>
        <v>155065</v>
      </c>
      <c r="J285" s="48">
        <f t="shared" si="14"/>
        <v>5.0999999999999996</v>
      </c>
      <c r="M285" s="11">
        <f t="shared" si="16"/>
        <v>24.54999999999999</v>
      </c>
    </row>
    <row r="286" spans="4:14" x14ac:dyDescent="0.3">
      <c r="D286" s="84">
        <v>43399</v>
      </c>
      <c r="F286" s="68" t="s">
        <v>30</v>
      </c>
      <c r="G286">
        <f t="shared" si="13"/>
        <v>155065</v>
      </c>
      <c r="H286" s="56">
        <v>530</v>
      </c>
      <c r="I286" s="78">
        <f t="shared" si="12"/>
        <v>155595</v>
      </c>
      <c r="J286" s="48">
        <f>ROUND((H286*7.1/100),1)</f>
        <v>37.6</v>
      </c>
      <c r="K286" s="3">
        <v>25</v>
      </c>
      <c r="M286" s="11">
        <f t="shared" si="16"/>
        <v>11.949999999999989</v>
      </c>
    </row>
    <row r="287" spans="4:14" x14ac:dyDescent="0.3">
      <c r="D287" s="84">
        <v>43399</v>
      </c>
      <c r="F287" s="68" t="s">
        <v>31</v>
      </c>
      <c r="G287">
        <f t="shared" si="13"/>
        <v>155595</v>
      </c>
      <c r="H287" s="56">
        <v>80</v>
      </c>
      <c r="I287" s="78">
        <f t="shared" si="12"/>
        <v>155675</v>
      </c>
      <c r="J287" s="48">
        <f>ROUND((H287*8.4/100),1)</f>
        <v>6.7</v>
      </c>
      <c r="K287" s="3">
        <v>15</v>
      </c>
      <c r="M287" s="11">
        <f t="shared" si="16"/>
        <v>20.249999999999989</v>
      </c>
    </row>
    <row r="288" spans="4:14" x14ac:dyDescent="0.3">
      <c r="D288" s="84">
        <v>43399</v>
      </c>
      <c r="F288" s="68" t="s">
        <v>0</v>
      </c>
      <c r="G288">
        <f t="shared" si="13"/>
        <v>155675</v>
      </c>
      <c r="H288" s="56">
        <v>28</v>
      </c>
      <c r="I288" s="78">
        <f t="shared" si="12"/>
        <v>155703</v>
      </c>
      <c r="J288" s="48">
        <f t="shared" si="14"/>
        <v>2.2000000000000002</v>
      </c>
      <c r="K288" s="3">
        <v>15</v>
      </c>
      <c r="M288" s="11">
        <f t="shared" si="16"/>
        <v>33.04999999999999</v>
      </c>
    </row>
    <row r="289" spans="4:13" x14ac:dyDescent="0.3">
      <c r="D289" s="84">
        <v>43402</v>
      </c>
      <c r="F289" s="68" t="s">
        <v>0</v>
      </c>
      <c r="G289">
        <f t="shared" si="13"/>
        <v>155703</v>
      </c>
      <c r="H289" s="56">
        <v>56</v>
      </c>
      <c r="I289" s="78">
        <f t="shared" si="12"/>
        <v>155759</v>
      </c>
      <c r="J289" s="48">
        <f t="shared" si="14"/>
        <v>4.5</v>
      </c>
      <c r="M289" s="11">
        <f t="shared" si="16"/>
        <v>28.54999999999999</v>
      </c>
    </row>
    <row r="290" spans="4:13" x14ac:dyDescent="0.3">
      <c r="D290" s="84">
        <v>43403</v>
      </c>
      <c r="F290" s="68" t="s">
        <v>0</v>
      </c>
      <c r="G290">
        <f t="shared" si="13"/>
        <v>155759</v>
      </c>
      <c r="H290" s="56">
        <v>67</v>
      </c>
      <c r="I290" s="78">
        <f t="shared" si="12"/>
        <v>155826</v>
      </c>
      <c r="J290" s="48">
        <f t="shared" si="14"/>
        <v>5.4</v>
      </c>
      <c r="M290" s="11">
        <f t="shared" si="16"/>
        <v>23.149999999999991</v>
      </c>
    </row>
    <row r="291" spans="4:13" x14ac:dyDescent="0.3">
      <c r="D291" s="84">
        <v>43404</v>
      </c>
      <c r="F291" s="68" t="s">
        <v>0</v>
      </c>
      <c r="G291">
        <f t="shared" si="13"/>
        <v>155826</v>
      </c>
      <c r="H291" s="56">
        <v>24</v>
      </c>
      <c r="I291" s="78">
        <f t="shared" si="12"/>
        <v>155850</v>
      </c>
      <c r="J291" s="48">
        <f t="shared" si="14"/>
        <v>1.9</v>
      </c>
      <c r="M291" s="11">
        <f t="shared" si="16"/>
        <v>21.249999999999993</v>
      </c>
    </row>
    <row r="292" spans="4:13" s="92" customFormat="1" x14ac:dyDescent="0.3">
      <c r="D292" s="91">
        <v>43405</v>
      </c>
      <c r="F292" s="93" t="s">
        <v>44</v>
      </c>
      <c r="G292" s="94">
        <f t="shared" si="13"/>
        <v>155850</v>
      </c>
      <c r="H292" s="95">
        <v>106</v>
      </c>
      <c r="I292" s="96">
        <f t="shared" si="12"/>
        <v>155956</v>
      </c>
      <c r="J292" s="97">
        <f>ROUND((H292*7.1/100),1)</f>
        <v>7.5</v>
      </c>
      <c r="K292" s="98">
        <v>15</v>
      </c>
      <c r="M292" s="99">
        <f t="shared" si="16"/>
        <v>28.749999999999993</v>
      </c>
    </row>
    <row r="293" spans="4:13" x14ac:dyDescent="0.3">
      <c r="D293" s="84">
        <v>43405</v>
      </c>
      <c r="F293" s="68" t="s">
        <v>0</v>
      </c>
      <c r="G293">
        <f t="shared" si="13"/>
        <v>155956</v>
      </c>
      <c r="H293" s="56">
        <v>27</v>
      </c>
      <c r="I293" s="78">
        <f t="shared" si="12"/>
        <v>155983</v>
      </c>
      <c r="J293" s="48">
        <f t="shared" si="14"/>
        <v>2.2000000000000002</v>
      </c>
      <c r="M293" s="11">
        <f t="shared" si="16"/>
        <v>26.549999999999994</v>
      </c>
    </row>
    <row r="294" spans="4:13" x14ac:dyDescent="0.3">
      <c r="D294" s="84">
        <v>43406</v>
      </c>
      <c r="F294" s="68" t="s">
        <v>30</v>
      </c>
      <c r="G294">
        <f t="shared" si="13"/>
        <v>155983</v>
      </c>
      <c r="H294" s="56">
        <v>530</v>
      </c>
      <c r="I294" s="78">
        <f t="shared" si="12"/>
        <v>156513</v>
      </c>
      <c r="J294" s="48">
        <f>ROUND((H294*7.1/100),1)</f>
        <v>37.6</v>
      </c>
      <c r="K294" s="3">
        <v>25</v>
      </c>
      <c r="M294" s="11">
        <f t="shared" si="16"/>
        <v>13.949999999999992</v>
      </c>
    </row>
    <row r="295" spans="4:13" x14ac:dyDescent="0.3">
      <c r="D295" s="84">
        <v>43406</v>
      </c>
      <c r="F295" s="68" t="s">
        <v>31</v>
      </c>
      <c r="G295">
        <f t="shared" si="13"/>
        <v>156513</v>
      </c>
      <c r="H295" s="56">
        <v>81</v>
      </c>
      <c r="I295" s="78">
        <f t="shared" si="12"/>
        <v>156594</v>
      </c>
      <c r="J295" s="48">
        <f>ROUND((H295*8.4/100),1)</f>
        <v>6.8</v>
      </c>
      <c r="K295" s="3">
        <v>10</v>
      </c>
      <c r="M295" s="11">
        <f t="shared" si="16"/>
        <v>17.149999999999991</v>
      </c>
    </row>
    <row r="296" spans="4:13" x14ac:dyDescent="0.3">
      <c r="D296" s="84">
        <v>43375</v>
      </c>
      <c r="F296" s="68" t="s">
        <v>0</v>
      </c>
      <c r="G296">
        <f t="shared" si="13"/>
        <v>156594</v>
      </c>
      <c r="H296" s="56">
        <v>21</v>
      </c>
      <c r="I296" s="78">
        <f t="shared" si="12"/>
        <v>156615</v>
      </c>
      <c r="J296" s="48">
        <f t="shared" si="14"/>
        <v>1.7</v>
      </c>
      <c r="K296" s="3">
        <v>15</v>
      </c>
      <c r="M296" s="11">
        <f t="shared" si="16"/>
        <v>30.449999999999992</v>
      </c>
    </row>
    <row r="297" spans="4:13" x14ac:dyDescent="0.3">
      <c r="D297" s="84">
        <v>43409</v>
      </c>
      <c r="F297" s="108" t="s">
        <v>84</v>
      </c>
      <c r="G297">
        <f t="shared" si="13"/>
        <v>156615</v>
      </c>
      <c r="H297" s="56">
        <f>59+17</f>
        <v>76</v>
      </c>
      <c r="I297" s="78">
        <f t="shared" si="12"/>
        <v>156691</v>
      </c>
      <c r="J297" s="48">
        <f>ROUND((H297*7.1/100),1)</f>
        <v>5.4</v>
      </c>
      <c r="M297" s="11">
        <f t="shared" si="16"/>
        <v>25.04999999999999</v>
      </c>
    </row>
    <row r="298" spans="4:13" x14ac:dyDescent="0.3">
      <c r="D298" s="84">
        <v>43410</v>
      </c>
      <c r="F298" s="68" t="s">
        <v>0</v>
      </c>
      <c r="G298">
        <f t="shared" si="13"/>
        <v>156691</v>
      </c>
      <c r="H298" s="56">
        <v>44</v>
      </c>
      <c r="I298" s="78">
        <f t="shared" si="12"/>
        <v>156735</v>
      </c>
      <c r="J298" s="48">
        <f>ROUND((H298*8/100),1)</f>
        <v>3.5</v>
      </c>
      <c r="M298" s="11">
        <f t="shared" si="16"/>
        <v>21.54999999999999</v>
      </c>
    </row>
    <row r="299" spans="4:13" x14ac:dyDescent="0.3">
      <c r="D299" s="84">
        <v>43412</v>
      </c>
      <c r="F299" s="68" t="s">
        <v>0</v>
      </c>
      <c r="G299">
        <f t="shared" si="13"/>
        <v>156735</v>
      </c>
      <c r="H299" s="56">
        <v>67</v>
      </c>
      <c r="I299" s="78">
        <f t="shared" si="12"/>
        <v>156802</v>
      </c>
      <c r="J299" s="48">
        <f>ROUND((H299*8/100),1)</f>
        <v>5.4</v>
      </c>
      <c r="M299" s="11">
        <f t="shared" si="16"/>
        <v>16.149999999999991</v>
      </c>
    </row>
    <row r="300" spans="4:13" x14ac:dyDescent="0.3">
      <c r="D300" s="84">
        <v>43413</v>
      </c>
      <c r="F300" s="68" t="s">
        <v>0</v>
      </c>
      <c r="G300">
        <f t="shared" si="13"/>
        <v>156802</v>
      </c>
      <c r="H300" s="56">
        <v>58</v>
      </c>
      <c r="I300" s="78">
        <f t="shared" si="12"/>
        <v>156860</v>
      </c>
      <c r="J300" s="48">
        <f>ROUND((H300*8/100),1)</f>
        <v>4.5999999999999996</v>
      </c>
      <c r="K300" s="3">
        <v>15</v>
      </c>
      <c r="M300" s="11">
        <f t="shared" si="16"/>
        <v>26.54999999999999</v>
      </c>
    </row>
    <row r="301" spans="4:13" x14ac:dyDescent="0.3">
      <c r="D301" s="84">
        <v>43413</v>
      </c>
      <c r="F301" s="68" t="s">
        <v>5</v>
      </c>
      <c r="G301">
        <f t="shared" si="13"/>
        <v>156860</v>
      </c>
      <c r="H301" s="56">
        <v>95</v>
      </c>
      <c r="I301" s="78">
        <f t="shared" si="12"/>
        <v>156955</v>
      </c>
      <c r="J301" s="48">
        <f>ROUND((H301*7.1/100),1)</f>
        <v>6.7</v>
      </c>
      <c r="M301" s="11">
        <f t="shared" si="16"/>
        <v>19.849999999999991</v>
      </c>
    </row>
    <row r="302" spans="4:13" x14ac:dyDescent="0.3">
      <c r="D302" s="84">
        <v>43416</v>
      </c>
      <c r="F302" s="68" t="s">
        <v>0</v>
      </c>
      <c r="G302">
        <f t="shared" si="13"/>
        <v>156955</v>
      </c>
      <c r="H302" s="56">
        <v>45</v>
      </c>
      <c r="I302" s="78">
        <f t="shared" si="12"/>
        <v>157000</v>
      </c>
      <c r="J302" s="48">
        <f>ROUND((H302*8/100),1)</f>
        <v>3.6</v>
      </c>
      <c r="M302" s="11">
        <f t="shared" si="16"/>
        <v>16.249999999999989</v>
      </c>
    </row>
    <row r="303" spans="4:13" x14ac:dyDescent="0.3">
      <c r="D303" s="84">
        <v>43417</v>
      </c>
      <c r="F303" s="68" t="s">
        <v>0</v>
      </c>
      <c r="G303">
        <f t="shared" si="13"/>
        <v>157000</v>
      </c>
      <c r="H303" s="56">
        <v>49</v>
      </c>
      <c r="I303" s="78">
        <f t="shared" si="12"/>
        <v>157049</v>
      </c>
      <c r="J303" s="48">
        <f>ROUND((H303*8.8/100),1)</f>
        <v>4.3</v>
      </c>
      <c r="K303" s="3">
        <v>15</v>
      </c>
      <c r="M303" s="11">
        <f t="shared" si="16"/>
        <v>26.949999999999989</v>
      </c>
    </row>
    <row r="304" spans="4:13" x14ac:dyDescent="0.3">
      <c r="D304" s="84">
        <v>43418</v>
      </c>
      <c r="F304" s="68" t="s">
        <v>0</v>
      </c>
      <c r="G304">
        <f t="shared" si="13"/>
        <v>157049</v>
      </c>
      <c r="H304" s="56">
        <v>55</v>
      </c>
      <c r="I304" s="78">
        <f t="shared" si="12"/>
        <v>157104</v>
      </c>
      <c r="J304" s="48">
        <f>ROUND((H304*8.8/100),1)</f>
        <v>4.8</v>
      </c>
      <c r="M304" s="11">
        <f t="shared" si="16"/>
        <v>22.149999999999988</v>
      </c>
    </row>
    <row r="305" spans="4:14" x14ac:dyDescent="0.3">
      <c r="D305" s="84">
        <v>43419</v>
      </c>
      <c r="F305" s="108" t="s">
        <v>84</v>
      </c>
      <c r="G305">
        <f t="shared" si="13"/>
        <v>157104</v>
      </c>
      <c r="H305" s="56">
        <f>67+50</f>
        <v>117</v>
      </c>
      <c r="I305" s="78">
        <f t="shared" si="12"/>
        <v>157221</v>
      </c>
      <c r="J305" s="48">
        <f>ROUND((H305*7.8/100),1)</f>
        <v>9.1</v>
      </c>
      <c r="M305" s="11">
        <f t="shared" si="16"/>
        <v>13.049999999999988</v>
      </c>
    </row>
    <row r="306" spans="4:14" x14ac:dyDescent="0.3">
      <c r="D306" s="84">
        <v>43420</v>
      </c>
      <c r="F306" s="68" t="s">
        <v>0</v>
      </c>
      <c r="G306">
        <f t="shared" si="13"/>
        <v>157221</v>
      </c>
      <c r="H306" s="56">
        <v>48</v>
      </c>
      <c r="I306" s="78">
        <f t="shared" si="12"/>
        <v>157269</v>
      </c>
      <c r="J306" s="48">
        <f>ROUND((H306*8/100),1)</f>
        <v>3.8</v>
      </c>
      <c r="K306" s="3">
        <v>20</v>
      </c>
      <c r="M306" s="11">
        <f t="shared" si="16"/>
        <v>29.249999999999989</v>
      </c>
    </row>
    <row r="307" spans="4:14" x14ac:dyDescent="0.3">
      <c r="D307" s="84">
        <v>43423</v>
      </c>
      <c r="F307" s="68" t="s">
        <v>0</v>
      </c>
      <c r="G307">
        <f t="shared" si="13"/>
        <v>157269</v>
      </c>
      <c r="H307" s="56">
        <v>33</v>
      </c>
      <c r="I307" s="78">
        <f t="shared" si="12"/>
        <v>157302</v>
      </c>
      <c r="J307" s="48">
        <f t="shared" ref="J307:J315" si="17">ROUND((H307*8.8/100),1)</f>
        <v>2.9</v>
      </c>
      <c r="M307" s="11">
        <f t="shared" si="16"/>
        <v>26.349999999999991</v>
      </c>
    </row>
    <row r="308" spans="4:14" x14ac:dyDescent="0.3">
      <c r="D308" s="84">
        <v>43424</v>
      </c>
      <c r="F308" s="68" t="s">
        <v>0</v>
      </c>
      <c r="G308">
        <f t="shared" si="13"/>
        <v>157302</v>
      </c>
      <c r="H308" s="56">
        <v>30</v>
      </c>
      <c r="I308" s="78">
        <f t="shared" si="12"/>
        <v>157332</v>
      </c>
      <c r="J308" s="48">
        <f t="shared" si="17"/>
        <v>2.6</v>
      </c>
      <c r="M308" s="11">
        <f t="shared" si="16"/>
        <v>23.749999999999989</v>
      </c>
    </row>
    <row r="309" spans="4:14" x14ac:dyDescent="0.3">
      <c r="D309" s="84">
        <v>43425</v>
      </c>
      <c r="F309" s="68" t="s">
        <v>0</v>
      </c>
      <c r="G309">
        <f t="shared" si="13"/>
        <v>157332</v>
      </c>
      <c r="H309" s="56">
        <v>46</v>
      </c>
      <c r="I309" s="78">
        <f t="shared" si="12"/>
        <v>157378</v>
      </c>
      <c r="J309" s="48">
        <f t="shared" si="17"/>
        <v>4</v>
      </c>
      <c r="M309" s="11">
        <f t="shared" si="16"/>
        <v>19.749999999999989</v>
      </c>
    </row>
    <row r="310" spans="4:14" x14ac:dyDescent="0.3">
      <c r="D310" s="84">
        <v>43426</v>
      </c>
      <c r="F310" s="68" t="s">
        <v>0</v>
      </c>
      <c r="G310">
        <f t="shared" si="13"/>
        <v>157378</v>
      </c>
      <c r="H310" s="56">
        <v>44</v>
      </c>
      <c r="I310" s="78">
        <f t="shared" si="12"/>
        <v>157422</v>
      </c>
      <c r="J310" s="48">
        <f t="shared" si="17"/>
        <v>3.9</v>
      </c>
      <c r="M310" s="11">
        <f t="shared" si="16"/>
        <v>15.849999999999989</v>
      </c>
    </row>
    <row r="311" spans="4:14" x14ac:dyDescent="0.3">
      <c r="D311" s="84">
        <v>43427</v>
      </c>
      <c r="F311" s="68" t="s">
        <v>0</v>
      </c>
      <c r="G311">
        <f t="shared" si="13"/>
        <v>157422</v>
      </c>
      <c r="H311" s="56">
        <v>60</v>
      </c>
      <c r="I311" s="78">
        <f t="shared" si="12"/>
        <v>157482</v>
      </c>
      <c r="J311" s="48">
        <f t="shared" si="17"/>
        <v>5.3</v>
      </c>
      <c r="K311" s="3">
        <v>20</v>
      </c>
      <c r="M311" s="11">
        <f t="shared" si="16"/>
        <v>30.54999999999999</v>
      </c>
    </row>
    <row r="312" spans="4:14" x14ac:dyDescent="0.3">
      <c r="D312" s="84">
        <v>43430</v>
      </c>
      <c r="F312" s="68" t="s">
        <v>0</v>
      </c>
      <c r="G312">
        <f t="shared" si="13"/>
        <v>157482</v>
      </c>
      <c r="H312" s="56">
        <v>58</v>
      </c>
      <c r="I312" s="78">
        <f t="shared" si="12"/>
        <v>157540</v>
      </c>
      <c r="J312" s="48">
        <f t="shared" si="17"/>
        <v>5.0999999999999996</v>
      </c>
      <c r="M312" s="11">
        <f t="shared" si="16"/>
        <v>25.449999999999989</v>
      </c>
    </row>
    <row r="313" spans="4:14" s="86" customFormat="1" x14ac:dyDescent="0.3">
      <c r="D313" s="85">
        <v>43431</v>
      </c>
      <c r="F313" s="87" t="s">
        <v>0</v>
      </c>
      <c r="G313" s="86">
        <f t="shared" si="13"/>
        <v>157540</v>
      </c>
      <c r="H313" s="88"/>
      <c r="I313" s="89">
        <f t="shared" si="12"/>
        <v>157540</v>
      </c>
      <c r="J313" s="90">
        <f t="shared" si="17"/>
        <v>0</v>
      </c>
      <c r="M313" s="11">
        <f t="shared" si="16"/>
        <v>25.449999999999989</v>
      </c>
    </row>
    <row r="314" spans="4:14" s="86" customFormat="1" x14ac:dyDescent="0.3">
      <c r="D314" s="85">
        <v>43432</v>
      </c>
      <c r="F314" s="87" t="s">
        <v>0</v>
      </c>
      <c r="G314" s="86">
        <f t="shared" si="13"/>
        <v>157540</v>
      </c>
      <c r="H314" s="88"/>
      <c r="I314" s="89">
        <f t="shared" si="12"/>
        <v>157540</v>
      </c>
      <c r="J314" s="90">
        <f t="shared" si="17"/>
        <v>0</v>
      </c>
      <c r="M314" s="11">
        <f t="shared" si="16"/>
        <v>25.449999999999989</v>
      </c>
    </row>
    <row r="315" spans="4:14" s="86" customFormat="1" x14ac:dyDescent="0.3">
      <c r="D315" s="85">
        <v>43433</v>
      </c>
      <c r="F315" s="87" t="s">
        <v>0</v>
      </c>
      <c r="G315" s="86">
        <f t="shared" si="13"/>
        <v>157540</v>
      </c>
      <c r="H315" s="88">
        <v>20</v>
      </c>
      <c r="I315" s="89">
        <f t="shared" si="12"/>
        <v>157560</v>
      </c>
      <c r="J315" s="90">
        <f t="shared" si="17"/>
        <v>1.8</v>
      </c>
      <c r="M315" s="11">
        <f t="shared" si="16"/>
        <v>23.649999999999988</v>
      </c>
      <c r="N315" s="86" t="s">
        <v>79</v>
      </c>
    </row>
    <row r="316" spans="4:14" x14ac:dyDescent="0.3">
      <c r="D316" s="84">
        <v>43434</v>
      </c>
      <c r="F316" s="68" t="s">
        <v>30</v>
      </c>
      <c r="G316">
        <f t="shared" si="13"/>
        <v>157560</v>
      </c>
      <c r="H316" s="56">
        <v>530</v>
      </c>
      <c r="I316" s="78">
        <f t="shared" si="12"/>
        <v>158090</v>
      </c>
      <c r="J316" s="48">
        <f>ROUND((H316*7.8/100),1)</f>
        <v>41.3</v>
      </c>
      <c r="K316" s="3">
        <v>35</v>
      </c>
      <c r="M316" s="11">
        <f t="shared" si="16"/>
        <v>17.349999999999991</v>
      </c>
    </row>
    <row r="317" spans="4:14" s="101" customFormat="1" x14ac:dyDescent="0.3">
      <c r="D317" s="100">
        <v>43434</v>
      </c>
      <c r="F317" s="102" t="s">
        <v>31</v>
      </c>
      <c r="G317" s="101">
        <f t="shared" si="13"/>
        <v>158090</v>
      </c>
      <c r="H317" s="103">
        <v>63</v>
      </c>
      <c r="I317" s="104">
        <f t="shared" si="12"/>
        <v>158153</v>
      </c>
      <c r="J317" s="105">
        <f>ROUND((H317*9.1/100),1)</f>
        <v>5.7</v>
      </c>
      <c r="K317" s="106"/>
      <c r="M317" s="11">
        <f t="shared" ref="M317:M380" si="18">M316-J317+K317</f>
        <v>11.649999999999991</v>
      </c>
    </row>
    <row r="318" spans="4:14" x14ac:dyDescent="0.3">
      <c r="D318" s="84">
        <v>43434</v>
      </c>
      <c r="F318" s="68" t="s">
        <v>0</v>
      </c>
      <c r="G318">
        <f t="shared" si="13"/>
        <v>158153</v>
      </c>
      <c r="H318" s="56">
        <v>15</v>
      </c>
      <c r="I318" s="78">
        <f t="shared" si="12"/>
        <v>158168</v>
      </c>
      <c r="J318" s="48">
        <f>ROUND((H318*8.8/100),1)</f>
        <v>1.3</v>
      </c>
      <c r="M318" s="11">
        <f t="shared" si="18"/>
        <v>10.349999999999991</v>
      </c>
    </row>
    <row r="319" spans="4:14" x14ac:dyDescent="0.3">
      <c r="D319" s="79">
        <v>43437</v>
      </c>
      <c r="F319" s="68" t="s">
        <v>0</v>
      </c>
      <c r="G319">
        <f t="shared" si="13"/>
        <v>158168</v>
      </c>
      <c r="H319" s="56"/>
      <c r="I319" s="78">
        <f t="shared" si="12"/>
        <v>158168</v>
      </c>
      <c r="J319" s="48">
        <f>ROUND((H319*8.8/100),1)</f>
        <v>0</v>
      </c>
      <c r="M319" s="11">
        <f t="shared" si="18"/>
        <v>10.349999999999991</v>
      </c>
    </row>
    <row r="320" spans="4:14" x14ac:dyDescent="0.3">
      <c r="D320" s="84">
        <v>43438</v>
      </c>
      <c r="F320" s="68" t="s">
        <v>0</v>
      </c>
      <c r="G320">
        <f t="shared" si="13"/>
        <v>158168</v>
      </c>
      <c r="H320" s="56">
        <v>36</v>
      </c>
      <c r="I320" s="78">
        <f t="shared" si="12"/>
        <v>158204</v>
      </c>
      <c r="J320" s="48">
        <f>ROUND((H320*8.8/100),1)</f>
        <v>3.2</v>
      </c>
      <c r="K320" s="3">
        <v>10</v>
      </c>
      <c r="M320" s="11">
        <f t="shared" si="18"/>
        <v>17.149999999999991</v>
      </c>
    </row>
    <row r="321" spans="4:14" x14ac:dyDescent="0.3">
      <c r="D321" s="84">
        <v>43439</v>
      </c>
      <c r="F321" s="68" t="s">
        <v>0</v>
      </c>
      <c r="G321">
        <f t="shared" si="13"/>
        <v>158204</v>
      </c>
      <c r="H321" s="56"/>
      <c r="I321" s="78">
        <f t="shared" si="12"/>
        <v>158204</v>
      </c>
      <c r="J321" s="48">
        <f>ROUND((H321*8/100),1)</f>
        <v>0</v>
      </c>
      <c r="M321" s="11">
        <f t="shared" si="18"/>
        <v>17.149999999999991</v>
      </c>
    </row>
    <row r="322" spans="4:14" x14ac:dyDescent="0.3">
      <c r="D322" s="84">
        <v>43440</v>
      </c>
      <c r="F322" s="68" t="s">
        <v>0</v>
      </c>
      <c r="G322">
        <f t="shared" si="13"/>
        <v>158204</v>
      </c>
      <c r="H322" s="56">
        <v>41</v>
      </c>
      <c r="I322" s="78">
        <f t="shared" si="12"/>
        <v>158245</v>
      </c>
      <c r="J322" s="48">
        <f>ROUND((H322*8.8/100),1)</f>
        <v>3.6</v>
      </c>
      <c r="K322" s="3">
        <v>15</v>
      </c>
      <c r="M322" s="11">
        <f t="shared" si="18"/>
        <v>28.54999999999999</v>
      </c>
    </row>
    <row r="323" spans="4:14" x14ac:dyDescent="0.3">
      <c r="D323" s="84">
        <v>43441</v>
      </c>
      <c r="F323" s="68" t="s">
        <v>0</v>
      </c>
      <c r="G323">
        <f t="shared" si="13"/>
        <v>158245</v>
      </c>
      <c r="H323" s="56"/>
      <c r="I323" s="78">
        <f t="shared" si="12"/>
        <v>158245</v>
      </c>
      <c r="J323" s="48">
        <f>ROUND((H323*8.8/100),1)</f>
        <v>0</v>
      </c>
      <c r="M323" s="11">
        <f t="shared" si="18"/>
        <v>28.54999999999999</v>
      </c>
    </row>
    <row r="324" spans="4:14" x14ac:dyDescent="0.3">
      <c r="D324" s="84">
        <v>43444</v>
      </c>
      <c r="F324" s="68" t="s">
        <v>0</v>
      </c>
      <c r="G324">
        <f t="shared" si="13"/>
        <v>158245</v>
      </c>
      <c r="H324" s="56"/>
      <c r="I324" s="78">
        <f t="shared" si="12"/>
        <v>158245</v>
      </c>
      <c r="J324" s="48">
        <f>ROUND((H324*8.8/100),1)</f>
        <v>0</v>
      </c>
      <c r="M324" s="11">
        <f t="shared" si="18"/>
        <v>28.54999999999999</v>
      </c>
    </row>
    <row r="325" spans="4:14" s="3" customFormat="1" x14ac:dyDescent="0.3">
      <c r="D325" s="107">
        <v>43445</v>
      </c>
      <c r="F325" s="108" t="s">
        <v>84</v>
      </c>
      <c r="G325" s="3">
        <f t="shared" si="13"/>
        <v>158245</v>
      </c>
      <c r="H325" s="109">
        <f>60+56</f>
        <v>116</v>
      </c>
      <c r="I325" s="110">
        <f t="shared" si="12"/>
        <v>158361</v>
      </c>
      <c r="J325" s="111">
        <f>ROUND((H325*7.8/100),1)</f>
        <v>9</v>
      </c>
      <c r="K325" s="3">
        <v>15</v>
      </c>
      <c r="M325" s="11">
        <f t="shared" si="18"/>
        <v>34.54999999999999</v>
      </c>
    </row>
    <row r="326" spans="4:14" x14ac:dyDescent="0.3">
      <c r="D326" s="84">
        <v>43446</v>
      </c>
      <c r="F326" s="108" t="s">
        <v>84</v>
      </c>
      <c r="G326">
        <f t="shared" si="13"/>
        <v>158361</v>
      </c>
      <c r="H326" s="56">
        <f>58+37+83</f>
        <v>178</v>
      </c>
      <c r="I326" s="78">
        <f t="shared" si="12"/>
        <v>158539</v>
      </c>
      <c r="J326" s="48">
        <f>ROUND((H326*7.8/100),1)</f>
        <v>13.9</v>
      </c>
      <c r="M326" s="11">
        <f t="shared" si="18"/>
        <v>20.649999999999991</v>
      </c>
    </row>
    <row r="327" spans="4:14" x14ac:dyDescent="0.3">
      <c r="D327" s="84">
        <v>43447</v>
      </c>
      <c r="F327" s="68" t="s">
        <v>30</v>
      </c>
      <c r="G327">
        <f t="shared" si="13"/>
        <v>158539</v>
      </c>
      <c r="H327" s="56">
        <v>530</v>
      </c>
      <c r="I327" s="78">
        <f t="shared" si="12"/>
        <v>159069</v>
      </c>
      <c r="J327" s="48">
        <f>ROUND((H327*7.8/100),1)</f>
        <v>41.3</v>
      </c>
      <c r="K327" s="3">
        <v>37</v>
      </c>
      <c r="M327" s="11">
        <f t="shared" si="18"/>
        <v>16.349999999999994</v>
      </c>
    </row>
    <row r="328" spans="4:14" x14ac:dyDescent="0.3">
      <c r="D328" s="84">
        <v>43447</v>
      </c>
      <c r="F328" s="68" t="s">
        <v>31</v>
      </c>
      <c r="G328">
        <f t="shared" si="13"/>
        <v>159069</v>
      </c>
      <c r="H328" s="56">
        <v>59</v>
      </c>
      <c r="I328" s="78">
        <f t="shared" si="12"/>
        <v>159128</v>
      </c>
      <c r="J328" s="48">
        <f>ROUND((H328*9.1/100),1)</f>
        <v>5.4</v>
      </c>
      <c r="M328" s="11">
        <f t="shared" si="18"/>
        <v>10.949999999999994</v>
      </c>
    </row>
    <row r="329" spans="4:14" x14ac:dyDescent="0.3">
      <c r="D329" s="84">
        <v>43448</v>
      </c>
      <c r="F329" s="68" t="s">
        <v>31</v>
      </c>
      <c r="G329">
        <f t="shared" si="13"/>
        <v>159128</v>
      </c>
      <c r="H329" s="56">
        <v>46</v>
      </c>
      <c r="I329" s="78">
        <f t="shared" si="12"/>
        <v>159174</v>
      </c>
      <c r="J329" s="48">
        <f>ROUND((H329*9.1/100),1)</f>
        <v>4.2</v>
      </c>
      <c r="M329" s="11">
        <f t="shared" si="18"/>
        <v>6.7499999999999938</v>
      </c>
    </row>
    <row r="330" spans="4:14" x14ac:dyDescent="0.3">
      <c r="D330" s="84">
        <v>43448</v>
      </c>
      <c r="F330" s="68" t="s">
        <v>0</v>
      </c>
      <c r="G330">
        <f t="shared" si="13"/>
        <v>159174</v>
      </c>
      <c r="H330" s="56">
        <v>13</v>
      </c>
      <c r="I330" s="78">
        <f t="shared" si="12"/>
        <v>159187</v>
      </c>
      <c r="J330" s="48">
        <f>ROUND((H330*8.8/100),1)</f>
        <v>1.1000000000000001</v>
      </c>
      <c r="M330" s="11">
        <f t="shared" si="18"/>
        <v>5.6499999999999932</v>
      </c>
    </row>
    <row r="331" spans="4:14" x14ac:dyDescent="0.3">
      <c r="D331" s="84">
        <v>43451</v>
      </c>
      <c r="F331" s="68" t="s">
        <v>0</v>
      </c>
      <c r="G331">
        <f t="shared" si="13"/>
        <v>159187</v>
      </c>
      <c r="H331" s="56">
        <f>46+46</f>
        <v>92</v>
      </c>
      <c r="I331" s="78">
        <f t="shared" si="12"/>
        <v>159279</v>
      </c>
      <c r="J331" s="48">
        <f>ROUND((H331*8.8/100),1)</f>
        <v>8.1</v>
      </c>
      <c r="K331" s="3">
        <v>20</v>
      </c>
      <c r="M331" s="11">
        <f t="shared" si="18"/>
        <v>17.549999999999994</v>
      </c>
      <c r="N331" t="s">
        <v>82</v>
      </c>
    </row>
    <row r="332" spans="4:14" x14ac:dyDescent="0.3">
      <c r="D332" s="84">
        <v>43452</v>
      </c>
      <c r="F332" s="68" t="s">
        <v>0</v>
      </c>
      <c r="G332">
        <f t="shared" si="13"/>
        <v>159279</v>
      </c>
      <c r="H332" s="56">
        <v>64</v>
      </c>
      <c r="I332" s="78">
        <f t="shared" si="12"/>
        <v>159343</v>
      </c>
      <c r="J332" s="48">
        <f>ROUND((H332*8.8/100),1)</f>
        <v>5.6</v>
      </c>
      <c r="M332" s="11">
        <f t="shared" si="18"/>
        <v>11.949999999999994</v>
      </c>
      <c r="N332" t="s">
        <v>83</v>
      </c>
    </row>
    <row r="333" spans="4:14" x14ac:dyDescent="0.3">
      <c r="D333" s="84">
        <v>43453</v>
      </c>
      <c r="F333" s="68" t="s">
        <v>49</v>
      </c>
      <c r="G333">
        <f t="shared" si="13"/>
        <v>159343</v>
      </c>
      <c r="H333" s="56">
        <v>158</v>
      </c>
      <c r="I333" s="78">
        <f t="shared" si="12"/>
        <v>159501</v>
      </c>
      <c r="J333" s="48">
        <f>ROUND((H333*7.8/100),1)</f>
        <v>12.3</v>
      </c>
      <c r="K333" s="3">
        <v>20</v>
      </c>
      <c r="M333" s="11">
        <f t="shared" si="18"/>
        <v>19.649999999999991</v>
      </c>
    </row>
    <row r="334" spans="4:14" x14ac:dyDescent="0.3">
      <c r="D334" s="84">
        <v>43453</v>
      </c>
      <c r="F334" s="68" t="s">
        <v>80</v>
      </c>
      <c r="G334">
        <f t="shared" si="13"/>
        <v>159501</v>
      </c>
      <c r="H334" s="56">
        <v>210</v>
      </c>
      <c r="I334" s="78">
        <f t="shared" si="12"/>
        <v>159711</v>
      </c>
      <c r="J334" s="48">
        <f>ROUND((H334*7.8/100),1)</f>
        <v>16.399999999999999</v>
      </c>
      <c r="K334" s="3">
        <v>20</v>
      </c>
      <c r="M334" s="11">
        <f t="shared" si="18"/>
        <v>23.249999999999993</v>
      </c>
    </row>
    <row r="335" spans="4:14" x14ac:dyDescent="0.3">
      <c r="D335" s="84">
        <v>43453</v>
      </c>
      <c r="F335" s="68" t="s">
        <v>21</v>
      </c>
      <c r="G335">
        <f t="shared" si="13"/>
        <v>159711</v>
      </c>
      <c r="H335" s="56">
        <v>16</v>
      </c>
      <c r="I335" s="78">
        <f t="shared" si="12"/>
        <v>159727</v>
      </c>
      <c r="J335" s="48">
        <f>ROUND((H335*8/100),1)</f>
        <v>1.3</v>
      </c>
      <c r="M335" s="11">
        <f t="shared" si="18"/>
        <v>21.949999999999992</v>
      </c>
    </row>
    <row r="336" spans="4:14" x14ac:dyDescent="0.3">
      <c r="D336" s="84">
        <v>43453</v>
      </c>
      <c r="F336" s="68" t="s">
        <v>81</v>
      </c>
      <c r="G336">
        <f t="shared" si="13"/>
        <v>159727</v>
      </c>
      <c r="H336" s="56">
        <v>36</v>
      </c>
      <c r="I336" s="78">
        <f t="shared" si="12"/>
        <v>159763</v>
      </c>
      <c r="J336" s="48">
        <f>ROUND((H336*8.4/100),1)</f>
        <v>3</v>
      </c>
      <c r="M336" s="11">
        <f t="shared" si="18"/>
        <v>18.949999999999992</v>
      </c>
    </row>
    <row r="337" spans="4:13" x14ac:dyDescent="0.3">
      <c r="D337" s="84">
        <v>43453</v>
      </c>
      <c r="F337" s="68" t="s">
        <v>0</v>
      </c>
      <c r="G337">
        <f t="shared" si="13"/>
        <v>159763</v>
      </c>
      <c r="H337" s="56">
        <v>61</v>
      </c>
      <c r="I337" s="78">
        <f t="shared" si="12"/>
        <v>159824</v>
      </c>
      <c r="J337" s="48">
        <f>ROUND((H337*8.8/100),1)</f>
        <v>5.4</v>
      </c>
      <c r="M337" s="11">
        <f t="shared" si="18"/>
        <v>13.549999999999992</v>
      </c>
    </row>
    <row r="338" spans="4:13" x14ac:dyDescent="0.3">
      <c r="D338" s="84">
        <v>43454</v>
      </c>
      <c r="F338" s="68" t="s">
        <v>0</v>
      </c>
      <c r="G338">
        <f t="shared" si="13"/>
        <v>159824</v>
      </c>
      <c r="H338" s="56">
        <v>70</v>
      </c>
      <c r="I338" s="78">
        <f t="shared" si="12"/>
        <v>159894</v>
      </c>
      <c r="J338" s="48">
        <f>ROUND((H338*8.8/100),1)</f>
        <v>6.2</v>
      </c>
      <c r="M338" s="11">
        <f t="shared" si="18"/>
        <v>7.3499999999999917</v>
      </c>
    </row>
    <row r="339" spans="4:13" x14ac:dyDescent="0.3">
      <c r="D339" s="84">
        <v>43455</v>
      </c>
      <c r="F339" s="68" t="s">
        <v>70</v>
      </c>
      <c r="G339">
        <f t="shared" si="13"/>
        <v>159894</v>
      </c>
      <c r="H339" s="56">
        <v>113</v>
      </c>
      <c r="I339" s="78">
        <f t="shared" si="12"/>
        <v>160007</v>
      </c>
      <c r="J339" s="48">
        <f>ROUND((H339*7.8/100),1)</f>
        <v>8.8000000000000007</v>
      </c>
      <c r="K339" s="3">
        <v>15</v>
      </c>
      <c r="M339" s="11">
        <f t="shared" si="18"/>
        <v>13.54999999999999</v>
      </c>
    </row>
    <row r="340" spans="4:13" x14ac:dyDescent="0.3">
      <c r="D340" s="84">
        <v>43455</v>
      </c>
      <c r="F340" s="68" t="s">
        <v>71</v>
      </c>
      <c r="G340">
        <f t="shared" si="13"/>
        <v>160007</v>
      </c>
      <c r="H340" s="56">
        <v>11</v>
      </c>
      <c r="I340" s="78">
        <f t="shared" si="12"/>
        <v>160018</v>
      </c>
      <c r="J340" s="48">
        <f>ROUND((H340*7.8/100),1)</f>
        <v>0.9</v>
      </c>
      <c r="M340" s="11">
        <f t="shared" si="18"/>
        <v>12.64999999999999</v>
      </c>
    </row>
    <row r="341" spans="4:13" x14ac:dyDescent="0.3">
      <c r="D341" s="84">
        <v>43455</v>
      </c>
      <c r="F341" s="68" t="s">
        <v>72</v>
      </c>
      <c r="G341">
        <f t="shared" si="13"/>
        <v>160018</v>
      </c>
      <c r="H341" s="56">
        <v>102</v>
      </c>
      <c r="I341" s="78">
        <f t="shared" si="12"/>
        <v>160120</v>
      </c>
      <c r="J341" s="48">
        <f>ROUND((H341*7.8/100),1)</f>
        <v>8</v>
      </c>
      <c r="K341" s="3">
        <v>10</v>
      </c>
      <c r="M341" s="11">
        <f t="shared" si="18"/>
        <v>14.64999999999999</v>
      </c>
    </row>
    <row r="342" spans="4:13" x14ac:dyDescent="0.3">
      <c r="D342" s="84">
        <v>43455</v>
      </c>
      <c r="F342" s="68" t="s">
        <v>36</v>
      </c>
      <c r="G342">
        <f t="shared" si="13"/>
        <v>160120</v>
      </c>
      <c r="H342" s="56">
        <v>9</v>
      </c>
      <c r="I342" s="78">
        <f t="shared" si="12"/>
        <v>160129</v>
      </c>
      <c r="J342" s="48">
        <f>ROUND((H342*8/100),1)</f>
        <v>0.7</v>
      </c>
      <c r="M342" s="11">
        <f t="shared" si="18"/>
        <v>13.94999999999999</v>
      </c>
    </row>
    <row r="343" spans="4:13" x14ac:dyDescent="0.3">
      <c r="D343" s="84">
        <v>43455</v>
      </c>
      <c r="F343" s="68" t="s">
        <v>37</v>
      </c>
      <c r="G343">
        <f t="shared" si="13"/>
        <v>160129</v>
      </c>
      <c r="H343" s="56">
        <v>10</v>
      </c>
      <c r="I343" s="78">
        <f t="shared" si="12"/>
        <v>160139</v>
      </c>
      <c r="J343" s="48">
        <f>ROUND((H343*8.4/100),1)</f>
        <v>0.8</v>
      </c>
      <c r="M343" s="11">
        <f t="shared" si="18"/>
        <v>13.14999999999999</v>
      </c>
    </row>
    <row r="344" spans="4:13" x14ac:dyDescent="0.3">
      <c r="D344" s="84">
        <v>43455</v>
      </c>
      <c r="F344" s="68" t="s">
        <v>0</v>
      </c>
      <c r="G344">
        <f t="shared" si="13"/>
        <v>160139</v>
      </c>
      <c r="H344" s="56">
        <v>30</v>
      </c>
      <c r="I344" s="78">
        <f t="shared" si="12"/>
        <v>160169</v>
      </c>
      <c r="J344" s="48">
        <f t="shared" ref="J344:J382" si="19">ROUND((H344*8.8/100),1)</f>
        <v>2.6</v>
      </c>
      <c r="M344" s="11">
        <f t="shared" si="18"/>
        <v>10.54999999999999</v>
      </c>
    </row>
    <row r="345" spans="4:13" x14ac:dyDescent="0.3">
      <c r="D345" s="84">
        <v>43456</v>
      </c>
      <c r="F345" s="68" t="s">
        <v>0</v>
      </c>
      <c r="G345">
        <f t="shared" si="13"/>
        <v>160169</v>
      </c>
      <c r="H345" s="56">
        <v>43</v>
      </c>
      <c r="I345" s="78">
        <f t="shared" si="12"/>
        <v>160212</v>
      </c>
      <c r="J345" s="48">
        <f t="shared" si="19"/>
        <v>3.8</v>
      </c>
      <c r="M345" s="11">
        <f t="shared" si="18"/>
        <v>6.7499999999999902</v>
      </c>
    </row>
    <row r="346" spans="4:13" x14ac:dyDescent="0.3">
      <c r="D346" s="84">
        <v>43461</v>
      </c>
      <c r="F346" s="68" t="s">
        <v>0</v>
      </c>
      <c r="G346">
        <f t="shared" si="13"/>
        <v>160212</v>
      </c>
      <c r="H346" s="56">
        <v>68</v>
      </c>
      <c r="I346" s="78">
        <f t="shared" si="12"/>
        <v>160280</v>
      </c>
      <c r="J346" s="48">
        <f t="shared" si="19"/>
        <v>6</v>
      </c>
      <c r="K346" s="3">
        <v>20</v>
      </c>
      <c r="M346" s="11">
        <f t="shared" si="18"/>
        <v>20.749999999999989</v>
      </c>
    </row>
    <row r="347" spans="4:13" x14ac:dyDescent="0.3">
      <c r="D347" s="84">
        <v>43462</v>
      </c>
      <c r="F347" s="68" t="s">
        <v>0</v>
      </c>
      <c r="G347">
        <f t="shared" si="13"/>
        <v>160280</v>
      </c>
      <c r="H347" s="56">
        <v>65</v>
      </c>
      <c r="I347" s="78">
        <f t="shared" si="12"/>
        <v>160345</v>
      </c>
      <c r="J347" s="48">
        <f t="shared" si="19"/>
        <v>5.7</v>
      </c>
      <c r="M347" s="11">
        <f t="shared" si="18"/>
        <v>15.04999999999999</v>
      </c>
    </row>
    <row r="348" spans="4:13" x14ac:dyDescent="0.3">
      <c r="D348" s="84">
        <v>43463</v>
      </c>
      <c r="F348" s="68" t="s">
        <v>0</v>
      </c>
      <c r="G348">
        <f t="shared" si="13"/>
        <v>160345</v>
      </c>
      <c r="H348" s="56">
        <v>63</v>
      </c>
      <c r="I348" s="78">
        <f t="shared" si="12"/>
        <v>160408</v>
      </c>
      <c r="J348" s="48">
        <f t="shared" si="19"/>
        <v>5.5</v>
      </c>
      <c r="K348" s="3">
        <v>10</v>
      </c>
      <c r="M348" s="11">
        <f t="shared" si="18"/>
        <v>19.54999999999999</v>
      </c>
    </row>
    <row r="349" spans="4:13" x14ac:dyDescent="0.3">
      <c r="D349" s="79">
        <v>43467</v>
      </c>
      <c r="F349" s="68" t="s">
        <v>0</v>
      </c>
      <c r="G349">
        <f t="shared" si="13"/>
        <v>160408</v>
      </c>
      <c r="H349" s="56">
        <v>43</v>
      </c>
      <c r="I349" s="78">
        <f t="shared" si="12"/>
        <v>160451</v>
      </c>
      <c r="J349" s="48">
        <f t="shared" si="19"/>
        <v>3.8</v>
      </c>
      <c r="M349" s="11">
        <f t="shared" si="18"/>
        <v>15.749999999999989</v>
      </c>
    </row>
    <row r="350" spans="4:13" x14ac:dyDescent="0.3">
      <c r="D350" s="84">
        <v>43468</v>
      </c>
      <c r="F350" s="68" t="s">
        <v>0</v>
      </c>
      <c r="G350">
        <f t="shared" si="13"/>
        <v>160451</v>
      </c>
      <c r="H350" s="56">
        <v>49</v>
      </c>
      <c r="I350" s="78">
        <f t="shared" si="12"/>
        <v>160500</v>
      </c>
      <c r="J350" s="48">
        <f t="shared" si="19"/>
        <v>4.3</v>
      </c>
      <c r="M350" s="11">
        <f t="shared" si="18"/>
        <v>11.449999999999989</v>
      </c>
    </row>
    <row r="351" spans="4:13" x14ac:dyDescent="0.3">
      <c r="D351" s="84">
        <v>43469</v>
      </c>
      <c r="F351" s="68" t="s">
        <v>0</v>
      </c>
      <c r="G351">
        <f t="shared" si="13"/>
        <v>160500</v>
      </c>
      <c r="H351" s="56">
        <v>48</v>
      </c>
      <c r="I351" s="78">
        <f t="shared" si="12"/>
        <v>160548</v>
      </c>
      <c r="J351" s="48">
        <f t="shared" si="19"/>
        <v>4.2</v>
      </c>
      <c r="K351" s="3">
        <v>20</v>
      </c>
      <c r="M351" s="11">
        <f t="shared" si="18"/>
        <v>27.249999999999989</v>
      </c>
    </row>
    <row r="352" spans="4:13" x14ac:dyDescent="0.3">
      <c r="D352" s="84">
        <v>43473</v>
      </c>
      <c r="F352" s="68" t="s">
        <v>0</v>
      </c>
      <c r="G352">
        <f t="shared" si="13"/>
        <v>160548</v>
      </c>
      <c r="H352" s="56">
        <v>43</v>
      </c>
      <c r="I352" s="78">
        <f t="shared" si="12"/>
        <v>160591</v>
      </c>
      <c r="J352" s="48">
        <f t="shared" si="19"/>
        <v>3.8</v>
      </c>
      <c r="M352" s="11">
        <f t="shared" si="18"/>
        <v>23.449999999999989</v>
      </c>
    </row>
    <row r="353" spans="4:13" x14ac:dyDescent="0.3">
      <c r="D353" s="84">
        <v>43474</v>
      </c>
      <c r="F353" s="68" t="s">
        <v>0</v>
      </c>
      <c r="G353">
        <f t="shared" si="13"/>
        <v>160591</v>
      </c>
      <c r="H353" s="56">
        <v>45</v>
      </c>
      <c r="I353" s="78">
        <f t="shared" si="12"/>
        <v>160636</v>
      </c>
      <c r="J353" s="48">
        <f t="shared" si="19"/>
        <v>4</v>
      </c>
      <c r="M353" s="11">
        <f t="shared" si="18"/>
        <v>19.449999999999989</v>
      </c>
    </row>
    <row r="354" spans="4:13" x14ac:dyDescent="0.3">
      <c r="D354" s="84">
        <v>43475</v>
      </c>
      <c r="F354" s="68" t="s">
        <v>0</v>
      </c>
      <c r="G354">
        <f t="shared" si="13"/>
        <v>160636</v>
      </c>
      <c r="H354" s="56">
        <v>41</v>
      </c>
      <c r="I354" s="78">
        <f t="shared" si="12"/>
        <v>160677</v>
      </c>
      <c r="J354" s="48">
        <f t="shared" si="19"/>
        <v>3.6</v>
      </c>
      <c r="M354" s="11">
        <f t="shared" si="18"/>
        <v>15.849999999999989</v>
      </c>
    </row>
    <row r="355" spans="4:13" x14ac:dyDescent="0.3">
      <c r="D355" s="84">
        <v>43476</v>
      </c>
      <c r="F355" s="68" t="s">
        <v>0</v>
      </c>
      <c r="G355">
        <f t="shared" si="13"/>
        <v>160677</v>
      </c>
      <c r="H355" s="56">
        <v>38</v>
      </c>
      <c r="I355" s="78">
        <f t="shared" si="12"/>
        <v>160715</v>
      </c>
      <c r="J355" s="48">
        <f t="shared" si="19"/>
        <v>3.3</v>
      </c>
      <c r="M355" s="11">
        <f t="shared" si="18"/>
        <v>12.54999999999999</v>
      </c>
    </row>
    <row r="356" spans="4:13" x14ac:dyDescent="0.3">
      <c r="D356" s="84">
        <v>43479</v>
      </c>
      <c r="F356" s="68" t="s">
        <v>0</v>
      </c>
      <c r="G356">
        <f t="shared" si="13"/>
        <v>160715</v>
      </c>
      <c r="H356" s="56">
        <v>44</v>
      </c>
      <c r="I356" s="78">
        <f t="shared" si="12"/>
        <v>160759</v>
      </c>
      <c r="J356" s="48">
        <f t="shared" si="19"/>
        <v>3.9</v>
      </c>
      <c r="K356" s="3">
        <v>20</v>
      </c>
      <c r="M356" s="11">
        <f t="shared" si="18"/>
        <v>28.649999999999991</v>
      </c>
    </row>
    <row r="357" spans="4:13" x14ac:dyDescent="0.3">
      <c r="D357" s="84">
        <v>43480</v>
      </c>
      <c r="F357" s="68" t="s">
        <v>0</v>
      </c>
      <c r="G357">
        <f t="shared" si="13"/>
        <v>160759</v>
      </c>
      <c r="H357" s="56">
        <v>42</v>
      </c>
      <c r="I357" s="78">
        <f t="shared" si="12"/>
        <v>160801</v>
      </c>
      <c r="J357" s="48">
        <f t="shared" si="19"/>
        <v>3.7</v>
      </c>
      <c r="M357" s="11">
        <f t="shared" si="18"/>
        <v>24.949999999999992</v>
      </c>
    </row>
    <row r="358" spans="4:13" x14ac:dyDescent="0.3">
      <c r="D358" s="84">
        <v>43481</v>
      </c>
      <c r="F358" s="68" t="s">
        <v>0</v>
      </c>
      <c r="G358">
        <f t="shared" si="13"/>
        <v>160801</v>
      </c>
      <c r="H358" s="56">
        <v>47</v>
      </c>
      <c r="I358" s="78">
        <f t="shared" si="12"/>
        <v>160848</v>
      </c>
      <c r="J358" s="48">
        <f t="shared" si="19"/>
        <v>4.0999999999999996</v>
      </c>
      <c r="M358" s="11">
        <f t="shared" si="18"/>
        <v>20.849999999999994</v>
      </c>
    </row>
    <row r="359" spans="4:13" x14ac:dyDescent="0.3">
      <c r="D359" s="84">
        <v>43482</v>
      </c>
      <c r="F359" s="68" t="s">
        <v>0</v>
      </c>
      <c r="G359">
        <f t="shared" si="13"/>
        <v>160848</v>
      </c>
      <c r="H359" s="56">
        <v>46</v>
      </c>
      <c r="I359" s="78">
        <f t="shared" si="12"/>
        <v>160894</v>
      </c>
      <c r="J359" s="48">
        <f t="shared" si="19"/>
        <v>4</v>
      </c>
      <c r="K359" s="3">
        <v>10</v>
      </c>
      <c r="M359" s="11">
        <f t="shared" si="18"/>
        <v>26.849999999999994</v>
      </c>
    </row>
    <row r="360" spans="4:13" x14ac:dyDescent="0.3">
      <c r="D360" s="84">
        <v>43483</v>
      </c>
      <c r="F360" s="68" t="s">
        <v>0</v>
      </c>
      <c r="G360">
        <f t="shared" si="13"/>
        <v>160894</v>
      </c>
      <c r="H360" s="56">
        <v>45</v>
      </c>
      <c r="I360" s="78">
        <f t="shared" si="12"/>
        <v>160939</v>
      </c>
      <c r="J360" s="48">
        <f>ROUND((H360*8/100),1)</f>
        <v>3.6</v>
      </c>
      <c r="M360" s="11">
        <f t="shared" si="18"/>
        <v>23.249999999999993</v>
      </c>
    </row>
    <row r="361" spans="4:13" x14ac:dyDescent="0.3">
      <c r="D361" s="84">
        <v>43486</v>
      </c>
      <c r="F361" s="68" t="s">
        <v>0</v>
      </c>
      <c r="G361">
        <f t="shared" si="13"/>
        <v>160939</v>
      </c>
      <c r="H361" s="56">
        <v>43</v>
      </c>
      <c r="I361" s="78">
        <f t="shared" si="12"/>
        <v>160982</v>
      </c>
      <c r="J361" s="48">
        <f t="shared" si="19"/>
        <v>3.8</v>
      </c>
      <c r="M361" s="11">
        <f t="shared" si="18"/>
        <v>19.449999999999992</v>
      </c>
    </row>
    <row r="362" spans="4:13" x14ac:dyDescent="0.3">
      <c r="D362" s="84">
        <v>43487</v>
      </c>
      <c r="F362" s="68" t="s">
        <v>0</v>
      </c>
      <c r="G362">
        <f t="shared" si="13"/>
        <v>160982</v>
      </c>
      <c r="H362" s="56">
        <v>44</v>
      </c>
      <c r="I362" s="78">
        <f t="shared" si="12"/>
        <v>161026</v>
      </c>
      <c r="J362" s="48">
        <f t="shared" si="19"/>
        <v>3.9</v>
      </c>
      <c r="K362" s="3">
        <v>10</v>
      </c>
      <c r="M362" s="11">
        <f t="shared" si="18"/>
        <v>25.54999999999999</v>
      </c>
    </row>
    <row r="363" spans="4:13" x14ac:dyDescent="0.3">
      <c r="D363" s="84">
        <v>43488</v>
      </c>
      <c r="F363" s="68" t="s">
        <v>0</v>
      </c>
      <c r="G363">
        <f t="shared" si="13"/>
        <v>161026</v>
      </c>
      <c r="H363" s="56">
        <v>53</v>
      </c>
      <c r="I363" s="78">
        <f t="shared" si="12"/>
        <v>161079</v>
      </c>
      <c r="J363" s="48">
        <f t="shared" si="19"/>
        <v>4.7</v>
      </c>
      <c r="K363" s="3">
        <v>10</v>
      </c>
      <c r="M363" s="11">
        <f t="shared" si="18"/>
        <v>30.849999999999991</v>
      </c>
    </row>
    <row r="364" spans="4:13" x14ac:dyDescent="0.3">
      <c r="D364" s="84">
        <v>43489</v>
      </c>
      <c r="F364" s="68" t="s">
        <v>0</v>
      </c>
      <c r="G364">
        <f t="shared" si="13"/>
        <v>161079</v>
      </c>
      <c r="H364" s="56">
        <v>78</v>
      </c>
      <c r="I364" s="78">
        <f t="shared" si="12"/>
        <v>161157</v>
      </c>
      <c r="J364" s="48">
        <f t="shared" si="19"/>
        <v>6.9</v>
      </c>
      <c r="M364" s="11">
        <f t="shared" si="18"/>
        <v>23.949999999999989</v>
      </c>
    </row>
    <row r="365" spans="4:13" x14ac:dyDescent="0.3">
      <c r="D365" s="84">
        <v>43490</v>
      </c>
      <c r="F365" s="68" t="s">
        <v>55</v>
      </c>
      <c r="G365">
        <f t="shared" si="13"/>
        <v>161157</v>
      </c>
      <c r="H365" s="56">
        <v>368</v>
      </c>
      <c r="I365" s="78">
        <f t="shared" si="12"/>
        <v>161525</v>
      </c>
      <c r="J365" s="48">
        <f>ROUND((H365*7.8/100),1)</f>
        <v>28.7</v>
      </c>
      <c r="K365" s="3">
        <v>15</v>
      </c>
      <c r="M365" s="11">
        <f t="shared" si="18"/>
        <v>10.249999999999989</v>
      </c>
    </row>
    <row r="366" spans="4:13" x14ac:dyDescent="0.3">
      <c r="D366" s="84">
        <v>43490</v>
      </c>
      <c r="F366" s="68" t="s">
        <v>5</v>
      </c>
      <c r="G366">
        <f t="shared" si="13"/>
        <v>161525</v>
      </c>
      <c r="H366" s="56">
        <v>45</v>
      </c>
      <c r="I366" s="78">
        <f t="shared" si="12"/>
        <v>161570</v>
      </c>
      <c r="J366" s="48">
        <f>ROUND((H366*7.8/100),1)</f>
        <v>3.5</v>
      </c>
      <c r="K366" s="3">
        <v>10</v>
      </c>
      <c r="M366" s="11">
        <f t="shared" si="18"/>
        <v>16.749999999999989</v>
      </c>
    </row>
    <row r="367" spans="4:13" x14ac:dyDescent="0.3">
      <c r="D367" s="84">
        <v>43490</v>
      </c>
      <c r="F367" s="68" t="s">
        <v>0</v>
      </c>
      <c r="G367">
        <f t="shared" si="13"/>
        <v>161570</v>
      </c>
      <c r="H367" s="56">
        <v>43</v>
      </c>
      <c r="I367" s="78">
        <f t="shared" si="12"/>
        <v>161613</v>
      </c>
      <c r="J367" s="48">
        <f t="shared" si="19"/>
        <v>3.8</v>
      </c>
      <c r="K367" s="3">
        <v>15</v>
      </c>
      <c r="M367" s="11">
        <f t="shared" si="18"/>
        <v>27.949999999999989</v>
      </c>
    </row>
    <row r="368" spans="4:13" x14ac:dyDescent="0.3">
      <c r="D368" s="84">
        <v>43493</v>
      </c>
      <c r="F368" s="68" t="s">
        <v>0</v>
      </c>
      <c r="G368">
        <f t="shared" si="13"/>
        <v>161613</v>
      </c>
      <c r="H368" s="56">
        <v>24</v>
      </c>
      <c r="I368" s="78">
        <f t="shared" si="12"/>
        <v>161637</v>
      </c>
      <c r="J368" s="48">
        <f t="shared" si="19"/>
        <v>2.1</v>
      </c>
      <c r="M368" s="11">
        <f t="shared" si="18"/>
        <v>25.849999999999987</v>
      </c>
    </row>
    <row r="369" spans="4:13" x14ac:dyDescent="0.3">
      <c r="D369" s="84">
        <v>43494</v>
      </c>
      <c r="F369" s="68" t="s">
        <v>0</v>
      </c>
      <c r="G369">
        <f t="shared" si="13"/>
        <v>161637</v>
      </c>
      <c r="H369" s="56">
        <v>24</v>
      </c>
      <c r="I369" s="78">
        <f t="shared" si="12"/>
        <v>161661</v>
      </c>
      <c r="J369" s="48">
        <f t="shared" si="19"/>
        <v>2.1</v>
      </c>
      <c r="M369" s="11">
        <f t="shared" si="18"/>
        <v>23.749999999999986</v>
      </c>
    </row>
    <row r="370" spans="4:13" x14ac:dyDescent="0.3">
      <c r="D370" s="84">
        <v>43495</v>
      </c>
      <c r="F370" s="68" t="s">
        <v>0</v>
      </c>
      <c r="G370">
        <f t="shared" si="13"/>
        <v>161661</v>
      </c>
      <c r="H370" s="56">
        <v>59</v>
      </c>
      <c r="I370" s="78">
        <f t="shared" si="12"/>
        <v>161720</v>
      </c>
      <c r="J370" s="48">
        <f t="shared" si="19"/>
        <v>5.2</v>
      </c>
      <c r="M370" s="11">
        <f t="shared" si="18"/>
        <v>18.549999999999986</v>
      </c>
    </row>
    <row r="371" spans="4:13" x14ac:dyDescent="0.3">
      <c r="D371" s="84">
        <v>43496</v>
      </c>
      <c r="F371" s="68" t="s">
        <v>0</v>
      </c>
      <c r="G371">
        <f t="shared" si="13"/>
        <v>161720</v>
      </c>
      <c r="H371" s="56">
        <v>90</v>
      </c>
      <c r="I371" s="78">
        <f t="shared" si="12"/>
        <v>161810</v>
      </c>
      <c r="J371" s="48">
        <f t="shared" si="19"/>
        <v>7.9</v>
      </c>
      <c r="K371" s="3">
        <v>15</v>
      </c>
      <c r="M371" s="11">
        <f t="shared" si="18"/>
        <v>25.649999999999984</v>
      </c>
    </row>
    <row r="372" spans="4:13" x14ac:dyDescent="0.3">
      <c r="D372" s="79">
        <v>43497</v>
      </c>
      <c r="F372" s="68" t="s">
        <v>0</v>
      </c>
      <c r="G372">
        <f t="shared" si="13"/>
        <v>161810</v>
      </c>
      <c r="H372" s="56">
        <v>72</v>
      </c>
      <c r="I372" s="78">
        <f t="shared" si="12"/>
        <v>161882</v>
      </c>
      <c r="J372" s="48">
        <f t="shared" si="19"/>
        <v>6.3</v>
      </c>
      <c r="M372" s="11">
        <f t="shared" si="18"/>
        <v>19.349999999999984</v>
      </c>
    </row>
    <row r="373" spans="4:13" x14ac:dyDescent="0.3">
      <c r="D373" s="84">
        <v>43500</v>
      </c>
      <c r="F373" s="68" t="s">
        <v>0</v>
      </c>
      <c r="G373">
        <f t="shared" si="13"/>
        <v>161882</v>
      </c>
      <c r="H373" s="56">
        <v>54</v>
      </c>
      <c r="I373" s="78">
        <f t="shared" si="12"/>
        <v>161936</v>
      </c>
      <c r="J373" s="48">
        <f>ROUND((H373*8/100),1)</f>
        <v>4.3</v>
      </c>
      <c r="M373" s="11">
        <f t="shared" si="18"/>
        <v>15.049999999999983</v>
      </c>
    </row>
    <row r="374" spans="4:13" x14ac:dyDescent="0.3">
      <c r="D374" s="84">
        <v>43501</v>
      </c>
      <c r="F374" s="68" t="s">
        <v>30</v>
      </c>
      <c r="G374">
        <f t="shared" si="13"/>
        <v>161936</v>
      </c>
      <c r="H374" s="56">
        <v>530</v>
      </c>
      <c r="I374" s="78">
        <f t="shared" si="12"/>
        <v>162466</v>
      </c>
      <c r="J374" s="48">
        <f>ROUND((H374*7.8/100),1)</f>
        <v>41.3</v>
      </c>
      <c r="K374" s="3">
        <v>30</v>
      </c>
      <c r="M374" s="11">
        <f t="shared" si="18"/>
        <v>3.7499999999999858</v>
      </c>
    </row>
    <row r="375" spans="4:13" x14ac:dyDescent="0.3">
      <c r="D375" s="84">
        <v>43501</v>
      </c>
      <c r="F375" s="68" t="s">
        <v>31</v>
      </c>
      <c r="G375">
        <f t="shared" si="13"/>
        <v>162466</v>
      </c>
      <c r="H375" s="56">
        <v>96</v>
      </c>
      <c r="I375" s="78">
        <f t="shared" si="12"/>
        <v>162562</v>
      </c>
      <c r="J375" s="48">
        <f>ROUND((H375*9.1/100),1)</f>
        <v>8.6999999999999993</v>
      </c>
      <c r="K375" s="3">
        <v>15</v>
      </c>
      <c r="M375" s="11">
        <f t="shared" si="18"/>
        <v>10.049999999999986</v>
      </c>
    </row>
    <row r="376" spans="4:13" x14ac:dyDescent="0.3">
      <c r="D376" s="84">
        <v>43501</v>
      </c>
      <c r="F376" s="68" t="s">
        <v>0</v>
      </c>
      <c r="G376">
        <f t="shared" si="13"/>
        <v>162562</v>
      </c>
      <c r="H376" s="56">
        <v>40</v>
      </c>
      <c r="I376" s="78">
        <f t="shared" si="12"/>
        <v>162602</v>
      </c>
      <c r="J376" s="48">
        <f t="shared" si="19"/>
        <v>3.5</v>
      </c>
      <c r="K376" s="3">
        <v>10</v>
      </c>
      <c r="M376" s="11">
        <f t="shared" si="18"/>
        <v>16.549999999999986</v>
      </c>
    </row>
    <row r="377" spans="4:13" x14ac:dyDescent="0.3">
      <c r="D377" s="84">
        <v>43502</v>
      </c>
      <c r="F377" s="68" t="s">
        <v>0</v>
      </c>
      <c r="G377">
        <f t="shared" si="13"/>
        <v>162602</v>
      </c>
      <c r="H377" s="56">
        <v>33</v>
      </c>
      <c r="I377" s="78">
        <f t="shared" si="12"/>
        <v>162635</v>
      </c>
      <c r="J377" s="48">
        <f t="shared" si="19"/>
        <v>2.9</v>
      </c>
      <c r="M377" s="11">
        <f t="shared" si="18"/>
        <v>13.649999999999986</v>
      </c>
    </row>
    <row r="378" spans="4:13" x14ac:dyDescent="0.3">
      <c r="D378" s="84">
        <v>43503</v>
      </c>
      <c r="F378" s="68" t="s">
        <v>0</v>
      </c>
      <c r="G378">
        <f t="shared" si="13"/>
        <v>162635</v>
      </c>
      <c r="H378" s="113">
        <v>59</v>
      </c>
      <c r="I378" s="78">
        <f t="shared" si="12"/>
        <v>162694</v>
      </c>
      <c r="J378" s="48">
        <f t="shared" si="19"/>
        <v>5.2</v>
      </c>
      <c r="M378" s="11">
        <f t="shared" si="18"/>
        <v>8.4499999999999851</v>
      </c>
    </row>
    <row r="379" spans="4:13" x14ac:dyDescent="0.3">
      <c r="D379" s="84">
        <v>43504</v>
      </c>
      <c r="F379" s="112" t="s">
        <v>0</v>
      </c>
      <c r="G379">
        <f t="shared" si="13"/>
        <v>162694</v>
      </c>
      <c r="H379" s="113">
        <v>60</v>
      </c>
      <c r="I379" s="78">
        <f t="shared" si="12"/>
        <v>162754</v>
      </c>
      <c r="J379" s="114">
        <f t="shared" si="19"/>
        <v>5.3</v>
      </c>
      <c r="K379" s="3">
        <v>25</v>
      </c>
      <c r="M379" s="11">
        <f t="shared" si="18"/>
        <v>28.149999999999984</v>
      </c>
    </row>
    <row r="380" spans="4:13" x14ac:dyDescent="0.3">
      <c r="D380" s="84">
        <v>43507</v>
      </c>
      <c r="F380" s="112" t="s">
        <v>0</v>
      </c>
      <c r="G380">
        <f t="shared" si="13"/>
        <v>162754</v>
      </c>
      <c r="H380" s="113">
        <v>48</v>
      </c>
      <c r="I380" s="78">
        <f t="shared" si="12"/>
        <v>162802</v>
      </c>
      <c r="J380" s="114">
        <f t="shared" si="19"/>
        <v>4.2</v>
      </c>
      <c r="M380" s="11">
        <f t="shared" si="18"/>
        <v>23.949999999999985</v>
      </c>
    </row>
    <row r="381" spans="4:13" x14ac:dyDescent="0.3">
      <c r="D381" s="84">
        <v>43508</v>
      </c>
      <c r="F381" s="112" t="s">
        <v>0</v>
      </c>
      <c r="G381">
        <f t="shared" si="13"/>
        <v>162802</v>
      </c>
      <c r="H381" s="113">
        <v>51</v>
      </c>
      <c r="I381" s="78">
        <f t="shared" si="12"/>
        <v>162853</v>
      </c>
      <c r="J381" s="114">
        <f t="shared" si="19"/>
        <v>4.5</v>
      </c>
      <c r="M381" s="11">
        <f t="shared" ref="M381:M444" si="20">M380-J381+K381</f>
        <v>19.449999999999985</v>
      </c>
    </row>
    <row r="382" spans="4:13" x14ac:dyDescent="0.3">
      <c r="D382" s="84">
        <v>43509</v>
      </c>
      <c r="F382" s="112" t="s">
        <v>0</v>
      </c>
      <c r="G382">
        <f t="shared" si="13"/>
        <v>162853</v>
      </c>
      <c r="H382" s="113">
        <v>43</v>
      </c>
      <c r="I382" s="78">
        <f t="shared" si="12"/>
        <v>162896</v>
      </c>
      <c r="J382" s="114">
        <f t="shared" si="19"/>
        <v>3.8</v>
      </c>
      <c r="M382" s="11">
        <f t="shared" si="20"/>
        <v>15.649999999999984</v>
      </c>
    </row>
    <row r="383" spans="4:13" x14ac:dyDescent="0.3">
      <c r="D383" s="84">
        <v>43510</v>
      </c>
      <c r="F383" s="112" t="s">
        <v>65</v>
      </c>
      <c r="G383">
        <f t="shared" si="13"/>
        <v>162896</v>
      </c>
      <c r="H383" s="113">
        <v>230</v>
      </c>
      <c r="I383" s="78">
        <f t="shared" si="12"/>
        <v>163126</v>
      </c>
      <c r="J383" s="114">
        <f>ROUND((H383*7.8/100),1)</f>
        <v>17.899999999999999</v>
      </c>
      <c r="K383" s="3">
        <v>15</v>
      </c>
      <c r="M383" s="11">
        <f t="shared" si="20"/>
        <v>12.749999999999986</v>
      </c>
    </row>
    <row r="384" spans="4:13" x14ac:dyDescent="0.3">
      <c r="D384" s="84">
        <v>43510</v>
      </c>
      <c r="F384" s="112" t="s">
        <v>5</v>
      </c>
      <c r="G384">
        <f t="shared" si="13"/>
        <v>163126</v>
      </c>
      <c r="H384" s="113">
        <v>56</v>
      </c>
      <c r="I384" s="78">
        <f t="shared" si="12"/>
        <v>163182</v>
      </c>
      <c r="J384" s="114">
        <f>ROUND((H384*7.8/100),1)</f>
        <v>4.4000000000000004</v>
      </c>
      <c r="K384" s="3">
        <v>10</v>
      </c>
      <c r="M384" s="11">
        <f t="shared" si="20"/>
        <v>18.349999999999987</v>
      </c>
    </row>
    <row r="385" spans="4:14" x14ac:dyDescent="0.3">
      <c r="D385" s="84">
        <v>43510</v>
      </c>
      <c r="F385" s="112" t="s">
        <v>85</v>
      </c>
      <c r="G385">
        <f t="shared" si="13"/>
        <v>163182</v>
      </c>
      <c r="H385" s="113">
        <v>10</v>
      </c>
      <c r="I385" s="78">
        <f t="shared" si="12"/>
        <v>163192</v>
      </c>
      <c r="J385" s="114">
        <f>ROUND((H385*8/100),1)</f>
        <v>0.8</v>
      </c>
      <c r="K385" s="3">
        <v>10</v>
      </c>
      <c r="M385" s="11">
        <f t="shared" si="20"/>
        <v>27.549999999999986</v>
      </c>
    </row>
    <row r="386" spans="4:14" x14ac:dyDescent="0.3">
      <c r="D386" s="84">
        <v>43510</v>
      </c>
      <c r="F386" s="112" t="s">
        <v>0</v>
      </c>
      <c r="G386">
        <f t="shared" si="13"/>
        <v>163192</v>
      </c>
      <c r="H386" s="113">
        <v>30</v>
      </c>
      <c r="I386" s="78">
        <f t="shared" si="12"/>
        <v>163222</v>
      </c>
      <c r="J386" s="114">
        <f>ROUND((H386*8.8/100),1)</f>
        <v>2.6</v>
      </c>
      <c r="M386" s="11">
        <f t="shared" si="20"/>
        <v>24.949999999999985</v>
      </c>
    </row>
    <row r="387" spans="4:14" x14ac:dyDescent="0.3">
      <c r="D387" s="84">
        <v>43511</v>
      </c>
      <c r="F387" s="112" t="s">
        <v>0</v>
      </c>
      <c r="G387">
        <f t="shared" si="13"/>
        <v>163222</v>
      </c>
      <c r="H387" s="113">
        <v>69</v>
      </c>
      <c r="I387" s="78">
        <f t="shared" si="12"/>
        <v>163291</v>
      </c>
      <c r="J387" s="114">
        <f>ROUND((H387*8.8/100),1)</f>
        <v>6.1</v>
      </c>
      <c r="M387" s="11">
        <f t="shared" si="20"/>
        <v>18.849999999999987</v>
      </c>
    </row>
    <row r="388" spans="4:14" x14ac:dyDescent="0.3">
      <c r="D388" s="84">
        <v>43514</v>
      </c>
      <c r="F388" t="s">
        <v>0</v>
      </c>
      <c r="G388">
        <f t="shared" si="13"/>
        <v>163291</v>
      </c>
      <c r="H388" s="113">
        <v>34</v>
      </c>
      <c r="I388" s="78">
        <f t="shared" si="12"/>
        <v>163325</v>
      </c>
      <c r="J388" s="114">
        <f>ROUND((H388*8.8/100),1)</f>
        <v>3</v>
      </c>
      <c r="M388" s="11">
        <f t="shared" si="20"/>
        <v>15.849999999999987</v>
      </c>
      <c r="N388" t="s">
        <v>79</v>
      </c>
    </row>
    <row r="389" spans="4:14" x14ac:dyDescent="0.3">
      <c r="D389" s="84">
        <v>43515</v>
      </c>
      <c r="F389" t="s">
        <v>54</v>
      </c>
      <c r="G389">
        <f t="shared" si="13"/>
        <v>163325</v>
      </c>
      <c r="H389" s="113">
        <v>84</v>
      </c>
      <c r="I389" s="78">
        <f t="shared" si="12"/>
        <v>163409</v>
      </c>
      <c r="J389" s="114">
        <f>ROUND((H389*7.8/100),1)</f>
        <v>6.6</v>
      </c>
      <c r="M389" s="11">
        <f t="shared" si="20"/>
        <v>9.2499999999999876</v>
      </c>
    </row>
    <row r="390" spans="4:14" x14ac:dyDescent="0.3">
      <c r="D390" s="84">
        <v>43515</v>
      </c>
      <c r="F390" t="s">
        <v>86</v>
      </c>
      <c r="G390">
        <f t="shared" si="13"/>
        <v>163409</v>
      </c>
      <c r="H390" s="113">
        <v>6</v>
      </c>
      <c r="I390" s="78">
        <f t="shared" si="12"/>
        <v>163415</v>
      </c>
      <c r="J390" s="114">
        <f>ROUND((H390*8/100),1)</f>
        <v>0.5</v>
      </c>
      <c r="M390" s="11">
        <f t="shared" si="20"/>
        <v>8.7499999999999876</v>
      </c>
    </row>
    <row r="391" spans="4:14" x14ac:dyDescent="0.3">
      <c r="D391" s="84">
        <v>43515</v>
      </c>
      <c r="F391" t="s">
        <v>0</v>
      </c>
      <c r="G391">
        <f t="shared" si="13"/>
        <v>163415</v>
      </c>
      <c r="H391" s="113">
        <v>51</v>
      </c>
      <c r="I391" s="78">
        <f t="shared" si="12"/>
        <v>163466</v>
      </c>
      <c r="J391" s="114">
        <f>ROUND((H391*8.8/100),1)</f>
        <v>4.5</v>
      </c>
      <c r="M391" s="11">
        <f t="shared" si="20"/>
        <v>4.2499999999999876</v>
      </c>
    </row>
    <row r="392" spans="4:14" x14ac:dyDescent="0.3">
      <c r="D392" s="84">
        <v>43516</v>
      </c>
      <c r="F392" t="s">
        <v>0</v>
      </c>
      <c r="G392">
        <f t="shared" si="13"/>
        <v>163466</v>
      </c>
      <c r="H392" s="113">
        <v>57</v>
      </c>
      <c r="I392" s="78">
        <f t="shared" si="12"/>
        <v>163523</v>
      </c>
      <c r="J392" s="114">
        <f>ROUND((H392*8/100),1)</f>
        <v>4.5999999999999996</v>
      </c>
      <c r="K392" s="3">
        <v>20</v>
      </c>
      <c r="M392" s="11">
        <f t="shared" si="20"/>
        <v>19.649999999999988</v>
      </c>
    </row>
    <row r="393" spans="4:14" x14ac:dyDescent="0.3">
      <c r="D393" s="84">
        <v>43517</v>
      </c>
      <c r="F393" t="s">
        <v>0</v>
      </c>
      <c r="G393">
        <f t="shared" si="13"/>
        <v>163523</v>
      </c>
      <c r="H393" s="113">
        <v>54</v>
      </c>
      <c r="I393" s="78">
        <f t="shared" si="12"/>
        <v>163577</v>
      </c>
      <c r="J393" s="114">
        <f>ROUND((H393*8.8/100),1)</f>
        <v>4.8</v>
      </c>
      <c r="M393" s="11">
        <f t="shared" si="20"/>
        <v>14.849999999999987</v>
      </c>
    </row>
    <row r="394" spans="4:14" x14ac:dyDescent="0.3">
      <c r="D394" s="84">
        <v>43518</v>
      </c>
      <c r="F394" t="s">
        <v>0</v>
      </c>
      <c r="G394">
        <f t="shared" si="13"/>
        <v>163577</v>
      </c>
      <c r="H394" s="113">
        <v>61</v>
      </c>
      <c r="I394" s="78">
        <f t="shared" si="12"/>
        <v>163638</v>
      </c>
      <c r="J394" s="114">
        <f>ROUND((H394*8.8/100),1)</f>
        <v>5.4</v>
      </c>
      <c r="M394" s="11">
        <f t="shared" si="20"/>
        <v>9.4499999999999869</v>
      </c>
    </row>
    <row r="395" spans="4:14" x14ac:dyDescent="0.3">
      <c r="D395" s="84">
        <v>43521</v>
      </c>
      <c r="F395" t="s">
        <v>0</v>
      </c>
      <c r="G395">
        <f t="shared" si="13"/>
        <v>163638</v>
      </c>
      <c r="H395" s="113">
        <v>48</v>
      </c>
      <c r="I395" s="78">
        <f t="shared" si="12"/>
        <v>163686</v>
      </c>
      <c r="J395" s="114">
        <f>ROUND((H395*8.8/100),1)</f>
        <v>4.2</v>
      </c>
      <c r="K395" s="3">
        <v>15</v>
      </c>
      <c r="M395" s="11">
        <f t="shared" si="20"/>
        <v>20.249999999999986</v>
      </c>
    </row>
    <row r="396" spans="4:14" x14ac:dyDescent="0.3">
      <c r="D396" s="84">
        <v>43522</v>
      </c>
      <c r="F396" t="s">
        <v>0</v>
      </c>
      <c r="G396">
        <f t="shared" si="13"/>
        <v>163686</v>
      </c>
      <c r="H396" s="113">
        <v>50</v>
      </c>
      <c r="I396" s="78">
        <f t="shared" si="12"/>
        <v>163736</v>
      </c>
      <c r="J396" s="114">
        <f>ROUND((H396*8/100),1)</f>
        <v>4</v>
      </c>
      <c r="K396" s="3">
        <v>20</v>
      </c>
      <c r="M396" s="11">
        <f t="shared" si="20"/>
        <v>36.249999999999986</v>
      </c>
    </row>
    <row r="397" spans="4:14" x14ac:dyDescent="0.3">
      <c r="D397" s="84">
        <v>43523</v>
      </c>
      <c r="F397" t="s">
        <v>0</v>
      </c>
      <c r="G397">
        <f t="shared" si="13"/>
        <v>163736</v>
      </c>
      <c r="H397" s="113">
        <v>69</v>
      </c>
      <c r="I397" s="78">
        <f t="shared" si="12"/>
        <v>163805</v>
      </c>
      <c r="J397" s="114">
        <f>ROUND((H397*8.8/100),1)</f>
        <v>6.1</v>
      </c>
      <c r="M397" s="11">
        <f t="shared" si="20"/>
        <v>30.149999999999984</v>
      </c>
    </row>
    <row r="398" spans="4:14" x14ac:dyDescent="0.3">
      <c r="D398" s="84">
        <v>43524</v>
      </c>
      <c r="F398" t="s">
        <v>0</v>
      </c>
      <c r="G398">
        <f t="shared" si="13"/>
        <v>163805</v>
      </c>
      <c r="H398" s="113">
        <v>61</v>
      </c>
      <c r="I398" s="78">
        <f t="shared" si="12"/>
        <v>163866</v>
      </c>
      <c r="J398" s="114">
        <f>ROUND((H398*8.8/100),1)</f>
        <v>5.4</v>
      </c>
      <c r="M398" s="11">
        <f t="shared" si="20"/>
        <v>24.749999999999986</v>
      </c>
    </row>
    <row r="399" spans="4:14" x14ac:dyDescent="0.3">
      <c r="D399" s="79">
        <v>43525</v>
      </c>
      <c r="F399" t="s">
        <v>0</v>
      </c>
      <c r="G399">
        <f t="shared" si="13"/>
        <v>163866</v>
      </c>
      <c r="H399" s="113">
        <v>40</v>
      </c>
      <c r="I399" s="78">
        <f t="shared" si="12"/>
        <v>163906</v>
      </c>
      <c r="J399" s="114">
        <f>ROUND((H399*8.8/100),1)</f>
        <v>3.5</v>
      </c>
      <c r="M399" s="11">
        <f t="shared" si="20"/>
        <v>21.249999999999986</v>
      </c>
    </row>
    <row r="400" spans="4:14" x14ac:dyDescent="0.3">
      <c r="D400" s="84">
        <v>43528</v>
      </c>
      <c r="F400" t="s">
        <v>0</v>
      </c>
      <c r="G400">
        <f t="shared" si="13"/>
        <v>163906</v>
      </c>
      <c r="H400" s="113">
        <v>68</v>
      </c>
      <c r="I400" s="78">
        <f t="shared" si="12"/>
        <v>163974</v>
      </c>
      <c r="J400" s="114">
        <f>ROUND((H400*8/100),1)</f>
        <v>5.4</v>
      </c>
      <c r="K400" s="3">
        <v>20</v>
      </c>
      <c r="M400" s="11">
        <f t="shared" si="20"/>
        <v>35.849999999999987</v>
      </c>
    </row>
    <row r="401" spans="4:14" x14ac:dyDescent="0.3">
      <c r="D401" s="84">
        <v>43529</v>
      </c>
      <c r="F401" t="s">
        <v>0</v>
      </c>
      <c r="G401">
        <f t="shared" si="13"/>
        <v>163974</v>
      </c>
      <c r="H401" s="113">
        <v>55</v>
      </c>
      <c r="I401" s="78">
        <f t="shared" si="12"/>
        <v>164029</v>
      </c>
      <c r="J401" s="114">
        <f>ROUND((H401*8/100),1)</f>
        <v>4.4000000000000004</v>
      </c>
      <c r="M401" s="11">
        <f t="shared" si="20"/>
        <v>31.449999999999989</v>
      </c>
    </row>
    <row r="402" spans="4:14" x14ac:dyDescent="0.3">
      <c r="D402" s="84">
        <v>43530</v>
      </c>
      <c r="F402" t="s">
        <v>0</v>
      </c>
      <c r="G402">
        <f t="shared" si="13"/>
        <v>164029</v>
      </c>
      <c r="H402" s="113">
        <v>65</v>
      </c>
      <c r="I402" s="78">
        <f t="shared" si="12"/>
        <v>164094</v>
      </c>
      <c r="J402" s="114">
        <f>ROUND((H402*8.8/100),1)</f>
        <v>5.7</v>
      </c>
      <c r="K402" s="3">
        <v>15</v>
      </c>
      <c r="M402" s="11">
        <f t="shared" si="20"/>
        <v>40.749999999999986</v>
      </c>
      <c r="N402" t="s">
        <v>88</v>
      </c>
    </row>
    <row r="403" spans="4:14" x14ac:dyDescent="0.3">
      <c r="D403" s="84">
        <v>43530</v>
      </c>
      <c r="F403" t="s">
        <v>55</v>
      </c>
      <c r="G403">
        <f t="shared" si="13"/>
        <v>164094</v>
      </c>
      <c r="H403" s="113">
        <v>368</v>
      </c>
      <c r="I403" s="78">
        <f t="shared" si="12"/>
        <v>164462</v>
      </c>
      <c r="J403" s="114">
        <f>ROUND((H403*7.8/100),1)</f>
        <v>28.7</v>
      </c>
      <c r="K403" s="3">
        <v>15</v>
      </c>
      <c r="M403" s="11">
        <f t="shared" si="20"/>
        <v>27.049999999999986</v>
      </c>
    </row>
    <row r="404" spans="4:14" x14ac:dyDescent="0.3">
      <c r="D404" s="84">
        <v>43531</v>
      </c>
      <c r="F404" t="s">
        <v>5</v>
      </c>
      <c r="G404">
        <f t="shared" si="13"/>
        <v>164462</v>
      </c>
      <c r="H404" s="113">
        <v>115</v>
      </c>
      <c r="I404" s="78">
        <f t="shared" si="12"/>
        <v>164577</v>
      </c>
      <c r="J404" s="114">
        <f>ROUND((H404*7.8/100),1)</f>
        <v>9</v>
      </c>
      <c r="K404" s="3">
        <v>10</v>
      </c>
      <c r="M404" s="11">
        <f t="shared" si="20"/>
        <v>28.049999999999986</v>
      </c>
    </row>
    <row r="405" spans="4:14" x14ac:dyDescent="0.3">
      <c r="D405" s="84">
        <v>43531</v>
      </c>
      <c r="F405" t="s">
        <v>87</v>
      </c>
      <c r="G405">
        <f t="shared" si="13"/>
        <v>164577</v>
      </c>
      <c r="H405" s="113">
        <v>24</v>
      </c>
      <c r="I405" s="78">
        <f t="shared" si="12"/>
        <v>164601</v>
      </c>
      <c r="J405" s="114">
        <f>ROUND((H405*8/100),1)</f>
        <v>1.9</v>
      </c>
      <c r="K405" s="3">
        <v>10</v>
      </c>
      <c r="M405" s="11">
        <f t="shared" si="20"/>
        <v>36.149999999999991</v>
      </c>
    </row>
    <row r="406" spans="4:14" x14ac:dyDescent="0.3">
      <c r="D406" s="84">
        <v>43531</v>
      </c>
      <c r="F406" t="s">
        <v>0</v>
      </c>
      <c r="G406">
        <f t="shared" si="13"/>
        <v>164601</v>
      </c>
      <c r="H406" s="113">
        <v>42</v>
      </c>
      <c r="I406" s="78">
        <f t="shared" si="12"/>
        <v>164643</v>
      </c>
      <c r="J406" s="114">
        <f>ROUND((H406*8.8/100),1)</f>
        <v>3.7</v>
      </c>
      <c r="M406" s="11">
        <f t="shared" si="20"/>
        <v>32.449999999999989</v>
      </c>
    </row>
    <row r="407" spans="4:14" x14ac:dyDescent="0.3">
      <c r="D407" s="84">
        <v>43535</v>
      </c>
      <c r="F407" t="s">
        <v>73</v>
      </c>
      <c r="G407">
        <f t="shared" si="13"/>
        <v>164643</v>
      </c>
      <c r="H407" s="113">
        <v>374</v>
      </c>
      <c r="I407" s="78">
        <f t="shared" si="12"/>
        <v>165017</v>
      </c>
      <c r="J407" s="114">
        <f>ROUND((H407*7.1/100),1)</f>
        <v>26.6</v>
      </c>
      <c r="K407" s="3">
        <v>10</v>
      </c>
      <c r="M407" s="11">
        <f t="shared" si="20"/>
        <v>15.849999999999987</v>
      </c>
    </row>
    <row r="408" spans="4:14" x14ac:dyDescent="0.3">
      <c r="D408" s="84">
        <v>43535</v>
      </c>
      <c r="F408" t="s">
        <v>47</v>
      </c>
      <c r="G408">
        <f t="shared" si="13"/>
        <v>165017</v>
      </c>
      <c r="H408" s="113">
        <v>7</v>
      </c>
      <c r="I408" s="78">
        <f t="shared" si="12"/>
        <v>165024</v>
      </c>
      <c r="J408" s="114">
        <f>ROUND((H408*7.3/100),1)</f>
        <v>0.5</v>
      </c>
      <c r="K408" s="3">
        <v>15</v>
      </c>
      <c r="M408" s="11">
        <f t="shared" si="20"/>
        <v>30.349999999999987</v>
      </c>
    </row>
    <row r="409" spans="4:14" x14ac:dyDescent="0.3">
      <c r="D409" s="84">
        <v>43535</v>
      </c>
      <c r="F409" t="s">
        <v>0</v>
      </c>
      <c r="G409">
        <f t="shared" si="13"/>
        <v>165024</v>
      </c>
      <c r="H409" s="113">
        <v>40</v>
      </c>
      <c r="I409" s="78">
        <f t="shared" si="12"/>
        <v>165064</v>
      </c>
      <c r="J409" s="114">
        <f>ROUND((H409*8/100),1)</f>
        <v>3.2</v>
      </c>
      <c r="M409" s="11">
        <f t="shared" si="20"/>
        <v>27.149999999999988</v>
      </c>
    </row>
    <row r="410" spans="4:14" x14ac:dyDescent="0.3">
      <c r="D410" s="84">
        <v>43536</v>
      </c>
      <c r="F410" t="s">
        <v>55</v>
      </c>
      <c r="G410">
        <f t="shared" si="13"/>
        <v>165064</v>
      </c>
      <c r="H410" s="113">
        <v>368</v>
      </c>
      <c r="I410" s="78">
        <f t="shared" si="12"/>
        <v>165432</v>
      </c>
      <c r="J410" s="114">
        <f>ROUND((H410*7.8/100),1)</f>
        <v>28.7</v>
      </c>
      <c r="K410" s="3">
        <v>10</v>
      </c>
      <c r="M410" s="11">
        <f t="shared" si="20"/>
        <v>8.4499999999999886</v>
      </c>
    </row>
    <row r="411" spans="4:14" x14ac:dyDescent="0.3">
      <c r="D411" s="84">
        <v>43536</v>
      </c>
      <c r="F411" t="s">
        <v>5</v>
      </c>
      <c r="G411">
        <f t="shared" si="13"/>
        <v>165432</v>
      </c>
      <c r="H411" s="113">
        <v>48</v>
      </c>
      <c r="I411" s="78">
        <f t="shared" si="12"/>
        <v>165480</v>
      </c>
      <c r="J411" s="114">
        <f>ROUND((H411*7.8/100),1)</f>
        <v>3.7</v>
      </c>
      <c r="K411" s="3">
        <v>15</v>
      </c>
      <c r="M411" s="11">
        <f t="shared" si="20"/>
        <v>19.749999999999989</v>
      </c>
    </row>
    <row r="412" spans="4:14" x14ac:dyDescent="0.3">
      <c r="D412" s="84">
        <v>43537</v>
      </c>
      <c r="F412" t="s">
        <v>87</v>
      </c>
      <c r="G412">
        <f t="shared" si="13"/>
        <v>165480</v>
      </c>
      <c r="H412" s="113">
        <v>12</v>
      </c>
      <c r="I412" s="78">
        <f t="shared" si="12"/>
        <v>165492</v>
      </c>
      <c r="J412" s="114">
        <f>ROUND((H412*8/100),1)</f>
        <v>1</v>
      </c>
      <c r="K412" s="3">
        <v>10</v>
      </c>
      <c r="M412" s="11">
        <f t="shared" si="20"/>
        <v>28.749999999999989</v>
      </c>
    </row>
    <row r="413" spans="4:14" x14ac:dyDescent="0.3">
      <c r="D413" s="84">
        <v>43537</v>
      </c>
      <c r="F413" t="s">
        <v>0</v>
      </c>
      <c r="G413">
        <f t="shared" si="13"/>
        <v>165492</v>
      </c>
      <c r="H413" s="113">
        <v>55</v>
      </c>
      <c r="I413" s="78">
        <f t="shared" si="12"/>
        <v>165547</v>
      </c>
      <c r="J413" s="114">
        <f>ROUND((H413*8.8/100),1)</f>
        <v>4.8</v>
      </c>
      <c r="M413" s="11">
        <f t="shared" si="20"/>
        <v>23.949999999999989</v>
      </c>
    </row>
    <row r="414" spans="4:14" x14ac:dyDescent="0.3">
      <c r="D414" s="84">
        <v>43538</v>
      </c>
      <c r="F414" t="s">
        <v>0</v>
      </c>
      <c r="G414">
        <f t="shared" si="13"/>
        <v>165547</v>
      </c>
      <c r="H414" s="113">
        <v>78</v>
      </c>
      <c r="I414" s="78">
        <f t="shared" si="12"/>
        <v>165625</v>
      </c>
      <c r="J414" s="114">
        <f>ROUND((H414*8.8/100),1)</f>
        <v>6.9</v>
      </c>
      <c r="M414" s="11">
        <f t="shared" si="20"/>
        <v>17.04999999999999</v>
      </c>
    </row>
    <row r="415" spans="4:14" x14ac:dyDescent="0.3">
      <c r="D415" s="84">
        <v>43539</v>
      </c>
      <c r="F415" t="s">
        <v>23</v>
      </c>
      <c r="G415">
        <f t="shared" si="13"/>
        <v>165625</v>
      </c>
      <c r="H415" s="113">
        <v>74</v>
      </c>
      <c r="I415" s="78">
        <f t="shared" si="12"/>
        <v>165699</v>
      </c>
      <c r="J415" s="114">
        <f>ROUND((H415*7.1/100),1)</f>
        <v>5.3</v>
      </c>
      <c r="M415" s="11">
        <f t="shared" si="20"/>
        <v>11.749999999999989</v>
      </c>
    </row>
    <row r="416" spans="4:14" x14ac:dyDescent="0.3">
      <c r="D416" s="84">
        <v>43539</v>
      </c>
      <c r="F416" t="s">
        <v>29</v>
      </c>
      <c r="G416">
        <f t="shared" si="13"/>
        <v>165699</v>
      </c>
      <c r="H416" s="113">
        <v>9</v>
      </c>
      <c r="I416" s="78">
        <f t="shared" si="12"/>
        <v>165708</v>
      </c>
      <c r="J416" s="114">
        <f>ROUND((H416*7.3/100),1)</f>
        <v>0.7</v>
      </c>
      <c r="K416" s="3">
        <v>20</v>
      </c>
      <c r="M416" s="11">
        <f t="shared" si="20"/>
        <v>31.04999999999999</v>
      </c>
    </row>
    <row r="417" spans="4:13" x14ac:dyDescent="0.3">
      <c r="D417" s="84">
        <v>43539</v>
      </c>
      <c r="F417" t="s">
        <v>0</v>
      </c>
      <c r="G417">
        <f t="shared" si="13"/>
        <v>165708</v>
      </c>
      <c r="H417" s="113">
        <v>76</v>
      </c>
      <c r="I417" s="78">
        <f t="shared" si="12"/>
        <v>165784</v>
      </c>
      <c r="J417" s="114">
        <f>ROUND((H417*8/100),1)</f>
        <v>6.1</v>
      </c>
      <c r="M417" s="11">
        <f t="shared" si="20"/>
        <v>24.949999999999989</v>
      </c>
    </row>
    <row r="418" spans="4:13" x14ac:dyDescent="0.3">
      <c r="D418" s="84">
        <v>43542</v>
      </c>
      <c r="F418" t="s">
        <v>0</v>
      </c>
      <c r="G418">
        <f t="shared" si="13"/>
        <v>165784</v>
      </c>
      <c r="H418" s="113">
        <v>41</v>
      </c>
      <c r="I418" s="78">
        <f t="shared" si="12"/>
        <v>165825</v>
      </c>
      <c r="J418" s="114">
        <f>ROUND((H418*8/100),1)</f>
        <v>3.3</v>
      </c>
      <c r="M418" s="11">
        <f t="shared" si="20"/>
        <v>21.649999999999988</v>
      </c>
    </row>
    <row r="419" spans="4:13" x14ac:dyDescent="0.3">
      <c r="D419" s="84">
        <v>43543</v>
      </c>
      <c r="F419" t="s">
        <v>0</v>
      </c>
      <c r="G419">
        <f t="shared" si="13"/>
        <v>165825</v>
      </c>
      <c r="H419" s="113">
        <v>48</v>
      </c>
      <c r="I419" s="78">
        <f t="shared" si="12"/>
        <v>165873</v>
      </c>
      <c r="J419" s="114">
        <f>ROUND((H419*8/100),1)</f>
        <v>3.8</v>
      </c>
      <c r="K419" s="3">
        <v>10</v>
      </c>
      <c r="M419" s="11">
        <f t="shared" si="20"/>
        <v>27.849999999999987</v>
      </c>
    </row>
    <row r="420" spans="4:13" x14ac:dyDescent="0.3">
      <c r="D420" s="84">
        <v>43544</v>
      </c>
      <c r="F420" t="s">
        <v>44</v>
      </c>
      <c r="G420">
        <f t="shared" si="13"/>
        <v>165873</v>
      </c>
      <c r="H420" s="113">
        <v>106</v>
      </c>
      <c r="I420" s="78">
        <f t="shared" si="12"/>
        <v>165979</v>
      </c>
      <c r="J420" s="114">
        <f>ROUND((H420*7.1/100),1)</f>
        <v>7.5</v>
      </c>
      <c r="K420" s="3">
        <v>15</v>
      </c>
      <c r="M420" s="11">
        <f t="shared" si="20"/>
        <v>35.349999999999987</v>
      </c>
    </row>
    <row r="421" spans="4:13" x14ac:dyDescent="0.3">
      <c r="D421" s="84">
        <v>43544</v>
      </c>
      <c r="F421" t="s">
        <v>5</v>
      </c>
      <c r="G421">
        <f t="shared" si="13"/>
        <v>165979</v>
      </c>
      <c r="H421" s="113">
        <v>84</v>
      </c>
      <c r="I421" s="78">
        <f t="shared" si="12"/>
        <v>166063</v>
      </c>
      <c r="J421" s="114">
        <f>ROUND((H421*7.1/100),1)</f>
        <v>6</v>
      </c>
      <c r="M421" s="11">
        <f t="shared" si="20"/>
        <v>29.349999999999987</v>
      </c>
    </row>
    <row r="422" spans="4:13" x14ac:dyDescent="0.3">
      <c r="D422" s="84">
        <v>43544</v>
      </c>
      <c r="F422" t="s">
        <v>89</v>
      </c>
      <c r="G422">
        <f t="shared" si="13"/>
        <v>166063</v>
      </c>
      <c r="H422" s="113">
        <v>9</v>
      </c>
      <c r="I422" s="78">
        <f t="shared" si="12"/>
        <v>166072</v>
      </c>
      <c r="J422" s="114">
        <f>ROUND((H422*7.3/100),1)</f>
        <v>0.7</v>
      </c>
      <c r="K422" s="3">
        <v>10</v>
      </c>
      <c r="M422" s="11">
        <f t="shared" si="20"/>
        <v>38.649999999999991</v>
      </c>
    </row>
    <row r="423" spans="4:13" x14ac:dyDescent="0.3">
      <c r="D423" s="84">
        <v>43544</v>
      </c>
      <c r="F423" t="s">
        <v>0</v>
      </c>
      <c r="G423">
        <f t="shared" si="13"/>
        <v>166072</v>
      </c>
      <c r="H423" s="113">
        <v>42</v>
      </c>
      <c r="I423" s="78">
        <f t="shared" si="12"/>
        <v>166114</v>
      </c>
      <c r="J423" s="114">
        <f>ROUND((H423*8/100),1)</f>
        <v>3.4</v>
      </c>
      <c r="M423" s="11">
        <f t="shared" si="20"/>
        <v>35.249999999999993</v>
      </c>
    </row>
    <row r="424" spans="4:13" x14ac:dyDescent="0.3">
      <c r="D424" s="84">
        <v>43545</v>
      </c>
      <c r="F424" t="s">
        <v>0</v>
      </c>
      <c r="G424">
        <f t="shared" si="13"/>
        <v>166114</v>
      </c>
      <c r="H424" s="113">
        <v>60</v>
      </c>
      <c r="I424" s="78">
        <f t="shared" si="12"/>
        <v>166174</v>
      </c>
      <c r="J424" s="114">
        <f>ROUND((H424*8/100),1)</f>
        <v>4.8</v>
      </c>
      <c r="M424" s="11">
        <f t="shared" si="20"/>
        <v>30.449999999999992</v>
      </c>
    </row>
    <row r="425" spans="4:13" x14ac:dyDescent="0.3">
      <c r="D425" s="84">
        <v>43546</v>
      </c>
      <c r="F425" t="s">
        <v>17</v>
      </c>
      <c r="G425">
        <f t="shared" si="13"/>
        <v>166174</v>
      </c>
      <c r="H425" s="113">
        <v>234</v>
      </c>
      <c r="I425" s="78">
        <f t="shared" si="12"/>
        <v>166408</v>
      </c>
      <c r="J425" s="114">
        <f>ROUND((H425*7.1/100),1)</f>
        <v>16.600000000000001</v>
      </c>
      <c r="K425" s="3">
        <v>10</v>
      </c>
      <c r="M425" s="11">
        <f t="shared" si="20"/>
        <v>23.849999999999991</v>
      </c>
    </row>
    <row r="426" spans="4:13" x14ac:dyDescent="0.3">
      <c r="D426" s="84">
        <v>43546</v>
      </c>
      <c r="F426" t="s">
        <v>5</v>
      </c>
      <c r="G426">
        <f t="shared" si="13"/>
        <v>166408</v>
      </c>
      <c r="H426" s="113">
        <v>68</v>
      </c>
      <c r="I426" s="78">
        <f t="shared" si="12"/>
        <v>166476</v>
      </c>
      <c r="J426" s="114">
        <f>ROUND((H426*7.1/100),1)</f>
        <v>4.8</v>
      </c>
      <c r="M426" s="11">
        <f t="shared" si="20"/>
        <v>19.04999999999999</v>
      </c>
    </row>
    <row r="427" spans="4:13" x14ac:dyDescent="0.3">
      <c r="D427" s="84">
        <v>43546</v>
      </c>
      <c r="F427" t="s">
        <v>18</v>
      </c>
      <c r="G427">
        <f t="shared" si="13"/>
        <v>166476</v>
      </c>
      <c r="H427" s="113">
        <v>4</v>
      </c>
      <c r="I427" s="78">
        <f t="shared" si="12"/>
        <v>166480</v>
      </c>
      <c r="J427" s="114">
        <f>ROUND((H427*7.3/100),1)</f>
        <v>0.3</v>
      </c>
      <c r="K427" s="3">
        <v>10</v>
      </c>
      <c r="M427" s="11">
        <f t="shared" si="20"/>
        <v>28.749999999999989</v>
      </c>
    </row>
    <row r="428" spans="4:13" x14ac:dyDescent="0.3">
      <c r="D428" s="84">
        <v>43546</v>
      </c>
      <c r="F428" t="s">
        <v>0</v>
      </c>
      <c r="G428">
        <f t="shared" si="13"/>
        <v>166480</v>
      </c>
      <c r="H428" s="113">
        <v>34</v>
      </c>
      <c r="I428" s="78">
        <f t="shared" si="12"/>
        <v>166514</v>
      </c>
      <c r="J428" s="114">
        <f>ROUND((H428*8/100),1)</f>
        <v>2.7</v>
      </c>
      <c r="M428" s="11">
        <f t="shared" si="20"/>
        <v>26.04999999999999</v>
      </c>
    </row>
    <row r="429" spans="4:13" x14ac:dyDescent="0.3">
      <c r="D429" s="84">
        <v>43549</v>
      </c>
      <c r="F429" t="s">
        <v>54</v>
      </c>
      <c r="G429">
        <f t="shared" si="13"/>
        <v>166514</v>
      </c>
      <c r="H429" s="113">
        <v>84</v>
      </c>
      <c r="I429" s="78">
        <f t="shared" si="12"/>
        <v>166598</v>
      </c>
      <c r="J429" s="114">
        <f>ROUND((H429*7.8/100),1)</f>
        <v>6.6</v>
      </c>
      <c r="M429" s="11">
        <f t="shared" si="20"/>
        <v>19.449999999999989</v>
      </c>
    </row>
    <row r="430" spans="4:13" x14ac:dyDescent="0.3">
      <c r="D430" s="84">
        <v>43549</v>
      </c>
      <c r="F430" t="s">
        <v>5</v>
      </c>
      <c r="G430">
        <f t="shared" si="13"/>
        <v>166598</v>
      </c>
      <c r="H430" s="113">
        <v>30</v>
      </c>
      <c r="I430" s="78">
        <f t="shared" si="12"/>
        <v>166628</v>
      </c>
      <c r="J430" s="114">
        <f>ROUND((H430*7.8/100),1)</f>
        <v>2.2999999999999998</v>
      </c>
      <c r="K430" s="3">
        <v>20</v>
      </c>
      <c r="M430" s="11">
        <f t="shared" si="20"/>
        <v>37.149999999999991</v>
      </c>
    </row>
    <row r="431" spans="4:13" x14ac:dyDescent="0.3">
      <c r="D431" s="84">
        <v>43549</v>
      </c>
      <c r="F431" t="s">
        <v>0</v>
      </c>
      <c r="G431">
        <f t="shared" si="13"/>
        <v>166628</v>
      </c>
      <c r="H431" s="113">
        <v>27</v>
      </c>
      <c r="I431" s="78">
        <f t="shared" si="12"/>
        <v>166655</v>
      </c>
      <c r="J431" s="114">
        <f>ROUND((H431*8.8/100),1)</f>
        <v>2.4</v>
      </c>
      <c r="M431" s="11">
        <f t="shared" si="20"/>
        <v>34.749999999999993</v>
      </c>
    </row>
    <row r="432" spans="4:13" x14ac:dyDescent="0.3">
      <c r="D432" s="84">
        <v>43550</v>
      </c>
      <c r="F432" t="s">
        <v>0</v>
      </c>
      <c r="G432">
        <f t="shared" si="13"/>
        <v>166655</v>
      </c>
      <c r="H432" s="113">
        <v>54</v>
      </c>
      <c r="I432" s="78">
        <f t="shared" si="12"/>
        <v>166709</v>
      </c>
      <c r="J432" s="114">
        <f>ROUND((H432*8.8/100),1)</f>
        <v>4.8</v>
      </c>
      <c r="M432" s="11">
        <f t="shared" si="20"/>
        <v>29.949999999999992</v>
      </c>
    </row>
    <row r="433" spans="4:13" x14ac:dyDescent="0.3">
      <c r="D433" s="84">
        <v>43551</v>
      </c>
      <c r="F433" t="s">
        <v>0</v>
      </c>
      <c r="G433">
        <f t="shared" si="13"/>
        <v>166709</v>
      </c>
      <c r="H433" s="113">
        <v>60</v>
      </c>
      <c r="I433" s="78">
        <f t="shared" si="12"/>
        <v>166769</v>
      </c>
      <c r="J433" s="114">
        <f>ROUND((H433*8.8/100),1)</f>
        <v>5.3</v>
      </c>
      <c r="M433" s="11">
        <f t="shared" si="20"/>
        <v>24.649999999999991</v>
      </c>
    </row>
    <row r="434" spans="4:13" x14ac:dyDescent="0.3">
      <c r="D434" s="84">
        <v>43552</v>
      </c>
      <c r="F434" t="s">
        <v>33</v>
      </c>
      <c r="G434">
        <f t="shared" si="13"/>
        <v>166769</v>
      </c>
      <c r="H434" s="113">
        <v>224</v>
      </c>
      <c r="I434" s="78">
        <f t="shared" si="12"/>
        <v>166993</v>
      </c>
      <c r="J434" s="114">
        <f>ROUND((H434*7.1/100),1)</f>
        <v>15.9</v>
      </c>
      <c r="K434" s="3">
        <v>10</v>
      </c>
      <c r="M434" s="11">
        <f t="shared" si="20"/>
        <v>18.749999999999993</v>
      </c>
    </row>
    <row r="435" spans="4:13" x14ac:dyDescent="0.3">
      <c r="D435" s="84">
        <v>43552</v>
      </c>
      <c r="F435" t="s">
        <v>5</v>
      </c>
      <c r="G435">
        <f t="shared" si="13"/>
        <v>166993</v>
      </c>
      <c r="H435" s="113">
        <v>123</v>
      </c>
      <c r="I435" s="78">
        <f t="shared" si="12"/>
        <v>167116</v>
      </c>
      <c r="J435" s="114">
        <f>ROUND((H435*7.1/100),1)</f>
        <v>8.6999999999999993</v>
      </c>
      <c r="M435" s="11">
        <f t="shared" si="20"/>
        <v>10.049999999999994</v>
      </c>
    </row>
    <row r="436" spans="4:13" x14ac:dyDescent="0.3">
      <c r="D436" s="84">
        <v>43552</v>
      </c>
      <c r="F436" t="s">
        <v>81</v>
      </c>
      <c r="G436">
        <f t="shared" si="13"/>
        <v>167116</v>
      </c>
      <c r="H436" s="113">
        <v>46</v>
      </c>
      <c r="I436" s="78">
        <f t="shared" si="12"/>
        <v>167162</v>
      </c>
      <c r="J436" s="114">
        <f>ROUND((H436*7.7/100),1)</f>
        <v>3.5</v>
      </c>
      <c r="K436" s="3">
        <v>20</v>
      </c>
      <c r="M436" s="11">
        <f t="shared" si="20"/>
        <v>26.549999999999994</v>
      </c>
    </row>
    <row r="437" spans="4:13" x14ac:dyDescent="0.3">
      <c r="D437" s="84">
        <v>43552</v>
      </c>
      <c r="F437" t="s">
        <v>90</v>
      </c>
      <c r="G437">
        <f t="shared" si="13"/>
        <v>167162</v>
      </c>
      <c r="H437" s="113">
        <v>51</v>
      </c>
      <c r="I437" s="78">
        <f t="shared" si="12"/>
        <v>167213</v>
      </c>
      <c r="J437" s="114">
        <f>ROUND((H437*7.1/100),1)</f>
        <v>3.6</v>
      </c>
      <c r="M437" s="11">
        <f t="shared" si="20"/>
        <v>22.949999999999992</v>
      </c>
    </row>
    <row r="438" spans="4:13" x14ac:dyDescent="0.3">
      <c r="D438" s="84">
        <v>43552</v>
      </c>
      <c r="F438" t="s">
        <v>0</v>
      </c>
      <c r="G438">
        <f t="shared" si="13"/>
        <v>167213</v>
      </c>
      <c r="H438" s="113">
        <v>54</v>
      </c>
      <c r="I438" s="78">
        <f t="shared" si="12"/>
        <v>167267</v>
      </c>
      <c r="J438" s="114">
        <f>ROUND((H438*8/100),1)</f>
        <v>4.3</v>
      </c>
      <c r="M438" s="11">
        <f t="shared" si="20"/>
        <v>18.649999999999991</v>
      </c>
    </row>
    <row r="439" spans="4:13" x14ac:dyDescent="0.3">
      <c r="D439" s="84">
        <v>43553</v>
      </c>
      <c r="F439" t="s">
        <v>35</v>
      </c>
      <c r="G439">
        <f t="shared" si="13"/>
        <v>167267</v>
      </c>
      <c r="H439" s="113">
        <v>102</v>
      </c>
      <c r="I439" s="78">
        <f t="shared" si="12"/>
        <v>167369</v>
      </c>
      <c r="J439" s="114">
        <f>ROUND((H439*7.1/100),1)</f>
        <v>7.2</v>
      </c>
      <c r="K439" s="3">
        <v>20</v>
      </c>
      <c r="M439" s="11">
        <f t="shared" si="20"/>
        <v>31.449999999999992</v>
      </c>
    </row>
    <row r="440" spans="4:13" x14ac:dyDescent="0.3">
      <c r="D440" s="84">
        <v>43553</v>
      </c>
      <c r="F440" t="s">
        <v>26</v>
      </c>
      <c r="G440">
        <f t="shared" si="13"/>
        <v>167369</v>
      </c>
      <c r="H440" s="113">
        <v>11</v>
      </c>
      <c r="I440" s="78">
        <f t="shared" si="12"/>
        <v>167380</v>
      </c>
      <c r="J440" s="114">
        <f>ROUND((H440*7.1/100),1)</f>
        <v>0.8</v>
      </c>
      <c r="M440" s="11">
        <f t="shared" si="20"/>
        <v>30.649999999999991</v>
      </c>
    </row>
    <row r="441" spans="4:13" x14ac:dyDescent="0.3">
      <c r="D441" s="84">
        <v>43553</v>
      </c>
      <c r="F441" t="s">
        <v>91</v>
      </c>
      <c r="G441">
        <f t="shared" si="13"/>
        <v>167380</v>
      </c>
      <c r="H441" s="113">
        <v>92</v>
      </c>
      <c r="I441" s="78">
        <f t="shared" si="12"/>
        <v>167472</v>
      </c>
      <c r="J441" s="114">
        <f>ROUND((H441*7.1/100),1)</f>
        <v>6.5</v>
      </c>
      <c r="M441" s="11">
        <f t="shared" si="20"/>
        <v>24.149999999999991</v>
      </c>
    </row>
    <row r="442" spans="4:13" x14ac:dyDescent="0.3">
      <c r="D442" s="84">
        <v>43553</v>
      </c>
      <c r="F442" t="s">
        <v>5</v>
      </c>
      <c r="G442">
        <f t="shared" si="13"/>
        <v>167472</v>
      </c>
      <c r="H442" s="113">
        <v>64</v>
      </c>
      <c r="I442" s="78">
        <f t="shared" si="12"/>
        <v>167536</v>
      </c>
      <c r="J442" s="114">
        <f>ROUND((H442*7.1/100),1)</f>
        <v>4.5</v>
      </c>
      <c r="K442" s="3">
        <v>10</v>
      </c>
      <c r="M442" s="11">
        <f t="shared" si="20"/>
        <v>29.649999999999991</v>
      </c>
    </row>
    <row r="443" spans="4:13" x14ac:dyDescent="0.3">
      <c r="D443" s="84">
        <v>43553</v>
      </c>
      <c r="F443" t="s">
        <v>41</v>
      </c>
      <c r="G443">
        <f t="shared" si="13"/>
        <v>167536</v>
      </c>
      <c r="H443" s="113">
        <v>8</v>
      </c>
      <c r="I443" s="78">
        <f t="shared" si="12"/>
        <v>167544</v>
      </c>
      <c r="J443" s="114">
        <f>ROUND((H443*7.3/100),1)</f>
        <v>0.6</v>
      </c>
      <c r="K443" s="3">
        <v>10</v>
      </c>
      <c r="M443" s="11">
        <f t="shared" si="20"/>
        <v>39.04999999999999</v>
      </c>
    </row>
    <row r="444" spans="4:13" x14ac:dyDescent="0.3">
      <c r="D444" s="84">
        <v>43553</v>
      </c>
      <c r="F444" t="s">
        <v>60</v>
      </c>
      <c r="G444">
        <f t="shared" si="13"/>
        <v>167544</v>
      </c>
      <c r="H444" s="113">
        <v>185</v>
      </c>
      <c r="I444" s="78">
        <f t="shared" si="12"/>
        <v>167729</v>
      </c>
      <c r="J444" s="114">
        <f>ROUND((H444*7.1/100),1)</f>
        <v>13.1</v>
      </c>
      <c r="M444" s="11">
        <f t="shared" si="20"/>
        <v>25.949999999999989</v>
      </c>
    </row>
    <row r="445" spans="4:13" x14ac:dyDescent="0.3">
      <c r="D445" s="84">
        <v>43553</v>
      </c>
      <c r="F445" t="s">
        <v>0</v>
      </c>
      <c r="G445">
        <f t="shared" si="13"/>
        <v>167729</v>
      </c>
      <c r="H445" s="113">
        <v>34</v>
      </c>
      <c r="I445" s="78">
        <f t="shared" si="12"/>
        <v>167763</v>
      </c>
      <c r="J445" s="114">
        <f>ROUND((H445*8/100),1)</f>
        <v>2.7</v>
      </c>
      <c r="M445" s="11">
        <f t="shared" ref="M445:M508" si="21">M444-J445+K445</f>
        <v>23.249999999999989</v>
      </c>
    </row>
    <row r="446" spans="4:13" x14ac:dyDescent="0.3">
      <c r="D446" s="79">
        <v>43556</v>
      </c>
      <c r="F446" t="s">
        <v>0</v>
      </c>
      <c r="G446">
        <f t="shared" si="13"/>
        <v>167763</v>
      </c>
      <c r="H446" s="113">
        <v>26</v>
      </c>
      <c r="I446" s="78">
        <f t="shared" si="12"/>
        <v>167789</v>
      </c>
      <c r="J446" s="114">
        <f>ROUND((H446*8/100),1)</f>
        <v>2.1</v>
      </c>
      <c r="M446" s="11">
        <f t="shared" si="21"/>
        <v>21.149999999999988</v>
      </c>
    </row>
    <row r="447" spans="4:13" x14ac:dyDescent="0.3">
      <c r="D447" s="84">
        <v>43557</v>
      </c>
      <c r="F447" t="s">
        <v>30</v>
      </c>
      <c r="G447">
        <f t="shared" si="13"/>
        <v>167789</v>
      </c>
      <c r="H447" s="113">
        <v>530</v>
      </c>
      <c r="I447" s="78">
        <f t="shared" ref="I447:I539" si="22">G447+H447</f>
        <v>168319</v>
      </c>
      <c r="J447" s="114">
        <f>ROUND((H447*7.8/100),1)</f>
        <v>41.3</v>
      </c>
      <c r="K447" s="3">
        <v>25</v>
      </c>
      <c r="M447" s="11">
        <f t="shared" si="21"/>
        <v>4.8499999999999908</v>
      </c>
    </row>
    <row r="448" spans="4:13" x14ac:dyDescent="0.3">
      <c r="D448" s="84">
        <v>43557</v>
      </c>
      <c r="F448" t="s">
        <v>31</v>
      </c>
      <c r="G448">
        <f t="shared" si="13"/>
        <v>168319</v>
      </c>
      <c r="H448" s="113">
        <v>74</v>
      </c>
      <c r="I448" s="78">
        <f t="shared" si="22"/>
        <v>168393</v>
      </c>
      <c r="J448" s="114">
        <f>ROUND((H448*9.1/100),1)</f>
        <v>6.7</v>
      </c>
      <c r="K448" s="3">
        <v>10</v>
      </c>
      <c r="M448" s="11">
        <f t="shared" si="21"/>
        <v>8.1499999999999915</v>
      </c>
    </row>
    <row r="449" spans="4:14" x14ac:dyDescent="0.3">
      <c r="D449" s="84">
        <v>43557</v>
      </c>
      <c r="F449" t="s">
        <v>0</v>
      </c>
      <c r="G449">
        <f t="shared" si="13"/>
        <v>168393</v>
      </c>
      <c r="H449" s="113">
        <v>28</v>
      </c>
      <c r="I449" s="78">
        <f t="shared" si="22"/>
        <v>168421</v>
      </c>
      <c r="J449" s="114">
        <f>ROUND((H449*8.8/100),1)</f>
        <v>2.5</v>
      </c>
      <c r="K449" s="3">
        <v>10</v>
      </c>
      <c r="M449" s="11">
        <f t="shared" si="21"/>
        <v>15.649999999999991</v>
      </c>
    </row>
    <row r="450" spans="4:14" x14ac:dyDescent="0.3">
      <c r="D450" s="84">
        <v>43558</v>
      </c>
      <c r="F450" t="s">
        <v>0</v>
      </c>
      <c r="G450">
        <f t="shared" si="13"/>
        <v>168421</v>
      </c>
      <c r="H450" s="113">
        <v>33</v>
      </c>
      <c r="I450" s="78">
        <f t="shared" si="22"/>
        <v>168454</v>
      </c>
      <c r="J450" s="114">
        <f>ROUND((H450*8.8/100),1)</f>
        <v>2.9</v>
      </c>
      <c r="M450" s="11">
        <f t="shared" si="21"/>
        <v>12.749999999999991</v>
      </c>
    </row>
    <row r="451" spans="4:14" x14ac:dyDescent="0.3">
      <c r="D451" s="84">
        <v>43559</v>
      </c>
      <c r="F451" t="s">
        <v>0</v>
      </c>
      <c r="G451">
        <f t="shared" si="13"/>
        <v>168454</v>
      </c>
      <c r="H451" s="113">
        <v>32</v>
      </c>
      <c r="I451" s="78">
        <f t="shared" si="22"/>
        <v>168486</v>
      </c>
      <c r="J451" s="114">
        <f>ROUND((H451*8.8/100),1)</f>
        <v>2.8</v>
      </c>
      <c r="M451" s="11">
        <f t="shared" si="21"/>
        <v>9.9499999999999922</v>
      </c>
    </row>
    <row r="452" spans="4:14" x14ac:dyDescent="0.3">
      <c r="D452" s="84">
        <v>43560</v>
      </c>
      <c r="F452" t="s">
        <v>92</v>
      </c>
      <c r="G452">
        <f t="shared" si="13"/>
        <v>168486</v>
      </c>
      <c r="H452" s="113">
        <v>430</v>
      </c>
      <c r="I452" s="78">
        <f t="shared" si="22"/>
        <v>168916</v>
      </c>
      <c r="J452" s="114">
        <f>ROUND((H452*7.1/100),1)</f>
        <v>30.5</v>
      </c>
      <c r="K452" s="3">
        <v>34</v>
      </c>
      <c r="M452" s="11">
        <f t="shared" si="21"/>
        <v>13.449999999999992</v>
      </c>
    </row>
    <row r="453" spans="4:14" x14ac:dyDescent="0.3">
      <c r="D453" s="84">
        <v>43560</v>
      </c>
      <c r="F453" t="s">
        <v>93</v>
      </c>
      <c r="G453">
        <f t="shared" ref="G453:G539" si="23">I452</f>
        <v>168916</v>
      </c>
      <c r="H453" s="113">
        <v>7</v>
      </c>
      <c r="I453" s="78">
        <f t="shared" si="22"/>
        <v>168923</v>
      </c>
      <c r="J453" s="114">
        <f>ROUND((H453*7.3/100),1)</f>
        <v>0.5</v>
      </c>
      <c r="K453" s="3">
        <v>15</v>
      </c>
      <c r="M453" s="11">
        <f t="shared" si="21"/>
        <v>27.949999999999992</v>
      </c>
    </row>
    <row r="454" spans="4:14" x14ac:dyDescent="0.3">
      <c r="D454" s="84">
        <v>43560</v>
      </c>
      <c r="F454" t="s">
        <v>0</v>
      </c>
      <c r="G454">
        <f t="shared" si="23"/>
        <v>168923</v>
      </c>
      <c r="H454" s="113">
        <v>53</v>
      </c>
      <c r="I454" s="78">
        <f t="shared" si="22"/>
        <v>168976</v>
      </c>
      <c r="J454" s="114">
        <f>ROUND((H454*8/100),1)</f>
        <v>4.2</v>
      </c>
      <c r="M454" s="11">
        <f t="shared" si="21"/>
        <v>23.749999999999993</v>
      </c>
    </row>
    <row r="455" spans="4:14" x14ac:dyDescent="0.3">
      <c r="D455" s="84">
        <v>43563</v>
      </c>
      <c r="F455" t="s">
        <v>0</v>
      </c>
      <c r="G455">
        <f t="shared" si="23"/>
        <v>168976</v>
      </c>
      <c r="H455" s="113">
        <v>37</v>
      </c>
      <c r="I455" s="78">
        <f t="shared" si="22"/>
        <v>169013</v>
      </c>
      <c r="J455" s="114">
        <f t="shared" ref="J455:J474" si="24">ROUND((H455*8/100),1)</f>
        <v>3</v>
      </c>
      <c r="M455" s="11">
        <f t="shared" si="21"/>
        <v>20.749999999999993</v>
      </c>
    </row>
    <row r="456" spans="4:14" x14ac:dyDescent="0.3">
      <c r="D456" s="84">
        <v>43564</v>
      </c>
      <c r="F456" t="s">
        <v>0</v>
      </c>
      <c r="G456">
        <f t="shared" si="23"/>
        <v>169013</v>
      </c>
      <c r="H456" s="113">
        <v>36</v>
      </c>
      <c r="I456" s="78">
        <f t="shared" si="22"/>
        <v>169049</v>
      </c>
      <c r="J456" s="114">
        <f t="shared" si="24"/>
        <v>2.9</v>
      </c>
      <c r="M456" s="11">
        <f t="shared" si="21"/>
        <v>17.849999999999994</v>
      </c>
    </row>
    <row r="457" spans="4:14" x14ac:dyDescent="0.3">
      <c r="D457" s="84">
        <v>43565</v>
      </c>
      <c r="F457" t="s">
        <v>0</v>
      </c>
      <c r="G457">
        <f t="shared" si="23"/>
        <v>169049</v>
      </c>
      <c r="H457" s="113">
        <v>18</v>
      </c>
      <c r="I457" s="78">
        <f t="shared" si="22"/>
        <v>169067</v>
      </c>
      <c r="J457" s="114">
        <f t="shared" si="24"/>
        <v>1.4</v>
      </c>
      <c r="M457" s="11">
        <f t="shared" si="21"/>
        <v>16.449999999999996</v>
      </c>
    </row>
    <row r="458" spans="4:14" x14ac:dyDescent="0.3">
      <c r="D458" s="84">
        <v>43566</v>
      </c>
      <c r="F458" t="s">
        <v>0</v>
      </c>
      <c r="G458">
        <f t="shared" si="23"/>
        <v>169067</v>
      </c>
      <c r="H458" s="113">
        <v>30</v>
      </c>
      <c r="I458" s="78">
        <f t="shared" si="22"/>
        <v>169097</v>
      </c>
      <c r="J458" s="114">
        <f t="shared" si="24"/>
        <v>2.4</v>
      </c>
      <c r="K458" s="3">
        <v>15</v>
      </c>
      <c r="M458" s="11">
        <f t="shared" si="21"/>
        <v>29.049999999999997</v>
      </c>
    </row>
    <row r="459" spans="4:14" x14ac:dyDescent="0.3">
      <c r="D459" s="84">
        <v>43570</v>
      </c>
      <c r="F459" t="s">
        <v>0</v>
      </c>
      <c r="G459">
        <f t="shared" si="23"/>
        <v>169097</v>
      </c>
      <c r="H459" s="113">
        <v>29</v>
      </c>
      <c r="I459" s="78">
        <f t="shared" si="22"/>
        <v>169126</v>
      </c>
      <c r="J459" s="114">
        <f t="shared" si="24"/>
        <v>2.2999999999999998</v>
      </c>
      <c r="M459" s="11">
        <f t="shared" si="21"/>
        <v>26.749999999999996</v>
      </c>
    </row>
    <row r="460" spans="4:14" x14ac:dyDescent="0.3">
      <c r="D460" s="84">
        <v>43571</v>
      </c>
      <c r="F460" t="s">
        <v>0</v>
      </c>
      <c r="G460">
        <f t="shared" si="23"/>
        <v>169126</v>
      </c>
      <c r="H460" s="113">
        <v>32</v>
      </c>
      <c r="I460" s="78">
        <f t="shared" si="22"/>
        <v>169158</v>
      </c>
      <c r="J460" s="114">
        <f t="shared" si="24"/>
        <v>2.6</v>
      </c>
      <c r="M460" s="11">
        <f t="shared" si="21"/>
        <v>24.149999999999995</v>
      </c>
      <c r="N460" t="s">
        <v>98</v>
      </c>
    </row>
    <row r="461" spans="4:14" x14ac:dyDescent="0.3">
      <c r="D461" s="84">
        <v>43572</v>
      </c>
      <c r="F461" t="s">
        <v>0</v>
      </c>
      <c r="G461">
        <f t="shared" si="23"/>
        <v>169158</v>
      </c>
      <c r="H461" s="113">
        <v>39</v>
      </c>
      <c r="I461" s="78">
        <f t="shared" si="22"/>
        <v>169197</v>
      </c>
      <c r="J461" s="114">
        <f t="shared" si="24"/>
        <v>3.1</v>
      </c>
      <c r="K461" s="3">
        <v>20</v>
      </c>
      <c r="M461" s="11">
        <f t="shared" si="21"/>
        <v>41.05</v>
      </c>
    </row>
    <row r="462" spans="4:14" x14ac:dyDescent="0.3">
      <c r="D462" s="84">
        <v>43573</v>
      </c>
      <c r="F462" t="s">
        <v>40</v>
      </c>
      <c r="G462">
        <f t="shared" si="23"/>
        <v>169197</v>
      </c>
      <c r="H462" s="113">
        <v>370</v>
      </c>
      <c r="I462" s="78">
        <f t="shared" si="22"/>
        <v>169567</v>
      </c>
      <c r="J462" s="114">
        <f>ROUND((H462*7.1/100),1)</f>
        <v>26.3</v>
      </c>
      <c r="K462" s="3">
        <v>10</v>
      </c>
      <c r="M462" s="11">
        <f t="shared" si="21"/>
        <v>24.749999999999996</v>
      </c>
    </row>
    <row r="463" spans="4:14" x14ac:dyDescent="0.3">
      <c r="D463" s="84">
        <v>43574</v>
      </c>
      <c r="F463" t="s">
        <v>5</v>
      </c>
      <c r="G463">
        <f t="shared" si="23"/>
        <v>169567</v>
      </c>
      <c r="H463" s="113">
        <v>95</v>
      </c>
      <c r="I463" s="78">
        <f t="shared" si="22"/>
        <v>169662</v>
      </c>
      <c r="J463" s="114">
        <f>ROUND((H463*7.1/100),1)</f>
        <v>6.7</v>
      </c>
      <c r="K463" s="3">
        <v>10</v>
      </c>
      <c r="M463" s="11">
        <f t="shared" si="21"/>
        <v>28.049999999999997</v>
      </c>
    </row>
    <row r="464" spans="4:14" x14ac:dyDescent="0.3">
      <c r="D464" s="84">
        <v>43574</v>
      </c>
      <c r="F464" t="s">
        <v>41</v>
      </c>
      <c r="G464">
        <f t="shared" si="23"/>
        <v>169662</v>
      </c>
      <c r="H464" s="113">
        <v>12</v>
      </c>
      <c r="I464" s="78">
        <f t="shared" si="22"/>
        <v>169674</v>
      </c>
      <c r="J464" s="114">
        <f>ROUND((H464*7.3/100),1)</f>
        <v>0.9</v>
      </c>
      <c r="K464" s="3">
        <v>10</v>
      </c>
      <c r="M464" s="11">
        <f t="shared" si="21"/>
        <v>37.15</v>
      </c>
    </row>
    <row r="465" spans="4:14" x14ac:dyDescent="0.3">
      <c r="D465" s="84">
        <v>43574</v>
      </c>
      <c r="F465" t="s">
        <v>0</v>
      </c>
      <c r="G465">
        <f t="shared" si="23"/>
        <v>169674</v>
      </c>
      <c r="H465" s="113">
        <v>68</v>
      </c>
      <c r="I465" s="78">
        <f t="shared" si="22"/>
        <v>169742</v>
      </c>
      <c r="J465" s="114">
        <f t="shared" si="24"/>
        <v>5.4</v>
      </c>
      <c r="M465" s="11">
        <f t="shared" si="21"/>
        <v>31.75</v>
      </c>
    </row>
    <row r="466" spans="4:14" x14ac:dyDescent="0.3">
      <c r="D466" s="84">
        <v>43577</v>
      </c>
      <c r="F466" t="s">
        <v>0</v>
      </c>
      <c r="G466">
        <f t="shared" si="23"/>
        <v>169742</v>
      </c>
      <c r="H466" s="113">
        <v>72</v>
      </c>
      <c r="I466" s="78">
        <f t="shared" si="22"/>
        <v>169814</v>
      </c>
      <c r="J466" s="114">
        <f t="shared" si="24"/>
        <v>5.8</v>
      </c>
      <c r="M466" s="11">
        <f t="shared" si="21"/>
        <v>25.95</v>
      </c>
      <c r="N466" t="s">
        <v>94</v>
      </c>
    </row>
    <row r="467" spans="4:14" x14ac:dyDescent="0.3">
      <c r="D467" s="84">
        <v>43578</v>
      </c>
      <c r="F467" t="s">
        <v>95</v>
      </c>
      <c r="G467">
        <f t="shared" si="23"/>
        <v>169814</v>
      </c>
      <c r="H467" s="113">
        <v>229</v>
      </c>
      <c r="I467" s="78">
        <f t="shared" si="22"/>
        <v>170043</v>
      </c>
      <c r="J467" s="114">
        <f>ROUND((H467*7.1/100),1)</f>
        <v>16.3</v>
      </c>
      <c r="K467" s="3">
        <v>20</v>
      </c>
      <c r="M467" s="11">
        <f t="shared" si="21"/>
        <v>29.65</v>
      </c>
    </row>
    <row r="468" spans="4:14" x14ac:dyDescent="0.3">
      <c r="D468" s="84">
        <v>43579</v>
      </c>
      <c r="F468" t="s">
        <v>96</v>
      </c>
      <c r="G468">
        <f t="shared" si="23"/>
        <v>170043</v>
      </c>
      <c r="H468" s="113">
        <v>21</v>
      </c>
      <c r="I468" s="78">
        <f t="shared" si="22"/>
        <v>170064</v>
      </c>
      <c r="J468" s="114">
        <f>ROUND((H468*7.3/100),1)</f>
        <v>1.5</v>
      </c>
      <c r="K468" s="3">
        <v>10</v>
      </c>
      <c r="M468" s="11">
        <f t="shared" si="21"/>
        <v>38.15</v>
      </c>
    </row>
    <row r="469" spans="4:14" x14ac:dyDescent="0.3">
      <c r="D469" s="84">
        <v>43580</v>
      </c>
      <c r="F469" t="s">
        <v>5</v>
      </c>
      <c r="G469">
        <f t="shared" si="23"/>
        <v>170064</v>
      </c>
      <c r="H469" s="113">
        <v>76</v>
      </c>
      <c r="I469" s="78">
        <f t="shared" si="22"/>
        <v>170140</v>
      </c>
      <c r="J469" s="114">
        <f>ROUND((H469*7.1/100),1)</f>
        <v>5.4</v>
      </c>
      <c r="K469" s="3">
        <v>10</v>
      </c>
      <c r="M469" s="11">
        <f t="shared" si="21"/>
        <v>42.75</v>
      </c>
    </row>
    <row r="470" spans="4:14" x14ac:dyDescent="0.3">
      <c r="D470" s="84">
        <v>43580</v>
      </c>
      <c r="F470" t="s">
        <v>75</v>
      </c>
      <c r="G470">
        <f t="shared" si="23"/>
        <v>170140</v>
      </c>
      <c r="H470" s="113">
        <v>82</v>
      </c>
      <c r="I470" s="78">
        <f t="shared" si="22"/>
        <v>170222</v>
      </c>
      <c r="J470" s="114">
        <f>ROUND((H470*7.1/100),1)</f>
        <v>5.8</v>
      </c>
      <c r="M470" s="11">
        <f t="shared" si="21"/>
        <v>36.950000000000003</v>
      </c>
    </row>
    <row r="471" spans="4:14" x14ac:dyDescent="0.3">
      <c r="D471" s="84">
        <v>43580</v>
      </c>
      <c r="F471" t="s">
        <v>5</v>
      </c>
      <c r="G471">
        <f t="shared" si="23"/>
        <v>170222</v>
      </c>
      <c r="H471" s="113">
        <v>51</v>
      </c>
      <c r="I471" s="78">
        <f t="shared" si="22"/>
        <v>170273</v>
      </c>
      <c r="J471" s="114">
        <f>ROUND((H471*7.1/100),1)</f>
        <v>3.6</v>
      </c>
      <c r="M471" s="11">
        <f t="shared" si="21"/>
        <v>33.35</v>
      </c>
    </row>
    <row r="472" spans="4:14" x14ac:dyDescent="0.3">
      <c r="D472" s="84">
        <v>43580</v>
      </c>
      <c r="F472" t="s">
        <v>97</v>
      </c>
      <c r="G472">
        <f t="shared" si="23"/>
        <v>170273</v>
      </c>
      <c r="H472" s="113">
        <v>34</v>
      </c>
      <c r="I472" s="78">
        <f t="shared" si="22"/>
        <v>170307</v>
      </c>
      <c r="J472" s="114">
        <f>ROUND((H472*7.3/100),1)</f>
        <v>2.5</v>
      </c>
      <c r="M472" s="11">
        <f t="shared" si="21"/>
        <v>30.85</v>
      </c>
    </row>
    <row r="473" spans="4:14" x14ac:dyDescent="0.3">
      <c r="D473" s="84">
        <v>43580</v>
      </c>
      <c r="F473" t="s">
        <v>76</v>
      </c>
      <c r="G473">
        <f t="shared" si="23"/>
        <v>170307</v>
      </c>
      <c r="H473" s="113">
        <v>249</v>
      </c>
      <c r="I473" s="78">
        <f t="shared" si="22"/>
        <v>170556</v>
      </c>
      <c r="J473" s="114">
        <f>ROUND((H473*7.1/100),1)</f>
        <v>17.7</v>
      </c>
      <c r="K473" s="3">
        <v>20</v>
      </c>
      <c r="M473" s="11">
        <f t="shared" si="21"/>
        <v>33.150000000000006</v>
      </c>
    </row>
    <row r="474" spans="4:14" x14ac:dyDescent="0.3">
      <c r="D474" s="84">
        <v>43580</v>
      </c>
      <c r="F474" t="s">
        <v>0</v>
      </c>
      <c r="G474">
        <f t="shared" si="23"/>
        <v>170556</v>
      </c>
      <c r="H474" s="113">
        <v>39</v>
      </c>
      <c r="I474" s="78">
        <f t="shared" si="22"/>
        <v>170595</v>
      </c>
      <c r="J474" s="114">
        <f t="shared" si="24"/>
        <v>3.1</v>
      </c>
      <c r="M474" s="11">
        <f t="shared" si="21"/>
        <v>30.050000000000004</v>
      </c>
    </row>
    <row r="475" spans="4:14" x14ac:dyDescent="0.3">
      <c r="D475" s="84">
        <v>43581</v>
      </c>
      <c r="F475" t="s">
        <v>0</v>
      </c>
      <c r="G475">
        <f t="shared" si="23"/>
        <v>170595</v>
      </c>
      <c r="H475" s="113">
        <v>95</v>
      </c>
      <c r="I475" s="78">
        <f t="shared" si="22"/>
        <v>170690</v>
      </c>
      <c r="J475" s="114">
        <f>ROUND((H475*8/100),1)</f>
        <v>7.6</v>
      </c>
      <c r="K475" s="3">
        <v>10</v>
      </c>
      <c r="M475" s="11">
        <f t="shared" si="21"/>
        <v>32.450000000000003</v>
      </c>
    </row>
    <row r="476" spans="4:14" x14ac:dyDescent="0.3">
      <c r="D476" s="79">
        <v>43595</v>
      </c>
      <c r="F476" t="s">
        <v>19</v>
      </c>
      <c r="G476">
        <f t="shared" si="23"/>
        <v>170690</v>
      </c>
      <c r="H476" s="113">
        <v>174</v>
      </c>
      <c r="I476" s="78">
        <f t="shared" si="22"/>
        <v>170864</v>
      </c>
      <c r="J476" s="114">
        <f>ROUND((H476*7.1/100),1)</f>
        <v>12.4</v>
      </c>
      <c r="K476" s="3">
        <v>10</v>
      </c>
      <c r="M476" s="11">
        <f t="shared" si="21"/>
        <v>30.050000000000004</v>
      </c>
    </row>
    <row r="477" spans="4:14" x14ac:dyDescent="0.3">
      <c r="D477" s="79">
        <v>43595</v>
      </c>
      <c r="F477" t="s">
        <v>5</v>
      </c>
      <c r="G477">
        <f t="shared" si="23"/>
        <v>170864</v>
      </c>
      <c r="H477" s="113">
        <v>106</v>
      </c>
      <c r="I477" s="78">
        <f t="shared" si="22"/>
        <v>170970</v>
      </c>
      <c r="J477" s="114">
        <f t="shared" ref="J477" si="25">ROUND((H477*7.1/100),1)</f>
        <v>7.5</v>
      </c>
      <c r="K477" s="3">
        <v>10</v>
      </c>
      <c r="M477" s="11">
        <f t="shared" si="21"/>
        <v>32.550000000000004</v>
      </c>
    </row>
    <row r="478" spans="4:14" x14ac:dyDescent="0.3">
      <c r="D478" s="79">
        <v>43595</v>
      </c>
      <c r="F478" t="s">
        <v>0</v>
      </c>
      <c r="G478">
        <f t="shared" si="23"/>
        <v>170970</v>
      </c>
      <c r="H478" s="113">
        <v>32</v>
      </c>
      <c r="I478" s="78">
        <f t="shared" si="22"/>
        <v>171002</v>
      </c>
      <c r="J478" s="114">
        <f>ROUND((H478*8/100),1)</f>
        <v>2.6</v>
      </c>
      <c r="M478" s="11">
        <f t="shared" si="21"/>
        <v>29.950000000000003</v>
      </c>
    </row>
    <row r="479" spans="4:14" x14ac:dyDescent="0.3">
      <c r="D479" s="79">
        <v>43596</v>
      </c>
      <c r="F479" t="s">
        <v>0</v>
      </c>
      <c r="G479">
        <f t="shared" si="23"/>
        <v>171002</v>
      </c>
      <c r="H479" s="113">
        <v>31</v>
      </c>
      <c r="I479" s="78">
        <f t="shared" si="22"/>
        <v>171033</v>
      </c>
      <c r="J479" s="114">
        <f t="shared" ref="J479:J481" si="26">ROUND((H479*8/100),1)</f>
        <v>2.5</v>
      </c>
      <c r="M479" s="11">
        <f t="shared" si="21"/>
        <v>27.450000000000003</v>
      </c>
    </row>
    <row r="480" spans="4:14" x14ac:dyDescent="0.3">
      <c r="D480" s="79">
        <v>43598</v>
      </c>
      <c r="F480" t="s">
        <v>0</v>
      </c>
      <c r="G480">
        <f t="shared" si="23"/>
        <v>171033</v>
      </c>
      <c r="H480" s="113">
        <v>33</v>
      </c>
      <c r="I480" s="78">
        <f t="shared" si="22"/>
        <v>171066</v>
      </c>
      <c r="J480" s="114">
        <f t="shared" si="26"/>
        <v>2.6</v>
      </c>
      <c r="M480" s="11">
        <f t="shared" si="21"/>
        <v>24.85</v>
      </c>
    </row>
    <row r="481" spans="4:14" x14ac:dyDescent="0.3">
      <c r="D481" s="79">
        <v>43599</v>
      </c>
      <c r="F481" t="s">
        <v>0</v>
      </c>
      <c r="G481">
        <f t="shared" si="23"/>
        <v>171066</v>
      </c>
      <c r="H481" s="113">
        <v>31</v>
      </c>
      <c r="I481" s="78">
        <f t="shared" si="22"/>
        <v>171097</v>
      </c>
      <c r="J481" s="114">
        <f t="shared" si="26"/>
        <v>2.5</v>
      </c>
      <c r="K481" s="3">
        <v>15</v>
      </c>
      <c r="M481" s="11">
        <f t="shared" si="21"/>
        <v>37.35</v>
      </c>
    </row>
    <row r="482" spans="4:14" x14ac:dyDescent="0.3">
      <c r="D482" s="79">
        <v>43600</v>
      </c>
      <c r="F482" t="s">
        <v>65</v>
      </c>
      <c r="G482">
        <f t="shared" si="23"/>
        <v>171097</v>
      </c>
      <c r="H482" s="113">
        <v>230</v>
      </c>
      <c r="I482" s="78">
        <f t="shared" si="22"/>
        <v>171327</v>
      </c>
      <c r="J482" s="114">
        <f>ROUND((H482*7.1/100),1)</f>
        <v>16.3</v>
      </c>
      <c r="K482" s="3">
        <v>10</v>
      </c>
      <c r="M482" s="11">
        <f t="shared" si="21"/>
        <v>31.05</v>
      </c>
    </row>
    <row r="483" spans="4:14" x14ac:dyDescent="0.3">
      <c r="D483" s="79">
        <v>43600</v>
      </c>
      <c r="F483" t="s">
        <v>85</v>
      </c>
      <c r="G483">
        <f t="shared" si="23"/>
        <v>171327</v>
      </c>
      <c r="H483" s="113">
        <v>27</v>
      </c>
      <c r="I483" s="78">
        <f t="shared" si="22"/>
        <v>171354</v>
      </c>
      <c r="J483" s="114">
        <f>ROUND((H483*7.3/100),1)</f>
        <v>2</v>
      </c>
      <c r="M483" s="11">
        <f t="shared" si="21"/>
        <v>29.05</v>
      </c>
    </row>
    <row r="484" spans="4:14" x14ac:dyDescent="0.3">
      <c r="D484" s="79">
        <v>43600</v>
      </c>
      <c r="F484" t="s">
        <v>0</v>
      </c>
      <c r="G484">
        <f t="shared" si="23"/>
        <v>171354</v>
      </c>
      <c r="H484" s="113">
        <v>37</v>
      </c>
      <c r="I484" s="78">
        <f t="shared" si="22"/>
        <v>171391</v>
      </c>
      <c r="J484" s="114">
        <f>ROUND((H484*8/100),1)</f>
        <v>3</v>
      </c>
      <c r="K484" s="3">
        <v>15</v>
      </c>
      <c r="M484" s="11">
        <f t="shared" si="21"/>
        <v>41.05</v>
      </c>
    </row>
    <row r="485" spans="4:14" x14ac:dyDescent="0.3">
      <c r="D485" s="79">
        <v>43601</v>
      </c>
      <c r="F485" t="s">
        <v>0</v>
      </c>
      <c r="G485">
        <f t="shared" si="23"/>
        <v>171391</v>
      </c>
      <c r="H485" s="113">
        <v>43</v>
      </c>
      <c r="I485" s="78">
        <f t="shared" si="22"/>
        <v>171434</v>
      </c>
      <c r="J485" s="114">
        <f>ROUND((H485*8/100),1)</f>
        <v>3.4</v>
      </c>
      <c r="M485" s="11">
        <f t="shared" si="21"/>
        <v>37.65</v>
      </c>
      <c r="N485" t="s">
        <v>79</v>
      </c>
    </row>
    <row r="486" spans="4:14" x14ac:dyDescent="0.3">
      <c r="D486" s="79">
        <v>43602</v>
      </c>
      <c r="F486" t="s">
        <v>0</v>
      </c>
      <c r="G486">
        <f t="shared" si="23"/>
        <v>171434</v>
      </c>
      <c r="H486" s="113">
        <v>48</v>
      </c>
      <c r="I486" s="78">
        <f t="shared" si="22"/>
        <v>171482</v>
      </c>
      <c r="J486" s="114">
        <f t="shared" ref="J486:J488" si="27">ROUND((H486*8/100),1)</f>
        <v>3.8</v>
      </c>
      <c r="M486" s="11">
        <f t="shared" si="21"/>
        <v>33.85</v>
      </c>
    </row>
    <row r="487" spans="4:14" x14ac:dyDescent="0.3">
      <c r="D487" s="79">
        <v>43605</v>
      </c>
      <c r="F487" t="s">
        <v>0</v>
      </c>
      <c r="G487">
        <f t="shared" si="23"/>
        <v>171482</v>
      </c>
      <c r="H487" s="113">
        <v>53</v>
      </c>
      <c r="I487" s="78">
        <f t="shared" si="22"/>
        <v>171535</v>
      </c>
      <c r="J487" s="114">
        <f t="shared" si="27"/>
        <v>4.2</v>
      </c>
      <c r="M487" s="11">
        <f t="shared" si="21"/>
        <v>29.650000000000002</v>
      </c>
    </row>
    <row r="488" spans="4:14" x14ac:dyDescent="0.3">
      <c r="D488" s="79">
        <v>43606</v>
      </c>
      <c r="F488" t="s">
        <v>0</v>
      </c>
      <c r="G488">
        <f t="shared" si="23"/>
        <v>171535</v>
      </c>
      <c r="H488" s="113">
        <v>44</v>
      </c>
      <c r="I488" s="78">
        <f t="shared" si="22"/>
        <v>171579</v>
      </c>
      <c r="J488" s="114">
        <f t="shared" si="27"/>
        <v>3.5</v>
      </c>
      <c r="M488" s="11">
        <f t="shared" si="21"/>
        <v>26.150000000000002</v>
      </c>
    </row>
    <row r="489" spans="4:14" x14ac:dyDescent="0.3">
      <c r="D489" s="79">
        <v>43607</v>
      </c>
      <c r="F489" t="s">
        <v>30</v>
      </c>
      <c r="G489">
        <f t="shared" si="23"/>
        <v>171579</v>
      </c>
      <c r="H489" s="113">
        <v>530</v>
      </c>
      <c r="I489" s="78">
        <f t="shared" si="22"/>
        <v>172109</v>
      </c>
      <c r="J489" s="114">
        <f>ROUND((H489*7.1/100),1)</f>
        <v>37.6</v>
      </c>
      <c r="K489" s="3">
        <v>25</v>
      </c>
      <c r="M489" s="11">
        <f t="shared" si="21"/>
        <v>13.55</v>
      </c>
    </row>
    <row r="490" spans="4:14" x14ac:dyDescent="0.3">
      <c r="D490" s="79">
        <v>43607</v>
      </c>
      <c r="F490" t="s">
        <v>31</v>
      </c>
      <c r="G490">
        <f t="shared" si="23"/>
        <v>172109</v>
      </c>
      <c r="H490" s="113">
        <v>73</v>
      </c>
      <c r="I490" s="78">
        <f t="shared" si="22"/>
        <v>172182</v>
      </c>
      <c r="J490" s="114">
        <f>ROUND((H490*8.4/100),1)</f>
        <v>6.1</v>
      </c>
      <c r="K490" s="3">
        <v>15</v>
      </c>
      <c r="M490" s="11">
        <f t="shared" si="21"/>
        <v>22.450000000000003</v>
      </c>
    </row>
    <row r="491" spans="4:14" x14ac:dyDescent="0.3">
      <c r="D491" s="79">
        <v>43607</v>
      </c>
      <c r="F491" t="s">
        <v>0</v>
      </c>
      <c r="G491">
        <f t="shared" si="23"/>
        <v>172182</v>
      </c>
      <c r="H491" s="113">
        <v>40</v>
      </c>
      <c r="I491" s="78">
        <f t="shared" si="22"/>
        <v>172222</v>
      </c>
      <c r="J491" s="114">
        <f>ROUND((H491*8/100),1)</f>
        <v>3.2</v>
      </c>
      <c r="K491" s="3">
        <v>10</v>
      </c>
      <c r="M491" s="11">
        <f t="shared" si="21"/>
        <v>29.250000000000004</v>
      </c>
    </row>
    <row r="492" spans="4:14" x14ac:dyDescent="0.3">
      <c r="D492" s="79">
        <v>43608</v>
      </c>
      <c r="F492" t="s">
        <v>0</v>
      </c>
      <c r="G492">
        <f t="shared" si="23"/>
        <v>172222</v>
      </c>
      <c r="H492" s="113">
        <v>63</v>
      </c>
      <c r="I492" s="78">
        <f t="shared" si="22"/>
        <v>172285</v>
      </c>
      <c r="J492" s="114">
        <f>ROUND((H492*8/100),1)</f>
        <v>5</v>
      </c>
      <c r="M492" s="11">
        <f t="shared" si="21"/>
        <v>24.250000000000004</v>
      </c>
    </row>
    <row r="493" spans="4:14" x14ac:dyDescent="0.3">
      <c r="D493" s="79">
        <v>43609</v>
      </c>
      <c r="F493" t="s">
        <v>0</v>
      </c>
      <c r="G493">
        <f t="shared" si="23"/>
        <v>172285</v>
      </c>
      <c r="H493" s="113">
        <v>58</v>
      </c>
      <c r="I493" s="78">
        <f t="shared" si="22"/>
        <v>172343</v>
      </c>
      <c r="J493" s="114">
        <f>ROUND((H493*8/100),1)</f>
        <v>4.5999999999999996</v>
      </c>
      <c r="K493" s="3">
        <v>10</v>
      </c>
      <c r="M493" s="11">
        <f t="shared" si="21"/>
        <v>29.650000000000006</v>
      </c>
    </row>
    <row r="494" spans="4:14" x14ac:dyDescent="0.3">
      <c r="D494" s="79">
        <v>43612</v>
      </c>
      <c r="F494" t="s">
        <v>0</v>
      </c>
      <c r="G494">
        <f t="shared" si="23"/>
        <v>172343</v>
      </c>
      <c r="H494" s="113">
        <v>26</v>
      </c>
      <c r="I494" s="78">
        <f t="shared" si="22"/>
        <v>172369</v>
      </c>
      <c r="J494" s="114">
        <f>ROUND((H494*8/100),1)</f>
        <v>2.1</v>
      </c>
      <c r="M494" s="11">
        <f t="shared" si="21"/>
        <v>27.550000000000004</v>
      </c>
    </row>
    <row r="495" spans="4:14" x14ac:dyDescent="0.3">
      <c r="D495" s="79">
        <v>43613</v>
      </c>
      <c r="F495" t="s">
        <v>92</v>
      </c>
      <c r="G495">
        <f t="shared" si="23"/>
        <v>172369</v>
      </c>
      <c r="H495" s="113">
        <v>430</v>
      </c>
      <c r="I495" s="78">
        <f t="shared" si="22"/>
        <v>172799</v>
      </c>
      <c r="J495" s="114">
        <f>ROUND((H495*7.1/100),1)</f>
        <v>30.5</v>
      </c>
      <c r="K495" s="3">
        <v>15</v>
      </c>
      <c r="M495" s="11">
        <f t="shared" si="21"/>
        <v>12.050000000000004</v>
      </c>
    </row>
    <row r="496" spans="4:14" x14ac:dyDescent="0.3">
      <c r="D496" s="79">
        <v>43613</v>
      </c>
      <c r="F496" t="s">
        <v>5</v>
      </c>
      <c r="G496">
        <f t="shared" si="23"/>
        <v>172799</v>
      </c>
      <c r="H496" s="113">
        <v>7</v>
      </c>
      <c r="I496" s="78">
        <f t="shared" si="22"/>
        <v>172806</v>
      </c>
      <c r="J496" s="114">
        <f>ROUND((H496*7.1/100),1)</f>
        <v>0.5</v>
      </c>
      <c r="K496" s="3">
        <v>15</v>
      </c>
      <c r="M496" s="11">
        <f t="shared" si="21"/>
        <v>26.550000000000004</v>
      </c>
    </row>
    <row r="497" spans="4:13" x14ac:dyDescent="0.3">
      <c r="D497" s="79">
        <v>43613</v>
      </c>
      <c r="F497" t="s">
        <v>0</v>
      </c>
      <c r="G497">
        <f t="shared" si="23"/>
        <v>172806</v>
      </c>
      <c r="H497" s="113">
        <v>28</v>
      </c>
      <c r="I497" s="78">
        <f t="shared" si="22"/>
        <v>172834</v>
      </c>
      <c r="J497" s="114">
        <f>ROUND((H497*8/100),1)</f>
        <v>2.2000000000000002</v>
      </c>
      <c r="K497" s="3">
        <v>10</v>
      </c>
      <c r="M497" s="11">
        <f t="shared" si="21"/>
        <v>34.350000000000009</v>
      </c>
    </row>
    <row r="498" spans="4:13" x14ac:dyDescent="0.3">
      <c r="D498" s="79">
        <v>43614</v>
      </c>
      <c r="F498" t="s">
        <v>0</v>
      </c>
      <c r="G498">
        <f t="shared" si="23"/>
        <v>172834</v>
      </c>
      <c r="H498" s="113">
        <v>61</v>
      </c>
      <c r="I498" s="78">
        <f t="shared" si="22"/>
        <v>172895</v>
      </c>
      <c r="J498" s="114">
        <f>ROUND((H498*8/100),1)</f>
        <v>4.9000000000000004</v>
      </c>
      <c r="M498" s="11">
        <f t="shared" si="21"/>
        <v>29.45000000000001</v>
      </c>
    </row>
    <row r="499" spans="4:13" x14ac:dyDescent="0.3">
      <c r="D499" s="79">
        <v>43615</v>
      </c>
      <c r="F499" t="s">
        <v>73</v>
      </c>
      <c r="G499">
        <f t="shared" si="23"/>
        <v>172895</v>
      </c>
      <c r="H499" s="113">
        <v>374</v>
      </c>
      <c r="I499" s="78">
        <f t="shared" si="22"/>
        <v>173269</v>
      </c>
      <c r="J499" s="114">
        <f>ROUND((H499*7.1/100),1)</f>
        <v>26.6</v>
      </c>
      <c r="K499" s="3">
        <v>10</v>
      </c>
      <c r="M499" s="11">
        <f t="shared" si="21"/>
        <v>12.850000000000009</v>
      </c>
    </row>
    <row r="500" spans="4:13" x14ac:dyDescent="0.3">
      <c r="D500" s="79">
        <v>43615</v>
      </c>
      <c r="F500" t="s">
        <v>47</v>
      </c>
      <c r="G500">
        <f t="shared" si="23"/>
        <v>173269</v>
      </c>
      <c r="H500" s="113">
        <v>7</v>
      </c>
      <c r="I500" s="78">
        <f t="shared" si="22"/>
        <v>173276</v>
      </c>
      <c r="J500" s="114">
        <f>ROUND((H500*7.3/100),1)</f>
        <v>0.5</v>
      </c>
      <c r="K500" s="3">
        <v>15</v>
      </c>
      <c r="M500" s="11">
        <f t="shared" si="21"/>
        <v>27.350000000000009</v>
      </c>
    </row>
    <row r="501" spans="4:13" x14ac:dyDescent="0.3">
      <c r="D501" s="79">
        <v>43615</v>
      </c>
      <c r="F501" t="s">
        <v>5</v>
      </c>
      <c r="G501">
        <f t="shared" si="23"/>
        <v>173276</v>
      </c>
      <c r="H501" s="113">
        <v>31</v>
      </c>
      <c r="I501" s="78">
        <f t="shared" si="22"/>
        <v>173307</v>
      </c>
      <c r="J501" s="114">
        <f>ROUND((H501*7.1/100),1)</f>
        <v>2.2000000000000002</v>
      </c>
      <c r="K501" s="3">
        <v>10</v>
      </c>
      <c r="M501" s="11">
        <f t="shared" si="21"/>
        <v>35.150000000000006</v>
      </c>
    </row>
    <row r="502" spans="4:13" x14ac:dyDescent="0.3">
      <c r="D502" s="79">
        <v>43615</v>
      </c>
      <c r="F502" t="s">
        <v>0</v>
      </c>
      <c r="G502">
        <f t="shared" si="23"/>
        <v>173307</v>
      </c>
      <c r="H502" s="113">
        <v>27</v>
      </c>
      <c r="I502" s="78">
        <f t="shared" si="22"/>
        <v>173334</v>
      </c>
      <c r="J502" s="114">
        <f>ROUND((H502*8/100),1)</f>
        <v>2.2000000000000002</v>
      </c>
      <c r="M502" s="11">
        <f t="shared" si="21"/>
        <v>32.950000000000003</v>
      </c>
    </row>
    <row r="503" spans="4:13" x14ac:dyDescent="0.3">
      <c r="D503" s="79">
        <v>43616</v>
      </c>
      <c r="F503" t="s">
        <v>0</v>
      </c>
      <c r="G503">
        <f t="shared" si="23"/>
        <v>173334</v>
      </c>
      <c r="H503" s="113">
        <v>46</v>
      </c>
      <c r="I503" s="78">
        <f t="shared" si="22"/>
        <v>173380</v>
      </c>
      <c r="J503" s="114">
        <f>ROUND((H503*8/100),1)</f>
        <v>3.7</v>
      </c>
      <c r="M503" s="11">
        <f t="shared" si="21"/>
        <v>29.250000000000004</v>
      </c>
    </row>
    <row r="504" spans="4:13" x14ac:dyDescent="0.3">
      <c r="D504" s="79">
        <v>43619</v>
      </c>
      <c r="F504" t="s">
        <v>0</v>
      </c>
      <c r="G504">
        <f t="shared" si="23"/>
        <v>173380</v>
      </c>
      <c r="H504" s="113">
        <v>52</v>
      </c>
      <c r="I504" s="78">
        <f t="shared" si="22"/>
        <v>173432</v>
      </c>
      <c r="J504" s="114">
        <f>ROUND((H504*8/100),1)</f>
        <v>4.2</v>
      </c>
      <c r="M504" s="11">
        <f t="shared" si="21"/>
        <v>25.050000000000004</v>
      </c>
    </row>
    <row r="505" spans="4:13" x14ac:dyDescent="0.3">
      <c r="D505" s="79">
        <v>43620</v>
      </c>
      <c r="F505" t="s">
        <v>33</v>
      </c>
      <c r="G505">
        <f t="shared" si="23"/>
        <v>173432</v>
      </c>
      <c r="H505" s="113">
        <v>224</v>
      </c>
      <c r="I505" s="78">
        <f t="shared" si="22"/>
        <v>173656</v>
      </c>
      <c r="J505" s="114">
        <f>ROUND((H505*7.1/100),1)</f>
        <v>15.9</v>
      </c>
      <c r="K505" s="12">
        <v>15</v>
      </c>
      <c r="M505" s="11">
        <f t="shared" si="21"/>
        <v>24.150000000000006</v>
      </c>
    </row>
    <row r="506" spans="4:13" x14ac:dyDescent="0.3">
      <c r="D506" s="79">
        <v>43620</v>
      </c>
      <c r="F506" t="s">
        <v>34</v>
      </c>
      <c r="G506">
        <f t="shared" si="23"/>
        <v>173656</v>
      </c>
      <c r="H506" s="113">
        <v>25</v>
      </c>
      <c r="I506" s="78">
        <f t="shared" si="22"/>
        <v>173681</v>
      </c>
      <c r="J506" s="114">
        <f>ROUND((H506*7.3/100),1)</f>
        <v>1.8</v>
      </c>
      <c r="K506" s="12">
        <v>10</v>
      </c>
      <c r="M506" s="11">
        <f t="shared" si="21"/>
        <v>32.350000000000009</v>
      </c>
    </row>
    <row r="507" spans="4:13" x14ac:dyDescent="0.3">
      <c r="D507" s="79">
        <v>43620</v>
      </c>
      <c r="F507" t="s">
        <v>0</v>
      </c>
      <c r="G507">
        <f t="shared" si="23"/>
        <v>173681</v>
      </c>
      <c r="H507" s="113">
        <v>55</v>
      </c>
      <c r="I507" s="78">
        <f t="shared" si="22"/>
        <v>173736</v>
      </c>
      <c r="J507" s="114">
        <f>ROUND((H507*8/100),1)</f>
        <v>4.4000000000000004</v>
      </c>
      <c r="K507" s="12"/>
      <c r="M507" s="11">
        <f t="shared" si="21"/>
        <v>27.95000000000001</v>
      </c>
    </row>
    <row r="508" spans="4:13" x14ac:dyDescent="0.3">
      <c r="D508" s="79">
        <v>43621</v>
      </c>
      <c r="F508" t="s">
        <v>0</v>
      </c>
      <c r="G508">
        <f t="shared" si="23"/>
        <v>173736</v>
      </c>
      <c r="H508" s="113">
        <v>43</v>
      </c>
      <c r="I508" s="78">
        <f t="shared" si="22"/>
        <v>173779</v>
      </c>
      <c r="J508" s="114">
        <f t="shared" ref="J508:J511" si="28">ROUND((H508*8/100),1)</f>
        <v>3.4</v>
      </c>
      <c r="K508" s="12"/>
      <c r="M508" s="11">
        <f t="shared" si="21"/>
        <v>24.550000000000011</v>
      </c>
    </row>
    <row r="509" spans="4:13" x14ac:dyDescent="0.3">
      <c r="D509" s="79">
        <v>43622</v>
      </c>
      <c r="F509" t="s">
        <v>0</v>
      </c>
      <c r="G509">
        <f t="shared" si="23"/>
        <v>173779</v>
      </c>
      <c r="H509" s="113">
        <v>49</v>
      </c>
      <c r="I509" s="78">
        <f t="shared" si="22"/>
        <v>173828</v>
      </c>
      <c r="J509" s="114">
        <f t="shared" si="28"/>
        <v>3.9</v>
      </c>
      <c r="K509" s="12"/>
      <c r="M509" s="11">
        <f t="shared" ref="M509:M573" si="29">M508-J509+K509</f>
        <v>20.650000000000013</v>
      </c>
    </row>
    <row r="510" spans="4:13" x14ac:dyDescent="0.3">
      <c r="D510" s="79">
        <v>43623</v>
      </c>
      <c r="F510" t="s">
        <v>0</v>
      </c>
      <c r="G510">
        <f t="shared" si="23"/>
        <v>173828</v>
      </c>
      <c r="H510" s="113">
        <v>40</v>
      </c>
      <c r="I510" s="78">
        <f t="shared" si="22"/>
        <v>173868</v>
      </c>
      <c r="J510" s="114">
        <f t="shared" si="28"/>
        <v>3.2</v>
      </c>
      <c r="K510" s="12"/>
      <c r="M510" s="11">
        <f t="shared" si="29"/>
        <v>17.450000000000014</v>
      </c>
    </row>
    <row r="511" spans="4:13" x14ac:dyDescent="0.3">
      <c r="D511" s="79">
        <v>43626</v>
      </c>
      <c r="F511" t="s">
        <v>0</v>
      </c>
      <c r="G511">
        <f t="shared" si="23"/>
        <v>173868</v>
      </c>
      <c r="H511" s="113">
        <v>49</v>
      </c>
      <c r="I511" s="78">
        <f t="shared" si="22"/>
        <v>173917</v>
      </c>
      <c r="J511" s="114">
        <f t="shared" si="28"/>
        <v>3.9</v>
      </c>
      <c r="K511" s="12"/>
      <c r="M511" s="11">
        <f t="shared" si="29"/>
        <v>13.550000000000013</v>
      </c>
    </row>
    <row r="512" spans="4:13" x14ac:dyDescent="0.3">
      <c r="D512" s="79">
        <v>43627</v>
      </c>
      <c r="F512" t="s">
        <v>43</v>
      </c>
      <c r="G512">
        <f t="shared" si="23"/>
        <v>173917</v>
      </c>
      <c r="H512" s="113">
        <v>322</v>
      </c>
      <c r="I512" s="78">
        <f t="shared" si="22"/>
        <v>174239</v>
      </c>
      <c r="J512" s="114">
        <f>ROUND((H512*7.1/100),1)</f>
        <v>22.9</v>
      </c>
      <c r="K512" s="12">
        <v>20</v>
      </c>
      <c r="M512" s="11">
        <f t="shared" si="29"/>
        <v>10.650000000000015</v>
      </c>
    </row>
    <row r="513" spans="4:13" x14ac:dyDescent="0.3">
      <c r="D513" s="79">
        <v>43627</v>
      </c>
      <c r="F513" t="s">
        <v>5</v>
      </c>
      <c r="G513">
        <f t="shared" si="23"/>
        <v>174239</v>
      </c>
      <c r="H513" s="113">
        <v>50</v>
      </c>
      <c r="I513" s="78">
        <f t="shared" si="22"/>
        <v>174289</v>
      </c>
      <c r="J513" s="114">
        <f>ROUND((H513*7.1/100),1)</f>
        <v>3.6</v>
      </c>
      <c r="K513" s="12">
        <v>15</v>
      </c>
      <c r="M513" s="11">
        <f t="shared" si="29"/>
        <v>22.050000000000015</v>
      </c>
    </row>
    <row r="514" spans="4:13" x14ac:dyDescent="0.3">
      <c r="D514" s="79">
        <v>43627</v>
      </c>
      <c r="F514" t="s">
        <v>0</v>
      </c>
      <c r="G514">
        <f t="shared" si="23"/>
        <v>174289</v>
      </c>
      <c r="H514" s="113">
        <v>26</v>
      </c>
      <c r="I514" s="78">
        <f t="shared" si="22"/>
        <v>174315</v>
      </c>
      <c r="J514" s="114">
        <f>ROUND((H514*8/100),1)</f>
        <v>2.1</v>
      </c>
      <c r="K514" s="12">
        <v>10</v>
      </c>
      <c r="M514" s="11">
        <f t="shared" si="29"/>
        <v>29.950000000000014</v>
      </c>
    </row>
    <row r="515" spans="4:13" x14ac:dyDescent="0.3">
      <c r="D515" s="79">
        <v>43628</v>
      </c>
      <c r="F515" t="s">
        <v>0</v>
      </c>
      <c r="G515">
        <f t="shared" si="23"/>
        <v>174315</v>
      </c>
      <c r="H515" s="113">
        <v>46</v>
      </c>
      <c r="I515" s="78">
        <f t="shared" si="22"/>
        <v>174361</v>
      </c>
      <c r="J515" s="114">
        <f>ROUND((H515*8/100),1)</f>
        <v>3.7</v>
      </c>
      <c r="K515" s="12"/>
      <c r="M515" s="11">
        <f t="shared" si="29"/>
        <v>26.250000000000014</v>
      </c>
    </row>
    <row r="516" spans="4:13" x14ac:dyDescent="0.3">
      <c r="D516" s="79">
        <v>43629</v>
      </c>
      <c r="F516" t="s">
        <v>99</v>
      </c>
      <c r="G516">
        <f t="shared" si="23"/>
        <v>174361</v>
      </c>
      <c r="H516" s="113">
        <v>86</v>
      </c>
      <c r="I516" s="78">
        <f t="shared" si="22"/>
        <v>174447</v>
      </c>
      <c r="J516" s="114">
        <f>ROUND((H516*7.1/100),1)</f>
        <v>6.1</v>
      </c>
      <c r="K516" s="12"/>
      <c r="M516" s="11">
        <f t="shared" si="29"/>
        <v>20.150000000000013</v>
      </c>
    </row>
    <row r="517" spans="4:13" x14ac:dyDescent="0.3">
      <c r="D517" s="79">
        <v>43629</v>
      </c>
      <c r="F517" t="s">
        <v>100</v>
      </c>
      <c r="G517">
        <f t="shared" si="23"/>
        <v>174447</v>
      </c>
      <c r="H517" s="113">
        <v>4</v>
      </c>
      <c r="I517" s="78">
        <f t="shared" si="22"/>
        <v>174451</v>
      </c>
      <c r="J517" s="114">
        <f>ROUND((H517*7.3/100),1)</f>
        <v>0.3</v>
      </c>
      <c r="K517" s="12"/>
      <c r="M517" s="11">
        <f t="shared" si="29"/>
        <v>19.850000000000012</v>
      </c>
    </row>
    <row r="518" spans="4:13" x14ac:dyDescent="0.3">
      <c r="D518" s="79">
        <v>43629</v>
      </c>
      <c r="F518" t="s">
        <v>0</v>
      </c>
      <c r="G518">
        <f t="shared" si="23"/>
        <v>174451</v>
      </c>
      <c r="H518" s="113">
        <v>39</v>
      </c>
      <c r="I518" s="78">
        <f t="shared" si="22"/>
        <v>174490</v>
      </c>
      <c r="J518" s="114">
        <f>ROUND((H518*8/100),1)</f>
        <v>3.1</v>
      </c>
      <c r="K518" s="12">
        <v>15</v>
      </c>
      <c r="M518" s="11">
        <f t="shared" si="29"/>
        <v>31.750000000000011</v>
      </c>
    </row>
    <row r="519" spans="4:13" x14ac:dyDescent="0.3">
      <c r="D519" s="79">
        <v>43630</v>
      </c>
      <c r="F519" t="s">
        <v>0</v>
      </c>
      <c r="G519">
        <f t="shared" si="23"/>
        <v>174490</v>
      </c>
      <c r="H519" s="113">
        <v>48</v>
      </c>
      <c r="I519" s="78">
        <f t="shared" si="22"/>
        <v>174538</v>
      </c>
      <c r="J519" s="114">
        <f>ROUND((H519*8/100),1)</f>
        <v>3.8</v>
      </c>
      <c r="K519" s="12"/>
      <c r="M519" s="11">
        <f t="shared" si="29"/>
        <v>27.95000000000001</v>
      </c>
    </row>
    <row r="520" spans="4:13" x14ac:dyDescent="0.3">
      <c r="D520" s="79">
        <v>43633</v>
      </c>
      <c r="F520" t="s">
        <v>0</v>
      </c>
      <c r="G520">
        <f t="shared" si="23"/>
        <v>174538</v>
      </c>
      <c r="H520" s="113">
        <v>34</v>
      </c>
      <c r="I520" s="78">
        <f t="shared" si="22"/>
        <v>174572</v>
      </c>
      <c r="J520" s="114">
        <f>ROUND((H520*8/100),1)</f>
        <v>2.7</v>
      </c>
      <c r="K520" s="12"/>
      <c r="M520" s="11">
        <f t="shared" si="29"/>
        <v>25.250000000000011</v>
      </c>
    </row>
    <row r="521" spans="4:13" x14ac:dyDescent="0.3">
      <c r="D521" s="79">
        <v>43634</v>
      </c>
      <c r="F521" t="s">
        <v>101</v>
      </c>
      <c r="G521">
        <f t="shared" si="23"/>
        <v>174572</v>
      </c>
      <c r="H521" s="113">
        <v>119</v>
      </c>
      <c r="I521" s="78">
        <f t="shared" si="22"/>
        <v>174691</v>
      </c>
      <c r="J521" s="114">
        <f>ROUND((H521*7.1/100),1)</f>
        <v>8.4</v>
      </c>
      <c r="K521" s="12">
        <v>15</v>
      </c>
      <c r="M521" s="11">
        <f t="shared" si="29"/>
        <v>31.850000000000009</v>
      </c>
    </row>
    <row r="522" spans="4:13" x14ac:dyDescent="0.3">
      <c r="D522" s="79">
        <v>43635</v>
      </c>
      <c r="F522" t="s">
        <v>0</v>
      </c>
      <c r="G522">
        <f t="shared" si="23"/>
        <v>174691</v>
      </c>
      <c r="H522" s="113">
        <v>58</v>
      </c>
      <c r="I522" s="78">
        <f t="shared" si="22"/>
        <v>174749</v>
      </c>
      <c r="J522" s="114">
        <f>ROUND((H522*8/100),1)</f>
        <v>4.5999999999999996</v>
      </c>
      <c r="K522" s="12">
        <v>10</v>
      </c>
      <c r="M522" s="11">
        <f t="shared" si="29"/>
        <v>37.250000000000007</v>
      </c>
    </row>
    <row r="523" spans="4:13" x14ac:dyDescent="0.3">
      <c r="D523" s="79">
        <v>43636</v>
      </c>
      <c r="F523" t="s">
        <v>23</v>
      </c>
      <c r="G523">
        <f t="shared" si="23"/>
        <v>174749</v>
      </c>
      <c r="H523" s="113">
        <v>74</v>
      </c>
      <c r="I523" s="78">
        <f t="shared" si="22"/>
        <v>174823</v>
      </c>
      <c r="J523" s="114">
        <f>ROUND((H523*7.1/100),1)</f>
        <v>5.3</v>
      </c>
      <c r="K523" s="12">
        <v>10</v>
      </c>
      <c r="M523" s="11">
        <f t="shared" si="29"/>
        <v>41.95</v>
      </c>
    </row>
    <row r="524" spans="4:13" x14ac:dyDescent="0.3">
      <c r="D524" s="79">
        <v>43636</v>
      </c>
      <c r="F524" t="s">
        <v>5</v>
      </c>
      <c r="G524">
        <f t="shared" si="23"/>
        <v>174823</v>
      </c>
      <c r="H524" s="113">
        <v>82</v>
      </c>
      <c r="I524" s="78">
        <f t="shared" si="22"/>
        <v>174905</v>
      </c>
      <c r="J524" s="114">
        <f>ROUND((H524*7.1/100),1)</f>
        <v>5.8</v>
      </c>
      <c r="K524" s="12"/>
      <c r="M524" s="11">
        <f t="shared" si="29"/>
        <v>36.150000000000006</v>
      </c>
    </row>
    <row r="525" spans="4:13" x14ac:dyDescent="0.3">
      <c r="D525" s="79">
        <v>43636</v>
      </c>
      <c r="F525" t="s">
        <v>0</v>
      </c>
      <c r="G525">
        <f t="shared" si="23"/>
        <v>174905</v>
      </c>
      <c r="H525" s="113">
        <v>26</v>
      </c>
      <c r="I525" s="78">
        <f t="shared" si="22"/>
        <v>174931</v>
      </c>
      <c r="J525" s="114">
        <f>ROUND((H525*8/100),1)</f>
        <v>2.1</v>
      </c>
      <c r="K525" s="12"/>
      <c r="M525" s="11">
        <f t="shared" si="29"/>
        <v>34.050000000000004</v>
      </c>
    </row>
    <row r="526" spans="4:13" x14ac:dyDescent="0.3">
      <c r="D526" s="79">
        <v>43637</v>
      </c>
      <c r="F526" t="s">
        <v>69</v>
      </c>
      <c r="G526">
        <f t="shared" si="23"/>
        <v>174931</v>
      </c>
      <c r="H526" s="113">
        <v>79</v>
      </c>
      <c r="I526" s="78">
        <f t="shared" si="22"/>
        <v>175010</v>
      </c>
      <c r="J526" s="114">
        <f>ROUND((H526*7.1/100),1)</f>
        <v>5.6</v>
      </c>
      <c r="K526" s="12">
        <v>10</v>
      </c>
      <c r="M526" s="11">
        <f t="shared" si="29"/>
        <v>38.450000000000003</v>
      </c>
    </row>
    <row r="527" spans="4:13" x14ac:dyDescent="0.3">
      <c r="D527" s="79">
        <v>43637</v>
      </c>
      <c r="F527" t="s">
        <v>5</v>
      </c>
      <c r="G527">
        <f t="shared" si="23"/>
        <v>175010</v>
      </c>
      <c r="H527" s="113">
        <v>274</v>
      </c>
      <c r="I527" s="78">
        <f t="shared" si="22"/>
        <v>175284</v>
      </c>
      <c r="J527" s="114">
        <f>ROUND((H527*7.1/100),1)</f>
        <v>19.5</v>
      </c>
      <c r="K527" s="12">
        <v>15</v>
      </c>
      <c r="M527" s="11">
        <f t="shared" si="29"/>
        <v>33.950000000000003</v>
      </c>
    </row>
    <row r="528" spans="4:13" x14ac:dyDescent="0.3">
      <c r="D528" s="79">
        <v>43637</v>
      </c>
      <c r="F528" t="s">
        <v>0</v>
      </c>
      <c r="G528">
        <f t="shared" si="23"/>
        <v>175284</v>
      </c>
      <c r="H528" s="113">
        <v>21</v>
      </c>
      <c r="I528" s="78">
        <f t="shared" si="22"/>
        <v>175305</v>
      </c>
      <c r="J528" s="114">
        <f>ROUND((H528*8/100),1)</f>
        <v>1.7</v>
      </c>
      <c r="K528" s="12"/>
      <c r="M528" s="11">
        <f t="shared" si="29"/>
        <v>32.25</v>
      </c>
    </row>
    <row r="529" spans="4:15" x14ac:dyDescent="0.3">
      <c r="D529" s="79">
        <v>43637</v>
      </c>
      <c r="F529" t="s">
        <v>81</v>
      </c>
      <c r="G529">
        <f t="shared" si="23"/>
        <v>175305</v>
      </c>
      <c r="H529" s="113">
        <v>11</v>
      </c>
      <c r="I529" s="78">
        <f t="shared" si="22"/>
        <v>175316</v>
      </c>
      <c r="J529" s="114">
        <f>ROUND((H529*7.7/100),1)</f>
        <v>0.8</v>
      </c>
      <c r="K529" s="12"/>
      <c r="M529" s="11">
        <f t="shared" si="29"/>
        <v>31.45</v>
      </c>
    </row>
    <row r="530" spans="4:15" x14ac:dyDescent="0.3">
      <c r="D530" s="79">
        <v>43640</v>
      </c>
      <c r="F530" t="s">
        <v>0</v>
      </c>
      <c r="G530">
        <f t="shared" si="23"/>
        <v>175316</v>
      </c>
      <c r="H530" s="113">
        <v>23</v>
      </c>
      <c r="I530" s="78">
        <f t="shared" si="22"/>
        <v>175339</v>
      </c>
      <c r="J530" s="114">
        <f>ROUND((H530*8/100),1)</f>
        <v>1.8</v>
      </c>
      <c r="K530" s="12"/>
      <c r="M530" s="11">
        <f t="shared" si="29"/>
        <v>29.65</v>
      </c>
    </row>
    <row r="531" spans="4:15" x14ac:dyDescent="0.3">
      <c r="D531" s="79">
        <v>43641</v>
      </c>
      <c r="F531" t="s">
        <v>102</v>
      </c>
      <c r="G531">
        <f t="shared" si="23"/>
        <v>175339</v>
      </c>
      <c r="H531" s="113">
        <v>43</v>
      </c>
      <c r="I531" s="78">
        <f t="shared" si="22"/>
        <v>175382</v>
      </c>
      <c r="J531" s="114">
        <f>ROUND((H531*7.1/100),1)</f>
        <v>3.1</v>
      </c>
      <c r="K531" s="12">
        <v>15</v>
      </c>
      <c r="M531" s="11">
        <f t="shared" si="29"/>
        <v>41.55</v>
      </c>
    </row>
    <row r="532" spans="4:15" x14ac:dyDescent="0.3">
      <c r="D532" s="79">
        <v>43641</v>
      </c>
      <c r="F532" t="s">
        <v>5</v>
      </c>
      <c r="G532">
        <f t="shared" si="23"/>
        <v>175382</v>
      </c>
      <c r="H532" s="113">
        <v>237</v>
      </c>
      <c r="I532" s="78">
        <f t="shared" si="22"/>
        <v>175619</v>
      </c>
      <c r="J532" s="114">
        <f>ROUND((H532*7.1/100),1)</f>
        <v>16.8</v>
      </c>
      <c r="K532" s="12">
        <v>10</v>
      </c>
      <c r="M532" s="11">
        <f t="shared" si="29"/>
        <v>34.75</v>
      </c>
    </row>
    <row r="533" spans="4:15" x14ac:dyDescent="0.3">
      <c r="D533" s="79">
        <v>43641</v>
      </c>
      <c r="F533" t="s">
        <v>0</v>
      </c>
      <c r="G533">
        <f t="shared" si="23"/>
        <v>175619</v>
      </c>
      <c r="H533" s="113">
        <v>26</v>
      </c>
      <c r="I533" s="78">
        <f t="shared" si="22"/>
        <v>175645</v>
      </c>
      <c r="J533" s="114">
        <f>ROUND((H533*8/100),1)</f>
        <v>2.1</v>
      </c>
      <c r="K533" s="12"/>
      <c r="M533" s="11">
        <f t="shared" si="29"/>
        <v>32.65</v>
      </c>
    </row>
    <row r="534" spans="4:15" x14ac:dyDescent="0.3">
      <c r="D534" s="79">
        <v>43642</v>
      </c>
      <c r="F534" t="s">
        <v>103</v>
      </c>
      <c r="G534">
        <f t="shared" si="23"/>
        <v>175645</v>
      </c>
      <c r="H534" s="113">
        <v>187</v>
      </c>
      <c r="I534" s="78">
        <f t="shared" si="22"/>
        <v>175832</v>
      </c>
      <c r="J534" s="114">
        <f>ROUND((H534*7.1/100),1)</f>
        <v>13.3</v>
      </c>
      <c r="K534" s="12">
        <v>20</v>
      </c>
      <c r="M534" s="11">
        <f t="shared" si="29"/>
        <v>39.349999999999994</v>
      </c>
    </row>
    <row r="535" spans="4:15" x14ac:dyDescent="0.3">
      <c r="D535" s="79">
        <v>43642</v>
      </c>
      <c r="F535" t="s">
        <v>5</v>
      </c>
      <c r="G535">
        <f t="shared" si="23"/>
        <v>175832</v>
      </c>
      <c r="H535" s="113">
        <v>637</v>
      </c>
      <c r="I535" s="78">
        <f t="shared" si="22"/>
        <v>176469</v>
      </c>
      <c r="J535" s="114">
        <f>ROUND((H535*7.1/100),1)</f>
        <v>45.2</v>
      </c>
      <c r="K535" s="12">
        <v>25</v>
      </c>
      <c r="M535" s="11">
        <f t="shared" si="29"/>
        <v>19.149999999999991</v>
      </c>
    </row>
    <row r="536" spans="4:15" x14ac:dyDescent="0.3">
      <c r="D536" s="79">
        <v>43643</v>
      </c>
      <c r="F536" t="s">
        <v>0</v>
      </c>
      <c r="G536">
        <f t="shared" si="23"/>
        <v>176469</v>
      </c>
      <c r="H536" s="113">
        <v>26</v>
      </c>
      <c r="I536" s="78">
        <f t="shared" si="22"/>
        <v>176495</v>
      </c>
      <c r="J536" s="114">
        <f>ROUND((H536*8/100),1)</f>
        <v>2.1</v>
      </c>
      <c r="K536" s="12">
        <v>15</v>
      </c>
      <c r="M536" s="11">
        <f t="shared" si="29"/>
        <v>32.04999999999999</v>
      </c>
    </row>
    <row r="537" spans="4:15" s="115" customFormat="1" x14ac:dyDescent="0.3">
      <c r="D537" s="79">
        <v>43644</v>
      </c>
      <c r="F537" s="115" t="s">
        <v>0</v>
      </c>
      <c r="G537" s="115">
        <f t="shared" si="23"/>
        <v>176495</v>
      </c>
      <c r="H537" s="116">
        <v>76</v>
      </c>
      <c r="I537" s="117">
        <f t="shared" si="22"/>
        <v>176571</v>
      </c>
      <c r="J537" s="118">
        <f>ROUND((H537*8/100),1)</f>
        <v>6.1</v>
      </c>
      <c r="K537" s="121"/>
      <c r="M537" s="119">
        <f t="shared" si="29"/>
        <v>25.949999999999989</v>
      </c>
    </row>
    <row r="538" spans="4:15" x14ac:dyDescent="0.3">
      <c r="D538" s="79" t="s">
        <v>104</v>
      </c>
      <c r="G538" s="115">
        <f t="shared" si="23"/>
        <v>176571</v>
      </c>
      <c r="H538" s="113">
        <v>105</v>
      </c>
      <c r="I538" s="117">
        <f t="shared" si="22"/>
        <v>176676</v>
      </c>
      <c r="J538" s="118">
        <f>ROUND((H538*8/100),1)</f>
        <v>8.4</v>
      </c>
      <c r="K538" s="12"/>
      <c r="M538" s="119">
        <f t="shared" si="29"/>
        <v>17.54999999999999</v>
      </c>
      <c r="N538" t="s">
        <v>105</v>
      </c>
      <c r="O538" t="s">
        <v>107</v>
      </c>
    </row>
    <row r="539" spans="4:15" x14ac:dyDescent="0.3">
      <c r="D539" s="79"/>
      <c r="G539" s="115">
        <f t="shared" si="23"/>
        <v>176676</v>
      </c>
      <c r="H539" s="120"/>
      <c r="I539" s="117">
        <f t="shared" si="22"/>
        <v>176676</v>
      </c>
      <c r="J539" s="118">
        <f t="shared" ref="J539:J602" si="30">ROUND((H539*8/100),1)</f>
        <v>0</v>
      </c>
      <c r="K539" s="12"/>
      <c r="M539" s="119">
        <f t="shared" si="29"/>
        <v>17.54999999999999</v>
      </c>
    </row>
    <row r="540" spans="4:15" x14ac:dyDescent="0.3">
      <c r="D540" s="79">
        <v>43658</v>
      </c>
      <c r="G540" s="115">
        <f t="shared" ref="G540:G607" si="31">I539</f>
        <v>176676</v>
      </c>
      <c r="H540" s="120">
        <v>33</v>
      </c>
      <c r="I540" s="117">
        <f t="shared" ref="I540:I619" si="32">G540+H540</f>
        <v>176709</v>
      </c>
      <c r="J540" s="118">
        <f t="shared" si="30"/>
        <v>2.6</v>
      </c>
      <c r="K540" s="12">
        <v>20</v>
      </c>
      <c r="M540" s="119">
        <f t="shared" si="29"/>
        <v>34.949999999999989</v>
      </c>
    </row>
    <row r="541" spans="4:15" x14ac:dyDescent="0.3">
      <c r="D541" s="79">
        <v>43661</v>
      </c>
      <c r="F541" t="s">
        <v>106</v>
      </c>
      <c r="G541" s="115">
        <f t="shared" si="31"/>
        <v>176709</v>
      </c>
      <c r="H541" s="120"/>
      <c r="I541" s="117">
        <f t="shared" si="32"/>
        <v>176709</v>
      </c>
      <c r="J541" s="118">
        <f t="shared" si="30"/>
        <v>0</v>
      </c>
      <c r="K541" s="12"/>
      <c r="M541" s="119">
        <f t="shared" si="29"/>
        <v>34.949999999999989</v>
      </c>
    </row>
    <row r="542" spans="4:15" x14ac:dyDescent="0.3">
      <c r="D542" s="79"/>
      <c r="G542" s="115">
        <f t="shared" si="31"/>
        <v>176709</v>
      </c>
      <c r="H542" s="120">
        <v>105</v>
      </c>
      <c r="I542" s="117">
        <f t="shared" si="32"/>
        <v>176814</v>
      </c>
      <c r="J542" s="118">
        <f t="shared" si="30"/>
        <v>8.4</v>
      </c>
      <c r="K542" s="12"/>
      <c r="M542" s="119">
        <f t="shared" si="29"/>
        <v>26.54999999999999</v>
      </c>
    </row>
    <row r="543" spans="4:15" x14ac:dyDescent="0.3">
      <c r="D543" s="79"/>
      <c r="G543" s="115">
        <f t="shared" si="31"/>
        <v>176814</v>
      </c>
      <c r="H543" s="120"/>
      <c r="I543" s="117">
        <f t="shared" si="32"/>
        <v>176814</v>
      </c>
      <c r="J543" s="118">
        <f t="shared" si="30"/>
        <v>0</v>
      </c>
      <c r="K543" s="12"/>
      <c r="M543" s="119">
        <f t="shared" si="29"/>
        <v>26.54999999999999</v>
      </c>
      <c r="N543" t="s">
        <v>108</v>
      </c>
      <c r="O543" t="s">
        <v>109</v>
      </c>
    </row>
    <row r="544" spans="4:15" x14ac:dyDescent="0.3">
      <c r="D544" s="79"/>
      <c r="G544" s="115">
        <f t="shared" si="31"/>
        <v>176814</v>
      </c>
      <c r="H544" s="120"/>
      <c r="I544" s="117">
        <f t="shared" si="32"/>
        <v>176814</v>
      </c>
      <c r="J544" s="118">
        <f t="shared" si="30"/>
        <v>0</v>
      </c>
      <c r="K544" s="12"/>
      <c r="M544" s="119">
        <f t="shared" si="29"/>
        <v>26.54999999999999</v>
      </c>
    </row>
    <row r="545" spans="4:13" x14ac:dyDescent="0.3">
      <c r="D545" s="79">
        <v>43668</v>
      </c>
      <c r="F545" t="s">
        <v>110</v>
      </c>
      <c r="G545" s="115">
        <f t="shared" si="31"/>
        <v>176814</v>
      </c>
      <c r="H545" s="120">
        <v>230</v>
      </c>
      <c r="I545" s="117">
        <f t="shared" si="32"/>
        <v>177044</v>
      </c>
      <c r="J545" s="118">
        <f>ROUND((H545*7.1/100),1)</f>
        <v>16.3</v>
      </c>
      <c r="K545" s="12">
        <v>10</v>
      </c>
      <c r="M545" s="119">
        <f t="shared" si="29"/>
        <v>20.249999999999989</v>
      </c>
    </row>
    <row r="546" spans="4:13" x14ac:dyDescent="0.3">
      <c r="D546" s="79"/>
      <c r="F546" t="s">
        <v>5</v>
      </c>
      <c r="G546" s="115">
        <f t="shared" si="31"/>
        <v>177044</v>
      </c>
      <c r="H546" s="120">
        <v>100</v>
      </c>
      <c r="I546" s="117">
        <f t="shared" si="32"/>
        <v>177144</v>
      </c>
      <c r="J546" s="118">
        <f>ROUND((H546*7.1/100),1)</f>
        <v>7.1</v>
      </c>
      <c r="K546" s="12">
        <v>10</v>
      </c>
      <c r="M546" s="119">
        <f t="shared" si="29"/>
        <v>23.149999999999991</v>
      </c>
    </row>
    <row r="547" spans="4:13" x14ac:dyDescent="0.3">
      <c r="D547" s="79"/>
      <c r="F547" t="s">
        <v>0</v>
      </c>
      <c r="G547" s="115">
        <f t="shared" si="31"/>
        <v>177144</v>
      </c>
      <c r="H547" s="120">
        <v>25</v>
      </c>
      <c r="I547" s="117">
        <f t="shared" si="32"/>
        <v>177169</v>
      </c>
      <c r="J547" s="118">
        <f t="shared" si="30"/>
        <v>2</v>
      </c>
      <c r="K547" s="12"/>
      <c r="M547" s="119">
        <f t="shared" si="29"/>
        <v>21.149999999999991</v>
      </c>
    </row>
    <row r="548" spans="4:13" x14ac:dyDescent="0.3">
      <c r="D548" s="79" t="s">
        <v>111</v>
      </c>
      <c r="F548" t="s">
        <v>77</v>
      </c>
      <c r="G548" s="115">
        <f t="shared" si="31"/>
        <v>177169</v>
      </c>
      <c r="H548" s="120">
        <f>172*2</f>
        <v>344</v>
      </c>
      <c r="I548" s="117">
        <f t="shared" si="32"/>
        <v>177513</v>
      </c>
      <c r="J548" s="118">
        <f>ROUND((H548*7.1/100),1)</f>
        <v>24.4</v>
      </c>
      <c r="K548" s="12">
        <f>15+10</f>
        <v>25</v>
      </c>
      <c r="M548" s="119">
        <f t="shared" si="29"/>
        <v>21.749999999999993</v>
      </c>
    </row>
    <row r="549" spans="4:13" x14ac:dyDescent="0.3">
      <c r="D549" s="79"/>
      <c r="F549" t="s">
        <v>5</v>
      </c>
      <c r="G549" s="115">
        <f t="shared" si="31"/>
        <v>177513</v>
      </c>
      <c r="H549" s="120">
        <v>140</v>
      </c>
      <c r="I549" s="117">
        <f t="shared" si="32"/>
        <v>177653</v>
      </c>
      <c r="J549" s="118">
        <f>ROUND((H549*7.1/100),1)</f>
        <v>9.9</v>
      </c>
      <c r="K549" s="12">
        <v>10</v>
      </c>
      <c r="M549" s="119">
        <f t="shared" si="29"/>
        <v>21.849999999999994</v>
      </c>
    </row>
    <row r="550" spans="4:13" x14ac:dyDescent="0.3">
      <c r="D550" s="79"/>
      <c r="F550" t="s">
        <v>0</v>
      </c>
      <c r="G550" s="115">
        <f t="shared" si="31"/>
        <v>177653</v>
      </c>
      <c r="H550" s="120">
        <v>25</v>
      </c>
      <c r="I550" s="117">
        <f t="shared" si="32"/>
        <v>177678</v>
      </c>
      <c r="J550" s="118">
        <f t="shared" si="30"/>
        <v>2</v>
      </c>
      <c r="K550" s="12">
        <v>10</v>
      </c>
      <c r="M550" s="119">
        <f t="shared" si="29"/>
        <v>29.849999999999994</v>
      </c>
    </row>
    <row r="551" spans="4:13" x14ac:dyDescent="0.3">
      <c r="D551" s="79">
        <v>43671</v>
      </c>
      <c r="F551" t="s">
        <v>0</v>
      </c>
      <c r="G551" s="115">
        <f t="shared" si="31"/>
        <v>177678</v>
      </c>
      <c r="H551" s="120">
        <v>62</v>
      </c>
      <c r="I551" s="117">
        <f t="shared" si="32"/>
        <v>177740</v>
      </c>
      <c r="J551" s="118">
        <f t="shared" si="30"/>
        <v>5</v>
      </c>
      <c r="M551" s="119">
        <f t="shared" si="29"/>
        <v>24.849999999999994</v>
      </c>
    </row>
    <row r="552" spans="4:13" x14ac:dyDescent="0.3">
      <c r="D552" s="79">
        <v>43672</v>
      </c>
      <c r="F552" t="s">
        <v>0</v>
      </c>
      <c r="G552" s="115">
        <f t="shared" si="31"/>
        <v>177740</v>
      </c>
      <c r="H552" s="120">
        <v>56</v>
      </c>
      <c r="I552" s="117">
        <f t="shared" si="32"/>
        <v>177796</v>
      </c>
      <c r="J552" s="118">
        <f t="shared" si="30"/>
        <v>4.5</v>
      </c>
      <c r="K552" s="3">
        <v>20</v>
      </c>
      <c r="M552" s="119">
        <f t="shared" si="29"/>
        <v>40.349999999999994</v>
      </c>
    </row>
    <row r="553" spans="4:13" x14ac:dyDescent="0.3">
      <c r="D553" s="79">
        <v>43675</v>
      </c>
      <c r="F553" t="s">
        <v>0</v>
      </c>
      <c r="G553" s="115">
        <f t="shared" si="31"/>
        <v>177796</v>
      </c>
      <c r="H553" s="120">
        <v>58</v>
      </c>
      <c r="I553" s="117">
        <f t="shared" si="32"/>
        <v>177854</v>
      </c>
      <c r="J553" s="118">
        <f t="shared" si="30"/>
        <v>4.5999999999999996</v>
      </c>
      <c r="M553" s="119">
        <f t="shared" si="29"/>
        <v>35.749999999999993</v>
      </c>
    </row>
    <row r="554" spans="4:13" x14ac:dyDescent="0.3">
      <c r="D554" s="79">
        <v>43676</v>
      </c>
      <c r="F554" t="s">
        <v>0</v>
      </c>
      <c r="G554" s="115">
        <f t="shared" si="31"/>
        <v>177854</v>
      </c>
      <c r="H554" s="120">
        <v>51</v>
      </c>
      <c r="I554" s="117">
        <f t="shared" si="32"/>
        <v>177905</v>
      </c>
      <c r="J554" s="118">
        <f t="shared" si="30"/>
        <v>4.0999999999999996</v>
      </c>
      <c r="M554" s="119">
        <f t="shared" si="29"/>
        <v>31.649999999999991</v>
      </c>
    </row>
    <row r="555" spans="4:13" x14ac:dyDescent="0.3">
      <c r="D555" s="79">
        <v>43677</v>
      </c>
      <c r="F555" t="s">
        <v>0</v>
      </c>
      <c r="G555" s="115">
        <f t="shared" si="31"/>
        <v>177905</v>
      </c>
      <c r="H555" s="120">
        <v>59</v>
      </c>
      <c r="I555" s="117">
        <f t="shared" si="32"/>
        <v>177964</v>
      </c>
      <c r="J555" s="118">
        <f t="shared" si="30"/>
        <v>4.7</v>
      </c>
      <c r="M555" s="119">
        <f t="shared" si="29"/>
        <v>26.949999999999992</v>
      </c>
    </row>
    <row r="556" spans="4:13" x14ac:dyDescent="0.3">
      <c r="D556" s="79">
        <v>43678</v>
      </c>
      <c r="F556" t="s">
        <v>112</v>
      </c>
      <c r="G556" s="115">
        <f t="shared" si="31"/>
        <v>177964</v>
      </c>
      <c r="H556" s="120">
        <v>312</v>
      </c>
      <c r="I556" s="117">
        <f t="shared" si="32"/>
        <v>178276</v>
      </c>
      <c r="J556" s="118">
        <f>ROUND((H556*7.1/100),1)</f>
        <v>22.2</v>
      </c>
      <c r="K556" s="3">
        <v>20</v>
      </c>
      <c r="M556" s="119">
        <f t="shared" si="29"/>
        <v>24.749999999999993</v>
      </c>
    </row>
    <row r="557" spans="4:13" x14ac:dyDescent="0.3">
      <c r="D557" s="79">
        <v>43679</v>
      </c>
      <c r="F557" t="s">
        <v>113</v>
      </c>
      <c r="G557" s="115">
        <f t="shared" si="31"/>
        <v>178276</v>
      </c>
      <c r="H557" s="120">
        <v>44</v>
      </c>
      <c r="I557" s="117">
        <f t="shared" si="32"/>
        <v>178320</v>
      </c>
      <c r="J557" s="118">
        <f t="shared" si="30"/>
        <v>3.5</v>
      </c>
      <c r="K557" s="3">
        <v>15</v>
      </c>
      <c r="M557" s="119">
        <f t="shared" si="29"/>
        <v>36.249999999999993</v>
      </c>
    </row>
    <row r="558" spans="4:13" x14ac:dyDescent="0.3">
      <c r="D558" s="79">
        <v>43679</v>
      </c>
      <c r="F558" t="s">
        <v>0</v>
      </c>
      <c r="G558" s="115">
        <f t="shared" si="31"/>
        <v>178320</v>
      </c>
      <c r="H558" s="120">
        <v>30</v>
      </c>
      <c r="I558" s="117">
        <f t="shared" si="32"/>
        <v>178350</v>
      </c>
      <c r="J558" s="118">
        <f t="shared" si="30"/>
        <v>2.4</v>
      </c>
      <c r="M558" s="119">
        <f t="shared" si="29"/>
        <v>33.849999999999994</v>
      </c>
    </row>
    <row r="559" spans="4:13" x14ac:dyDescent="0.3">
      <c r="D559" s="79">
        <v>43682</v>
      </c>
      <c r="F559" t="s">
        <v>0</v>
      </c>
      <c r="G559" s="115">
        <f t="shared" si="31"/>
        <v>178350</v>
      </c>
      <c r="H559" s="120">
        <v>46</v>
      </c>
      <c r="I559" s="117">
        <f t="shared" si="32"/>
        <v>178396</v>
      </c>
      <c r="J559" s="118">
        <f t="shared" si="30"/>
        <v>3.7</v>
      </c>
      <c r="M559" s="119">
        <f t="shared" si="29"/>
        <v>30.149999999999995</v>
      </c>
    </row>
    <row r="560" spans="4:13" x14ac:dyDescent="0.3">
      <c r="D560" s="79">
        <v>43683</v>
      </c>
      <c r="F560" t="s">
        <v>0</v>
      </c>
      <c r="G560" s="115">
        <f t="shared" si="31"/>
        <v>178396</v>
      </c>
      <c r="H560" s="120">
        <v>45</v>
      </c>
      <c r="I560" s="117">
        <f t="shared" si="32"/>
        <v>178441</v>
      </c>
      <c r="J560" s="118">
        <f t="shared" si="30"/>
        <v>3.6</v>
      </c>
      <c r="M560" s="119">
        <f t="shared" si="29"/>
        <v>26.549999999999994</v>
      </c>
    </row>
    <row r="561" spans="4:13" x14ac:dyDescent="0.3">
      <c r="D561" s="79">
        <v>43684</v>
      </c>
      <c r="F561" t="s">
        <v>0</v>
      </c>
      <c r="G561" s="115">
        <f t="shared" si="31"/>
        <v>178441</v>
      </c>
      <c r="H561" s="120">
        <v>44</v>
      </c>
      <c r="I561" s="117">
        <f t="shared" si="32"/>
        <v>178485</v>
      </c>
      <c r="J561" s="118">
        <f t="shared" si="30"/>
        <v>3.5</v>
      </c>
      <c r="M561" s="119">
        <f t="shared" si="29"/>
        <v>23.049999999999994</v>
      </c>
    </row>
    <row r="562" spans="4:13" x14ac:dyDescent="0.3">
      <c r="D562" s="79">
        <v>43685</v>
      </c>
      <c r="F562" t="s">
        <v>0</v>
      </c>
      <c r="G562" s="115">
        <f t="shared" si="31"/>
        <v>178485</v>
      </c>
      <c r="H562" s="120">
        <v>48</v>
      </c>
      <c r="I562" s="117">
        <f t="shared" si="32"/>
        <v>178533</v>
      </c>
      <c r="J562" s="118">
        <f t="shared" si="30"/>
        <v>3.8</v>
      </c>
      <c r="K562" s="3">
        <v>15</v>
      </c>
      <c r="M562" s="119">
        <f t="shared" si="29"/>
        <v>34.249999999999993</v>
      </c>
    </row>
    <row r="563" spans="4:13" x14ac:dyDescent="0.3">
      <c r="D563" s="79">
        <v>43686</v>
      </c>
      <c r="F563" t="s">
        <v>0</v>
      </c>
      <c r="G563" s="115">
        <f t="shared" si="31"/>
        <v>178533</v>
      </c>
      <c r="H563" s="120">
        <v>47</v>
      </c>
      <c r="I563" s="117">
        <f t="shared" si="32"/>
        <v>178580</v>
      </c>
      <c r="J563" s="118">
        <f t="shared" si="30"/>
        <v>3.8</v>
      </c>
      <c r="M563" s="119">
        <f t="shared" si="29"/>
        <v>30.449999999999992</v>
      </c>
    </row>
    <row r="564" spans="4:13" x14ac:dyDescent="0.3">
      <c r="D564" s="79">
        <v>43689</v>
      </c>
      <c r="F564" t="s">
        <v>0</v>
      </c>
      <c r="G564" s="115">
        <f t="shared" si="31"/>
        <v>178580</v>
      </c>
      <c r="H564" s="120">
        <v>45</v>
      </c>
      <c r="I564" s="117">
        <f t="shared" si="32"/>
        <v>178625</v>
      </c>
      <c r="J564" s="118">
        <f t="shared" si="30"/>
        <v>3.6</v>
      </c>
      <c r="M564" s="119">
        <f t="shared" si="29"/>
        <v>26.849999999999991</v>
      </c>
    </row>
    <row r="565" spans="4:13" x14ac:dyDescent="0.3">
      <c r="D565" s="79">
        <v>43690</v>
      </c>
      <c r="F565" t="s">
        <v>0</v>
      </c>
      <c r="G565" s="115">
        <f t="shared" si="31"/>
        <v>178625</v>
      </c>
      <c r="H565" s="120">
        <v>46</v>
      </c>
      <c r="I565" s="117">
        <f t="shared" si="32"/>
        <v>178671</v>
      </c>
      <c r="J565" s="118">
        <f t="shared" si="30"/>
        <v>3.7</v>
      </c>
      <c r="M565" s="119">
        <f t="shared" si="29"/>
        <v>23.149999999999991</v>
      </c>
    </row>
    <row r="566" spans="4:13" x14ac:dyDescent="0.3">
      <c r="D566" s="79">
        <v>43691</v>
      </c>
      <c r="F566" t="s">
        <v>0</v>
      </c>
      <c r="G566" s="115">
        <f t="shared" si="31"/>
        <v>178671</v>
      </c>
      <c r="H566" s="120">
        <v>49</v>
      </c>
      <c r="I566" s="117">
        <f t="shared" si="32"/>
        <v>178720</v>
      </c>
      <c r="J566" s="118">
        <f t="shared" si="30"/>
        <v>3.9</v>
      </c>
      <c r="M566" s="119">
        <f t="shared" si="29"/>
        <v>19.249999999999993</v>
      </c>
    </row>
    <row r="567" spans="4:13" x14ac:dyDescent="0.3">
      <c r="D567" s="79">
        <v>43692</v>
      </c>
      <c r="F567" t="s">
        <v>0</v>
      </c>
      <c r="G567" s="115">
        <f t="shared" si="31"/>
        <v>178720</v>
      </c>
      <c r="H567" s="120">
        <v>46</v>
      </c>
      <c r="I567" s="117">
        <f t="shared" si="32"/>
        <v>178766</v>
      </c>
      <c r="J567" s="118">
        <f t="shared" si="30"/>
        <v>3.7</v>
      </c>
      <c r="K567" s="3">
        <v>20</v>
      </c>
      <c r="M567" s="119">
        <f t="shared" si="29"/>
        <v>35.549999999999997</v>
      </c>
    </row>
    <row r="568" spans="4:13" x14ac:dyDescent="0.3">
      <c r="D568" s="79">
        <v>43693</v>
      </c>
      <c r="F568" t="s">
        <v>0</v>
      </c>
      <c r="G568" s="115">
        <f t="shared" si="31"/>
        <v>178766</v>
      </c>
      <c r="H568" s="120">
        <v>49</v>
      </c>
      <c r="I568" s="117">
        <f t="shared" si="32"/>
        <v>178815</v>
      </c>
      <c r="J568" s="118">
        <f t="shared" si="30"/>
        <v>3.9</v>
      </c>
      <c r="M568" s="119">
        <f t="shared" si="29"/>
        <v>31.65</v>
      </c>
    </row>
    <row r="569" spans="4:13" x14ac:dyDescent="0.3">
      <c r="D569" s="79">
        <v>43696</v>
      </c>
      <c r="F569" t="s">
        <v>0</v>
      </c>
      <c r="G569" s="115">
        <f t="shared" si="31"/>
        <v>178815</v>
      </c>
      <c r="H569" s="120">
        <v>47</v>
      </c>
      <c r="I569" s="117">
        <f t="shared" si="32"/>
        <v>178862</v>
      </c>
      <c r="J569" s="118">
        <f t="shared" si="30"/>
        <v>3.8</v>
      </c>
      <c r="M569" s="119">
        <f t="shared" si="29"/>
        <v>27.849999999999998</v>
      </c>
    </row>
    <row r="570" spans="4:13" x14ac:dyDescent="0.3">
      <c r="D570" s="79">
        <v>43697</v>
      </c>
      <c r="F570" t="s">
        <v>0</v>
      </c>
      <c r="G570" s="115">
        <f t="shared" si="31"/>
        <v>178862</v>
      </c>
      <c r="H570" s="120">
        <v>45</v>
      </c>
      <c r="I570" s="117">
        <f t="shared" si="32"/>
        <v>178907</v>
      </c>
      <c r="J570" s="118">
        <f t="shared" si="30"/>
        <v>3.6</v>
      </c>
      <c r="M570" s="119">
        <f t="shared" si="29"/>
        <v>24.249999999999996</v>
      </c>
    </row>
    <row r="571" spans="4:13" x14ac:dyDescent="0.3">
      <c r="D571" s="79">
        <v>43698</v>
      </c>
      <c r="F571" t="s">
        <v>0</v>
      </c>
      <c r="G571" s="115">
        <f t="shared" si="31"/>
        <v>178907</v>
      </c>
      <c r="H571" s="120">
        <v>54</v>
      </c>
      <c r="I571" s="117">
        <f t="shared" si="32"/>
        <v>178961</v>
      </c>
      <c r="J571" s="118">
        <f t="shared" si="30"/>
        <v>4.3</v>
      </c>
      <c r="K571" s="3">
        <v>20</v>
      </c>
      <c r="M571" s="119">
        <f t="shared" si="29"/>
        <v>39.949999999999996</v>
      </c>
    </row>
    <row r="572" spans="4:13" x14ac:dyDescent="0.3">
      <c r="D572" s="79">
        <v>43699</v>
      </c>
      <c r="F572" t="s">
        <v>0</v>
      </c>
      <c r="G572" s="115">
        <f t="shared" si="31"/>
        <v>178961</v>
      </c>
      <c r="H572" s="120">
        <v>51</v>
      </c>
      <c r="I572" s="117">
        <f t="shared" si="32"/>
        <v>179012</v>
      </c>
      <c r="J572" s="118">
        <f t="shared" si="30"/>
        <v>4.0999999999999996</v>
      </c>
      <c r="M572" s="119">
        <f t="shared" si="29"/>
        <v>35.849999999999994</v>
      </c>
    </row>
    <row r="573" spans="4:13" x14ac:dyDescent="0.3">
      <c r="D573" s="79">
        <v>43700</v>
      </c>
      <c r="F573" t="s">
        <v>0</v>
      </c>
      <c r="G573" s="115">
        <f t="shared" si="31"/>
        <v>179012</v>
      </c>
      <c r="H573" s="120">
        <v>54</v>
      </c>
      <c r="I573" s="117">
        <f t="shared" si="32"/>
        <v>179066</v>
      </c>
      <c r="J573" s="118">
        <f t="shared" si="30"/>
        <v>4.3</v>
      </c>
      <c r="M573" s="119">
        <f t="shared" si="29"/>
        <v>31.549999999999994</v>
      </c>
    </row>
    <row r="574" spans="4:13" x14ac:dyDescent="0.3">
      <c r="D574" s="79">
        <v>43704</v>
      </c>
      <c r="F574" t="s">
        <v>0</v>
      </c>
      <c r="G574" s="115">
        <f t="shared" si="31"/>
        <v>179066</v>
      </c>
      <c r="H574" s="120">
        <v>52</v>
      </c>
      <c r="I574" s="117">
        <f t="shared" si="32"/>
        <v>179118</v>
      </c>
      <c r="J574" s="118">
        <f t="shared" si="30"/>
        <v>4.2</v>
      </c>
      <c r="M574" s="119">
        <f t="shared" ref="M574:M637" si="33">M573-J574+K574</f>
        <v>27.349999999999994</v>
      </c>
    </row>
    <row r="575" spans="4:13" x14ac:dyDescent="0.3">
      <c r="D575" s="79">
        <v>43705</v>
      </c>
      <c r="F575" t="s">
        <v>0</v>
      </c>
      <c r="G575" s="115">
        <f t="shared" si="31"/>
        <v>179118</v>
      </c>
      <c r="H575" s="120">
        <v>57</v>
      </c>
      <c r="I575" s="117">
        <f t="shared" si="32"/>
        <v>179175</v>
      </c>
      <c r="J575" s="118">
        <f t="shared" si="30"/>
        <v>4.5999999999999996</v>
      </c>
      <c r="M575" s="119">
        <f t="shared" si="33"/>
        <v>22.749999999999993</v>
      </c>
    </row>
    <row r="576" spans="4:13" x14ac:dyDescent="0.3">
      <c r="D576" s="79">
        <v>43707</v>
      </c>
      <c r="F576" t="s">
        <v>33</v>
      </c>
      <c r="G576" s="115">
        <f t="shared" si="31"/>
        <v>179175</v>
      </c>
      <c r="H576" s="120">
        <v>224</v>
      </c>
      <c r="I576" s="117">
        <f t="shared" si="32"/>
        <v>179399</v>
      </c>
      <c r="J576" s="118">
        <f>ROUND((H576*7.1/100),1)</f>
        <v>15.9</v>
      </c>
      <c r="K576" s="12">
        <v>15</v>
      </c>
      <c r="M576" s="119">
        <f t="shared" si="33"/>
        <v>21.849999999999994</v>
      </c>
    </row>
    <row r="577" spans="4:13" x14ac:dyDescent="0.3">
      <c r="D577" s="79">
        <v>43707</v>
      </c>
      <c r="F577" t="s">
        <v>5</v>
      </c>
      <c r="G577" s="115">
        <f t="shared" si="31"/>
        <v>179399</v>
      </c>
      <c r="H577" s="120">
        <v>70</v>
      </c>
      <c r="I577" s="117">
        <f t="shared" si="32"/>
        <v>179469</v>
      </c>
      <c r="J577" s="118">
        <f>ROUND((H577*7.1/100),1)</f>
        <v>5</v>
      </c>
      <c r="K577" s="12">
        <v>10</v>
      </c>
      <c r="M577" s="119">
        <f t="shared" si="33"/>
        <v>26.849999999999994</v>
      </c>
    </row>
    <row r="578" spans="4:13" x14ac:dyDescent="0.3">
      <c r="D578" s="79">
        <v>43707</v>
      </c>
      <c r="F578" t="s">
        <v>0</v>
      </c>
      <c r="G578" s="115">
        <f t="shared" si="31"/>
        <v>179469</v>
      </c>
      <c r="H578" s="120">
        <v>35</v>
      </c>
      <c r="I578" s="117">
        <f t="shared" si="32"/>
        <v>179504</v>
      </c>
      <c r="J578" s="118">
        <f t="shared" si="30"/>
        <v>2.8</v>
      </c>
      <c r="K578" s="12"/>
      <c r="M578" s="119">
        <f t="shared" si="33"/>
        <v>24.049999999999994</v>
      </c>
    </row>
    <row r="579" spans="4:13" x14ac:dyDescent="0.3">
      <c r="D579" s="79">
        <v>43710</v>
      </c>
      <c r="F579" t="s">
        <v>0</v>
      </c>
      <c r="G579" s="115">
        <f t="shared" si="31"/>
        <v>179504</v>
      </c>
      <c r="H579" s="120">
        <v>49</v>
      </c>
      <c r="I579" s="117">
        <f t="shared" si="32"/>
        <v>179553</v>
      </c>
      <c r="J579" s="118">
        <f t="shared" si="30"/>
        <v>3.9</v>
      </c>
      <c r="K579" s="12"/>
      <c r="M579" s="119">
        <f t="shared" si="33"/>
        <v>20.149999999999995</v>
      </c>
    </row>
    <row r="580" spans="4:13" x14ac:dyDescent="0.3">
      <c r="D580" s="79">
        <v>43711</v>
      </c>
      <c r="F580" t="s">
        <v>0</v>
      </c>
      <c r="G580" s="115">
        <f t="shared" si="31"/>
        <v>179553</v>
      </c>
      <c r="H580" s="120">
        <v>40</v>
      </c>
      <c r="I580" s="117">
        <f t="shared" si="32"/>
        <v>179593</v>
      </c>
      <c r="J580" s="118">
        <f t="shared" si="30"/>
        <v>3.2</v>
      </c>
      <c r="K580" s="12"/>
      <c r="M580" s="119">
        <f t="shared" si="33"/>
        <v>16.949999999999996</v>
      </c>
    </row>
    <row r="581" spans="4:13" x14ac:dyDescent="0.3">
      <c r="D581" s="79">
        <v>43712</v>
      </c>
      <c r="F581" t="s">
        <v>0</v>
      </c>
      <c r="G581" s="115">
        <f t="shared" si="31"/>
        <v>179593</v>
      </c>
      <c r="H581" s="120">
        <v>39</v>
      </c>
      <c r="I581" s="117">
        <f t="shared" si="32"/>
        <v>179632</v>
      </c>
      <c r="J581" s="118">
        <f t="shared" si="30"/>
        <v>3.1</v>
      </c>
      <c r="K581" s="12">
        <v>15</v>
      </c>
      <c r="M581" s="119">
        <f t="shared" si="33"/>
        <v>28.849999999999994</v>
      </c>
    </row>
    <row r="582" spans="4:13" x14ac:dyDescent="0.3">
      <c r="D582" s="79">
        <v>43713</v>
      </c>
      <c r="F582" t="s">
        <v>23</v>
      </c>
      <c r="G582" s="115">
        <f t="shared" si="31"/>
        <v>179632</v>
      </c>
      <c r="H582" s="120">
        <v>74</v>
      </c>
      <c r="I582" s="117">
        <f t="shared" si="32"/>
        <v>179706</v>
      </c>
      <c r="J582" s="118">
        <f>ROUND((H582*7.1/100),1)</f>
        <v>5.3</v>
      </c>
      <c r="K582" s="12"/>
      <c r="M582" s="119">
        <f t="shared" si="33"/>
        <v>23.549999999999994</v>
      </c>
    </row>
    <row r="583" spans="4:13" x14ac:dyDescent="0.3">
      <c r="D583" s="79">
        <v>43713</v>
      </c>
      <c r="F583" t="s">
        <v>0</v>
      </c>
      <c r="G583" s="115">
        <f t="shared" si="31"/>
        <v>179706</v>
      </c>
      <c r="H583" s="120">
        <v>36</v>
      </c>
      <c r="I583" s="117">
        <f t="shared" si="32"/>
        <v>179742</v>
      </c>
      <c r="J583" s="118">
        <f t="shared" si="30"/>
        <v>2.9</v>
      </c>
      <c r="K583" s="12"/>
      <c r="M583" s="119">
        <f t="shared" si="33"/>
        <v>20.649999999999995</v>
      </c>
    </row>
    <row r="584" spans="4:13" x14ac:dyDescent="0.3">
      <c r="D584" s="79">
        <v>43714</v>
      </c>
      <c r="F584" t="s">
        <v>0</v>
      </c>
      <c r="G584" s="115">
        <f t="shared" si="31"/>
        <v>179742</v>
      </c>
      <c r="H584" s="120">
        <v>49</v>
      </c>
      <c r="I584" s="117">
        <f t="shared" si="32"/>
        <v>179791</v>
      </c>
      <c r="J584" s="118">
        <f t="shared" si="30"/>
        <v>3.9</v>
      </c>
      <c r="K584" s="12">
        <v>15</v>
      </c>
      <c r="M584" s="119">
        <f t="shared" si="33"/>
        <v>31.749999999999996</v>
      </c>
    </row>
    <row r="585" spans="4:13" x14ac:dyDescent="0.3">
      <c r="D585" s="79">
        <v>43717</v>
      </c>
      <c r="F585" t="s">
        <v>0</v>
      </c>
      <c r="G585" s="115">
        <f t="shared" si="31"/>
        <v>179791</v>
      </c>
      <c r="H585" s="120">
        <v>53</v>
      </c>
      <c r="I585" s="117">
        <f t="shared" si="32"/>
        <v>179844</v>
      </c>
      <c r="J585" s="118">
        <f t="shared" si="30"/>
        <v>4.2</v>
      </c>
      <c r="K585" s="12"/>
      <c r="M585" s="119">
        <f t="shared" si="33"/>
        <v>27.549999999999997</v>
      </c>
    </row>
    <row r="586" spans="4:13" x14ac:dyDescent="0.3">
      <c r="D586" s="79">
        <v>43718</v>
      </c>
      <c r="F586" t="s">
        <v>0</v>
      </c>
      <c r="G586" s="115">
        <f t="shared" si="31"/>
        <v>179844</v>
      </c>
      <c r="H586" s="120">
        <v>48</v>
      </c>
      <c r="I586" s="117">
        <f t="shared" si="32"/>
        <v>179892</v>
      </c>
      <c r="J586" s="118">
        <f t="shared" si="30"/>
        <v>3.8</v>
      </c>
      <c r="K586" s="12"/>
      <c r="M586" s="119">
        <f t="shared" si="33"/>
        <v>23.749999999999996</v>
      </c>
    </row>
    <row r="587" spans="4:13" x14ac:dyDescent="0.3">
      <c r="D587" s="79">
        <v>43719</v>
      </c>
      <c r="F587" t="s">
        <v>0</v>
      </c>
      <c r="G587" s="115">
        <f t="shared" si="31"/>
        <v>179892</v>
      </c>
      <c r="H587" s="120">
        <v>47</v>
      </c>
      <c r="I587" s="117">
        <f t="shared" si="32"/>
        <v>179939</v>
      </c>
      <c r="J587" s="118">
        <f>ROUND((H587*8/100),1)</f>
        <v>3.8</v>
      </c>
      <c r="K587" s="12"/>
      <c r="M587" s="119">
        <f t="shared" si="33"/>
        <v>19.949999999999996</v>
      </c>
    </row>
    <row r="588" spans="4:13" x14ac:dyDescent="0.3">
      <c r="D588" s="79">
        <v>43720</v>
      </c>
      <c r="F588" t="s">
        <v>30</v>
      </c>
      <c r="G588" s="115">
        <f t="shared" si="31"/>
        <v>179939</v>
      </c>
      <c r="H588" s="120">
        <v>530</v>
      </c>
      <c r="I588" s="117">
        <f t="shared" si="32"/>
        <v>180469</v>
      </c>
      <c r="J588" s="118">
        <f>ROUND((H588*7.1/100),1)</f>
        <v>37.6</v>
      </c>
      <c r="K588" s="12">
        <v>20</v>
      </c>
      <c r="M588" s="119">
        <f t="shared" si="33"/>
        <v>2.3499999999999943</v>
      </c>
    </row>
    <row r="589" spans="4:13" x14ac:dyDescent="0.3">
      <c r="D589" s="79">
        <v>43720</v>
      </c>
      <c r="F589" t="s">
        <v>31</v>
      </c>
      <c r="G589" s="115">
        <f t="shared" si="31"/>
        <v>180469</v>
      </c>
      <c r="H589" s="120">
        <v>89</v>
      </c>
      <c r="I589" s="117">
        <f t="shared" si="32"/>
        <v>180558</v>
      </c>
      <c r="J589" s="118">
        <f>ROUND((H589*8.4/100),1)</f>
        <v>7.5</v>
      </c>
      <c r="K589" s="12">
        <v>15</v>
      </c>
      <c r="M589" s="119">
        <f t="shared" si="33"/>
        <v>9.8499999999999943</v>
      </c>
    </row>
    <row r="590" spans="4:13" x14ac:dyDescent="0.3">
      <c r="D590" s="79">
        <v>43720</v>
      </c>
      <c r="F590" t="s">
        <v>0</v>
      </c>
      <c r="G590" s="115">
        <f t="shared" si="31"/>
        <v>180558</v>
      </c>
      <c r="H590" s="120">
        <v>10</v>
      </c>
      <c r="I590" s="117">
        <f t="shared" si="32"/>
        <v>180568</v>
      </c>
      <c r="J590" s="118">
        <f t="shared" si="30"/>
        <v>0.8</v>
      </c>
      <c r="K590" s="12">
        <v>15</v>
      </c>
      <c r="M590" s="119">
        <f t="shared" si="33"/>
        <v>24.049999999999994</v>
      </c>
    </row>
    <row r="591" spans="4:13" x14ac:dyDescent="0.3">
      <c r="D591" s="79">
        <v>43721</v>
      </c>
      <c r="F591" t="s">
        <v>30</v>
      </c>
      <c r="G591" s="115">
        <f t="shared" si="31"/>
        <v>180568</v>
      </c>
      <c r="H591" s="120">
        <v>530</v>
      </c>
      <c r="I591" s="117">
        <f t="shared" si="32"/>
        <v>181098</v>
      </c>
      <c r="J591" s="118">
        <f>ROUND((H591*7.1/100),1)</f>
        <v>37.6</v>
      </c>
      <c r="K591" s="12">
        <v>25</v>
      </c>
      <c r="M591" s="119">
        <f t="shared" si="33"/>
        <v>11.449999999999992</v>
      </c>
    </row>
    <row r="592" spans="4:13" x14ac:dyDescent="0.3">
      <c r="D592" s="79">
        <v>43721</v>
      </c>
      <c r="F592" t="s">
        <v>31</v>
      </c>
      <c r="G592" s="115">
        <f t="shared" si="31"/>
        <v>181098</v>
      </c>
      <c r="H592" s="120">
        <v>116</v>
      </c>
      <c r="I592" s="117">
        <f t="shared" si="32"/>
        <v>181214</v>
      </c>
      <c r="J592" s="118">
        <f>ROUND((H592*8.4/100),1)</f>
        <v>9.6999999999999993</v>
      </c>
      <c r="K592" s="12">
        <v>10</v>
      </c>
      <c r="M592" s="119">
        <f t="shared" si="33"/>
        <v>11.749999999999993</v>
      </c>
    </row>
    <row r="593" spans="4:14" x14ac:dyDescent="0.3">
      <c r="D593" s="79">
        <v>43721</v>
      </c>
      <c r="F593" t="s">
        <v>0</v>
      </c>
      <c r="G593" s="115">
        <f t="shared" si="31"/>
        <v>181214</v>
      </c>
      <c r="H593" s="120">
        <v>24</v>
      </c>
      <c r="I593" s="117">
        <f t="shared" si="32"/>
        <v>181238</v>
      </c>
      <c r="J593" s="118">
        <f t="shared" si="30"/>
        <v>1.9</v>
      </c>
      <c r="K593" s="12">
        <v>10</v>
      </c>
      <c r="M593" s="119">
        <f t="shared" si="33"/>
        <v>19.849999999999994</v>
      </c>
    </row>
    <row r="594" spans="4:14" x14ac:dyDescent="0.3">
      <c r="D594" s="79">
        <v>43724</v>
      </c>
      <c r="F594" t="s">
        <v>0</v>
      </c>
      <c r="G594" s="115">
        <f t="shared" si="31"/>
        <v>181238</v>
      </c>
      <c r="H594" s="120">
        <v>67</v>
      </c>
      <c r="I594" s="117">
        <f t="shared" si="32"/>
        <v>181305</v>
      </c>
      <c r="J594" s="118">
        <f t="shared" si="30"/>
        <v>5.4</v>
      </c>
      <c r="K594" s="12"/>
      <c r="M594" s="119">
        <f t="shared" si="33"/>
        <v>14.449999999999994</v>
      </c>
      <c r="N594" t="s">
        <v>114</v>
      </c>
    </row>
    <row r="595" spans="4:14" x14ac:dyDescent="0.3">
      <c r="D595" s="79">
        <v>43725</v>
      </c>
      <c r="F595" t="s">
        <v>0</v>
      </c>
      <c r="G595" s="115">
        <f t="shared" si="31"/>
        <v>181305</v>
      </c>
      <c r="H595" s="120">
        <v>64</v>
      </c>
      <c r="I595" s="117">
        <f t="shared" si="32"/>
        <v>181369</v>
      </c>
      <c r="J595" s="118">
        <f t="shared" si="30"/>
        <v>5.0999999999999996</v>
      </c>
      <c r="K595" s="12"/>
      <c r="M595" s="119">
        <f t="shared" si="33"/>
        <v>9.3499999999999943</v>
      </c>
    </row>
    <row r="596" spans="4:14" x14ac:dyDescent="0.3">
      <c r="D596" s="79">
        <v>43726</v>
      </c>
      <c r="F596" t="s">
        <v>0</v>
      </c>
      <c r="G596" s="115">
        <f t="shared" si="31"/>
        <v>181369</v>
      </c>
      <c r="H596" s="120">
        <v>60</v>
      </c>
      <c r="I596" s="117">
        <f t="shared" si="32"/>
        <v>181429</v>
      </c>
      <c r="J596" s="118">
        <f t="shared" si="30"/>
        <v>4.8</v>
      </c>
      <c r="K596" s="12">
        <v>15</v>
      </c>
      <c r="M596" s="119">
        <f t="shared" si="33"/>
        <v>19.549999999999994</v>
      </c>
    </row>
    <row r="597" spans="4:14" x14ac:dyDescent="0.3">
      <c r="D597" s="79">
        <v>43727</v>
      </c>
      <c r="F597" t="s">
        <v>30</v>
      </c>
      <c r="G597" s="115">
        <f t="shared" si="31"/>
        <v>181429</v>
      </c>
      <c r="H597" s="120">
        <v>530</v>
      </c>
      <c r="I597" s="117">
        <f t="shared" si="32"/>
        <v>181959</v>
      </c>
      <c r="J597" s="118">
        <f>ROUND((H597*7.1/100),1)</f>
        <v>37.6</v>
      </c>
      <c r="K597" s="12">
        <v>20</v>
      </c>
      <c r="M597" s="119">
        <f t="shared" si="33"/>
        <v>1.9499999999999922</v>
      </c>
    </row>
    <row r="598" spans="4:14" x14ac:dyDescent="0.3">
      <c r="D598" s="79">
        <v>43727</v>
      </c>
      <c r="F598" t="s">
        <v>31</v>
      </c>
      <c r="G598" s="115">
        <f t="shared" si="31"/>
        <v>181959</v>
      </c>
      <c r="H598" s="120">
        <v>110</v>
      </c>
      <c r="I598" s="117">
        <f t="shared" si="32"/>
        <v>182069</v>
      </c>
      <c r="J598" s="118">
        <f>ROUND((H598*8.4/100),1)</f>
        <v>9.1999999999999993</v>
      </c>
      <c r="K598" s="12">
        <v>15</v>
      </c>
      <c r="M598" s="119">
        <f t="shared" si="33"/>
        <v>7.7499999999999929</v>
      </c>
    </row>
    <row r="599" spans="4:14" x14ac:dyDescent="0.3">
      <c r="D599" s="79">
        <v>43727</v>
      </c>
      <c r="F599" t="s">
        <v>0</v>
      </c>
      <c r="G599" s="115">
        <f t="shared" si="31"/>
        <v>182069</v>
      </c>
      <c r="H599" s="120">
        <v>10</v>
      </c>
      <c r="I599" s="117">
        <f t="shared" si="32"/>
        <v>182079</v>
      </c>
      <c r="J599" s="118">
        <f t="shared" si="30"/>
        <v>0.8</v>
      </c>
      <c r="K599" s="12">
        <v>10</v>
      </c>
      <c r="M599" s="119">
        <f t="shared" si="33"/>
        <v>16.949999999999992</v>
      </c>
    </row>
    <row r="600" spans="4:14" x14ac:dyDescent="0.3">
      <c r="D600" s="79">
        <v>43728</v>
      </c>
      <c r="F600" t="s">
        <v>0</v>
      </c>
      <c r="G600" s="115">
        <f t="shared" si="31"/>
        <v>182079</v>
      </c>
      <c r="H600" s="120">
        <v>30</v>
      </c>
      <c r="I600" s="117">
        <f t="shared" si="32"/>
        <v>182109</v>
      </c>
      <c r="J600" s="118">
        <f t="shared" si="30"/>
        <v>2.4</v>
      </c>
      <c r="K600" s="12"/>
      <c r="M600" s="119">
        <f t="shared" si="33"/>
        <v>14.549999999999992</v>
      </c>
    </row>
    <row r="601" spans="4:14" x14ac:dyDescent="0.3">
      <c r="D601" s="79">
        <v>43731</v>
      </c>
      <c r="F601" t="s">
        <v>0</v>
      </c>
      <c r="G601" s="115">
        <f t="shared" si="31"/>
        <v>182109</v>
      </c>
      <c r="H601" s="120">
        <v>24</v>
      </c>
      <c r="I601" s="117">
        <f t="shared" si="32"/>
        <v>182133</v>
      </c>
      <c r="J601" s="118">
        <f t="shared" si="30"/>
        <v>1.9</v>
      </c>
      <c r="K601" s="12"/>
      <c r="M601" s="119">
        <f t="shared" si="33"/>
        <v>12.649999999999991</v>
      </c>
    </row>
    <row r="602" spans="4:14" x14ac:dyDescent="0.3">
      <c r="D602" s="79">
        <v>43732</v>
      </c>
      <c r="F602" t="s">
        <v>0</v>
      </c>
      <c r="G602" s="115">
        <f t="shared" si="31"/>
        <v>182133</v>
      </c>
      <c r="H602" s="120">
        <v>53</v>
      </c>
      <c r="I602" s="117">
        <f t="shared" si="32"/>
        <v>182186</v>
      </c>
      <c r="J602" s="118">
        <f t="shared" si="30"/>
        <v>4.2</v>
      </c>
      <c r="K602" s="12"/>
      <c r="M602" s="119">
        <f t="shared" si="33"/>
        <v>8.4499999999999922</v>
      </c>
      <c r="N602" t="s">
        <v>115</v>
      </c>
    </row>
    <row r="603" spans="4:14" x14ac:dyDescent="0.3">
      <c r="D603" s="79">
        <v>43733</v>
      </c>
      <c r="F603" t="s">
        <v>0</v>
      </c>
      <c r="G603" s="115">
        <f t="shared" si="31"/>
        <v>182186</v>
      </c>
      <c r="H603" s="120">
        <v>120</v>
      </c>
      <c r="I603" s="117">
        <f t="shared" si="32"/>
        <v>182306</v>
      </c>
      <c r="J603" s="118">
        <f t="shared" ref="J603:J607" si="34">ROUND((H603*8/100),1)</f>
        <v>9.6</v>
      </c>
      <c r="K603" s="12">
        <v>20</v>
      </c>
      <c r="M603" s="119">
        <f t="shared" si="33"/>
        <v>18.849999999999994</v>
      </c>
    </row>
    <row r="604" spans="4:14" x14ac:dyDescent="0.3">
      <c r="D604" s="79">
        <v>43734</v>
      </c>
      <c r="F604" t="s">
        <v>0</v>
      </c>
      <c r="G604" s="115">
        <f t="shared" si="31"/>
        <v>182306</v>
      </c>
      <c r="H604" s="120">
        <v>98</v>
      </c>
      <c r="I604" s="117">
        <f t="shared" si="32"/>
        <v>182404</v>
      </c>
      <c r="J604" s="118">
        <f t="shared" si="34"/>
        <v>7.8</v>
      </c>
      <c r="K604" s="12"/>
      <c r="M604" s="119">
        <f t="shared" si="33"/>
        <v>11.049999999999994</v>
      </c>
    </row>
    <row r="605" spans="4:14" x14ac:dyDescent="0.3">
      <c r="D605" s="79">
        <v>43735</v>
      </c>
      <c r="F605" t="s">
        <v>44</v>
      </c>
      <c r="G605" s="115">
        <f t="shared" si="31"/>
        <v>182404</v>
      </c>
      <c r="H605" s="120">
        <v>106</v>
      </c>
      <c r="I605" s="117">
        <f t="shared" si="32"/>
        <v>182510</v>
      </c>
      <c r="J605" s="118">
        <f>ROUND((H605*7.1/100),1)</f>
        <v>7.5</v>
      </c>
      <c r="K605" s="12">
        <v>20</v>
      </c>
      <c r="M605" s="119">
        <f t="shared" si="33"/>
        <v>23.549999999999994</v>
      </c>
    </row>
    <row r="606" spans="4:14" x14ac:dyDescent="0.3">
      <c r="D606" s="79">
        <v>43735</v>
      </c>
      <c r="F606" t="s">
        <v>0</v>
      </c>
      <c r="G606" s="115">
        <f t="shared" si="31"/>
        <v>182510</v>
      </c>
      <c r="H606" s="120">
        <v>96</v>
      </c>
      <c r="I606" s="117">
        <f t="shared" si="32"/>
        <v>182606</v>
      </c>
      <c r="J606" s="118">
        <f t="shared" si="34"/>
        <v>7.7</v>
      </c>
      <c r="K606" s="12"/>
      <c r="M606" s="119">
        <f t="shared" si="33"/>
        <v>15.849999999999994</v>
      </c>
    </row>
    <row r="607" spans="4:14" x14ac:dyDescent="0.3">
      <c r="D607" s="79">
        <v>43738</v>
      </c>
      <c r="F607" t="s">
        <v>0</v>
      </c>
      <c r="G607" s="115">
        <f t="shared" si="31"/>
        <v>182606</v>
      </c>
      <c r="H607" s="120">
        <v>94</v>
      </c>
      <c r="I607" s="117">
        <f t="shared" si="32"/>
        <v>182700</v>
      </c>
      <c r="J607" s="118">
        <f t="shared" si="34"/>
        <v>7.5</v>
      </c>
      <c r="K607" s="12"/>
      <c r="M607" s="119">
        <f t="shared" si="33"/>
        <v>8.3499999999999943</v>
      </c>
    </row>
    <row r="608" spans="4:14" s="124" customFormat="1" x14ac:dyDescent="0.3">
      <c r="D608" s="123">
        <v>43739</v>
      </c>
      <c r="F608" s="124" t="s">
        <v>0</v>
      </c>
      <c r="G608" s="124">
        <f t="shared" ref="G608:G777" si="35">I607</f>
        <v>182700</v>
      </c>
      <c r="H608" s="125">
        <v>26</v>
      </c>
      <c r="I608" s="126">
        <f t="shared" si="32"/>
        <v>182726</v>
      </c>
      <c r="J608" s="127">
        <f>ROUND((H608*8/100),1)</f>
        <v>2.1</v>
      </c>
      <c r="K608" s="129">
        <v>15</v>
      </c>
      <c r="M608" s="128">
        <f t="shared" si="33"/>
        <v>21.249999999999993</v>
      </c>
    </row>
    <row r="609" spans="4:13" x14ac:dyDescent="0.3">
      <c r="D609" s="79">
        <v>43740</v>
      </c>
      <c r="F609" t="s">
        <v>0</v>
      </c>
      <c r="G609" s="115">
        <f t="shared" si="35"/>
        <v>182726</v>
      </c>
      <c r="H609" s="120">
        <v>30</v>
      </c>
      <c r="I609" s="117">
        <f t="shared" si="32"/>
        <v>182756</v>
      </c>
      <c r="J609" s="127">
        <f>ROUND((H609*8/100),1)</f>
        <v>2.4</v>
      </c>
      <c r="K609" s="12"/>
      <c r="M609" s="119">
        <f t="shared" si="33"/>
        <v>18.849999999999994</v>
      </c>
    </row>
    <row r="610" spans="4:13" x14ac:dyDescent="0.3">
      <c r="D610" s="79">
        <v>43741</v>
      </c>
      <c r="F610" t="s">
        <v>30</v>
      </c>
      <c r="G610" s="115">
        <f t="shared" si="35"/>
        <v>182756</v>
      </c>
      <c r="H610" s="120">
        <v>530</v>
      </c>
      <c r="I610" s="117">
        <f t="shared" si="32"/>
        <v>183286</v>
      </c>
      <c r="J610" s="118">
        <f>ROUND((H610*7.1/100),1)</f>
        <v>37.6</v>
      </c>
      <c r="K610" s="12">
        <v>20.85</v>
      </c>
      <c r="M610" s="119">
        <f t="shared" si="33"/>
        <v>2.0999999999999943</v>
      </c>
    </row>
    <row r="611" spans="4:13" x14ac:dyDescent="0.3">
      <c r="D611" s="79">
        <v>43741</v>
      </c>
      <c r="F611" t="s">
        <v>31</v>
      </c>
      <c r="G611" s="115">
        <f t="shared" si="35"/>
        <v>183286</v>
      </c>
      <c r="H611" s="120">
        <v>128</v>
      </c>
      <c r="I611" s="117">
        <f t="shared" si="32"/>
        <v>183414</v>
      </c>
      <c r="J611" s="118">
        <f>ROUND((H611*8.4/100),1)</f>
        <v>10.8</v>
      </c>
      <c r="K611" s="12">
        <v>25</v>
      </c>
      <c r="M611" s="119">
        <f t="shared" si="33"/>
        <v>16.299999999999994</v>
      </c>
    </row>
    <row r="612" spans="4:13" x14ac:dyDescent="0.3">
      <c r="D612" s="79">
        <v>43741</v>
      </c>
      <c r="F612" t="s">
        <v>0</v>
      </c>
      <c r="G612" s="115">
        <f t="shared" si="35"/>
        <v>183414</v>
      </c>
      <c r="H612" s="120">
        <v>25</v>
      </c>
      <c r="I612" s="117">
        <f t="shared" si="32"/>
        <v>183439</v>
      </c>
      <c r="J612" s="118">
        <f>ROUND((H612*8/100),1)</f>
        <v>2</v>
      </c>
      <c r="K612" s="12">
        <v>10</v>
      </c>
      <c r="M612" s="119">
        <f t="shared" si="33"/>
        <v>24.299999999999994</v>
      </c>
    </row>
    <row r="613" spans="4:13" x14ac:dyDescent="0.3">
      <c r="D613" s="79">
        <v>43745</v>
      </c>
      <c r="F613" t="s">
        <v>0</v>
      </c>
      <c r="G613" s="115">
        <f t="shared" si="35"/>
        <v>183439</v>
      </c>
      <c r="H613" s="120">
        <v>0</v>
      </c>
      <c r="I613" s="117">
        <f t="shared" si="32"/>
        <v>183439</v>
      </c>
      <c r="J613" s="118">
        <f t="shared" ref="J613:J616" si="36">ROUND((H613*8/100),1)</f>
        <v>0</v>
      </c>
      <c r="K613" s="12"/>
      <c r="M613" s="119">
        <f t="shared" si="33"/>
        <v>24.299999999999994</v>
      </c>
    </row>
    <row r="614" spans="4:13" x14ac:dyDescent="0.3">
      <c r="D614" s="79">
        <v>43746</v>
      </c>
      <c r="F614" t="s">
        <v>0</v>
      </c>
      <c r="G614" s="115">
        <f t="shared" si="35"/>
        <v>183439</v>
      </c>
      <c r="H614" s="120"/>
      <c r="I614" s="117">
        <f t="shared" si="32"/>
        <v>183439</v>
      </c>
      <c r="J614" s="118">
        <f t="shared" si="36"/>
        <v>0</v>
      </c>
      <c r="K614" s="12"/>
      <c r="M614" s="119">
        <f t="shared" si="33"/>
        <v>24.299999999999994</v>
      </c>
    </row>
    <row r="615" spans="4:13" x14ac:dyDescent="0.3">
      <c r="D615" s="79">
        <v>43747</v>
      </c>
      <c r="G615" s="115">
        <f t="shared" si="35"/>
        <v>183439</v>
      </c>
      <c r="H615" s="120"/>
      <c r="I615" s="117">
        <f t="shared" si="32"/>
        <v>183439</v>
      </c>
      <c r="J615" s="118">
        <f t="shared" si="36"/>
        <v>0</v>
      </c>
      <c r="K615" s="12"/>
      <c r="M615" s="119">
        <f t="shared" si="33"/>
        <v>24.299999999999994</v>
      </c>
    </row>
    <row r="616" spans="4:13" x14ac:dyDescent="0.3">
      <c r="D616" s="79">
        <v>43748</v>
      </c>
      <c r="F616" t="s">
        <v>0</v>
      </c>
      <c r="G616" s="115">
        <f t="shared" si="35"/>
        <v>183439</v>
      </c>
      <c r="H616" s="120">
        <v>39</v>
      </c>
      <c r="I616" s="117">
        <f t="shared" si="32"/>
        <v>183478</v>
      </c>
      <c r="J616" s="118">
        <f t="shared" si="36"/>
        <v>3.1</v>
      </c>
      <c r="K616" s="12">
        <v>20</v>
      </c>
      <c r="M616" s="119">
        <f t="shared" si="33"/>
        <v>41.199999999999989</v>
      </c>
    </row>
    <row r="617" spans="4:13" x14ac:dyDescent="0.3">
      <c r="D617" s="79">
        <v>43753</v>
      </c>
      <c r="F617" t="s">
        <v>30</v>
      </c>
      <c r="G617" s="115">
        <f t="shared" si="35"/>
        <v>183478</v>
      </c>
      <c r="H617" s="120">
        <v>265</v>
      </c>
      <c r="I617" s="117">
        <f t="shared" si="32"/>
        <v>183743</v>
      </c>
      <c r="J617" s="122">
        <f>ROUND((H617*7.1/100),1)</f>
        <v>18.8</v>
      </c>
      <c r="K617" s="12">
        <v>15</v>
      </c>
      <c r="M617" s="119">
        <f t="shared" si="33"/>
        <v>37.399999999999991</v>
      </c>
    </row>
    <row r="618" spans="4:13" x14ac:dyDescent="0.3">
      <c r="D618" s="79"/>
      <c r="G618" s="115">
        <f t="shared" si="35"/>
        <v>183743</v>
      </c>
      <c r="H618" s="120">
        <v>265</v>
      </c>
      <c r="I618" s="117">
        <f t="shared" si="32"/>
        <v>184008</v>
      </c>
      <c r="J618" s="122">
        <f>ROUND((H618*7.1/100),1)</f>
        <v>18.8</v>
      </c>
      <c r="K618" s="12">
        <v>10</v>
      </c>
      <c r="M618" s="119">
        <f t="shared" si="33"/>
        <v>28.599999999999991</v>
      </c>
    </row>
    <row r="619" spans="4:13" x14ac:dyDescent="0.3">
      <c r="D619" s="79">
        <v>43753</v>
      </c>
      <c r="F619" t="s">
        <v>0</v>
      </c>
      <c r="G619" s="115">
        <f t="shared" si="35"/>
        <v>184008</v>
      </c>
      <c r="H619" s="120">
        <v>25</v>
      </c>
      <c r="I619" s="117">
        <f t="shared" si="32"/>
        <v>184033</v>
      </c>
      <c r="J619" s="122">
        <f>ROUND((H619*8/100),1)</f>
        <v>2</v>
      </c>
      <c r="K619" s="12">
        <v>10</v>
      </c>
      <c r="M619" s="119">
        <f t="shared" si="33"/>
        <v>36.599999999999994</v>
      </c>
    </row>
    <row r="620" spans="4:13" x14ac:dyDescent="0.3">
      <c r="D620" s="79"/>
      <c r="F620" t="s">
        <v>116</v>
      </c>
      <c r="G620" s="115">
        <f t="shared" si="35"/>
        <v>184033</v>
      </c>
      <c r="H620" s="120">
        <v>105</v>
      </c>
      <c r="I620" s="117">
        <f t="shared" ref="I620:I777" si="37">G620+H620</f>
        <v>184138</v>
      </c>
      <c r="J620" s="122">
        <f>ROUND((H620*8.4/100),1)</f>
        <v>8.8000000000000007</v>
      </c>
      <c r="K620" s="12"/>
      <c r="M620" s="119">
        <f t="shared" si="33"/>
        <v>27.799999999999994</v>
      </c>
    </row>
    <row r="621" spans="4:13" x14ac:dyDescent="0.3">
      <c r="D621" s="79">
        <v>43755</v>
      </c>
      <c r="F621" t="s">
        <v>117</v>
      </c>
      <c r="G621" s="115">
        <f t="shared" si="35"/>
        <v>184138</v>
      </c>
      <c r="H621" s="120">
        <v>56</v>
      </c>
      <c r="I621" s="117">
        <f t="shared" si="37"/>
        <v>184194</v>
      </c>
      <c r="J621" s="122">
        <f>ROUND((H621*8/100),1)</f>
        <v>4.5</v>
      </c>
      <c r="K621" s="12">
        <v>10</v>
      </c>
      <c r="M621" s="119">
        <f t="shared" si="33"/>
        <v>33.299999999999997</v>
      </c>
    </row>
    <row r="622" spans="4:13" x14ac:dyDescent="0.3">
      <c r="D622" s="79">
        <v>43756</v>
      </c>
      <c r="F622" t="s">
        <v>77</v>
      </c>
      <c r="G622" s="115">
        <f t="shared" si="35"/>
        <v>184194</v>
      </c>
      <c r="H622" s="120">
        <v>344</v>
      </c>
      <c r="I622" s="117">
        <f t="shared" si="37"/>
        <v>184538</v>
      </c>
      <c r="J622" s="122">
        <f>ROUND((H622*7.1/100),1)</f>
        <v>24.4</v>
      </c>
      <c r="K622" s="12">
        <v>10</v>
      </c>
      <c r="M622" s="119">
        <f t="shared" si="33"/>
        <v>18.899999999999999</v>
      </c>
    </row>
    <row r="623" spans="4:13" x14ac:dyDescent="0.3">
      <c r="D623" s="79">
        <v>43756</v>
      </c>
      <c r="F623" t="s">
        <v>0</v>
      </c>
      <c r="G623" s="115">
        <f t="shared" si="35"/>
        <v>184538</v>
      </c>
      <c r="H623" s="120">
        <v>23</v>
      </c>
      <c r="I623" s="117">
        <f t="shared" si="37"/>
        <v>184561</v>
      </c>
      <c r="J623" s="122">
        <f>ROUND((H623*8/100),1)</f>
        <v>1.8</v>
      </c>
      <c r="K623" s="12"/>
      <c r="M623" s="119">
        <f t="shared" si="33"/>
        <v>17.099999999999998</v>
      </c>
    </row>
    <row r="624" spans="4:13" x14ac:dyDescent="0.3">
      <c r="D624" s="79">
        <v>43759</v>
      </c>
      <c r="F624" t="s">
        <v>0</v>
      </c>
      <c r="G624" s="115">
        <f t="shared" si="35"/>
        <v>184561</v>
      </c>
      <c r="H624" s="120">
        <v>45</v>
      </c>
      <c r="I624" s="117">
        <f t="shared" si="37"/>
        <v>184606</v>
      </c>
      <c r="J624" s="122">
        <f t="shared" ref="J624:J629" si="38">ROUND((H624*8/100),1)</f>
        <v>3.6</v>
      </c>
      <c r="K624" s="12"/>
      <c r="M624" s="119">
        <f t="shared" si="33"/>
        <v>13.499999999999998</v>
      </c>
    </row>
    <row r="625" spans="4:13" x14ac:dyDescent="0.3">
      <c r="D625" s="79">
        <v>43760</v>
      </c>
      <c r="F625" t="s">
        <v>0</v>
      </c>
      <c r="G625" s="115">
        <f t="shared" si="35"/>
        <v>184606</v>
      </c>
      <c r="H625" s="120">
        <v>42</v>
      </c>
      <c r="I625" s="117">
        <f t="shared" si="37"/>
        <v>184648</v>
      </c>
      <c r="J625" s="122">
        <f t="shared" si="38"/>
        <v>3.4</v>
      </c>
      <c r="K625" s="12">
        <v>15</v>
      </c>
      <c r="M625" s="119">
        <f t="shared" si="33"/>
        <v>25.099999999999998</v>
      </c>
    </row>
    <row r="626" spans="4:13" x14ac:dyDescent="0.3">
      <c r="D626" s="79">
        <v>43761</v>
      </c>
      <c r="F626" t="s">
        <v>0</v>
      </c>
      <c r="G626" s="115">
        <f t="shared" si="35"/>
        <v>184648</v>
      </c>
      <c r="H626" s="120">
        <v>44</v>
      </c>
      <c r="I626" s="117">
        <f t="shared" si="37"/>
        <v>184692</v>
      </c>
      <c r="J626" s="122">
        <f t="shared" si="38"/>
        <v>3.5</v>
      </c>
      <c r="K626" s="12"/>
      <c r="M626" s="119">
        <f t="shared" si="33"/>
        <v>21.599999999999998</v>
      </c>
    </row>
    <row r="627" spans="4:13" x14ac:dyDescent="0.3">
      <c r="D627" s="79">
        <v>43762</v>
      </c>
      <c r="F627" t="s">
        <v>0</v>
      </c>
      <c r="G627" s="115">
        <f t="shared" si="35"/>
        <v>184692</v>
      </c>
      <c r="H627" s="120">
        <v>41</v>
      </c>
      <c r="I627" s="117">
        <f t="shared" si="37"/>
        <v>184733</v>
      </c>
      <c r="J627" s="122">
        <f t="shared" si="38"/>
        <v>3.3</v>
      </c>
      <c r="K627" s="12"/>
      <c r="M627" s="119">
        <f t="shared" si="33"/>
        <v>18.299999999999997</v>
      </c>
    </row>
    <row r="628" spans="4:13" x14ac:dyDescent="0.3">
      <c r="D628" s="79">
        <v>43763</v>
      </c>
      <c r="F628" t="s">
        <v>0</v>
      </c>
      <c r="G628" s="115">
        <f t="shared" si="35"/>
        <v>184733</v>
      </c>
      <c r="H628" s="120">
        <v>54</v>
      </c>
      <c r="I628" s="117">
        <f t="shared" si="37"/>
        <v>184787</v>
      </c>
      <c r="J628" s="122">
        <f t="shared" si="38"/>
        <v>4.3</v>
      </c>
      <c r="K628" s="12">
        <v>15</v>
      </c>
      <c r="M628" s="119">
        <f t="shared" si="33"/>
        <v>28.999999999999996</v>
      </c>
    </row>
    <row r="629" spans="4:13" x14ac:dyDescent="0.3">
      <c r="D629" s="79">
        <v>43767</v>
      </c>
      <c r="F629" t="s">
        <v>0</v>
      </c>
      <c r="G629" s="115">
        <f t="shared" si="35"/>
        <v>184787</v>
      </c>
      <c r="H629" s="120"/>
      <c r="I629" s="117">
        <f t="shared" si="37"/>
        <v>184787</v>
      </c>
      <c r="J629" s="122">
        <f t="shared" si="38"/>
        <v>0</v>
      </c>
      <c r="K629" s="12"/>
      <c r="M629" s="119">
        <f t="shared" si="33"/>
        <v>28.999999999999996</v>
      </c>
    </row>
    <row r="630" spans="4:13" x14ac:dyDescent="0.3">
      <c r="D630" s="79">
        <v>43768</v>
      </c>
      <c r="F630" t="s">
        <v>0</v>
      </c>
      <c r="G630" s="115">
        <f t="shared" si="35"/>
        <v>184787</v>
      </c>
      <c r="H630" s="120">
        <v>96</v>
      </c>
      <c r="I630" s="117">
        <f t="shared" si="37"/>
        <v>184883</v>
      </c>
      <c r="J630" s="122">
        <f>ROUND((H630*8.8/100),1)</f>
        <v>8.4</v>
      </c>
      <c r="K630" s="12"/>
      <c r="M630" s="119">
        <f t="shared" si="33"/>
        <v>20.599999999999994</v>
      </c>
    </row>
    <row r="631" spans="4:13" x14ac:dyDescent="0.3">
      <c r="D631" s="79">
        <v>43769</v>
      </c>
      <c r="F631" t="s">
        <v>0</v>
      </c>
      <c r="G631" s="115">
        <f t="shared" si="35"/>
        <v>184883</v>
      </c>
      <c r="H631" s="120">
        <v>73</v>
      </c>
      <c r="I631" s="117">
        <f t="shared" si="37"/>
        <v>184956</v>
      </c>
      <c r="J631" s="122">
        <f>ROUND((H631*8.8/100),1)</f>
        <v>6.4</v>
      </c>
      <c r="K631" s="3">
        <v>15</v>
      </c>
      <c r="M631" s="119">
        <f t="shared" si="33"/>
        <v>29.199999999999996</v>
      </c>
    </row>
    <row r="632" spans="4:13" x14ac:dyDescent="0.3">
      <c r="D632" s="79">
        <v>43770</v>
      </c>
      <c r="F632" t="s">
        <v>0</v>
      </c>
      <c r="G632" s="115">
        <f t="shared" si="35"/>
        <v>184956</v>
      </c>
      <c r="H632" s="120">
        <v>46</v>
      </c>
      <c r="I632" s="117">
        <f t="shared" si="37"/>
        <v>185002</v>
      </c>
      <c r="J632" s="122">
        <f>ROUND((H632*8/100),1)</f>
        <v>3.7</v>
      </c>
      <c r="M632" s="119">
        <f t="shared" si="33"/>
        <v>25.499999999999996</v>
      </c>
    </row>
    <row r="633" spans="4:13" x14ac:dyDescent="0.3">
      <c r="D633" s="79">
        <v>43773</v>
      </c>
      <c r="F633" t="s">
        <v>0</v>
      </c>
      <c r="G633" s="115">
        <f t="shared" si="35"/>
        <v>185002</v>
      </c>
      <c r="H633" s="120">
        <v>48</v>
      </c>
      <c r="I633" s="117">
        <f t="shared" si="37"/>
        <v>185050</v>
      </c>
      <c r="J633" s="122">
        <f t="shared" ref="J633:J641" si="39">ROUND((H633*8/100),1)</f>
        <v>3.8</v>
      </c>
      <c r="M633" s="119">
        <f t="shared" si="33"/>
        <v>21.699999999999996</v>
      </c>
    </row>
    <row r="634" spans="4:13" x14ac:dyDescent="0.3">
      <c r="D634" s="79">
        <v>43774</v>
      </c>
      <c r="F634" t="s">
        <v>0</v>
      </c>
      <c r="G634" s="115">
        <f t="shared" si="35"/>
        <v>185050</v>
      </c>
      <c r="H634" s="120">
        <v>45</v>
      </c>
      <c r="I634" s="117">
        <f t="shared" si="37"/>
        <v>185095</v>
      </c>
      <c r="J634" s="122">
        <f t="shared" si="39"/>
        <v>3.6</v>
      </c>
      <c r="M634" s="119">
        <f t="shared" si="33"/>
        <v>18.099999999999994</v>
      </c>
    </row>
    <row r="635" spans="4:13" x14ac:dyDescent="0.3">
      <c r="D635" s="79">
        <v>43775</v>
      </c>
      <c r="F635" t="s">
        <v>0</v>
      </c>
      <c r="G635" s="115">
        <f t="shared" si="35"/>
        <v>185095</v>
      </c>
      <c r="H635" s="120">
        <v>38</v>
      </c>
      <c r="I635" s="117">
        <f t="shared" si="37"/>
        <v>185133</v>
      </c>
      <c r="J635" s="122">
        <f t="shared" si="39"/>
        <v>3</v>
      </c>
      <c r="K635" s="3">
        <v>20</v>
      </c>
      <c r="M635" s="119">
        <f t="shared" si="33"/>
        <v>35.099999999999994</v>
      </c>
    </row>
    <row r="636" spans="4:13" x14ac:dyDescent="0.3">
      <c r="D636" s="79">
        <v>43780</v>
      </c>
      <c r="F636" t="s">
        <v>30</v>
      </c>
      <c r="G636" s="115">
        <f>I635</f>
        <v>185133</v>
      </c>
      <c r="H636" s="120">
        <v>530</v>
      </c>
      <c r="I636" s="117">
        <f t="shared" si="37"/>
        <v>185663</v>
      </c>
      <c r="J636" s="122">
        <f>ROUND((H636*7.1/100),1)</f>
        <v>37.6</v>
      </c>
      <c r="K636" s="3">
        <v>25</v>
      </c>
      <c r="M636" s="119">
        <f t="shared" si="33"/>
        <v>22.499999999999993</v>
      </c>
    </row>
    <row r="637" spans="4:13" x14ac:dyDescent="0.3">
      <c r="D637" s="79">
        <v>43780</v>
      </c>
      <c r="F637" t="s">
        <v>31</v>
      </c>
      <c r="G637" s="115">
        <f t="shared" si="35"/>
        <v>185663</v>
      </c>
      <c r="H637" s="120">
        <v>171</v>
      </c>
      <c r="I637" s="117">
        <f t="shared" si="37"/>
        <v>185834</v>
      </c>
      <c r="J637" s="122">
        <f>ROUND((H637*8.4/100),1)</f>
        <v>14.4</v>
      </c>
      <c r="K637" s="3">
        <v>15</v>
      </c>
      <c r="M637" s="119">
        <f t="shared" si="33"/>
        <v>23.099999999999994</v>
      </c>
    </row>
    <row r="638" spans="4:13" x14ac:dyDescent="0.3">
      <c r="D638" s="79">
        <v>43780</v>
      </c>
      <c r="F638" t="s">
        <v>0</v>
      </c>
      <c r="G638" s="115">
        <f t="shared" si="35"/>
        <v>185834</v>
      </c>
      <c r="H638" s="120">
        <v>25</v>
      </c>
      <c r="I638" s="117">
        <f t="shared" si="37"/>
        <v>185859</v>
      </c>
      <c r="J638" s="122">
        <f t="shared" si="39"/>
        <v>2</v>
      </c>
      <c r="K638" s="3">
        <v>10</v>
      </c>
      <c r="M638" s="119">
        <f t="shared" ref="M638:M701" si="40">M637-J638+K638</f>
        <v>31.099999999999994</v>
      </c>
    </row>
    <row r="639" spans="4:13" x14ac:dyDescent="0.3">
      <c r="D639" s="79">
        <v>43781</v>
      </c>
      <c r="F639" t="s">
        <v>0</v>
      </c>
      <c r="G639" s="115">
        <f t="shared" si="35"/>
        <v>185859</v>
      </c>
      <c r="H639" s="120">
        <v>56</v>
      </c>
      <c r="I639" s="117">
        <f t="shared" si="37"/>
        <v>185915</v>
      </c>
      <c r="J639" s="122">
        <f t="shared" si="39"/>
        <v>4.5</v>
      </c>
      <c r="M639" s="119">
        <f t="shared" si="40"/>
        <v>26.599999999999994</v>
      </c>
    </row>
    <row r="640" spans="4:13" x14ac:dyDescent="0.3">
      <c r="D640" s="79">
        <v>43782</v>
      </c>
      <c r="F640" t="s">
        <v>0</v>
      </c>
      <c r="G640" s="115">
        <f t="shared" si="35"/>
        <v>185915</v>
      </c>
      <c r="H640" s="120">
        <v>54</v>
      </c>
      <c r="I640" s="117">
        <f t="shared" si="37"/>
        <v>185969</v>
      </c>
      <c r="J640" s="122">
        <f t="shared" si="39"/>
        <v>4.3</v>
      </c>
      <c r="K640" s="3">
        <v>15</v>
      </c>
      <c r="M640" s="119">
        <f t="shared" si="40"/>
        <v>37.299999999999997</v>
      </c>
    </row>
    <row r="641" spans="4:13" x14ac:dyDescent="0.3">
      <c r="D641" s="79">
        <v>43783</v>
      </c>
      <c r="F641" t="s">
        <v>0</v>
      </c>
      <c r="G641" s="115">
        <f t="shared" si="35"/>
        <v>185969</v>
      </c>
      <c r="H641" s="120">
        <v>45</v>
      </c>
      <c r="I641" s="117">
        <f t="shared" si="37"/>
        <v>186014</v>
      </c>
      <c r="J641" s="122">
        <f t="shared" si="39"/>
        <v>3.6</v>
      </c>
      <c r="M641" s="119">
        <f t="shared" si="40"/>
        <v>33.699999999999996</v>
      </c>
    </row>
    <row r="642" spans="4:13" x14ac:dyDescent="0.3">
      <c r="D642" s="79">
        <v>43784</v>
      </c>
      <c r="F642" t="s">
        <v>49</v>
      </c>
      <c r="G642" s="115">
        <f t="shared" si="35"/>
        <v>186014</v>
      </c>
      <c r="H642" s="120">
        <v>158</v>
      </c>
      <c r="I642" s="117">
        <f t="shared" si="37"/>
        <v>186172</v>
      </c>
      <c r="J642" s="122">
        <f>ROUND((H642*7.1/100),1)</f>
        <v>11.2</v>
      </c>
      <c r="K642" s="3">
        <v>15</v>
      </c>
      <c r="M642" s="119">
        <f t="shared" si="40"/>
        <v>37.5</v>
      </c>
    </row>
    <row r="643" spans="4:13" x14ac:dyDescent="0.3">
      <c r="D643" s="79">
        <v>43784</v>
      </c>
      <c r="F643" t="s">
        <v>0</v>
      </c>
      <c r="G643" s="115">
        <f t="shared" si="35"/>
        <v>186172</v>
      </c>
      <c r="H643" s="120">
        <v>13</v>
      </c>
      <c r="I643" s="117">
        <f t="shared" si="37"/>
        <v>186185</v>
      </c>
      <c r="J643" s="122">
        <f t="shared" ref="J643:J648" si="41">ROUND((H643*8/100),1)</f>
        <v>1</v>
      </c>
      <c r="M643" s="119">
        <f t="shared" si="40"/>
        <v>36.5</v>
      </c>
    </row>
    <row r="644" spans="4:13" x14ac:dyDescent="0.3">
      <c r="D644" s="79">
        <v>43785</v>
      </c>
      <c r="F644" t="s">
        <v>0</v>
      </c>
      <c r="G644" s="115">
        <f t="shared" si="35"/>
        <v>186185</v>
      </c>
      <c r="H644" s="120">
        <v>16</v>
      </c>
      <c r="I644" s="117">
        <f t="shared" si="37"/>
        <v>186201</v>
      </c>
      <c r="J644" s="122">
        <f t="shared" si="41"/>
        <v>1.3</v>
      </c>
      <c r="M644" s="119">
        <f t="shared" si="40"/>
        <v>35.200000000000003</v>
      </c>
    </row>
    <row r="645" spans="4:13" x14ac:dyDescent="0.3">
      <c r="D645" s="79">
        <v>43787</v>
      </c>
      <c r="F645" t="s">
        <v>0</v>
      </c>
      <c r="G645" s="115">
        <f t="shared" si="35"/>
        <v>186201</v>
      </c>
      <c r="H645" s="120">
        <v>12</v>
      </c>
      <c r="I645" s="117">
        <f t="shared" si="37"/>
        <v>186213</v>
      </c>
      <c r="J645" s="122">
        <f t="shared" si="41"/>
        <v>1</v>
      </c>
      <c r="M645" s="119">
        <f t="shared" si="40"/>
        <v>34.200000000000003</v>
      </c>
    </row>
    <row r="646" spans="4:13" x14ac:dyDescent="0.3">
      <c r="D646" s="79">
        <v>43788</v>
      </c>
      <c r="F646" t="s">
        <v>0</v>
      </c>
      <c r="G646" s="115">
        <f t="shared" si="35"/>
        <v>186213</v>
      </c>
      <c r="H646" s="120">
        <v>20</v>
      </c>
      <c r="I646" s="117">
        <f t="shared" si="37"/>
        <v>186233</v>
      </c>
      <c r="J646" s="122">
        <f t="shared" si="41"/>
        <v>1.6</v>
      </c>
      <c r="M646" s="119">
        <f t="shared" si="40"/>
        <v>32.6</v>
      </c>
    </row>
    <row r="647" spans="4:13" x14ac:dyDescent="0.3">
      <c r="D647" s="79">
        <v>43789</v>
      </c>
      <c r="F647" t="s">
        <v>0</v>
      </c>
      <c r="G647" s="115">
        <f t="shared" si="35"/>
        <v>186233</v>
      </c>
      <c r="H647" s="120">
        <v>28</v>
      </c>
      <c r="I647" s="117">
        <f t="shared" si="37"/>
        <v>186261</v>
      </c>
      <c r="J647" s="122">
        <f t="shared" si="41"/>
        <v>2.2000000000000002</v>
      </c>
      <c r="M647" s="119">
        <f t="shared" si="40"/>
        <v>30.400000000000002</v>
      </c>
    </row>
    <row r="648" spans="4:13" x14ac:dyDescent="0.3">
      <c r="D648" s="79">
        <v>43790</v>
      </c>
      <c r="F648" t="s">
        <v>0</v>
      </c>
      <c r="G648" s="115">
        <f t="shared" si="35"/>
        <v>186261</v>
      </c>
      <c r="H648" s="120">
        <v>10</v>
      </c>
      <c r="I648" s="117">
        <f t="shared" si="37"/>
        <v>186271</v>
      </c>
      <c r="J648" s="122">
        <f t="shared" si="41"/>
        <v>0.8</v>
      </c>
      <c r="M648" s="119">
        <f t="shared" si="40"/>
        <v>29.6</v>
      </c>
    </row>
    <row r="649" spans="4:13" x14ac:dyDescent="0.3">
      <c r="D649" s="79">
        <v>43791</v>
      </c>
      <c r="F649" t="s">
        <v>0</v>
      </c>
      <c r="G649" s="115">
        <f t="shared" si="35"/>
        <v>186271</v>
      </c>
      <c r="H649" s="120">
        <v>97</v>
      </c>
      <c r="I649" s="117">
        <f t="shared" si="37"/>
        <v>186368</v>
      </c>
      <c r="J649" s="122">
        <f>ROUND((H649*8.8/100),1)</f>
        <v>8.5</v>
      </c>
      <c r="K649" s="3">
        <v>20</v>
      </c>
      <c r="M649" s="119">
        <f t="shared" si="40"/>
        <v>41.1</v>
      </c>
    </row>
    <row r="650" spans="4:13" x14ac:dyDescent="0.3">
      <c r="D650" s="79">
        <v>43794</v>
      </c>
      <c r="F650" t="s">
        <v>65</v>
      </c>
      <c r="G650" s="115">
        <f t="shared" si="35"/>
        <v>186368</v>
      </c>
      <c r="H650" s="120">
        <v>230</v>
      </c>
      <c r="I650" s="117">
        <f t="shared" si="37"/>
        <v>186598</v>
      </c>
      <c r="J650" s="122">
        <f>ROUND((H650*7.8/100),1)</f>
        <v>17.899999999999999</v>
      </c>
      <c r="K650" s="3">
        <v>15</v>
      </c>
      <c r="M650" s="119">
        <f t="shared" si="40"/>
        <v>38.200000000000003</v>
      </c>
    </row>
    <row r="651" spans="4:13" x14ac:dyDescent="0.3">
      <c r="D651" s="79">
        <v>43794</v>
      </c>
      <c r="F651" t="s">
        <v>0</v>
      </c>
      <c r="G651" s="115">
        <f t="shared" si="35"/>
        <v>186598</v>
      </c>
      <c r="H651" s="120">
        <v>89</v>
      </c>
      <c r="I651" s="117">
        <f t="shared" si="37"/>
        <v>186687</v>
      </c>
      <c r="J651" s="122">
        <f>ROUND((H651*8.8/100),1)</f>
        <v>7.8</v>
      </c>
      <c r="M651" s="119">
        <f t="shared" si="40"/>
        <v>30.400000000000002</v>
      </c>
    </row>
    <row r="652" spans="4:13" x14ac:dyDescent="0.3">
      <c r="D652" s="79">
        <v>43795</v>
      </c>
      <c r="F652" t="s">
        <v>0</v>
      </c>
      <c r="G652" s="115">
        <f t="shared" si="35"/>
        <v>186687</v>
      </c>
      <c r="H652" s="120">
        <v>15</v>
      </c>
      <c r="I652" s="117">
        <f t="shared" si="37"/>
        <v>186702</v>
      </c>
      <c r="J652" s="122">
        <f>ROUND((H652*8.8/100),1)</f>
        <v>1.3</v>
      </c>
      <c r="M652" s="119">
        <f t="shared" si="40"/>
        <v>29.1</v>
      </c>
    </row>
    <row r="653" spans="4:13" x14ac:dyDescent="0.3">
      <c r="D653" s="79">
        <v>43796</v>
      </c>
      <c r="F653" t="s">
        <v>0</v>
      </c>
      <c r="G653" s="115">
        <v>186702</v>
      </c>
      <c r="H653" s="120">
        <v>10</v>
      </c>
      <c r="I653" s="117">
        <f t="shared" si="37"/>
        <v>186712</v>
      </c>
      <c r="J653" s="122">
        <f>ROUND((H653*8.8/100),1)</f>
        <v>0.9</v>
      </c>
      <c r="K653" s="3">
        <v>10</v>
      </c>
      <c r="M653" s="119">
        <f>M652-J653+K653</f>
        <v>38.200000000000003</v>
      </c>
    </row>
    <row r="654" spans="4:13" x14ac:dyDescent="0.3">
      <c r="D654" s="79">
        <v>43797</v>
      </c>
      <c r="F654" t="s">
        <v>66</v>
      </c>
      <c r="G654" s="115">
        <f t="shared" si="35"/>
        <v>186712</v>
      </c>
      <c r="H654" s="120">
        <v>265</v>
      </c>
      <c r="I654" s="117">
        <f t="shared" si="37"/>
        <v>186977</v>
      </c>
      <c r="J654" s="122">
        <f>ROUND((H654*7.8/100),1)</f>
        <v>20.7</v>
      </c>
      <c r="K654" s="3">
        <v>20</v>
      </c>
      <c r="M654" s="119">
        <f t="shared" si="40"/>
        <v>37.5</v>
      </c>
    </row>
    <row r="655" spans="4:13" x14ac:dyDescent="0.3">
      <c r="D655" s="79">
        <v>43797</v>
      </c>
      <c r="F655" t="s">
        <v>31</v>
      </c>
      <c r="G655" s="115">
        <f t="shared" si="35"/>
        <v>186977</v>
      </c>
      <c r="H655" s="120">
        <v>90</v>
      </c>
      <c r="I655" s="117">
        <f t="shared" si="37"/>
        <v>187067</v>
      </c>
      <c r="J655" s="122">
        <f>ROUND((H655*9.1/100),1)</f>
        <v>8.1999999999999993</v>
      </c>
      <c r="K655" s="3">
        <v>10</v>
      </c>
      <c r="M655" s="119">
        <f t="shared" si="40"/>
        <v>39.299999999999997</v>
      </c>
    </row>
    <row r="656" spans="4:13" x14ac:dyDescent="0.3">
      <c r="D656" s="79">
        <v>43798</v>
      </c>
      <c r="F656" t="s">
        <v>39</v>
      </c>
      <c r="G656" s="115">
        <f t="shared" si="35"/>
        <v>187067</v>
      </c>
      <c r="H656" s="120">
        <v>265</v>
      </c>
      <c r="I656" s="117">
        <f t="shared" si="37"/>
        <v>187332</v>
      </c>
      <c r="J656" s="122">
        <f>ROUND((H656*7.1/100),1)</f>
        <v>18.8</v>
      </c>
      <c r="M656" s="119">
        <f t="shared" si="40"/>
        <v>20.499999999999996</v>
      </c>
    </row>
    <row r="657" spans="4:14" x14ac:dyDescent="0.3">
      <c r="D657" s="79">
        <v>43798</v>
      </c>
      <c r="F657" t="s">
        <v>31</v>
      </c>
      <c r="G657" s="115">
        <f t="shared" si="35"/>
        <v>187332</v>
      </c>
      <c r="H657" s="120">
        <v>32</v>
      </c>
      <c r="I657" s="117">
        <f t="shared" si="37"/>
        <v>187364</v>
      </c>
      <c r="J657" s="122">
        <f>ROUND((H657*8.4/100),1)</f>
        <v>2.7</v>
      </c>
      <c r="M657" s="119">
        <f t="shared" si="40"/>
        <v>17.799999999999997</v>
      </c>
    </row>
    <row r="658" spans="4:14" x14ac:dyDescent="0.3">
      <c r="D658" s="79">
        <v>43798</v>
      </c>
      <c r="F658" t="s">
        <v>0</v>
      </c>
      <c r="G658" s="115">
        <f t="shared" si="35"/>
        <v>187364</v>
      </c>
      <c r="H658" s="120">
        <v>12</v>
      </c>
      <c r="I658" s="117">
        <f t="shared" si="37"/>
        <v>187376</v>
      </c>
      <c r="J658" s="122">
        <f>ROUND((H658*8/100),1)</f>
        <v>1</v>
      </c>
      <c r="M658" s="119">
        <f t="shared" si="40"/>
        <v>16.799999999999997</v>
      </c>
    </row>
    <row r="659" spans="4:14" x14ac:dyDescent="0.3">
      <c r="D659" s="79">
        <v>43801</v>
      </c>
      <c r="F659" t="s">
        <v>0</v>
      </c>
      <c r="G659" s="115">
        <f t="shared" si="35"/>
        <v>187376</v>
      </c>
      <c r="H659" s="120">
        <v>94</v>
      </c>
      <c r="I659" s="117">
        <f t="shared" si="37"/>
        <v>187470</v>
      </c>
      <c r="J659" s="122">
        <f>ROUND((H659*8.8/100),1)</f>
        <v>8.3000000000000007</v>
      </c>
      <c r="K659" s="3">
        <v>20</v>
      </c>
      <c r="M659" s="119">
        <f t="shared" si="40"/>
        <v>28.499999999999996</v>
      </c>
    </row>
    <row r="660" spans="4:14" x14ac:dyDescent="0.3">
      <c r="D660" s="79">
        <v>43802</v>
      </c>
      <c r="F660" t="s">
        <v>0</v>
      </c>
      <c r="G660" s="115">
        <f t="shared" si="35"/>
        <v>187470</v>
      </c>
      <c r="H660" s="120">
        <v>96</v>
      </c>
      <c r="I660" s="117">
        <f t="shared" si="37"/>
        <v>187566</v>
      </c>
      <c r="J660" s="122">
        <f t="shared" ref="J660:J661" si="42">ROUND((H660*8.8/100),1)</f>
        <v>8.4</v>
      </c>
      <c r="M660" s="119">
        <f t="shared" si="40"/>
        <v>20.099999999999994</v>
      </c>
    </row>
    <row r="661" spans="4:14" x14ac:dyDescent="0.3">
      <c r="D661" s="79">
        <v>43803</v>
      </c>
      <c r="F661" t="s">
        <v>0</v>
      </c>
      <c r="G661" s="115">
        <f t="shared" si="35"/>
        <v>187566</v>
      </c>
      <c r="H661" s="120">
        <v>99</v>
      </c>
      <c r="I661" s="117">
        <f t="shared" si="37"/>
        <v>187665</v>
      </c>
      <c r="J661" s="122">
        <f t="shared" si="42"/>
        <v>8.6999999999999993</v>
      </c>
      <c r="M661" s="119">
        <f t="shared" si="40"/>
        <v>11.399999999999995</v>
      </c>
    </row>
    <row r="662" spans="4:14" x14ac:dyDescent="0.3">
      <c r="D662" s="79">
        <v>43804</v>
      </c>
      <c r="F662" t="s">
        <v>0</v>
      </c>
      <c r="G662" s="115">
        <f t="shared" si="35"/>
        <v>187665</v>
      </c>
      <c r="H662" s="120">
        <v>21</v>
      </c>
      <c r="I662" s="117">
        <f t="shared" si="37"/>
        <v>187686</v>
      </c>
      <c r="J662" s="122">
        <f>ROUND((H662*8/100),1)</f>
        <v>1.7</v>
      </c>
      <c r="M662" s="119">
        <f t="shared" si="40"/>
        <v>9.6999999999999957</v>
      </c>
    </row>
    <row r="663" spans="4:14" x14ac:dyDescent="0.3">
      <c r="D663" s="79">
        <v>43805</v>
      </c>
      <c r="F663" t="s">
        <v>0</v>
      </c>
      <c r="G663" s="115">
        <f t="shared" si="35"/>
        <v>187686</v>
      </c>
      <c r="H663" s="120">
        <v>19</v>
      </c>
      <c r="I663" s="117">
        <f t="shared" si="37"/>
        <v>187705</v>
      </c>
      <c r="J663" s="122">
        <f t="shared" ref="J663:J672" si="43">ROUND((H663*8/100),1)</f>
        <v>1.5</v>
      </c>
      <c r="K663" s="3">
        <v>10</v>
      </c>
      <c r="M663" s="119">
        <f t="shared" si="40"/>
        <v>18.199999999999996</v>
      </c>
    </row>
    <row r="664" spans="4:14" x14ac:dyDescent="0.3">
      <c r="D664" s="79">
        <v>43808</v>
      </c>
      <c r="F664" t="s">
        <v>0</v>
      </c>
      <c r="G664" s="115">
        <f t="shared" si="35"/>
        <v>187705</v>
      </c>
      <c r="H664" s="120">
        <v>17</v>
      </c>
      <c r="I664" s="117">
        <f t="shared" si="37"/>
        <v>187722</v>
      </c>
      <c r="J664" s="122">
        <f t="shared" si="43"/>
        <v>1.4</v>
      </c>
      <c r="M664" s="119">
        <f t="shared" si="40"/>
        <v>16.799999999999997</v>
      </c>
    </row>
    <row r="665" spans="4:14" x14ac:dyDescent="0.3">
      <c r="D665" s="79">
        <v>43809</v>
      </c>
      <c r="F665" t="s">
        <v>0</v>
      </c>
      <c r="G665" s="115">
        <f t="shared" si="35"/>
        <v>187722</v>
      </c>
      <c r="H665" s="120">
        <v>20</v>
      </c>
      <c r="I665" s="117">
        <f t="shared" si="37"/>
        <v>187742</v>
      </c>
      <c r="J665" s="122">
        <f t="shared" si="43"/>
        <v>1.6</v>
      </c>
      <c r="M665" s="119">
        <f t="shared" si="40"/>
        <v>15.199999999999998</v>
      </c>
    </row>
    <row r="666" spans="4:14" x14ac:dyDescent="0.3">
      <c r="D666" s="79">
        <v>43810</v>
      </c>
      <c r="F666" t="s">
        <v>0</v>
      </c>
      <c r="G666" s="115">
        <f t="shared" si="35"/>
        <v>187742</v>
      </c>
      <c r="H666" s="120">
        <v>18</v>
      </c>
      <c r="I666" s="117">
        <f t="shared" si="37"/>
        <v>187760</v>
      </c>
      <c r="J666" s="122">
        <f t="shared" si="43"/>
        <v>1.4</v>
      </c>
      <c r="K666" s="3">
        <v>10</v>
      </c>
      <c r="M666" s="119">
        <f t="shared" si="40"/>
        <v>23.799999999999997</v>
      </c>
    </row>
    <row r="667" spans="4:14" x14ac:dyDescent="0.3">
      <c r="D667" s="79">
        <v>43811</v>
      </c>
      <c r="F667" t="s">
        <v>0</v>
      </c>
      <c r="G667" s="115">
        <f t="shared" si="35"/>
        <v>187760</v>
      </c>
      <c r="H667" s="120">
        <v>61</v>
      </c>
      <c r="I667" s="117">
        <f t="shared" si="37"/>
        <v>187821</v>
      </c>
      <c r="J667" s="122">
        <f t="shared" si="43"/>
        <v>4.9000000000000004</v>
      </c>
      <c r="K667" s="3">
        <v>10</v>
      </c>
      <c r="M667" s="119">
        <f t="shared" si="40"/>
        <v>28.9</v>
      </c>
    </row>
    <row r="668" spans="4:14" x14ac:dyDescent="0.3">
      <c r="D668" s="79">
        <v>43812</v>
      </c>
      <c r="F668" t="s">
        <v>0</v>
      </c>
      <c r="G668" s="115">
        <f t="shared" si="35"/>
        <v>187821</v>
      </c>
      <c r="H668" s="120">
        <v>57</v>
      </c>
      <c r="I668" s="117">
        <f t="shared" si="37"/>
        <v>187878</v>
      </c>
      <c r="J668" s="122">
        <f t="shared" si="43"/>
        <v>4.5999999999999996</v>
      </c>
      <c r="M668" s="119">
        <f t="shared" si="40"/>
        <v>24.299999999999997</v>
      </c>
    </row>
    <row r="669" spans="4:14" x14ac:dyDescent="0.3">
      <c r="D669" s="79">
        <v>43822</v>
      </c>
      <c r="F669" t="s">
        <v>0</v>
      </c>
      <c r="G669" s="115">
        <f t="shared" si="35"/>
        <v>187878</v>
      </c>
      <c r="H669" s="120">
        <v>52</v>
      </c>
      <c r="I669" s="117">
        <f t="shared" si="37"/>
        <v>187930</v>
      </c>
      <c r="J669" s="122">
        <f t="shared" si="43"/>
        <v>4.2</v>
      </c>
      <c r="K669" s="3">
        <v>15</v>
      </c>
      <c r="M669" s="119">
        <f t="shared" si="40"/>
        <v>35.099999999999994</v>
      </c>
    </row>
    <row r="670" spans="4:14" x14ac:dyDescent="0.3">
      <c r="D670" s="79">
        <v>43823</v>
      </c>
      <c r="F670" t="s">
        <v>0</v>
      </c>
      <c r="G670" s="115">
        <f t="shared" si="35"/>
        <v>187930</v>
      </c>
      <c r="H670" s="120">
        <v>40</v>
      </c>
      <c r="I670" s="117">
        <f t="shared" si="37"/>
        <v>187970</v>
      </c>
      <c r="J670" s="122">
        <f t="shared" si="43"/>
        <v>3.2</v>
      </c>
      <c r="M670" s="119">
        <f t="shared" si="40"/>
        <v>31.899999999999995</v>
      </c>
      <c r="N670" t="s">
        <v>118</v>
      </c>
    </row>
    <row r="671" spans="4:14" x14ac:dyDescent="0.3">
      <c r="D671" s="79">
        <v>43825</v>
      </c>
      <c r="F671" t="s">
        <v>0</v>
      </c>
      <c r="G671" s="115">
        <f t="shared" si="35"/>
        <v>187970</v>
      </c>
      <c r="H671" s="120">
        <v>37</v>
      </c>
      <c r="I671" s="117">
        <f t="shared" si="37"/>
        <v>188007</v>
      </c>
      <c r="J671" s="122">
        <f t="shared" si="43"/>
        <v>3</v>
      </c>
      <c r="M671" s="119">
        <f t="shared" si="40"/>
        <v>28.899999999999995</v>
      </c>
    </row>
    <row r="672" spans="4:14" x14ac:dyDescent="0.3">
      <c r="D672" s="79">
        <v>43826</v>
      </c>
      <c r="F672" t="s">
        <v>0</v>
      </c>
      <c r="G672" s="115">
        <f t="shared" si="35"/>
        <v>188007</v>
      </c>
      <c r="H672" s="120">
        <v>42</v>
      </c>
      <c r="I672" s="117">
        <f t="shared" si="37"/>
        <v>188049</v>
      </c>
      <c r="J672" s="122">
        <f t="shared" si="43"/>
        <v>3.4</v>
      </c>
      <c r="M672" s="119">
        <f t="shared" si="40"/>
        <v>25.499999999999996</v>
      </c>
    </row>
    <row r="673" spans="4:13" x14ac:dyDescent="0.3">
      <c r="D673" s="79">
        <v>43833</v>
      </c>
      <c r="F673" t="s">
        <v>0</v>
      </c>
      <c r="G673" s="115">
        <f t="shared" si="35"/>
        <v>188049</v>
      </c>
      <c r="H673" s="120">
        <v>98</v>
      </c>
      <c r="I673" s="117">
        <f t="shared" si="37"/>
        <v>188147</v>
      </c>
      <c r="J673" s="122">
        <f>ROUND((H673*8.8/100),1)</f>
        <v>8.6</v>
      </c>
      <c r="K673" s="3">
        <v>15</v>
      </c>
      <c r="M673" s="119">
        <f t="shared" si="40"/>
        <v>31.9</v>
      </c>
    </row>
    <row r="674" spans="4:13" x14ac:dyDescent="0.3">
      <c r="D674" s="79">
        <v>43834</v>
      </c>
      <c r="F674" t="s">
        <v>0</v>
      </c>
      <c r="G674" s="115">
        <f t="shared" si="35"/>
        <v>188147</v>
      </c>
      <c r="H674" s="120">
        <v>95</v>
      </c>
      <c r="I674" s="117">
        <f t="shared" si="37"/>
        <v>188242</v>
      </c>
      <c r="J674" s="122">
        <f>ROUND((H674*8.8/100),1)</f>
        <v>8.4</v>
      </c>
      <c r="M674" s="119">
        <f t="shared" si="40"/>
        <v>23.5</v>
      </c>
    </row>
    <row r="675" spans="4:13" x14ac:dyDescent="0.3">
      <c r="D675" s="79">
        <v>43838</v>
      </c>
      <c r="F675" t="s">
        <v>49</v>
      </c>
      <c r="G675" s="115">
        <f t="shared" si="35"/>
        <v>188242</v>
      </c>
      <c r="H675" s="120">
        <v>158</v>
      </c>
      <c r="I675" s="117">
        <f t="shared" si="37"/>
        <v>188400</v>
      </c>
      <c r="J675" s="122">
        <f>ROUND((H675*7.1/100),1)</f>
        <v>11.2</v>
      </c>
      <c r="K675" s="3">
        <v>15</v>
      </c>
      <c r="M675" s="119">
        <f t="shared" si="40"/>
        <v>27.3</v>
      </c>
    </row>
    <row r="676" spans="4:13" x14ac:dyDescent="0.3">
      <c r="D676" s="79">
        <v>43838</v>
      </c>
      <c r="F676" t="s">
        <v>5</v>
      </c>
      <c r="G676" s="115">
        <f t="shared" si="35"/>
        <v>188400</v>
      </c>
      <c r="H676" s="120">
        <v>98</v>
      </c>
      <c r="I676" s="117">
        <f t="shared" si="37"/>
        <v>188498</v>
      </c>
      <c r="J676" s="122">
        <f t="shared" ref="J676:J678" si="44">ROUND((H676*7.1/100),1)</f>
        <v>7</v>
      </c>
      <c r="M676" s="119">
        <f t="shared" si="40"/>
        <v>20.3</v>
      </c>
    </row>
    <row r="677" spans="4:13" x14ac:dyDescent="0.3">
      <c r="D677" s="79">
        <v>43839</v>
      </c>
      <c r="F677" t="s">
        <v>49</v>
      </c>
      <c r="G677" s="115">
        <f t="shared" si="35"/>
        <v>188498</v>
      </c>
      <c r="H677" s="120">
        <v>158</v>
      </c>
      <c r="I677" s="117">
        <f t="shared" si="37"/>
        <v>188656</v>
      </c>
      <c r="J677" s="122">
        <f t="shared" si="44"/>
        <v>11.2</v>
      </c>
      <c r="K677" s="3">
        <v>20</v>
      </c>
      <c r="M677" s="119">
        <f t="shared" si="40"/>
        <v>29.1</v>
      </c>
    </row>
    <row r="678" spans="4:13" x14ac:dyDescent="0.3">
      <c r="D678" s="79">
        <v>43839</v>
      </c>
      <c r="F678" t="s">
        <v>5</v>
      </c>
      <c r="G678" s="115">
        <f t="shared" si="35"/>
        <v>188656</v>
      </c>
      <c r="H678" s="120">
        <v>96</v>
      </c>
      <c r="I678" s="117">
        <f t="shared" si="37"/>
        <v>188752</v>
      </c>
      <c r="J678" s="122">
        <f t="shared" si="44"/>
        <v>6.8</v>
      </c>
      <c r="K678" s="3">
        <v>10</v>
      </c>
      <c r="M678" s="119">
        <f t="shared" si="40"/>
        <v>32.299999999999997</v>
      </c>
    </row>
    <row r="679" spans="4:13" x14ac:dyDescent="0.3">
      <c r="D679" s="79">
        <v>43840</v>
      </c>
      <c r="F679" t="s">
        <v>0</v>
      </c>
      <c r="G679" s="115">
        <f t="shared" si="35"/>
        <v>188752</v>
      </c>
      <c r="H679" s="120">
        <v>21</v>
      </c>
      <c r="I679" s="117">
        <f t="shared" si="37"/>
        <v>188773</v>
      </c>
      <c r="J679" s="122">
        <f>ROUND((H679*8/100),1)</f>
        <v>1.7</v>
      </c>
      <c r="M679" s="119">
        <f t="shared" si="40"/>
        <v>30.599999999999998</v>
      </c>
    </row>
    <row r="680" spans="4:13" x14ac:dyDescent="0.3">
      <c r="D680" s="79">
        <v>43843</v>
      </c>
      <c r="F680" t="s">
        <v>0</v>
      </c>
      <c r="G680" s="115">
        <f t="shared" si="35"/>
        <v>188773</v>
      </c>
      <c r="H680" s="120">
        <v>20</v>
      </c>
      <c r="I680" s="117">
        <f t="shared" si="37"/>
        <v>188793</v>
      </c>
      <c r="J680" s="122">
        <f>ROUND((H680*8/100),1)</f>
        <v>1.6</v>
      </c>
      <c r="M680" s="119">
        <f t="shared" si="40"/>
        <v>28.999999999999996</v>
      </c>
    </row>
    <row r="681" spans="4:13" x14ac:dyDescent="0.3">
      <c r="D681" s="79">
        <v>43844</v>
      </c>
      <c r="F681" t="s">
        <v>49</v>
      </c>
      <c r="G681" s="115">
        <f t="shared" si="35"/>
        <v>188793</v>
      </c>
      <c r="H681" s="120">
        <v>158</v>
      </c>
      <c r="I681" s="117">
        <f t="shared" si="37"/>
        <v>188951</v>
      </c>
      <c r="J681" s="122">
        <f>ROUND((H681*7.1/100),1)</f>
        <v>11.2</v>
      </c>
      <c r="K681" s="3">
        <v>20</v>
      </c>
      <c r="M681" s="119">
        <f t="shared" si="40"/>
        <v>37.799999999999997</v>
      </c>
    </row>
    <row r="682" spans="4:13" x14ac:dyDescent="0.3">
      <c r="D682" s="79">
        <v>43844</v>
      </c>
      <c r="F682" t="s">
        <v>5</v>
      </c>
      <c r="G682" s="115">
        <f t="shared" si="35"/>
        <v>188951</v>
      </c>
      <c r="H682" s="120">
        <v>42</v>
      </c>
      <c r="I682" s="117">
        <f t="shared" si="37"/>
        <v>188993</v>
      </c>
      <c r="J682" s="122">
        <f>ROUND((H682*7.1/100),1)</f>
        <v>3</v>
      </c>
      <c r="M682" s="119">
        <f t="shared" si="40"/>
        <v>34.799999999999997</v>
      </c>
    </row>
    <row r="683" spans="4:13" x14ac:dyDescent="0.3">
      <c r="D683" s="79">
        <v>43845</v>
      </c>
      <c r="F683" t="s">
        <v>0</v>
      </c>
      <c r="G683" s="115">
        <f t="shared" si="35"/>
        <v>188993</v>
      </c>
      <c r="H683" s="120">
        <v>46</v>
      </c>
      <c r="I683" s="117">
        <f t="shared" si="37"/>
        <v>189039</v>
      </c>
      <c r="J683" s="122">
        <f t="shared" ref="J683:J690" si="45">ROUND((H683*8/100),1)</f>
        <v>3.7</v>
      </c>
      <c r="M683" s="119">
        <f t="shared" si="40"/>
        <v>31.099999999999998</v>
      </c>
    </row>
    <row r="684" spans="4:13" x14ac:dyDescent="0.3">
      <c r="D684" s="79">
        <v>43846</v>
      </c>
      <c r="F684" t="s">
        <v>0</v>
      </c>
      <c r="G684" s="115">
        <f t="shared" si="35"/>
        <v>189039</v>
      </c>
      <c r="H684" s="120">
        <v>49</v>
      </c>
      <c r="I684" s="117">
        <f t="shared" si="37"/>
        <v>189088</v>
      </c>
      <c r="J684" s="122">
        <f t="shared" si="45"/>
        <v>3.9</v>
      </c>
      <c r="M684" s="119">
        <f t="shared" si="40"/>
        <v>27.2</v>
      </c>
    </row>
    <row r="685" spans="4:13" x14ac:dyDescent="0.3">
      <c r="D685" s="79">
        <v>43847</v>
      </c>
      <c r="F685" t="s">
        <v>0</v>
      </c>
      <c r="G685" s="115">
        <f t="shared" si="35"/>
        <v>189088</v>
      </c>
      <c r="H685" s="120">
        <v>53</v>
      </c>
      <c r="I685" s="117">
        <f t="shared" si="37"/>
        <v>189141</v>
      </c>
      <c r="J685" s="122">
        <f t="shared" si="45"/>
        <v>4.2</v>
      </c>
      <c r="K685" s="3">
        <v>15</v>
      </c>
      <c r="M685" s="119">
        <f t="shared" si="40"/>
        <v>38</v>
      </c>
    </row>
    <row r="686" spans="4:13" x14ac:dyDescent="0.3">
      <c r="D686" s="79">
        <v>43850</v>
      </c>
      <c r="F686" t="s">
        <v>0</v>
      </c>
      <c r="G686" s="115">
        <f t="shared" si="35"/>
        <v>189141</v>
      </c>
      <c r="H686" s="120">
        <v>38</v>
      </c>
      <c r="I686" s="117">
        <f t="shared" si="37"/>
        <v>189179</v>
      </c>
      <c r="J686" s="122">
        <f t="shared" si="45"/>
        <v>3</v>
      </c>
      <c r="M686" s="119">
        <f t="shared" si="40"/>
        <v>35</v>
      </c>
    </row>
    <row r="687" spans="4:13" x14ac:dyDescent="0.3">
      <c r="D687" s="79">
        <v>43851</v>
      </c>
      <c r="F687" t="s">
        <v>0</v>
      </c>
      <c r="G687" s="115">
        <f t="shared" si="35"/>
        <v>189179</v>
      </c>
      <c r="H687" s="120">
        <v>59</v>
      </c>
      <c r="I687" s="117">
        <f t="shared" si="37"/>
        <v>189238</v>
      </c>
      <c r="J687" s="122">
        <f t="shared" si="45"/>
        <v>4.7</v>
      </c>
      <c r="M687" s="119">
        <f t="shared" si="40"/>
        <v>30.3</v>
      </c>
    </row>
    <row r="688" spans="4:13" x14ac:dyDescent="0.3">
      <c r="D688" s="79">
        <v>43852</v>
      </c>
      <c r="F688" t="s">
        <v>30</v>
      </c>
      <c r="G688" s="115">
        <f t="shared" si="35"/>
        <v>189238</v>
      </c>
      <c r="H688" s="120">
        <v>530</v>
      </c>
      <c r="I688" s="117">
        <f t="shared" si="37"/>
        <v>189768</v>
      </c>
      <c r="J688" s="122">
        <f>ROUND((H688*7.1/100),1)</f>
        <v>37.6</v>
      </c>
      <c r="K688" s="3">
        <v>30</v>
      </c>
      <c r="M688" s="119">
        <f t="shared" si="40"/>
        <v>22.7</v>
      </c>
    </row>
    <row r="689" spans="4:13" x14ac:dyDescent="0.3">
      <c r="D689" s="79">
        <v>43852</v>
      </c>
      <c r="F689" t="s">
        <v>31</v>
      </c>
      <c r="G689" s="115">
        <f t="shared" si="35"/>
        <v>189768</v>
      </c>
      <c r="H689" s="120">
        <v>87</v>
      </c>
      <c r="I689" s="117">
        <f t="shared" si="37"/>
        <v>189855</v>
      </c>
      <c r="J689" s="122">
        <f>ROUND((H689*8.4/100),1)</f>
        <v>7.3</v>
      </c>
      <c r="K689" s="3">
        <v>12</v>
      </c>
      <c r="M689" s="119">
        <f t="shared" si="40"/>
        <v>27.4</v>
      </c>
    </row>
    <row r="690" spans="4:13" x14ac:dyDescent="0.3">
      <c r="D690" s="79">
        <v>43852</v>
      </c>
      <c r="F690" t="s">
        <v>0</v>
      </c>
      <c r="G690" s="115">
        <f t="shared" si="35"/>
        <v>189855</v>
      </c>
      <c r="H690" s="120">
        <v>10</v>
      </c>
      <c r="I690" s="117">
        <f t="shared" si="37"/>
        <v>189865</v>
      </c>
      <c r="J690" s="122">
        <f t="shared" si="45"/>
        <v>0.8</v>
      </c>
      <c r="K690" s="3">
        <v>15</v>
      </c>
      <c r="M690" s="119">
        <f t="shared" si="40"/>
        <v>41.599999999999994</v>
      </c>
    </row>
    <row r="691" spans="4:13" x14ac:dyDescent="0.3">
      <c r="D691" s="79">
        <v>43853</v>
      </c>
      <c r="F691" t="s">
        <v>0</v>
      </c>
      <c r="G691" s="115">
        <f t="shared" si="35"/>
        <v>189865</v>
      </c>
      <c r="H691" s="120">
        <v>98</v>
      </c>
      <c r="I691" s="117">
        <f t="shared" si="37"/>
        <v>189963</v>
      </c>
      <c r="J691" s="122">
        <f>ROUND((H691*8.8/100),1)</f>
        <v>8.6</v>
      </c>
      <c r="M691" s="119">
        <f t="shared" si="40"/>
        <v>32.999999999999993</v>
      </c>
    </row>
    <row r="692" spans="4:13" x14ac:dyDescent="0.3">
      <c r="D692" s="79">
        <v>43854</v>
      </c>
      <c r="F692" t="s">
        <v>0</v>
      </c>
      <c r="G692" s="115">
        <f t="shared" si="35"/>
        <v>189963</v>
      </c>
      <c r="H692" s="120">
        <v>96</v>
      </c>
      <c r="I692" s="117">
        <f t="shared" si="37"/>
        <v>190059</v>
      </c>
      <c r="J692" s="122">
        <f>ROUND((H692*8.8/100),1)</f>
        <v>8.4</v>
      </c>
      <c r="K692" s="3">
        <v>10</v>
      </c>
      <c r="M692" s="119">
        <f t="shared" si="40"/>
        <v>34.599999999999994</v>
      </c>
    </row>
    <row r="693" spans="4:13" x14ac:dyDescent="0.3">
      <c r="D693" s="79">
        <v>43857</v>
      </c>
      <c r="F693" t="s">
        <v>0</v>
      </c>
      <c r="G693" s="115">
        <f t="shared" si="35"/>
        <v>190059</v>
      </c>
      <c r="H693" s="120">
        <v>90</v>
      </c>
      <c r="I693" s="117">
        <f t="shared" si="37"/>
        <v>190149</v>
      </c>
      <c r="J693" s="122">
        <f t="shared" ref="J693:J694" si="46">ROUND((H693*8.8/100),1)</f>
        <v>7.9</v>
      </c>
      <c r="M693" s="119">
        <f t="shared" si="40"/>
        <v>26.699999999999996</v>
      </c>
    </row>
    <row r="694" spans="4:13" x14ac:dyDescent="0.3">
      <c r="D694" s="79">
        <v>43858</v>
      </c>
      <c r="F694" t="s">
        <v>0</v>
      </c>
      <c r="G694" s="115">
        <f t="shared" si="35"/>
        <v>190149</v>
      </c>
      <c r="H694" s="120">
        <v>95</v>
      </c>
      <c r="I694" s="117">
        <f t="shared" si="37"/>
        <v>190244</v>
      </c>
      <c r="J694" s="122">
        <f t="shared" si="46"/>
        <v>8.4</v>
      </c>
      <c r="M694" s="119">
        <f t="shared" si="40"/>
        <v>18.299999999999997</v>
      </c>
    </row>
    <row r="695" spans="4:13" x14ac:dyDescent="0.3">
      <c r="D695" s="79">
        <v>43859</v>
      </c>
      <c r="F695" t="s">
        <v>0</v>
      </c>
      <c r="G695" s="115">
        <f t="shared" si="35"/>
        <v>190244</v>
      </c>
      <c r="H695" s="120">
        <v>10</v>
      </c>
      <c r="I695" s="117">
        <f t="shared" si="37"/>
        <v>190254</v>
      </c>
      <c r="J695" s="122">
        <f>ROUND((H695*8/100),1)</f>
        <v>0.8</v>
      </c>
      <c r="K695" s="3">
        <v>10</v>
      </c>
      <c r="M695" s="119">
        <f t="shared" si="40"/>
        <v>27.499999999999996</v>
      </c>
    </row>
    <row r="696" spans="4:13" x14ac:dyDescent="0.3">
      <c r="D696" s="79">
        <v>43860</v>
      </c>
      <c r="F696" t="s">
        <v>30</v>
      </c>
      <c r="G696" s="115">
        <f t="shared" si="35"/>
        <v>190254</v>
      </c>
      <c r="H696" s="120">
        <v>530</v>
      </c>
      <c r="I696" s="117">
        <f t="shared" si="37"/>
        <v>190784</v>
      </c>
      <c r="J696" s="122">
        <f>ROUND((H696*7.8/100),1)</f>
        <v>41.3</v>
      </c>
      <c r="K696" s="3">
        <v>25</v>
      </c>
      <c r="M696" s="119">
        <f t="shared" si="40"/>
        <v>11.2</v>
      </c>
    </row>
    <row r="697" spans="4:13" x14ac:dyDescent="0.3">
      <c r="D697" s="79">
        <v>43860</v>
      </c>
      <c r="F697" t="s">
        <v>31</v>
      </c>
      <c r="G697" s="115">
        <f t="shared" si="35"/>
        <v>190784</v>
      </c>
      <c r="H697" s="120">
        <v>118</v>
      </c>
      <c r="I697" s="117">
        <f t="shared" si="37"/>
        <v>190902</v>
      </c>
      <c r="J697" s="122">
        <f>ROUND((H697*9.1/100),1)</f>
        <v>10.7</v>
      </c>
      <c r="K697" s="3">
        <v>10</v>
      </c>
      <c r="M697" s="119">
        <f t="shared" si="40"/>
        <v>10.5</v>
      </c>
    </row>
    <row r="698" spans="4:13" x14ac:dyDescent="0.3">
      <c r="D698" s="79">
        <v>43860</v>
      </c>
      <c r="F698" t="s">
        <v>0</v>
      </c>
      <c r="G698" s="115">
        <f t="shared" si="35"/>
        <v>190902</v>
      </c>
      <c r="H698" s="120">
        <v>35</v>
      </c>
      <c r="I698" s="117">
        <f t="shared" si="37"/>
        <v>190937</v>
      </c>
      <c r="J698" s="122">
        <f>ROUND((H698*8.8/100),1)</f>
        <v>3.1</v>
      </c>
      <c r="K698" s="3">
        <v>10.15</v>
      </c>
      <c r="M698" s="119">
        <f t="shared" si="40"/>
        <v>17.55</v>
      </c>
    </row>
    <row r="699" spans="4:13" x14ac:dyDescent="0.3">
      <c r="D699" s="79">
        <v>43861</v>
      </c>
      <c r="F699" t="s">
        <v>0</v>
      </c>
      <c r="G699" s="115">
        <f t="shared" si="35"/>
        <v>190937</v>
      </c>
      <c r="H699" s="120">
        <v>30</v>
      </c>
      <c r="I699" s="117">
        <f t="shared" si="37"/>
        <v>190967</v>
      </c>
      <c r="J699" s="122">
        <f>ROUND((H699*8/100),1)</f>
        <v>2.4</v>
      </c>
      <c r="K699" s="3">
        <v>10</v>
      </c>
      <c r="M699" s="119">
        <f t="shared" si="40"/>
        <v>25.15</v>
      </c>
    </row>
    <row r="700" spans="4:13" x14ac:dyDescent="0.3">
      <c r="D700" s="79">
        <v>43864</v>
      </c>
      <c r="F700" t="s">
        <v>0</v>
      </c>
      <c r="G700" s="115">
        <f t="shared" si="35"/>
        <v>190967</v>
      </c>
      <c r="H700" s="120">
        <v>35</v>
      </c>
      <c r="I700" s="117">
        <f t="shared" si="37"/>
        <v>191002</v>
      </c>
      <c r="J700" s="122">
        <f>ROUND((H700*8.8/100),1)</f>
        <v>3.1</v>
      </c>
      <c r="M700" s="119">
        <f t="shared" si="40"/>
        <v>22.049999999999997</v>
      </c>
    </row>
    <row r="701" spans="4:13" x14ac:dyDescent="0.3">
      <c r="D701" s="79">
        <v>43865</v>
      </c>
      <c r="F701" t="s">
        <v>0</v>
      </c>
      <c r="G701" s="115">
        <f t="shared" si="35"/>
        <v>191002</v>
      </c>
      <c r="H701" s="120">
        <v>35</v>
      </c>
      <c r="I701" s="117">
        <f t="shared" si="37"/>
        <v>191037</v>
      </c>
      <c r="J701" s="122">
        <f t="shared" ref="J701:J704" si="47">ROUND((H701*8.8/100),1)</f>
        <v>3.1</v>
      </c>
      <c r="M701" s="119">
        <f t="shared" si="40"/>
        <v>18.949999999999996</v>
      </c>
    </row>
    <row r="702" spans="4:13" x14ac:dyDescent="0.3">
      <c r="D702" s="79">
        <v>43866</v>
      </c>
      <c r="F702" t="s">
        <v>0</v>
      </c>
      <c r="G702" s="115">
        <f t="shared" si="35"/>
        <v>191037</v>
      </c>
      <c r="H702" s="120">
        <v>35</v>
      </c>
      <c r="I702" s="117">
        <f t="shared" si="37"/>
        <v>191072</v>
      </c>
      <c r="J702" s="122">
        <f t="shared" si="47"/>
        <v>3.1</v>
      </c>
      <c r="M702" s="119">
        <f t="shared" ref="M702:M765" si="48">M701-J702+K702</f>
        <v>15.849999999999996</v>
      </c>
    </row>
    <row r="703" spans="4:13" x14ac:dyDescent="0.3">
      <c r="D703" s="79">
        <v>43867</v>
      </c>
      <c r="F703" t="s">
        <v>0</v>
      </c>
      <c r="G703" s="115">
        <f t="shared" si="35"/>
        <v>191072</v>
      </c>
      <c r="H703" s="120">
        <v>15</v>
      </c>
      <c r="I703" s="117">
        <f t="shared" si="37"/>
        <v>191087</v>
      </c>
      <c r="J703" s="122">
        <f t="shared" si="47"/>
        <v>1.3</v>
      </c>
      <c r="K703" s="3">
        <v>15</v>
      </c>
      <c r="M703" s="119">
        <f t="shared" si="48"/>
        <v>29.549999999999997</v>
      </c>
    </row>
    <row r="704" spans="4:13" x14ac:dyDescent="0.3">
      <c r="D704" s="79">
        <v>43868</v>
      </c>
      <c r="F704" t="s">
        <v>0</v>
      </c>
      <c r="G704" s="115">
        <f t="shared" si="35"/>
        <v>191087</v>
      </c>
      <c r="H704" s="120">
        <v>88</v>
      </c>
      <c r="I704" s="117">
        <f t="shared" si="37"/>
        <v>191175</v>
      </c>
      <c r="J704" s="122">
        <f t="shared" si="47"/>
        <v>7.7</v>
      </c>
      <c r="M704" s="119">
        <f t="shared" si="48"/>
        <v>21.849999999999998</v>
      </c>
    </row>
    <row r="705" spans="4:14" x14ac:dyDescent="0.3">
      <c r="D705" s="79">
        <v>43871</v>
      </c>
      <c r="F705" t="s">
        <v>0</v>
      </c>
      <c r="G705" s="115">
        <f t="shared" si="35"/>
        <v>191175</v>
      </c>
      <c r="H705" s="120">
        <v>54</v>
      </c>
      <c r="I705" s="117">
        <f t="shared" si="37"/>
        <v>191229</v>
      </c>
      <c r="J705" s="122">
        <f>ROUND((H705*8.8/100),1)</f>
        <v>4.8</v>
      </c>
      <c r="M705" s="119">
        <f t="shared" si="48"/>
        <v>17.049999999999997</v>
      </c>
      <c r="N705" t="s">
        <v>119</v>
      </c>
    </row>
    <row r="706" spans="4:14" x14ac:dyDescent="0.3">
      <c r="D706" s="79">
        <v>43875</v>
      </c>
      <c r="F706" t="s">
        <v>0</v>
      </c>
      <c r="G706" s="115">
        <f t="shared" si="35"/>
        <v>191229</v>
      </c>
      <c r="H706" s="120">
        <v>18</v>
      </c>
      <c r="I706" s="117">
        <f t="shared" si="37"/>
        <v>191247</v>
      </c>
      <c r="J706" s="122">
        <f>ROUND((H706*8/100),1)</f>
        <v>1.4</v>
      </c>
      <c r="M706" s="119">
        <f t="shared" si="48"/>
        <v>15.649999999999997</v>
      </c>
    </row>
    <row r="707" spans="4:14" x14ac:dyDescent="0.3">
      <c r="D707" s="79">
        <v>43878</v>
      </c>
      <c r="F707" t="s">
        <v>0</v>
      </c>
      <c r="G707" s="115">
        <f t="shared" si="35"/>
        <v>191247</v>
      </c>
      <c r="H707" s="120">
        <v>17</v>
      </c>
      <c r="I707" s="117">
        <f t="shared" si="37"/>
        <v>191264</v>
      </c>
      <c r="J707" s="122">
        <f>ROUND((H707*8/100),1)</f>
        <v>1.4</v>
      </c>
      <c r="M707" s="119">
        <f t="shared" si="48"/>
        <v>14.249999999999996</v>
      </c>
    </row>
    <row r="708" spans="4:14" x14ac:dyDescent="0.3">
      <c r="D708" s="79">
        <v>43879</v>
      </c>
      <c r="F708" t="s">
        <v>0</v>
      </c>
      <c r="G708" s="115">
        <f t="shared" si="35"/>
        <v>191264</v>
      </c>
      <c r="H708" s="120">
        <v>19</v>
      </c>
      <c r="I708" s="117">
        <f t="shared" si="37"/>
        <v>191283</v>
      </c>
      <c r="J708" s="122">
        <f>ROUND((H708*8/100),1)</f>
        <v>1.5</v>
      </c>
      <c r="K708" s="3">
        <v>15</v>
      </c>
      <c r="M708" s="119">
        <f t="shared" si="48"/>
        <v>27.749999999999996</v>
      </c>
    </row>
    <row r="709" spans="4:14" x14ac:dyDescent="0.3">
      <c r="D709" s="79">
        <v>43880</v>
      </c>
      <c r="F709" t="s">
        <v>0</v>
      </c>
      <c r="G709" s="115">
        <f t="shared" si="35"/>
        <v>191283</v>
      </c>
      <c r="H709" s="120">
        <v>20</v>
      </c>
      <c r="I709" s="117">
        <f t="shared" si="37"/>
        <v>191303</v>
      </c>
      <c r="J709" s="122">
        <f t="shared" ref="J709:J714" si="49">ROUND((H709*8/100),1)</f>
        <v>1.6</v>
      </c>
      <c r="M709" s="119">
        <f t="shared" si="48"/>
        <v>26.149999999999995</v>
      </c>
    </row>
    <row r="710" spans="4:14" x14ac:dyDescent="0.3">
      <c r="D710" s="79">
        <v>43881</v>
      </c>
      <c r="F710" t="s">
        <v>30</v>
      </c>
      <c r="G710" s="115">
        <f t="shared" si="35"/>
        <v>191303</v>
      </c>
      <c r="H710" s="120">
        <v>530</v>
      </c>
      <c r="I710" s="117">
        <f t="shared" si="37"/>
        <v>191833</v>
      </c>
      <c r="J710" s="122">
        <f>ROUND((H710*7.1/100),1)</f>
        <v>37.6</v>
      </c>
      <c r="K710" s="3">
        <v>30</v>
      </c>
      <c r="M710" s="119">
        <f t="shared" si="48"/>
        <v>18.549999999999994</v>
      </c>
    </row>
    <row r="711" spans="4:14" x14ac:dyDescent="0.3">
      <c r="D711" s="79">
        <v>43881</v>
      </c>
      <c r="F711" t="s">
        <v>31</v>
      </c>
      <c r="G711" s="115">
        <f t="shared" si="35"/>
        <v>191833</v>
      </c>
      <c r="H711" s="120">
        <v>129</v>
      </c>
      <c r="I711" s="117">
        <f t="shared" si="37"/>
        <v>191962</v>
      </c>
      <c r="J711" s="122">
        <f>ROUND((H711*8.4/100),1)</f>
        <v>10.8</v>
      </c>
      <c r="K711" s="3">
        <v>15</v>
      </c>
      <c r="M711" s="119">
        <f t="shared" si="48"/>
        <v>22.749999999999993</v>
      </c>
    </row>
    <row r="712" spans="4:14" x14ac:dyDescent="0.3">
      <c r="D712" s="79">
        <v>43881</v>
      </c>
      <c r="F712" t="s">
        <v>0</v>
      </c>
      <c r="G712" s="115">
        <f t="shared" si="35"/>
        <v>191962</v>
      </c>
      <c r="H712" s="120">
        <v>38</v>
      </c>
      <c r="I712" s="117">
        <f t="shared" si="37"/>
        <v>192000</v>
      </c>
      <c r="J712" s="122">
        <f t="shared" si="49"/>
        <v>3</v>
      </c>
      <c r="K712" s="3">
        <v>10</v>
      </c>
      <c r="M712" s="119">
        <f t="shared" si="48"/>
        <v>29.749999999999993</v>
      </c>
    </row>
    <row r="713" spans="4:14" x14ac:dyDescent="0.3">
      <c r="D713" s="79">
        <v>43882</v>
      </c>
      <c r="F713" t="s">
        <v>0</v>
      </c>
      <c r="G713" s="115">
        <f t="shared" si="35"/>
        <v>192000</v>
      </c>
      <c r="H713" s="120">
        <v>35</v>
      </c>
      <c r="I713" s="117">
        <f t="shared" si="37"/>
        <v>192035</v>
      </c>
      <c r="J713" s="122">
        <f t="shared" si="49"/>
        <v>2.8</v>
      </c>
      <c r="M713" s="119">
        <f t="shared" si="48"/>
        <v>26.949999999999992</v>
      </c>
    </row>
    <row r="714" spans="4:14" x14ac:dyDescent="0.3">
      <c r="D714" s="79">
        <v>43885</v>
      </c>
      <c r="F714" t="s">
        <v>0</v>
      </c>
      <c r="G714" s="115">
        <f t="shared" si="35"/>
        <v>192035</v>
      </c>
      <c r="H714" s="120">
        <v>44</v>
      </c>
      <c r="I714" s="117">
        <f t="shared" si="37"/>
        <v>192079</v>
      </c>
      <c r="J714" s="122">
        <f t="shared" si="49"/>
        <v>3.5</v>
      </c>
      <c r="M714" s="119">
        <f t="shared" si="48"/>
        <v>23.449999999999992</v>
      </c>
    </row>
    <row r="715" spans="4:14" x14ac:dyDescent="0.3">
      <c r="D715" s="79">
        <v>43886</v>
      </c>
      <c r="F715" t="s">
        <v>0</v>
      </c>
      <c r="G715" s="115">
        <f t="shared" si="35"/>
        <v>192079</v>
      </c>
      <c r="H715" s="120">
        <v>92</v>
      </c>
      <c r="I715" s="117">
        <f t="shared" si="37"/>
        <v>192171</v>
      </c>
      <c r="J715" s="122">
        <f>ROUND((H715*8.8/100),1)</f>
        <v>8.1</v>
      </c>
      <c r="M715" s="119">
        <f t="shared" si="48"/>
        <v>15.349999999999993</v>
      </c>
    </row>
    <row r="716" spans="4:14" x14ac:dyDescent="0.3">
      <c r="D716" s="79">
        <v>43887</v>
      </c>
      <c r="F716" t="s">
        <v>0</v>
      </c>
      <c r="G716" s="115">
        <f t="shared" si="35"/>
        <v>192171</v>
      </c>
      <c r="H716" s="120">
        <v>31</v>
      </c>
      <c r="I716" s="117">
        <f t="shared" si="37"/>
        <v>192202</v>
      </c>
      <c r="J716" s="122">
        <f>ROUND((H716*8/100),1)</f>
        <v>2.5</v>
      </c>
      <c r="K716" s="3">
        <v>15</v>
      </c>
      <c r="M716" s="119">
        <f t="shared" si="48"/>
        <v>27.849999999999994</v>
      </c>
    </row>
    <row r="717" spans="4:14" x14ac:dyDescent="0.3">
      <c r="D717" s="79">
        <v>43888</v>
      </c>
      <c r="F717" t="s">
        <v>0</v>
      </c>
      <c r="G717" s="115">
        <f t="shared" si="35"/>
        <v>192202</v>
      </c>
      <c r="H717" s="120">
        <v>36</v>
      </c>
      <c r="I717" s="117">
        <f t="shared" si="37"/>
        <v>192238</v>
      </c>
      <c r="J717" s="122">
        <f>ROUND((H717*8/100),1)</f>
        <v>2.9</v>
      </c>
      <c r="K717" s="3">
        <v>10</v>
      </c>
      <c r="M717" s="119">
        <f t="shared" si="48"/>
        <v>34.949999999999996</v>
      </c>
    </row>
    <row r="718" spans="4:14" x14ac:dyDescent="0.3">
      <c r="D718" s="79">
        <v>43889</v>
      </c>
      <c r="F718" t="s">
        <v>70</v>
      </c>
      <c r="G718" s="115">
        <f t="shared" si="35"/>
        <v>192238</v>
      </c>
      <c r="H718" s="120">
        <v>113</v>
      </c>
      <c r="I718" s="117">
        <f t="shared" si="37"/>
        <v>192351</v>
      </c>
      <c r="J718" s="122">
        <f>ROUND((H718*7.8/100),1)</f>
        <v>8.8000000000000007</v>
      </c>
      <c r="K718" s="3">
        <v>15</v>
      </c>
      <c r="M718" s="119">
        <f t="shared" si="48"/>
        <v>41.149999999999991</v>
      </c>
    </row>
    <row r="719" spans="4:14" x14ac:dyDescent="0.3">
      <c r="D719" s="79">
        <v>43889</v>
      </c>
      <c r="F719" t="s">
        <v>71</v>
      </c>
      <c r="G719" s="115">
        <f t="shared" si="35"/>
        <v>192351</v>
      </c>
      <c r="H719" s="120">
        <v>11</v>
      </c>
      <c r="I719" s="117">
        <f t="shared" si="37"/>
        <v>192362</v>
      </c>
      <c r="J719" s="122">
        <f>ROUND((H719*7.8/100),1)</f>
        <v>0.9</v>
      </c>
      <c r="M719" s="119">
        <f t="shared" si="48"/>
        <v>40.249999999999993</v>
      </c>
    </row>
    <row r="720" spans="4:14" x14ac:dyDescent="0.3">
      <c r="D720" s="79">
        <v>43889</v>
      </c>
      <c r="F720" t="s">
        <v>72</v>
      </c>
      <c r="G720" s="115">
        <f t="shared" si="35"/>
        <v>192362</v>
      </c>
      <c r="H720" s="120">
        <v>102</v>
      </c>
      <c r="I720" s="117">
        <f t="shared" si="37"/>
        <v>192464</v>
      </c>
      <c r="J720" s="122">
        <f>ROUND((H720*7.8/100),1)</f>
        <v>8</v>
      </c>
      <c r="M720" s="119">
        <f t="shared" si="48"/>
        <v>32.249999999999993</v>
      </c>
    </row>
    <row r="721" spans="4:13" x14ac:dyDescent="0.3">
      <c r="D721" s="79">
        <v>43889</v>
      </c>
      <c r="F721" t="s">
        <v>0</v>
      </c>
      <c r="G721" s="115">
        <f t="shared" si="35"/>
        <v>192464</v>
      </c>
      <c r="H721" s="120">
        <v>36</v>
      </c>
      <c r="I721" s="117">
        <f t="shared" si="37"/>
        <v>192500</v>
      </c>
      <c r="J721" s="122">
        <f>ROUND((H721*8.8/100),1)</f>
        <v>3.2</v>
      </c>
      <c r="M721" s="119">
        <v>29.09</v>
      </c>
    </row>
    <row r="722" spans="4:13" x14ac:dyDescent="0.3">
      <c r="D722" s="79">
        <v>43892</v>
      </c>
      <c r="F722" t="s">
        <v>0</v>
      </c>
      <c r="G722" s="115">
        <f t="shared" si="35"/>
        <v>192500</v>
      </c>
      <c r="H722" s="120">
        <v>65</v>
      </c>
      <c r="I722" s="117">
        <f t="shared" si="37"/>
        <v>192565</v>
      </c>
      <c r="J722" s="130">
        <f t="shared" ref="J722:J727" si="50">ROUND((H722*8/100),2)</f>
        <v>5.2</v>
      </c>
      <c r="M722" s="119">
        <f t="shared" si="48"/>
        <v>23.89</v>
      </c>
    </row>
    <row r="723" spans="4:13" x14ac:dyDescent="0.3">
      <c r="D723" s="79">
        <v>43893</v>
      </c>
      <c r="F723" t="s">
        <v>0</v>
      </c>
      <c r="G723" s="115">
        <f t="shared" si="35"/>
        <v>192565</v>
      </c>
      <c r="H723" s="120">
        <v>58</v>
      </c>
      <c r="I723" s="117">
        <f t="shared" si="37"/>
        <v>192623</v>
      </c>
      <c r="J723" s="130">
        <f t="shared" si="50"/>
        <v>4.6399999999999997</v>
      </c>
      <c r="K723" s="3">
        <v>10</v>
      </c>
      <c r="M723" s="119">
        <f t="shared" si="48"/>
        <v>29.25</v>
      </c>
    </row>
    <row r="724" spans="4:13" x14ac:dyDescent="0.3">
      <c r="D724" s="79">
        <v>43894</v>
      </c>
      <c r="F724" t="s">
        <v>0</v>
      </c>
      <c r="G724" s="115">
        <f t="shared" si="35"/>
        <v>192623</v>
      </c>
      <c r="H724" s="120">
        <v>65</v>
      </c>
      <c r="I724" s="117">
        <f t="shared" si="37"/>
        <v>192688</v>
      </c>
      <c r="J724" s="130">
        <f t="shared" si="50"/>
        <v>5.2</v>
      </c>
      <c r="M724" s="119">
        <f t="shared" si="48"/>
        <v>24.05</v>
      </c>
    </row>
    <row r="725" spans="4:13" x14ac:dyDescent="0.3">
      <c r="D725" s="79">
        <v>43895</v>
      </c>
      <c r="F725" t="s">
        <v>0</v>
      </c>
      <c r="G725" s="115">
        <f t="shared" si="35"/>
        <v>192688</v>
      </c>
      <c r="H725" s="120">
        <v>63</v>
      </c>
      <c r="I725" s="117">
        <f t="shared" si="37"/>
        <v>192751</v>
      </c>
      <c r="J725" s="130">
        <f t="shared" si="50"/>
        <v>5.04</v>
      </c>
      <c r="K725" s="3">
        <v>10</v>
      </c>
      <c r="M725" s="119">
        <f t="shared" si="48"/>
        <v>29.01</v>
      </c>
    </row>
    <row r="726" spans="4:13" x14ac:dyDescent="0.3">
      <c r="D726" s="79">
        <v>43896</v>
      </c>
      <c r="F726" t="s">
        <v>0</v>
      </c>
      <c r="G726" s="115">
        <f t="shared" si="35"/>
        <v>192751</v>
      </c>
      <c r="H726" s="120">
        <v>64</v>
      </c>
      <c r="I726" s="117">
        <f t="shared" si="37"/>
        <v>192815</v>
      </c>
      <c r="J726" s="130">
        <f t="shared" si="50"/>
        <v>5.12</v>
      </c>
      <c r="M726" s="119">
        <f t="shared" si="48"/>
        <v>23.89</v>
      </c>
    </row>
    <row r="727" spans="4:13" x14ac:dyDescent="0.3">
      <c r="D727" s="79">
        <v>43899</v>
      </c>
      <c r="F727" t="s">
        <v>0</v>
      </c>
      <c r="G727" s="115">
        <f t="shared" si="35"/>
        <v>192815</v>
      </c>
      <c r="H727" s="120">
        <v>42</v>
      </c>
      <c r="I727" s="117">
        <f t="shared" si="37"/>
        <v>192857</v>
      </c>
      <c r="J727" s="130">
        <f t="shared" si="50"/>
        <v>3.36</v>
      </c>
      <c r="M727" s="119">
        <f t="shared" si="48"/>
        <v>20.53</v>
      </c>
    </row>
    <row r="728" spans="4:13" x14ac:dyDescent="0.3">
      <c r="D728" s="79">
        <v>43900</v>
      </c>
      <c r="F728" t="s">
        <v>0</v>
      </c>
      <c r="G728" s="115">
        <f t="shared" si="35"/>
        <v>192857</v>
      </c>
      <c r="H728" s="120">
        <v>61</v>
      </c>
      <c r="I728" s="117">
        <f t="shared" si="37"/>
        <v>192918</v>
      </c>
      <c r="J728" s="130">
        <f t="shared" ref="J728:J731" si="51">ROUND((H728*8/100),2)</f>
        <v>4.88</v>
      </c>
      <c r="M728" s="119">
        <f t="shared" si="48"/>
        <v>15.650000000000002</v>
      </c>
    </row>
    <row r="729" spans="4:13" x14ac:dyDescent="0.3">
      <c r="D729" s="79">
        <v>43901</v>
      </c>
      <c r="F729" t="s">
        <v>0</v>
      </c>
      <c r="G729" s="115">
        <f t="shared" si="35"/>
        <v>192918</v>
      </c>
      <c r="H729" s="120">
        <v>50</v>
      </c>
      <c r="I729" s="117">
        <f t="shared" si="37"/>
        <v>192968</v>
      </c>
      <c r="J729" s="130">
        <f t="shared" si="51"/>
        <v>4</v>
      </c>
      <c r="K729" s="3">
        <v>15</v>
      </c>
      <c r="M729" s="119">
        <f t="shared" si="48"/>
        <v>26.650000000000002</v>
      </c>
    </row>
    <row r="730" spans="4:13" x14ac:dyDescent="0.3">
      <c r="D730" s="79">
        <v>43902</v>
      </c>
      <c r="F730" t="s">
        <v>0</v>
      </c>
      <c r="G730" s="115">
        <f t="shared" si="35"/>
        <v>192968</v>
      </c>
      <c r="H730" s="120">
        <v>12</v>
      </c>
      <c r="I730" s="117">
        <f t="shared" si="37"/>
        <v>192980</v>
      </c>
      <c r="J730" s="130">
        <f t="shared" si="51"/>
        <v>0.96</v>
      </c>
      <c r="M730" s="119">
        <f t="shared" si="48"/>
        <v>25.69</v>
      </c>
    </row>
    <row r="731" spans="4:13" x14ac:dyDescent="0.3">
      <c r="D731" s="79">
        <v>43903</v>
      </c>
      <c r="F731" t="s">
        <v>0</v>
      </c>
      <c r="G731" s="115">
        <f t="shared" si="35"/>
        <v>192980</v>
      </c>
      <c r="H731" s="120">
        <v>11</v>
      </c>
      <c r="I731" s="117">
        <f t="shared" si="37"/>
        <v>192991</v>
      </c>
      <c r="J731" s="130">
        <f t="shared" si="51"/>
        <v>0.88</v>
      </c>
      <c r="K731" s="3">
        <v>10</v>
      </c>
      <c r="M731" s="119">
        <f t="shared" si="48"/>
        <v>34.81</v>
      </c>
    </row>
    <row r="732" spans="4:13" x14ac:dyDescent="0.3">
      <c r="D732" s="79">
        <v>43904</v>
      </c>
      <c r="F732" t="s">
        <v>0</v>
      </c>
      <c r="G732" s="115">
        <f t="shared" si="35"/>
        <v>192991</v>
      </c>
      <c r="H732" s="120">
        <v>51</v>
      </c>
      <c r="I732" s="117">
        <f t="shared" si="37"/>
        <v>193042</v>
      </c>
      <c r="J732" s="130">
        <f>ROUND((H732*8.8/100),2)</f>
        <v>4.49</v>
      </c>
      <c r="M732" s="119">
        <f t="shared" si="48"/>
        <v>30.32</v>
      </c>
    </row>
    <row r="733" spans="4:13" x14ac:dyDescent="0.3">
      <c r="D733" s="79">
        <v>43904</v>
      </c>
      <c r="F733" t="s">
        <v>5</v>
      </c>
      <c r="G733" s="115">
        <f t="shared" si="35"/>
        <v>193042</v>
      </c>
      <c r="H733" s="120">
        <v>12</v>
      </c>
      <c r="I733" s="117">
        <f t="shared" si="37"/>
        <v>193054</v>
      </c>
      <c r="J733" s="130">
        <f>ROUND((H733*7.8/100),2)</f>
        <v>0.94</v>
      </c>
      <c r="M733" s="119">
        <f t="shared" si="48"/>
        <v>29.38</v>
      </c>
    </row>
    <row r="734" spans="4:13" x14ac:dyDescent="0.3">
      <c r="D734" s="79">
        <v>43906</v>
      </c>
      <c r="F734" t="s">
        <v>0</v>
      </c>
      <c r="G734" s="115">
        <f t="shared" si="35"/>
        <v>193054</v>
      </c>
      <c r="H734" s="120">
        <v>97</v>
      </c>
      <c r="I734" s="117">
        <f t="shared" si="37"/>
        <v>193151</v>
      </c>
      <c r="J734" s="130">
        <f>ROUND((H734*8.8/100),2)</f>
        <v>8.5399999999999991</v>
      </c>
      <c r="M734" s="119">
        <f t="shared" si="48"/>
        <v>20.84</v>
      </c>
    </row>
    <row r="735" spans="4:13" x14ac:dyDescent="0.3">
      <c r="D735" s="79">
        <v>43907</v>
      </c>
      <c r="F735" t="s">
        <v>54</v>
      </c>
      <c r="G735" s="115">
        <f t="shared" si="35"/>
        <v>193151</v>
      </c>
      <c r="H735" s="120">
        <v>84</v>
      </c>
      <c r="I735" s="117">
        <f t="shared" si="37"/>
        <v>193235</v>
      </c>
      <c r="J735" s="130">
        <f>ROUND((H735*7.1/100),2)</f>
        <v>5.96</v>
      </c>
      <c r="K735" s="3">
        <v>15</v>
      </c>
      <c r="M735" s="119">
        <f t="shared" si="48"/>
        <v>29.88</v>
      </c>
    </row>
    <row r="736" spans="4:13" x14ac:dyDescent="0.3">
      <c r="D736" s="79">
        <v>43907</v>
      </c>
      <c r="F736" t="s">
        <v>0</v>
      </c>
      <c r="G736" s="115">
        <f t="shared" si="35"/>
        <v>193235</v>
      </c>
      <c r="H736" s="120">
        <v>33</v>
      </c>
      <c r="I736" s="117">
        <f t="shared" si="37"/>
        <v>193268</v>
      </c>
      <c r="J736" s="130">
        <f>ROUND((H736*8/100),2)</f>
        <v>2.64</v>
      </c>
      <c r="M736" s="119">
        <f t="shared" si="48"/>
        <v>27.24</v>
      </c>
    </row>
    <row r="737" spans="4:13" x14ac:dyDescent="0.3">
      <c r="D737" s="79">
        <v>43908</v>
      </c>
      <c r="F737" t="s">
        <v>30</v>
      </c>
      <c r="G737" s="115">
        <f t="shared" si="35"/>
        <v>193268</v>
      </c>
      <c r="H737" s="120">
        <v>530</v>
      </c>
      <c r="I737" s="117">
        <f t="shared" si="37"/>
        <v>193798</v>
      </c>
      <c r="J737" s="130">
        <f>ROUND((H737*7.1/100),2)</f>
        <v>37.630000000000003</v>
      </c>
      <c r="K737" s="3">
        <v>30</v>
      </c>
      <c r="M737" s="119">
        <f t="shared" si="48"/>
        <v>19.609999999999996</v>
      </c>
    </row>
    <row r="738" spans="4:13" x14ac:dyDescent="0.3">
      <c r="D738" s="79">
        <v>43908</v>
      </c>
      <c r="F738" t="s">
        <v>31</v>
      </c>
      <c r="G738" s="115">
        <f t="shared" si="35"/>
        <v>193798</v>
      </c>
      <c r="H738" s="120">
        <v>82</v>
      </c>
      <c r="I738" s="117">
        <f t="shared" si="37"/>
        <v>193880</v>
      </c>
      <c r="J738" s="130">
        <f t="shared" ref="J738" si="52">ROUND((H738*8.4/100),2)</f>
        <v>6.89</v>
      </c>
      <c r="K738" s="3">
        <v>10</v>
      </c>
      <c r="M738" s="119">
        <f t="shared" si="48"/>
        <v>22.719999999999995</v>
      </c>
    </row>
    <row r="739" spans="4:13" x14ac:dyDescent="0.3">
      <c r="D739" s="79">
        <v>43908</v>
      </c>
      <c r="F739" t="s">
        <v>0</v>
      </c>
      <c r="G739" s="115">
        <f t="shared" si="35"/>
        <v>193880</v>
      </c>
      <c r="H739" s="120">
        <v>10</v>
      </c>
      <c r="I739" s="117">
        <f t="shared" si="37"/>
        <v>193890</v>
      </c>
      <c r="J739" s="130">
        <f>ROUND((H739*8/100),2)</f>
        <v>0.8</v>
      </c>
      <c r="K739" s="3">
        <v>10</v>
      </c>
      <c r="M739" s="119">
        <f t="shared" si="48"/>
        <v>31.919999999999995</v>
      </c>
    </row>
    <row r="740" spans="4:13" x14ac:dyDescent="0.3">
      <c r="D740" s="79">
        <v>43909</v>
      </c>
      <c r="F740" t="s">
        <v>0</v>
      </c>
      <c r="G740" s="115">
        <f t="shared" si="35"/>
        <v>193890</v>
      </c>
      <c r="H740" s="120">
        <v>15</v>
      </c>
      <c r="I740" s="117">
        <f t="shared" si="37"/>
        <v>193905</v>
      </c>
      <c r="J740" s="130">
        <f>ROUND((H740*8/100),2)</f>
        <v>1.2</v>
      </c>
      <c r="M740" s="119">
        <f t="shared" si="48"/>
        <v>30.719999999999995</v>
      </c>
    </row>
    <row r="741" spans="4:13" x14ac:dyDescent="0.3">
      <c r="D741" s="79">
        <v>43910</v>
      </c>
      <c r="F741" t="s">
        <v>0</v>
      </c>
      <c r="G741" s="115">
        <f t="shared" si="35"/>
        <v>193905</v>
      </c>
      <c r="H741" s="120">
        <v>12</v>
      </c>
      <c r="I741" s="117">
        <f t="shared" si="37"/>
        <v>193917</v>
      </c>
      <c r="J741" s="130">
        <f>ROUND((H741*8/100),2)</f>
        <v>0.96</v>
      </c>
      <c r="M741" s="119">
        <f t="shared" si="48"/>
        <v>29.759999999999994</v>
      </c>
    </row>
    <row r="742" spans="4:13" x14ac:dyDescent="0.3">
      <c r="D742" s="79">
        <v>43913</v>
      </c>
      <c r="F742" t="s">
        <v>30</v>
      </c>
      <c r="G742" s="115">
        <f t="shared" si="35"/>
        <v>193917</v>
      </c>
      <c r="H742" s="120">
        <v>530</v>
      </c>
      <c r="I742" s="117">
        <f t="shared" si="37"/>
        <v>194447</v>
      </c>
      <c r="J742" s="130">
        <f>ROUND((H742*7.8/100),2)</f>
        <v>41.34</v>
      </c>
      <c r="K742" s="3">
        <v>30</v>
      </c>
      <c r="M742" s="119">
        <f t="shared" si="48"/>
        <v>18.419999999999991</v>
      </c>
    </row>
    <row r="743" spans="4:13" x14ac:dyDescent="0.3">
      <c r="D743" s="79">
        <v>43913</v>
      </c>
      <c r="F743" t="s">
        <v>31</v>
      </c>
      <c r="G743" s="115">
        <f t="shared" si="35"/>
        <v>194447</v>
      </c>
      <c r="H743" s="120">
        <v>112</v>
      </c>
      <c r="I743" s="117">
        <f t="shared" si="37"/>
        <v>194559</v>
      </c>
      <c r="J743" s="130">
        <f>ROUND((H743*9.1/100),2)</f>
        <v>10.19</v>
      </c>
      <c r="K743" s="3">
        <v>10</v>
      </c>
      <c r="M743" s="119">
        <f t="shared" si="48"/>
        <v>18.22999999999999</v>
      </c>
    </row>
    <row r="744" spans="4:13" x14ac:dyDescent="0.3">
      <c r="D744" s="79">
        <v>43913</v>
      </c>
      <c r="F744" t="s">
        <v>0</v>
      </c>
      <c r="G744" s="115">
        <f t="shared" si="35"/>
        <v>194559</v>
      </c>
      <c r="H744" s="120">
        <v>24</v>
      </c>
      <c r="I744" s="117">
        <f t="shared" si="37"/>
        <v>194583</v>
      </c>
      <c r="J744" s="130">
        <f>ROUND((H744*8.8/100),2)</f>
        <v>2.11</v>
      </c>
      <c r="K744" s="3">
        <v>15</v>
      </c>
      <c r="M744" s="119">
        <f t="shared" si="48"/>
        <v>31.11999999999999</v>
      </c>
    </row>
    <row r="745" spans="4:13" x14ac:dyDescent="0.3">
      <c r="D745" s="79">
        <v>43914</v>
      </c>
      <c r="F745" t="s">
        <v>0</v>
      </c>
      <c r="G745" s="115">
        <f t="shared" si="35"/>
        <v>194583</v>
      </c>
      <c r="H745" s="120">
        <v>92</v>
      </c>
      <c r="I745" s="117">
        <f t="shared" si="37"/>
        <v>194675</v>
      </c>
      <c r="J745" s="130">
        <f>ROUND((H745*8.8/100),2)</f>
        <v>8.1</v>
      </c>
      <c r="M745" s="119">
        <f t="shared" si="48"/>
        <v>23.019999999999989</v>
      </c>
    </row>
    <row r="746" spans="4:13" x14ac:dyDescent="0.3">
      <c r="D746" s="79">
        <v>43915</v>
      </c>
      <c r="F746" t="s">
        <v>0</v>
      </c>
      <c r="G746" s="115">
        <f t="shared" si="35"/>
        <v>194675</v>
      </c>
      <c r="H746" s="120">
        <v>78</v>
      </c>
      <c r="I746" s="117">
        <f t="shared" si="37"/>
        <v>194753</v>
      </c>
      <c r="J746" s="130">
        <f>ROUND((H746*8.8/100),2)</f>
        <v>6.86</v>
      </c>
      <c r="M746" s="119">
        <f t="shared" si="48"/>
        <v>16.159999999999989</v>
      </c>
    </row>
    <row r="747" spans="4:13" x14ac:dyDescent="0.3">
      <c r="D747" s="79">
        <v>43916</v>
      </c>
      <c r="F747" t="s">
        <v>0</v>
      </c>
      <c r="G747" s="115">
        <f t="shared" si="35"/>
        <v>194753</v>
      </c>
      <c r="H747" s="120">
        <v>12</v>
      </c>
      <c r="I747" s="117">
        <f t="shared" si="37"/>
        <v>194765</v>
      </c>
      <c r="J747" s="130">
        <f>ROUND((H747*8/100),2)</f>
        <v>0.96</v>
      </c>
      <c r="M747" s="119">
        <f t="shared" si="48"/>
        <v>15.199999999999989</v>
      </c>
    </row>
    <row r="748" spans="4:13" x14ac:dyDescent="0.3">
      <c r="D748" s="79">
        <v>43917</v>
      </c>
      <c r="F748" t="s">
        <v>0</v>
      </c>
      <c r="G748" s="115">
        <f t="shared" si="35"/>
        <v>194765</v>
      </c>
      <c r="H748" s="120">
        <v>13</v>
      </c>
      <c r="I748" s="117">
        <f t="shared" si="37"/>
        <v>194778</v>
      </c>
      <c r="J748" s="130">
        <f>ROUND((H748*8/100),2)</f>
        <v>1.04</v>
      </c>
      <c r="K748" s="3">
        <v>15</v>
      </c>
      <c r="M748" s="119">
        <f t="shared" si="48"/>
        <v>29.159999999999989</v>
      </c>
    </row>
    <row r="749" spans="4:13" x14ac:dyDescent="0.3">
      <c r="D749" s="79">
        <v>43920</v>
      </c>
      <c r="F749" t="s">
        <v>0</v>
      </c>
      <c r="G749" s="115">
        <f t="shared" si="35"/>
        <v>194778</v>
      </c>
      <c r="H749" s="120">
        <v>79</v>
      </c>
      <c r="I749" s="117">
        <f t="shared" si="37"/>
        <v>194857</v>
      </c>
      <c r="J749" s="130">
        <f>ROUND((H749*8.8/100),2)</f>
        <v>6.95</v>
      </c>
      <c r="M749" s="119">
        <f t="shared" si="48"/>
        <v>22.20999999999999</v>
      </c>
    </row>
    <row r="750" spans="4:13" x14ac:dyDescent="0.3">
      <c r="D750" s="79">
        <v>43921</v>
      </c>
      <c r="F750" t="s">
        <v>0</v>
      </c>
      <c r="G750" s="115">
        <f t="shared" si="35"/>
        <v>194857</v>
      </c>
      <c r="H750" s="120">
        <v>54</v>
      </c>
      <c r="I750" s="117">
        <f t="shared" si="37"/>
        <v>194911</v>
      </c>
      <c r="J750" s="130">
        <f>ROUND((H750*8.8/100),2)</f>
        <v>4.75</v>
      </c>
      <c r="M750" s="119">
        <f t="shared" si="48"/>
        <v>17.45999999999999</v>
      </c>
    </row>
    <row r="751" spans="4:13" x14ac:dyDescent="0.3">
      <c r="D751" s="79">
        <v>43922</v>
      </c>
      <c r="F751" t="s">
        <v>0</v>
      </c>
      <c r="G751" s="115">
        <f t="shared" si="35"/>
        <v>194911</v>
      </c>
      <c r="H751" s="120">
        <v>91</v>
      </c>
      <c r="I751" s="117">
        <f t="shared" si="37"/>
        <v>195002</v>
      </c>
      <c r="J751" s="130">
        <f>ROUND((H751*8.7/100),2)</f>
        <v>7.92</v>
      </c>
      <c r="K751" s="3">
        <v>15</v>
      </c>
      <c r="M751" s="119">
        <f t="shared" si="48"/>
        <v>24.539999999999992</v>
      </c>
    </row>
    <row r="752" spans="4:13" x14ac:dyDescent="0.3">
      <c r="D752" s="79">
        <v>43923</v>
      </c>
      <c r="F752" t="s">
        <v>0</v>
      </c>
      <c r="G752" s="115">
        <f t="shared" si="35"/>
        <v>195002</v>
      </c>
      <c r="H752" s="120">
        <v>38</v>
      </c>
      <c r="I752" s="117">
        <f t="shared" si="37"/>
        <v>195040</v>
      </c>
      <c r="J752" s="130">
        <f>ROUND((H752*8.5/100),2)</f>
        <v>3.23</v>
      </c>
      <c r="M752" s="119">
        <f t="shared" si="48"/>
        <v>21.309999999999992</v>
      </c>
    </row>
    <row r="753" spans="4:13" x14ac:dyDescent="0.3">
      <c r="D753" s="79">
        <v>43924</v>
      </c>
      <c r="F753" t="s">
        <v>0</v>
      </c>
      <c r="G753" s="115">
        <f t="shared" si="35"/>
        <v>195040</v>
      </c>
      <c r="H753" s="120">
        <v>35</v>
      </c>
      <c r="I753" s="117">
        <f t="shared" si="37"/>
        <v>195075</v>
      </c>
      <c r="J753" s="130">
        <f>ROUND((H753*8.5/100),2)</f>
        <v>2.98</v>
      </c>
      <c r="M753" s="119">
        <f t="shared" si="48"/>
        <v>18.329999999999991</v>
      </c>
    </row>
    <row r="754" spans="4:13" x14ac:dyDescent="0.3">
      <c r="D754" s="79">
        <v>43927</v>
      </c>
      <c r="F754" t="s">
        <v>0</v>
      </c>
      <c r="G754" s="115">
        <f t="shared" si="35"/>
        <v>195075</v>
      </c>
      <c r="H754" s="120">
        <v>94</v>
      </c>
      <c r="I754" s="117">
        <f t="shared" si="37"/>
        <v>195169</v>
      </c>
      <c r="J754" s="130">
        <f>ROUND((H754*8.7/100),2)</f>
        <v>8.18</v>
      </c>
      <c r="M754" s="119">
        <f t="shared" si="48"/>
        <v>10.149999999999991</v>
      </c>
    </row>
    <row r="755" spans="4:13" x14ac:dyDescent="0.3">
      <c r="D755" s="79">
        <v>43928</v>
      </c>
      <c r="F755" t="s">
        <v>0</v>
      </c>
      <c r="G755" s="115">
        <f t="shared" si="35"/>
        <v>195169</v>
      </c>
      <c r="H755" s="120">
        <v>21</v>
      </c>
      <c r="I755" s="117">
        <f t="shared" si="37"/>
        <v>195190</v>
      </c>
      <c r="J755" s="130">
        <f>ROUND((H755*8.5/100),2)</f>
        <v>1.79</v>
      </c>
      <c r="M755" s="119">
        <f t="shared" si="48"/>
        <v>8.3599999999999923</v>
      </c>
    </row>
    <row r="756" spans="4:13" x14ac:dyDescent="0.3">
      <c r="D756" s="79">
        <v>43929</v>
      </c>
      <c r="F756" t="s">
        <v>0</v>
      </c>
      <c r="G756" s="115">
        <f t="shared" si="35"/>
        <v>195190</v>
      </c>
      <c r="H756" s="120">
        <v>19</v>
      </c>
      <c r="I756" s="117">
        <f t="shared" si="37"/>
        <v>195209</v>
      </c>
      <c r="J756" s="130">
        <f t="shared" ref="J756:J852" si="53">ROUND((H756*8.5/100),2)</f>
        <v>1.62</v>
      </c>
      <c r="M756" s="119">
        <f t="shared" si="48"/>
        <v>6.7399999999999922</v>
      </c>
    </row>
    <row r="757" spans="4:13" x14ac:dyDescent="0.3">
      <c r="D757" s="79">
        <v>43930</v>
      </c>
      <c r="F757" t="s">
        <v>0</v>
      </c>
      <c r="G757" s="115">
        <f t="shared" si="35"/>
        <v>195209</v>
      </c>
      <c r="H757" s="120">
        <v>17</v>
      </c>
      <c r="I757" s="117">
        <f t="shared" si="37"/>
        <v>195226</v>
      </c>
      <c r="J757" s="130">
        <f t="shared" si="53"/>
        <v>1.45</v>
      </c>
      <c r="M757" s="119">
        <f t="shared" si="48"/>
        <v>5.289999999999992</v>
      </c>
    </row>
    <row r="758" spans="4:13" x14ac:dyDescent="0.3">
      <c r="D758" s="79">
        <v>43931</v>
      </c>
      <c r="F758" t="s">
        <v>0</v>
      </c>
      <c r="G758" s="115">
        <f t="shared" si="35"/>
        <v>195226</v>
      </c>
      <c r="H758" s="120">
        <v>23</v>
      </c>
      <c r="I758" s="117">
        <f t="shared" si="37"/>
        <v>195249</v>
      </c>
      <c r="J758" s="130">
        <f t="shared" si="53"/>
        <v>1.96</v>
      </c>
      <c r="M758" s="119">
        <f t="shared" si="48"/>
        <v>3.3299999999999921</v>
      </c>
    </row>
    <row r="759" spans="4:13" x14ac:dyDescent="0.3">
      <c r="D759" s="79">
        <v>43935</v>
      </c>
      <c r="F759" t="s">
        <v>0</v>
      </c>
      <c r="G759" s="115">
        <f t="shared" si="35"/>
        <v>195249</v>
      </c>
      <c r="H759" s="120">
        <v>11</v>
      </c>
      <c r="I759" s="117">
        <f t="shared" si="37"/>
        <v>195260</v>
      </c>
      <c r="J759" s="130">
        <f t="shared" si="53"/>
        <v>0.94</v>
      </c>
      <c r="K759" s="3">
        <v>20</v>
      </c>
      <c r="M759" s="119">
        <f t="shared" si="48"/>
        <v>22.389999999999993</v>
      </c>
    </row>
    <row r="760" spans="4:13" x14ac:dyDescent="0.3">
      <c r="D760" s="79">
        <v>43938</v>
      </c>
      <c r="F760" t="s">
        <v>0</v>
      </c>
      <c r="G760" s="115">
        <f t="shared" si="35"/>
        <v>195260</v>
      </c>
      <c r="H760" s="120">
        <v>24</v>
      </c>
      <c r="I760" s="117">
        <f t="shared" si="37"/>
        <v>195284</v>
      </c>
      <c r="J760" s="130">
        <f t="shared" si="53"/>
        <v>2.04</v>
      </c>
      <c r="M760" s="119">
        <f t="shared" si="48"/>
        <v>20.349999999999994</v>
      </c>
    </row>
    <row r="761" spans="4:13" x14ac:dyDescent="0.3">
      <c r="D761" s="79">
        <v>43951</v>
      </c>
      <c r="F761" t="s">
        <v>0</v>
      </c>
      <c r="G761" s="115">
        <f t="shared" si="35"/>
        <v>195284</v>
      </c>
      <c r="H761" s="120">
        <v>37</v>
      </c>
      <c r="I761" s="117">
        <f t="shared" si="37"/>
        <v>195321</v>
      </c>
      <c r="J761" s="130">
        <f>ROUND((H761*8.5/100),2)</f>
        <v>3.15</v>
      </c>
      <c r="M761" s="119">
        <f t="shared" si="48"/>
        <v>17.199999999999996</v>
      </c>
    </row>
    <row r="762" spans="4:13" x14ac:dyDescent="0.3">
      <c r="D762" s="79">
        <v>43955</v>
      </c>
      <c r="F762" t="s">
        <v>0</v>
      </c>
      <c r="G762" s="115">
        <f t="shared" si="35"/>
        <v>195321</v>
      </c>
      <c r="H762" s="120">
        <v>49</v>
      </c>
      <c r="I762" s="117">
        <f t="shared" si="37"/>
        <v>195370</v>
      </c>
      <c r="J762" s="130">
        <f t="shared" si="53"/>
        <v>4.17</v>
      </c>
      <c r="K762" s="3">
        <v>15</v>
      </c>
      <c r="M762" s="119">
        <f t="shared" si="48"/>
        <v>28.029999999999994</v>
      </c>
    </row>
    <row r="763" spans="4:13" x14ac:dyDescent="0.3">
      <c r="D763" s="79">
        <v>43956</v>
      </c>
      <c r="F763" t="s">
        <v>0</v>
      </c>
      <c r="G763" s="115">
        <f t="shared" si="35"/>
        <v>195370</v>
      </c>
      <c r="H763" s="120">
        <v>51</v>
      </c>
      <c r="I763" s="117">
        <f t="shared" si="37"/>
        <v>195421</v>
      </c>
      <c r="J763" s="130">
        <f t="shared" si="53"/>
        <v>4.34</v>
      </c>
      <c r="M763" s="119">
        <f t="shared" si="48"/>
        <v>23.689999999999994</v>
      </c>
    </row>
    <row r="764" spans="4:13" x14ac:dyDescent="0.3">
      <c r="D764" s="79">
        <v>43957</v>
      </c>
      <c r="F764" t="s">
        <v>0</v>
      </c>
      <c r="G764" s="115">
        <f t="shared" si="35"/>
        <v>195421</v>
      </c>
      <c r="H764" s="120">
        <v>25</v>
      </c>
      <c r="I764" s="117">
        <f t="shared" si="37"/>
        <v>195446</v>
      </c>
      <c r="J764" s="130">
        <f t="shared" si="53"/>
        <v>2.13</v>
      </c>
      <c r="M764" s="119">
        <f t="shared" si="48"/>
        <v>21.559999999999995</v>
      </c>
    </row>
    <row r="765" spans="4:13" x14ac:dyDescent="0.3">
      <c r="D765" s="79">
        <v>43958</v>
      </c>
      <c r="F765" t="s">
        <v>0</v>
      </c>
      <c r="G765" s="115">
        <f t="shared" si="35"/>
        <v>195446</v>
      </c>
      <c r="H765" s="120">
        <v>27</v>
      </c>
      <c r="I765" s="117">
        <f t="shared" si="37"/>
        <v>195473</v>
      </c>
      <c r="J765" s="130">
        <f t="shared" si="53"/>
        <v>2.2999999999999998</v>
      </c>
      <c r="M765" s="119">
        <f t="shared" si="48"/>
        <v>19.259999999999994</v>
      </c>
    </row>
    <row r="766" spans="4:13" x14ac:dyDescent="0.3">
      <c r="D766" s="79">
        <v>43959</v>
      </c>
      <c r="F766" t="s">
        <v>0</v>
      </c>
      <c r="G766" s="115">
        <f t="shared" si="35"/>
        <v>195473</v>
      </c>
      <c r="H766" s="120">
        <v>29</v>
      </c>
      <c r="I766" s="117">
        <f t="shared" si="37"/>
        <v>195502</v>
      </c>
      <c r="J766" s="130">
        <f t="shared" si="53"/>
        <v>2.4700000000000002</v>
      </c>
      <c r="M766" s="119">
        <f t="shared" ref="M766:M830" si="54">M765-J766+K766</f>
        <v>16.789999999999996</v>
      </c>
    </row>
    <row r="767" spans="4:13" x14ac:dyDescent="0.3">
      <c r="D767" s="79">
        <v>43962</v>
      </c>
      <c r="F767" t="s">
        <v>0</v>
      </c>
      <c r="G767" s="115">
        <f t="shared" si="35"/>
        <v>195502</v>
      </c>
      <c r="H767" s="120">
        <v>16</v>
      </c>
      <c r="I767" s="117">
        <f t="shared" si="37"/>
        <v>195518</v>
      </c>
      <c r="J767" s="130">
        <f t="shared" si="53"/>
        <v>1.36</v>
      </c>
      <c r="M767" s="119">
        <f t="shared" si="54"/>
        <v>15.429999999999996</v>
      </c>
    </row>
    <row r="768" spans="4:13" x14ac:dyDescent="0.3">
      <c r="D768" s="79">
        <v>43964</v>
      </c>
      <c r="F768" t="s">
        <v>0</v>
      </c>
      <c r="G768" s="115">
        <f t="shared" si="35"/>
        <v>195518</v>
      </c>
      <c r="H768" s="120">
        <v>21</v>
      </c>
      <c r="I768" s="117">
        <f t="shared" si="37"/>
        <v>195539</v>
      </c>
      <c r="J768" s="130">
        <f t="shared" si="53"/>
        <v>1.79</v>
      </c>
      <c r="M768" s="119">
        <f t="shared" si="54"/>
        <v>13.639999999999997</v>
      </c>
    </row>
    <row r="769" spans="4:14" x14ac:dyDescent="0.3">
      <c r="D769" s="79">
        <v>43966</v>
      </c>
      <c r="F769" t="s">
        <v>0</v>
      </c>
      <c r="G769" s="115">
        <f t="shared" si="35"/>
        <v>195539</v>
      </c>
      <c r="H769" s="120">
        <v>28</v>
      </c>
      <c r="I769" s="117">
        <f t="shared" si="37"/>
        <v>195567</v>
      </c>
      <c r="J769" s="130">
        <f t="shared" si="53"/>
        <v>2.38</v>
      </c>
      <c r="K769" s="3">
        <v>20</v>
      </c>
      <c r="M769" s="119">
        <f t="shared" si="54"/>
        <v>31.259999999999998</v>
      </c>
    </row>
    <row r="770" spans="4:14" x14ac:dyDescent="0.3">
      <c r="D770" s="79">
        <v>43969</v>
      </c>
      <c r="F770" t="s">
        <v>0</v>
      </c>
      <c r="G770" s="115">
        <f t="shared" si="35"/>
        <v>195567</v>
      </c>
      <c r="H770" s="120">
        <v>29</v>
      </c>
      <c r="I770" s="117">
        <f t="shared" si="37"/>
        <v>195596</v>
      </c>
      <c r="J770" s="130">
        <f t="shared" si="53"/>
        <v>2.4700000000000002</v>
      </c>
      <c r="M770" s="119">
        <f t="shared" si="54"/>
        <v>28.79</v>
      </c>
    </row>
    <row r="771" spans="4:14" x14ac:dyDescent="0.3">
      <c r="D771" s="79">
        <v>43971</v>
      </c>
      <c r="F771" t="s">
        <v>0</v>
      </c>
      <c r="G771" s="115">
        <f t="shared" si="35"/>
        <v>195596</v>
      </c>
      <c r="H771" s="120">
        <v>27</v>
      </c>
      <c r="I771" s="117">
        <f t="shared" si="37"/>
        <v>195623</v>
      </c>
      <c r="J771" s="130">
        <f t="shared" si="53"/>
        <v>2.2999999999999998</v>
      </c>
      <c r="M771" s="119">
        <f t="shared" si="54"/>
        <v>26.49</v>
      </c>
    </row>
    <row r="772" spans="4:14" x14ac:dyDescent="0.3">
      <c r="D772" s="79">
        <v>43973</v>
      </c>
      <c r="F772" t="s">
        <v>0</v>
      </c>
      <c r="G772" s="115">
        <f t="shared" si="35"/>
        <v>195623</v>
      </c>
      <c r="H772" s="120">
        <v>25</v>
      </c>
      <c r="I772" s="117">
        <f t="shared" si="37"/>
        <v>195648</v>
      </c>
      <c r="J772" s="130">
        <f t="shared" si="53"/>
        <v>2.13</v>
      </c>
      <c r="M772" s="119">
        <f t="shared" si="54"/>
        <v>24.36</v>
      </c>
    </row>
    <row r="773" spans="4:14" x14ac:dyDescent="0.3">
      <c r="D773" s="79">
        <v>43976</v>
      </c>
      <c r="F773" t="s">
        <v>0</v>
      </c>
      <c r="G773" s="115">
        <f t="shared" si="35"/>
        <v>195648</v>
      </c>
      <c r="H773" s="120">
        <v>23</v>
      </c>
      <c r="I773" s="117">
        <f t="shared" si="37"/>
        <v>195671</v>
      </c>
      <c r="J773" s="130">
        <f t="shared" si="53"/>
        <v>1.96</v>
      </c>
      <c r="M773" s="119">
        <f t="shared" si="54"/>
        <v>22.4</v>
      </c>
    </row>
    <row r="774" spans="4:14" x14ac:dyDescent="0.3">
      <c r="D774" s="79">
        <v>43977</v>
      </c>
      <c r="F774" t="s">
        <v>0</v>
      </c>
      <c r="G774" s="115">
        <f t="shared" si="35"/>
        <v>195671</v>
      </c>
      <c r="H774" s="120">
        <v>31</v>
      </c>
      <c r="I774" s="117">
        <f t="shared" si="37"/>
        <v>195702</v>
      </c>
      <c r="J774" s="130">
        <f t="shared" si="53"/>
        <v>2.64</v>
      </c>
      <c r="M774" s="119">
        <f t="shared" si="54"/>
        <v>19.759999999999998</v>
      </c>
    </row>
    <row r="775" spans="4:14" x14ac:dyDescent="0.3">
      <c r="D775" s="79">
        <v>43978</v>
      </c>
      <c r="F775" t="s">
        <v>0</v>
      </c>
      <c r="G775" s="115">
        <f t="shared" si="35"/>
        <v>195702</v>
      </c>
      <c r="H775" s="120">
        <v>25</v>
      </c>
      <c r="I775" s="117">
        <f t="shared" si="37"/>
        <v>195727</v>
      </c>
      <c r="J775" s="130">
        <f t="shared" si="53"/>
        <v>2.13</v>
      </c>
      <c r="M775" s="119">
        <f t="shared" si="54"/>
        <v>17.63</v>
      </c>
    </row>
    <row r="776" spans="4:14" x14ac:dyDescent="0.3">
      <c r="D776" s="79">
        <v>43979</v>
      </c>
      <c r="F776" t="s">
        <v>0</v>
      </c>
      <c r="G776" s="115">
        <f t="shared" si="35"/>
        <v>195727</v>
      </c>
      <c r="H776" s="120">
        <v>34</v>
      </c>
      <c r="I776" s="117">
        <f t="shared" si="37"/>
        <v>195761</v>
      </c>
      <c r="J776" s="130">
        <f t="shared" si="53"/>
        <v>2.89</v>
      </c>
      <c r="K776" s="3">
        <v>20</v>
      </c>
      <c r="M776" s="119">
        <f t="shared" si="54"/>
        <v>34.739999999999995</v>
      </c>
    </row>
    <row r="777" spans="4:14" x14ac:dyDescent="0.3">
      <c r="D777" s="79">
        <v>43980</v>
      </c>
      <c r="F777" t="s">
        <v>0</v>
      </c>
      <c r="G777" s="115">
        <f t="shared" si="35"/>
        <v>195761</v>
      </c>
      <c r="H777" s="120">
        <v>27</v>
      </c>
      <c r="I777" s="117">
        <f t="shared" si="37"/>
        <v>195788</v>
      </c>
      <c r="J777" s="130">
        <f t="shared" si="53"/>
        <v>2.2999999999999998</v>
      </c>
      <c r="M777" s="119">
        <f t="shared" si="54"/>
        <v>32.44</v>
      </c>
    </row>
    <row r="778" spans="4:14" x14ac:dyDescent="0.3">
      <c r="D778" s="79">
        <v>43983</v>
      </c>
      <c r="F778" t="s">
        <v>0</v>
      </c>
      <c r="G778" s="115">
        <f t="shared" ref="G778:G875" si="55">I777</f>
        <v>195788</v>
      </c>
      <c r="H778" s="120">
        <v>29</v>
      </c>
      <c r="I778" s="117">
        <f t="shared" ref="I778:I875" si="56">G778+H778</f>
        <v>195817</v>
      </c>
      <c r="J778" s="130">
        <f t="shared" si="53"/>
        <v>2.4700000000000002</v>
      </c>
      <c r="M778" s="119">
        <f t="shared" si="54"/>
        <v>29.97</v>
      </c>
    </row>
    <row r="779" spans="4:14" x14ac:dyDescent="0.3">
      <c r="D779" s="79">
        <v>43984</v>
      </c>
      <c r="F779" t="s">
        <v>0</v>
      </c>
      <c r="G779" s="115">
        <f t="shared" si="55"/>
        <v>195817</v>
      </c>
      <c r="H779" s="120">
        <v>20</v>
      </c>
      <c r="I779" s="117">
        <f t="shared" si="56"/>
        <v>195837</v>
      </c>
      <c r="J779" s="130">
        <f t="shared" si="53"/>
        <v>1.7</v>
      </c>
      <c r="M779" s="119">
        <f t="shared" si="54"/>
        <v>28.27</v>
      </c>
    </row>
    <row r="780" spans="4:14" x14ac:dyDescent="0.3">
      <c r="D780" s="79">
        <v>43985</v>
      </c>
      <c r="F780" t="s">
        <v>0</v>
      </c>
      <c r="G780" s="115">
        <f t="shared" si="55"/>
        <v>195837</v>
      </c>
      <c r="H780" s="120">
        <v>36</v>
      </c>
      <c r="I780" s="117">
        <f t="shared" si="56"/>
        <v>195873</v>
      </c>
      <c r="J780" s="130">
        <f t="shared" si="53"/>
        <v>3.06</v>
      </c>
      <c r="K780" s="3">
        <v>10</v>
      </c>
      <c r="M780" s="119">
        <f t="shared" si="54"/>
        <v>35.21</v>
      </c>
      <c r="N780" t="s">
        <v>120</v>
      </c>
    </row>
    <row r="781" spans="4:14" x14ac:dyDescent="0.3">
      <c r="D781" s="79">
        <v>43986</v>
      </c>
      <c r="F781" t="s">
        <v>0</v>
      </c>
      <c r="G781" s="115">
        <f t="shared" si="55"/>
        <v>195873</v>
      </c>
      <c r="H781" s="120">
        <v>39</v>
      </c>
      <c r="I781" s="117">
        <f t="shared" si="56"/>
        <v>195912</v>
      </c>
      <c r="J781" s="130">
        <f t="shared" si="53"/>
        <v>3.32</v>
      </c>
      <c r="M781" s="119">
        <f t="shared" si="54"/>
        <v>31.89</v>
      </c>
    </row>
    <row r="782" spans="4:14" x14ac:dyDescent="0.3">
      <c r="D782" s="79">
        <v>43987</v>
      </c>
      <c r="F782" t="s">
        <v>0</v>
      </c>
      <c r="G782" s="115">
        <f t="shared" si="55"/>
        <v>195912</v>
      </c>
      <c r="H782" s="120">
        <v>42</v>
      </c>
      <c r="I782" s="117">
        <f t="shared" si="56"/>
        <v>195954</v>
      </c>
      <c r="J782" s="130">
        <f t="shared" si="53"/>
        <v>3.57</v>
      </c>
      <c r="M782" s="119">
        <f t="shared" si="54"/>
        <v>28.32</v>
      </c>
    </row>
    <row r="783" spans="4:14" x14ac:dyDescent="0.3">
      <c r="D783" s="79">
        <v>43990</v>
      </c>
      <c r="F783" t="s">
        <v>0</v>
      </c>
      <c r="G783" s="115">
        <f t="shared" si="55"/>
        <v>195954</v>
      </c>
      <c r="H783" s="120">
        <v>38</v>
      </c>
      <c r="I783" s="117">
        <f t="shared" si="56"/>
        <v>195992</v>
      </c>
      <c r="J783" s="130">
        <f t="shared" si="53"/>
        <v>3.23</v>
      </c>
      <c r="M783" s="119">
        <f t="shared" si="54"/>
        <v>25.09</v>
      </c>
    </row>
    <row r="784" spans="4:14" x14ac:dyDescent="0.3">
      <c r="D784" s="79">
        <v>43991</v>
      </c>
      <c r="F784" t="s">
        <v>0</v>
      </c>
      <c r="G784" s="115">
        <f t="shared" si="55"/>
        <v>195992</v>
      </c>
      <c r="H784" s="120">
        <v>34</v>
      </c>
      <c r="I784" s="117">
        <f t="shared" si="56"/>
        <v>196026</v>
      </c>
      <c r="J784" s="130">
        <f t="shared" si="53"/>
        <v>2.89</v>
      </c>
      <c r="M784" s="119">
        <f t="shared" si="54"/>
        <v>22.2</v>
      </c>
    </row>
    <row r="785" spans="4:14" x14ac:dyDescent="0.3">
      <c r="D785" s="79">
        <v>43992</v>
      </c>
      <c r="F785" t="s">
        <v>0</v>
      </c>
      <c r="G785" s="115">
        <f t="shared" si="55"/>
        <v>196026</v>
      </c>
      <c r="H785" s="120">
        <v>40</v>
      </c>
      <c r="I785" s="117">
        <f t="shared" si="56"/>
        <v>196066</v>
      </c>
      <c r="J785" s="130">
        <f t="shared" si="53"/>
        <v>3.4</v>
      </c>
      <c r="M785" s="119">
        <f t="shared" si="54"/>
        <v>18.8</v>
      </c>
    </row>
    <row r="786" spans="4:14" x14ac:dyDescent="0.3">
      <c r="D786" s="79">
        <v>43993</v>
      </c>
      <c r="F786" t="s">
        <v>0</v>
      </c>
      <c r="G786" s="115">
        <f t="shared" si="55"/>
        <v>196066</v>
      </c>
      <c r="H786" s="120">
        <v>35</v>
      </c>
      <c r="I786" s="117">
        <f t="shared" si="56"/>
        <v>196101</v>
      </c>
      <c r="J786" s="130">
        <f t="shared" si="53"/>
        <v>2.98</v>
      </c>
      <c r="K786" s="3">
        <v>15</v>
      </c>
      <c r="M786" s="119">
        <f t="shared" si="54"/>
        <v>30.82</v>
      </c>
    </row>
    <row r="787" spans="4:14" x14ac:dyDescent="0.3">
      <c r="D787" s="79">
        <v>43994</v>
      </c>
      <c r="F787" t="s">
        <v>0</v>
      </c>
      <c r="G787" s="115">
        <f t="shared" si="55"/>
        <v>196101</v>
      </c>
      <c r="H787" s="120">
        <v>19</v>
      </c>
      <c r="I787" s="117">
        <f t="shared" si="56"/>
        <v>196120</v>
      </c>
      <c r="J787" s="130">
        <f t="shared" si="53"/>
        <v>1.62</v>
      </c>
      <c r="M787" s="119">
        <f t="shared" si="54"/>
        <v>29.2</v>
      </c>
    </row>
    <row r="788" spans="4:14" x14ac:dyDescent="0.3">
      <c r="D788" s="79">
        <v>43997</v>
      </c>
      <c r="F788" t="s">
        <v>0</v>
      </c>
      <c r="G788" s="115">
        <f t="shared" si="55"/>
        <v>196120</v>
      </c>
      <c r="H788" s="120">
        <v>17</v>
      </c>
      <c r="I788" s="117">
        <f t="shared" si="56"/>
        <v>196137</v>
      </c>
      <c r="J788" s="130">
        <f t="shared" si="53"/>
        <v>1.45</v>
      </c>
      <c r="M788" s="119">
        <f t="shared" si="54"/>
        <v>27.75</v>
      </c>
    </row>
    <row r="789" spans="4:14" x14ac:dyDescent="0.3">
      <c r="D789" s="79">
        <v>43998</v>
      </c>
      <c r="F789" t="s">
        <v>0</v>
      </c>
      <c r="G789" s="115">
        <f t="shared" si="55"/>
        <v>196137</v>
      </c>
      <c r="H789" s="120">
        <v>25</v>
      </c>
      <c r="I789" s="117">
        <f t="shared" si="56"/>
        <v>196162</v>
      </c>
      <c r="J789" s="130">
        <f t="shared" si="53"/>
        <v>2.13</v>
      </c>
      <c r="M789" s="119">
        <f t="shared" si="54"/>
        <v>25.62</v>
      </c>
    </row>
    <row r="790" spans="4:14" x14ac:dyDescent="0.3">
      <c r="D790" s="79">
        <v>43999</v>
      </c>
      <c r="F790" t="s">
        <v>0</v>
      </c>
      <c r="G790" s="115">
        <f t="shared" si="55"/>
        <v>196162</v>
      </c>
      <c r="H790" s="120">
        <v>58</v>
      </c>
      <c r="I790" s="117">
        <f t="shared" si="56"/>
        <v>196220</v>
      </c>
      <c r="J790" s="130">
        <f t="shared" si="53"/>
        <v>4.93</v>
      </c>
      <c r="K790" s="3">
        <v>15</v>
      </c>
      <c r="M790" s="119">
        <f t="shared" si="54"/>
        <v>35.69</v>
      </c>
      <c r="N790" t="s">
        <v>121</v>
      </c>
    </row>
    <row r="791" spans="4:14" x14ac:dyDescent="0.3">
      <c r="D791" s="79">
        <v>44000</v>
      </c>
      <c r="F791" t="s">
        <v>0</v>
      </c>
      <c r="G791" s="115">
        <f t="shared" si="55"/>
        <v>196220</v>
      </c>
      <c r="H791" s="120">
        <v>63</v>
      </c>
      <c r="I791" s="117">
        <f t="shared" si="56"/>
        <v>196283</v>
      </c>
      <c r="J791" s="130">
        <f t="shared" si="53"/>
        <v>5.36</v>
      </c>
      <c r="M791" s="119">
        <f t="shared" si="54"/>
        <v>30.33</v>
      </c>
    </row>
    <row r="792" spans="4:14" x14ac:dyDescent="0.3">
      <c r="D792" s="79">
        <v>44001</v>
      </c>
      <c r="F792" t="s">
        <v>0</v>
      </c>
      <c r="G792" s="115">
        <f t="shared" si="55"/>
        <v>196283</v>
      </c>
      <c r="H792" s="120">
        <v>42</v>
      </c>
      <c r="I792" s="117">
        <f t="shared" si="56"/>
        <v>196325</v>
      </c>
      <c r="J792" s="130">
        <f t="shared" si="53"/>
        <v>3.57</v>
      </c>
      <c r="M792" s="119">
        <f t="shared" si="54"/>
        <v>26.759999999999998</v>
      </c>
    </row>
    <row r="793" spans="4:14" x14ac:dyDescent="0.3">
      <c r="D793" s="79">
        <v>44004</v>
      </c>
      <c r="F793" t="s">
        <v>0</v>
      </c>
      <c r="G793" s="115">
        <f t="shared" si="55"/>
        <v>196325</v>
      </c>
      <c r="H793" s="120">
        <v>45</v>
      </c>
      <c r="I793" s="117">
        <f t="shared" si="56"/>
        <v>196370</v>
      </c>
      <c r="J793" s="130">
        <f t="shared" si="53"/>
        <v>3.83</v>
      </c>
      <c r="M793" s="119">
        <f t="shared" si="54"/>
        <v>22.93</v>
      </c>
    </row>
    <row r="794" spans="4:14" x14ac:dyDescent="0.3">
      <c r="D794" s="79">
        <v>44005</v>
      </c>
      <c r="F794" t="s">
        <v>0</v>
      </c>
      <c r="G794" s="115">
        <f t="shared" si="55"/>
        <v>196370</v>
      </c>
      <c r="H794" s="120">
        <v>29</v>
      </c>
      <c r="I794" s="117">
        <f t="shared" si="56"/>
        <v>196399</v>
      </c>
      <c r="J794" s="130">
        <f t="shared" si="53"/>
        <v>2.4700000000000002</v>
      </c>
      <c r="K794" s="3">
        <v>20</v>
      </c>
      <c r="M794" s="119">
        <f t="shared" si="54"/>
        <v>40.46</v>
      </c>
    </row>
    <row r="795" spans="4:14" x14ac:dyDescent="0.3">
      <c r="D795" s="79">
        <v>44006</v>
      </c>
      <c r="F795" t="s">
        <v>0</v>
      </c>
      <c r="G795" s="115">
        <f t="shared" si="55"/>
        <v>196399</v>
      </c>
      <c r="H795" s="120">
        <v>27</v>
      </c>
      <c r="I795" s="117">
        <f t="shared" si="56"/>
        <v>196426</v>
      </c>
      <c r="J795" s="130">
        <f t="shared" si="53"/>
        <v>2.2999999999999998</v>
      </c>
      <c r="M795" s="119">
        <f t="shared" si="54"/>
        <v>38.160000000000004</v>
      </c>
    </row>
    <row r="796" spans="4:14" x14ac:dyDescent="0.3">
      <c r="D796" s="79">
        <v>44007</v>
      </c>
      <c r="F796" t="s">
        <v>0</v>
      </c>
      <c r="G796" s="115">
        <f t="shared" si="55"/>
        <v>196426</v>
      </c>
      <c r="H796" s="120">
        <v>29</v>
      </c>
      <c r="I796" s="117">
        <f t="shared" si="56"/>
        <v>196455</v>
      </c>
      <c r="J796" s="130">
        <f t="shared" si="53"/>
        <v>2.4700000000000002</v>
      </c>
      <c r="M796" s="119">
        <f t="shared" si="54"/>
        <v>35.690000000000005</v>
      </c>
    </row>
    <row r="797" spans="4:14" x14ac:dyDescent="0.3">
      <c r="D797" s="79">
        <v>44008</v>
      </c>
      <c r="F797" t="s">
        <v>0</v>
      </c>
      <c r="G797" s="115">
        <f t="shared" si="55"/>
        <v>196455</v>
      </c>
      <c r="H797" s="120">
        <v>25</v>
      </c>
      <c r="I797" s="117">
        <f t="shared" si="56"/>
        <v>196480</v>
      </c>
      <c r="J797" s="130">
        <f t="shared" si="53"/>
        <v>2.13</v>
      </c>
      <c r="M797" s="119">
        <f t="shared" si="54"/>
        <v>33.56</v>
      </c>
    </row>
    <row r="798" spans="4:14" x14ac:dyDescent="0.3">
      <c r="D798" s="79">
        <v>44011</v>
      </c>
      <c r="F798" t="s">
        <v>0</v>
      </c>
      <c r="G798" s="115">
        <f t="shared" si="55"/>
        <v>196480</v>
      </c>
      <c r="H798" s="120">
        <v>28</v>
      </c>
      <c r="I798" s="117">
        <f t="shared" si="56"/>
        <v>196508</v>
      </c>
      <c r="J798" s="130">
        <f t="shared" si="53"/>
        <v>2.38</v>
      </c>
      <c r="M798" s="119">
        <f t="shared" si="54"/>
        <v>31.180000000000003</v>
      </c>
    </row>
    <row r="799" spans="4:14" x14ac:dyDescent="0.3">
      <c r="D799" s="79">
        <v>44012</v>
      </c>
      <c r="F799" t="s">
        <v>0</v>
      </c>
      <c r="G799" s="115">
        <f t="shared" si="55"/>
        <v>196508</v>
      </c>
      <c r="H799" s="120">
        <v>24</v>
      </c>
      <c r="I799" s="117">
        <f t="shared" si="56"/>
        <v>196532</v>
      </c>
      <c r="J799" s="130">
        <f t="shared" si="53"/>
        <v>2.04</v>
      </c>
      <c r="M799" s="119">
        <f t="shared" si="54"/>
        <v>29.140000000000004</v>
      </c>
    </row>
    <row r="800" spans="4:14" x14ac:dyDescent="0.3">
      <c r="D800" s="79">
        <v>44013</v>
      </c>
      <c r="F800" t="s">
        <v>0</v>
      </c>
      <c r="G800" s="115">
        <f t="shared" si="55"/>
        <v>196532</v>
      </c>
      <c r="H800" s="120">
        <v>21</v>
      </c>
      <c r="I800" s="117">
        <f t="shared" si="56"/>
        <v>196553</v>
      </c>
      <c r="J800" s="130">
        <f t="shared" si="53"/>
        <v>1.79</v>
      </c>
      <c r="K800" s="3">
        <v>10</v>
      </c>
      <c r="M800" s="119">
        <f t="shared" si="54"/>
        <v>37.350000000000009</v>
      </c>
    </row>
    <row r="801" spans="4:13" x14ac:dyDescent="0.3">
      <c r="D801" s="79">
        <v>44014</v>
      </c>
      <c r="F801" t="s">
        <v>0</v>
      </c>
      <c r="G801" s="115">
        <f t="shared" si="55"/>
        <v>196553</v>
      </c>
      <c r="H801" s="120">
        <v>35</v>
      </c>
      <c r="I801" s="117">
        <f t="shared" si="56"/>
        <v>196588</v>
      </c>
      <c r="J801" s="130">
        <f t="shared" si="53"/>
        <v>2.98</v>
      </c>
      <c r="M801" s="119">
        <f t="shared" si="54"/>
        <v>34.370000000000012</v>
      </c>
    </row>
    <row r="802" spans="4:13" x14ac:dyDescent="0.3">
      <c r="D802" s="79">
        <v>44018</v>
      </c>
      <c r="F802" t="s">
        <v>0</v>
      </c>
      <c r="G802" s="115">
        <f t="shared" si="55"/>
        <v>196588</v>
      </c>
      <c r="H802" s="120">
        <v>21</v>
      </c>
      <c r="I802" s="117">
        <f t="shared" si="56"/>
        <v>196609</v>
      </c>
      <c r="J802" s="130">
        <f t="shared" si="53"/>
        <v>1.79</v>
      </c>
      <c r="M802" s="119">
        <f t="shared" si="54"/>
        <v>32.580000000000013</v>
      </c>
    </row>
    <row r="803" spans="4:13" x14ac:dyDescent="0.3">
      <c r="D803" s="79">
        <v>44019</v>
      </c>
      <c r="F803" t="s">
        <v>30</v>
      </c>
      <c r="G803" s="115">
        <f t="shared" si="55"/>
        <v>196609</v>
      </c>
      <c r="H803" s="120">
        <v>530</v>
      </c>
      <c r="I803" s="117">
        <f t="shared" si="56"/>
        <v>197139</v>
      </c>
      <c r="J803" s="130">
        <f>ROUND((H803*7.5/100),2)</f>
        <v>39.75</v>
      </c>
      <c r="K803" s="3">
        <v>15</v>
      </c>
      <c r="M803" s="119">
        <f t="shared" si="54"/>
        <v>7.8300000000000125</v>
      </c>
    </row>
    <row r="804" spans="4:13" x14ac:dyDescent="0.3">
      <c r="D804" s="79">
        <v>44019</v>
      </c>
      <c r="F804" t="s">
        <v>31</v>
      </c>
      <c r="G804" s="115">
        <f t="shared" si="55"/>
        <v>197139</v>
      </c>
      <c r="H804" s="120">
        <v>108</v>
      </c>
      <c r="I804" s="117">
        <f t="shared" si="56"/>
        <v>197247</v>
      </c>
      <c r="J804" s="130">
        <f>ROUND((H804*8.9/100),2)</f>
        <v>9.61</v>
      </c>
      <c r="K804" s="3">
        <v>15</v>
      </c>
      <c r="M804" s="119">
        <f t="shared" si="54"/>
        <v>13.220000000000013</v>
      </c>
    </row>
    <row r="805" spans="4:13" x14ac:dyDescent="0.3">
      <c r="D805" s="79">
        <v>44020</v>
      </c>
      <c r="F805" t="s">
        <v>0</v>
      </c>
      <c r="G805" s="115">
        <f t="shared" si="55"/>
        <v>197247</v>
      </c>
      <c r="H805" s="120">
        <v>45</v>
      </c>
      <c r="I805" s="117">
        <f t="shared" si="56"/>
        <v>197292</v>
      </c>
      <c r="J805" s="130">
        <f t="shared" si="53"/>
        <v>3.83</v>
      </c>
      <c r="K805" s="3">
        <v>25</v>
      </c>
      <c r="M805" s="119">
        <f t="shared" si="54"/>
        <v>34.390000000000015</v>
      </c>
    </row>
    <row r="806" spans="4:13" x14ac:dyDescent="0.3">
      <c r="D806" s="79">
        <v>44021</v>
      </c>
      <c r="F806" t="s">
        <v>0</v>
      </c>
      <c r="G806" s="115">
        <f t="shared" si="55"/>
        <v>197292</v>
      </c>
      <c r="H806" s="120">
        <v>49</v>
      </c>
      <c r="I806" s="117">
        <f t="shared" si="56"/>
        <v>197341</v>
      </c>
      <c r="J806" s="130">
        <f t="shared" si="53"/>
        <v>4.17</v>
      </c>
      <c r="M806" s="119">
        <f t="shared" si="54"/>
        <v>30.220000000000013</v>
      </c>
    </row>
    <row r="807" spans="4:13" x14ac:dyDescent="0.3">
      <c r="D807" s="79">
        <v>44022</v>
      </c>
      <c r="F807" t="s">
        <v>0</v>
      </c>
      <c r="G807" s="115">
        <f t="shared" si="55"/>
        <v>197341</v>
      </c>
      <c r="H807" s="120">
        <v>51</v>
      </c>
      <c r="I807" s="117">
        <f t="shared" si="56"/>
        <v>197392</v>
      </c>
      <c r="J807" s="130">
        <f t="shared" si="53"/>
        <v>4.34</v>
      </c>
      <c r="M807" s="119">
        <f t="shared" si="54"/>
        <v>25.880000000000013</v>
      </c>
    </row>
    <row r="808" spans="4:13" x14ac:dyDescent="0.3">
      <c r="D808" s="79">
        <v>44025</v>
      </c>
      <c r="F808" t="s">
        <v>0</v>
      </c>
      <c r="G808" s="115">
        <f t="shared" si="55"/>
        <v>197392</v>
      </c>
      <c r="H808" s="120">
        <v>27</v>
      </c>
      <c r="I808" s="117">
        <f t="shared" si="56"/>
        <v>197419</v>
      </c>
      <c r="J808" s="130">
        <f t="shared" si="53"/>
        <v>2.2999999999999998</v>
      </c>
      <c r="M808" s="119">
        <f t="shared" si="54"/>
        <v>23.580000000000013</v>
      </c>
    </row>
    <row r="809" spans="4:13" x14ac:dyDescent="0.3">
      <c r="D809" s="79">
        <v>44026</v>
      </c>
      <c r="F809" t="s">
        <v>0</v>
      </c>
      <c r="G809" s="115">
        <f t="shared" si="55"/>
        <v>197419</v>
      </c>
      <c r="H809" s="120">
        <v>23</v>
      </c>
      <c r="I809" s="117">
        <f t="shared" si="56"/>
        <v>197442</v>
      </c>
      <c r="J809" s="130">
        <f t="shared" si="53"/>
        <v>1.96</v>
      </c>
      <c r="K809" s="3">
        <v>20</v>
      </c>
      <c r="M809" s="119">
        <f t="shared" si="54"/>
        <v>41.620000000000012</v>
      </c>
    </row>
    <row r="810" spans="4:13" x14ac:dyDescent="0.3">
      <c r="D810" s="79">
        <v>44027</v>
      </c>
      <c r="F810" t="s">
        <v>0</v>
      </c>
      <c r="G810" s="115">
        <f t="shared" si="55"/>
        <v>197442</v>
      </c>
      <c r="H810" s="120">
        <v>26</v>
      </c>
      <c r="I810" s="117">
        <f t="shared" si="56"/>
        <v>197468</v>
      </c>
      <c r="J810" s="130">
        <f t="shared" si="53"/>
        <v>2.21</v>
      </c>
      <c r="M810" s="119">
        <f t="shared" si="54"/>
        <v>39.410000000000011</v>
      </c>
    </row>
    <row r="811" spans="4:13" x14ac:dyDescent="0.3">
      <c r="D811" s="79">
        <v>44028</v>
      </c>
      <c r="F811" t="s">
        <v>0</v>
      </c>
      <c r="G811" s="115">
        <f t="shared" si="55"/>
        <v>197468</v>
      </c>
      <c r="H811" s="120">
        <v>21</v>
      </c>
      <c r="I811" s="117">
        <f t="shared" si="56"/>
        <v>197489</v>
      </c>
      <c r="J811" s="130">
        <f t="shared" si="53"/>
        <v>1.79</v>
      </c>
      <c r="M811" s="119">
        <f t="shared" si="54"/>
        <v>37.620000000000012</v>
      </c>
    </row>
    <row r="812" spans="4:13" x14ac:dyDescent="0.3">
      <c r="D812" s="79">
        <v>44029</v>
      </c>
      <c r="F812" t="s">
        <v>0</v>
      </c>
      <c r="G812" s="115">
        <f t="shared" si="55"/>
        <v>197489</v>
      </c>
      <c r="H812" s="120">
        <v>44</v>
      </c>
      <c r="I812" s="117">
        <f t="shared" si="56"/>
        <v>197533</v>
      </c>
      <c r="J812" s="130">
        <f t="shared" si="53"/>
        <v>3.74</v>
      </c>
      <c r="M812" s="119">
        <f t="shared" si="54"/>
        <v>33.88000000000001</v>
      </c>
    </row>
    <row r="813" spans="4:13" x14ac:dyDescent="0.3">
      <c r="D813" s="79">
        <v>44032</v>
      </c>
      <c r="F813" t="s">
        <v>0</v>
      </c>
      <c r="G813" s="115">
        <f t="shared" si="55"/>
        <v>197533</v>
      </c>
      <c r="H813" s="120">
        <v>36</v>
      </c>
      <c r="I813" s="117">
        <f t="shared" si="56"/>
        <v>197569</v>
      </c>
      <c r="J813" s="130">
        <f t="shared" si="53"/>
        <v>3.06</v>
      </c>
      <c r="M813" s="119">
        <f t="shared" si="54"/>
        <v>30.820000000000011</v>
      </c>
    </row>
    <row r="814" spans="4:13" x14ac:dyDescent="0.3">
      <c r="D814" s="79">
        <v>44033</v>
      </c>
      <c r="F814" t="s">
        <v>0</v>
      </c>
      <c r="G814" s="115">
        <f t="shared" si="55"/>
        <v>197569</v>
      </c>
      <c r="H814" s="120">
        <v>38</v>
      </c>
      <c r="I814" s="117">
        <f t="shared" si="56"/>
        <v>197607</v>
      </c>
      <c r="J814" s="130">
        <f t="shared" si="53"/>
        <v>3.23</v>
      </c>
      <c r="M814" s="119">
        <f t="shared" si="54"/>
        <v>27.590000000000011</v>
      </c>
    </row>
    <row r="815" spans="4:13" x14ac:dyDescent="0.3">
      <c r="D815" s="79">
        <v>44034</v>
      </c>
      <c r="F815" t="s">
        <v>0</v>
      </c>
      <c r="G815" s="115">
        <f t="shared" si="55"/>
        <v>197607</v>
      </c>
      <c r="H815" s="120">
        <v>35</v>
      </c>
      <c r="I815" s="117">
        <f t="shared" si="56"/>
        <v>197642</v>
      </c>
      <c r="J815" s="130">
        <f t="shared" si="53"/>
        <v>2.98</v>
      </c>
      <c r="M815" s="119">
        <f t="shared" si="54"/>
        <v>24.61000000000001</v>
      </c>
    </row>
    <row r="816" spans="4:13" x14ac:dyDescent="0.3">
      <c r="D816" s="79">
        <v>44035</v>
      </c>
      <c r="F816" t="s">
        <v>0</v>
      </c>
      <c r="G816" s="115">
        <f t="shared" si="55"/>
        <v>197642</v>
      </c>
      <c r="H816" s="120">
        <v>42</v>
      </c>
      <c r="I816" s="117">
        <f t="shared" si="56"/>
        <v>197684</v>
      </c>
      <c r="J816" s="130">
        <f t="shared" si="53"/>
        <v>3.57</v>
      </c>
      <c r="M816" s="119">
        <f t="shared" si="54"/>
        <v>21.04000000000001</v>
      </c>
    </row>
    <row r="817" spans="4:14" x14ac:dyDescent="0.3">
      <c r="D817" s="79">
        <v>44036</v>
      </c>
      <c r="F817" t="s">
        <v>0</v>
      </c>
      <c r="G817" s="115">
        <f t="shared" si="55"/>
        <v>197684</v>
      </c>
      <c r="H817" s="120">
        <v>36</v>
      </c>
      <c r="I817" s="117">
        <f t="shared" si="56"/>
        <v>197720</v>
      </c>
      <c r="J817" s="130">
        <f t="shared" si="53"/>
        <v>3.06</v>
      </c>
      <c r="M817" s="119">
        <f t="shared" si="54"/>
        <v>17.980000000000011</v>
      </c>
    </row>
    <row r="818" spans="4:14" x14ac:dyDescent="0.3">
      <c r="D818" s="79">
        <v>44039</v>
      </c>
      <c r="F818" t="s">
        <v>0</v>
      </c>
      <c r="G818" s="115">
        <f t="shared" si="55"/>
        <v>197720</v>
      </c>
      <c r="H818" s="120">
        <v>61</v>
      </c>
      <c r="I818" s="117">
        <f t="shared" si="56"/>
        <v>197781</v>
      </c>
      <c r="J818" s="130">
        <f t="shared" si="53"/>
        <v>5.19</v>
      </c>
      <c r="K818" s="3">
        <v>20</v>
      </c>
      <c r="M818" s="119">
        <f t="shared" si="54"/>
        <v>32.790000000000006</v>
      </c>
    </row>
    <row r="819" spans="4:14" x14ac:dyDescent="0.3">
      <c r="D819" s="79">
        <v>44040</v>
      </c>
      <c r="F819" t="s">
        <v>0</v>
      </c>
      <c r="G819" s="115">
        <f t="shared" si="55"/>
        <v>197781</v>
      </c>
      <c r="H819" s="120">
        <v>41</v>
      </c>
      <c r="I819" s="117">
        <f t="shared" si="56"/>
        <v>197822</v>
      </c>
      <c r="J819" s="130">
        <f t="shared" si="53"/>
        <v>3.49</v>
      </c>
      <c r="M819" s="119">
        <f t="shared" si="54"/>
        <v>29.300000000000004</v>
      </c>
      <c r="N819" t="s">
        <v>123</v>
      </c>
    </row>
    <row r="820" spans="4:14" x14ac:dyDescent="0.3">
      <c r="D820" s="79">
        <v>44041</v>
      </c>
      <c r="F820" t="s">
        <v>0</v>
      </c>
      <c r="G820" s="115">
        <f t="shared" si="55"/>
        <v>197822</v>
      </c>
      <c r="H820" s="120">
        <v>12</v>
      </c>
      <c r="I820" s="117">
        <f t="shared" si="56"/>
        <v>197834</v>
      </c>
      <c r="J820" s="130">
        <f t="shared" si="53"/>
        <v>1.02</v>
      </c>
      <c r="M820" s="119">
        <f t="shared" si="54"/>
        <v>28.280000000000005</v>
      </c>
    </row>
    <row r="821" spans="4:14" x14ac:dyDescent="0.3">
      <c r="D821" s="79">
        <v>44042</v>
      </c>
      <c r="F821" t="s">
        <v>0</v>
      </c>
      <c r="G821" s="115">
        <f t="shared" si="55"/>
        <v>197834</v>
      </c>
      <c r="H821" s="120">
        <v>21</v>
      </c>
      <c r="I821" s="117">
        <f t="shared" si="56"/>
        <v>197855</v>
      </c>
      <c r="J821" s="130">
        <f t="shared" si="53"/>
        <v>1.79</v>
      </c>
      <c r="K821" s="3">
        <v>15</v>
      </c>
      <c r="M821" s="119">
        <f t="shared" si="54"/>
        <v>41.490000000000009</v>
      </c>
    </row>
    <row r="822" spans="4:14" x14ac:dyDescent="0.3">
      <c r="D822" s="79">
        <v>44043</v>
      </c>
      <c r="F822" t="s">
        <v>122</v>
      </c>
      <c r="G822" s="115">
        <f t="shared" si="55"/>
        <v>197855</v>
      </c>
      <c r="H822" s="120">
        <v>226</v>
      </c>
      <c r="I822" s="117">
        <f t="shared" si="56"/>
        <v>198081</v>
      </c>
      <c r="J822" s="130">
        <f>ROUND((H822*7.5/100),2)</f>
        <v>16.95</v>
      </c>
      <c r="M822" s="119">
        <f t="shared" si="54"/>
        <v>24.54000000000001</v>
      </c>
    </row>
    <row r="823" spans="4:14" x14ac:dyDescent="0.3">
      <c r="D823" s="79">
        <v>44043</v>
      </c>
      <c r="F823" t="s">
        <v>0</v>
      </c>
      <c r="G823" s="115">
        <f t="shared" si="55"/>
        <v>198081</v>
      </c>
      <c r="H823" s="120">
        <v>74</v>
      </c>
      <c r="I823" s="117">
        <f t="shared" si="56"/>
        <v>198155</v>
      </c>
      <c r="J823" s="130">
        <f t="shared" si="53"/>
        <v>6.29</v>
      </c>
      <c r="K823" s="3">
        <v>10</v>
      </c>
      <c r="M823" s="119">
        <f t="shared" si="54"/>
        <v>28.250000000000011</v>
      </c>
    </row>
    <row r="824" spans="4:14" x14ac:dyDescent="0.3">
      <c r="D824" s="79">
        <v>44046</v>
      </c>
      <c r="F824" t="s">
        <v>0</v>
      </c>
      <c r="G824" s="115">
        <f t="shared" si="55"/>
        <v>198155</v>
      </c>
      <c r="H824" s="120">
        <v>35</v>
      </c>
      <c r="I824" s="117">
        <f t="shared" si="56"/>
        <v>198190</v>
      </c>
      <c r="J824" s="130">
        <f t="shared" si="53"/>
        <v>2.98</v>
      </c>
      <c r="M824" s="119">
        <f t="shared" si="54"/>
        <v>25.27000000000001</v>
      </c>
    </row>
    <row r="825" spans="4:14" x14ac:dyDescent="0.3">
      <c r="D825" s="79">
        <v>44047</v>
      </c>
      <c r="F825" t="s">
        <v>0</v>
      </c>
      <c r="G825" s="115">
        <f t="shared" si="55"/>
        <v>198190</v>
      </c>
      <c r="H825" s="120">
        <v>25</v>
      </c>
      <c r="I825" s="117">
        <f t="shared" si="56"/>
        <v>198215</v>
      </c>
      <c r="J825" s="130">
        <f t="shared" si="53"/>
        <v>2.13</v>
      </c>
      <c r="M825" s="119">
        <f t="shared" si="54"/>
        <v>23.140000000000011</v>
      </c>
    </row>
    <row r="826" spans="4:14" x14ac:dyDescent="0.3">
      <c r="D826" s="79">
        <v>44048</v>
      </c>
      <c r="F826" t="s">
        <v>0</v>
      </c>
      <c r="G826" s="115">
        <f t="shared" si="55"/>
        <v>198215</v>
      </c>
      <c r="H826" s="120">
        <v>32</v>
      </c>
      <c r="I826" s="117">
        <f t="shared" si="56"/>
        <v>198247</v>
      </c>
      <c r="J826" s="130">
        <f t="shared" si="53"/>
        <v>2.72</v>
      </c>
      <c r="M826" s="119">
        <f t="shared" si="54"/>
        <v>20.420000000000012</v>
      </c>
    </row>
    <row r="827" spans="4:14" x14ac:dyDescent="0.3">
      <c r="D827" s="79">
        <v>44049</v>
      </c>
      <c r="F827" t="s">
        <v>0</v>
      </c>
      <c r="G827" s="115">
        <f t="shared" si="55"/>
        <v>198247</v>
      </c>
      <c r="H827" s="120">
        <v>29</v>
      </c>
      <c r="I827" s="117">
        <f t="shared" si="56"/>
        <v>198276</v>
      </c>
      <c r="J827" s="130">
        <f t="shared" si="53"/>
        <v>2.4700000000000002</v>
      </c>
      <c r="M827" s="119">
        <f t="shared" si="54"/>
        <v>17.950000000000014</v>
      </c>
    </row>
    <row r="828" spans="4:14" x14ac:dyDescent="0.3">
      <c r="D828" s="79">
        <v>44050</v>
      </c>
      <c r="F828" t="s">
        <v>0</v>
      </c>
      <c r="G828" s="115">
        <f t="shared" si="55"/>
        <v>198276</v>
      </c>
      <c r="H828" s="120">
        <v>31</v>
      </c>
      <c r="I828" s="117">
        <f t="shared" si="56"/>
        <v>198307</v>
      </c>
      <c r="J828" s="130">
        <f t="shared" si="53"/>
        <v>2.64</v>
      </c>
      <c r="M828" s="119">
        <f t="shared" si="54"/>
        <v>15.310000000000013</v>
      </c>
    </row>
    <row r="829" spans="4:14" x14ac:dyDescent="0.3">
      <c r="D829" s="79">
        <v>44053</v>
      </c>
      <c r="F829" t="s">
        <v>0</v>
      </c>
      <c r="G829" s="115">
        <f t="shared" si="55"/>
        <v>198307</v>
      </c>
      <c r="H829" s="120">
        <v>37</v>
      </c>
      <c r="I829" s="117">
        <f t="shared" si="56"/>
        <v>198344</v>
      </c>
      <c r="J829" s="130">
        <f t="shared" si="53"/>
        <v>3.15</v>
      </c>
      <c r="K829" s="3">
        <v>15</v>
      </c>
      <c r="M829" s="119">
        <f t="shared" si="54"/>
        <v>27.160000000000011</v>
      </c>
    </row>
    <row r="830" spans="4:14" x14ac:dyDescent="0.3">
      <c r="D830" s="79">
        <v>44054</v>
      </c>
      <c r="F830" t="s">
        <v>0</v>
      </c>
      <c r="G830" s="115">
        <f t="shared" si="55"/>
        <v>198344</v>
      </c>
      <c r="H830" s="120">
        <v>35</v>
      </c>
      <c r="I830" s="117">
        <f t="shared" si="56"/>
        <v>198379</v>
      </c>
      <c r="J830" s="130">
        <f t="shared" si="53"/>
        <v>2.98</v>
      </c>
      <c r="M830" s="119">
        <f t="shared" si="54"/>
        <v>24.18000000000001</v>
      </c>
    </row>
    <row r="831" spans="4:14" x14ac:dyDescent="0.3">
      <c r="D831" s="79">
        <v>44055</v>
      </c>
      <c r="F831" t="s">
        <v>0</v>
      </c>
      <c r="G831" s="115">
        <f t="shared" si="55"/>
        <v>198379</v>
      </c>
      <c r="H831" s="120">
        <v>31</v>
      </c>
      <c r="I831" s="117">
        <f t="shared" si="56"/>
        <v>198410</v>
      </c>
      <c r="J831" s="130">
        <f t="shared" si="53"/>
        <v>2.64</v>
      </c>
      <c r="M831" s="119">
        <f t="shared" ref="M831:M875" si="57">M830-J831+K831</f>
        <v>21.54000000000001</v>
      </c>
    </row>
    <row r="832" spans="4:14" x14ac:dyDescent="0.3">
      <c r="D832" s="79">
        <v>44056</v>
      </c>
      <c r="F832" t="s">
        <v>0</v>
      </c>
      <c r="G832" s="115">
        <f t="shared" si="55"/>
        <v>198410</v>
      </c>
      <c r="H832" s="120">
        <v>33</v>
      </c>
      <c r="I832" s="117">
        <f t="shared" si="56"/>
        <v>198443</v>
      </c>
      <c r="J832" s="130">
        <f t="shared" si="53"/>
        <v>2.81</v>
      </c>
      <c r="M832" s="119">
        <f t="shared" si="57"/>
        <v>18.730000000000011</v>
      </c>
    </row>
    <row r="833" spans="4:13" x14ac:dyDescent="0.3">
      <c r="D833" s="79">
        <v>44057</v>
      </c>
      <c r="F833" t="s">
        <v>0</v>
      </c>
      <c r="G833" s="115">
        <f t="shared" si="55"/>
        <v>198443</v>
      </c>
      <c r="H833" s="120">
        <v>37</v>
      </c>
      <c r="I833" s="117">
        <f t="shared" si="56"/>
        <v>198480</v>
      </c>
      <c r="J833" s="130">
        <f t="shared" si="53"/>
        <v>3.15</v>
      </c>
      <c r="M833" s="119">
        <f t="shared" si="57"/>
        <v>15.580000000000011</v>
      </c>
    </row>
    <row r="834" spans="4:13" x14ac:dyDescent="0.3">
      <c r="D834" s="79">
        <v>44060</v>
      </c>
      <c r="F834" t="s">
        <v>0</v>
      </c>
      <c r="G834" s="115">
        <f t="shared" si="55"/>
        <v>198480</v>
      </c>
      <c r="H834" s="120">
        <v>34</v>
      </c>
      <c r="I834" s="117">
        <f t="shared" si="56"/>
        <v>198514</v>
      </c>
      <c r="J834" s="130">
        <f t="shared" si="53"/>
        <v>2.89</v>
      </c>
      <c r="M834" s="119">
        <f t="shared" si="57"/>
        <v>12.69000000000001</v>
      </c>
    </row>
    <row r="835" spans="4:13" x14ac:dyDescent="0.3">
      <c r="D835" s="79">
        <v>44061</v>
      </c>
      <c r="F835" t="s">
        <v>0</v>
      </c>
      <c r="G835" s="115">
        <f t="shared" si="55"/>
        <v>198514</v>
      </c>
      <c r="H835" s="120">
        <v>38</v>
      </c>
      <c r="I835" s="117">
        <f t="shared" si="56"/>
        <v>198552</v>
      </c>
      <c r="J835" s="130">
        <f t="shared" si="53"/>
        <v>3.23</v>
      </c>
      <c r="M835" s="119">
        <f t="shared" si="57"/>
        <v>9.4600000000000097</v>
      </c>
    </row>
    <row r="836" spans="4:13" x14ac:dyDescent="0.3">
      <c r="D836" s="79">
        <v>44062</v>
      </c>
      <c r="F836" t="s">
        <v>0</v>
      </c>
      <c r="G836" s="115">
        <f t="shared" si="55"/>
        <v>198552</v>
      </c>
      <c r="H836" s="120">
        <v>34</v>
      </c>
      <c r="I836" s="117">
        <f t="shared" si="56"/>
        <v>198586</v>
      </c>
      <c r="J836" s="130">
        <f t="shared" si="53"/>
        <v>2.89</v>
      </c>
      <c r="K836" s="3">
        <v>20</v>
      </c>
      <c r="M836" s="119">
        <f t="shared" si="57"/>
        <v>26.570000000000007</v>
      </c>
    </row>
    <row r="837" spans="4:13" x14ac:dyDescent="0.3">
      <c r="D837" s="79">
        <v>44063</v>
      </c>
      <c r="F837" t="s">
        <v>0</v>
      </c>
      <c r="G837" s="115">
        <f t="shared" si="55"/>
        <v>198586</v>
      </c>
      <c r="H837" s="120">
        <v>36</v>
      </c>
      <c r="I837" s="117">
        <f t="shared" si="56"/>
        <v>198622</v>
      </c>
      <c r="J837" s="130">
        <f t="shared" si="53"/>
        <v>3.06</v>
      </c>
      <c r="M837" s="119">
        <f t="shared" si="57"/>
        <v>23.510000000000009</v>
      </c>
    </row>
    <row r="838" spans="4:13" x14ac:dyDescent="0.3">
      <c r="D838" s="79">
        <v>44064</v>
      </c>
      <c r="F838" t="s">
        <v>0</v>
      </c>
      <c r="G838" s="115">
        <f t="shared" si="55"/>
        <v>198622</v>
      </c>
      <c r="H838" s="120">
        <v>37</v>
      </c>
      <c r="I838" s="117">
        <f t="shared" si="56"/>
        <v>198659</v>
      </c>
      <c r="J838" s="130">
        <f t="shared" si="53"/>
        <v>3.15</v>
      </c>
      <c r="M838" s="119">
        <f t="shared" si="57"/>
        <v>20.36000000000001</v>
      </c>
    </row>
    <row r="839" spans="4:13" x14ac:dyDescent="0.3">
      <c r="D839" s="79">
        <v>44067</v>
      </c>
      <c r="F839" t="s">
        <v>0</v>
      </c>
      <c r="G839" s="115">
        <f t="shared" si="55"/>
        <v>198659</v>
      </c>
      <c r="H839" s="120">
        <v>17</v>
      </c>
      <c r="I839" s="117">
        <f t="shared" si="56"/>
        <v>198676</v>
      </c>
      <c r="J839" s="130">
        <f t="shared" si="53"/>
        <v>1.45</v>
      </c>
      <c r="M839" s="119">
        <f t="shared" si="57"/>
        <v>18.910000000000011</v>
      </c>
    </row>
    <row r="840" spans="4:13" x14ac:dyDescent="0.3">
      <c r="D840" s="79">
        <v>44074</v>
      </c>
      <c r="F840" t="s">
        <v>0</v>
      </c>
      <c r="G840" s="115">
        <f t="shared" si="55"/>
        <v>198676</v>
      </c>
      <c r="H840" s="120">
        <v>15</v>
      </c>
      <c r="I840" s="117">
        <f t="shared" si="56"/>
        <v>198691</v>
      </c>
      <c r="J840" s="130">
        <f t="shared" si="53"/>
        <v>1.28</v>
      </c>
      <c r="M840" s="119">
        <f t="shared" si="57"/>
        <v>17.63000000000001</v>
      </c>
    </row>
    <row r="841" spans="4:13" x14ac:dyDescent="0.3">
      <c r="D841" s="79">
        <v>44075</v>
      </c>
      <c r="F841" t="s">
        <v>0</v>
      </c>
      <c r="G841" s="115">
        <f t="shared" si="55"/>
        <v>198691</v>
      </c>
      <c r="H841" s="120">
        <v>26</v>
      </c>
      <c r="I841" s="117">
        <f t="shared" si="56"/>
        <v>198717</v>
      </c>
      <c r="J841" s="130">
        <f t="shared" si="53"/>
        <v>2.21</v>
      </c>
      <c r="M841" s="119">
        <f t="shared" si="57"/>
        <v>15.420000000000009</v>
      </c>
    </row>
    <row r="842" spans="4:13" x14ac:dyDescent="0.3">
      <c r="D842" s="79">
        <v>44076</v>
      </c>
      <c r="F842" t="s">
        <v>95</v>
      </c>
      <c r="G842" s="115">
        <f t="shared" si="55"/>
        <v>198717</v>
      </c>
      <c r="H842" s="120">
        <v>229</v>
      </c>
      <c r="I842" s="117">
        <f t="shared" si="56"/>
        <v>198946</v>
      </c>
      <c r="J842" s="130">
        <f t="shared" ref="J842:J848" si="58">ROUND((H842*7.5/100),2)</f>
        <v>17.18</v>
      </c>
      <c r="K842" s="3">
        <v>15</v>
      </c>
      <c r="M842" s="119">
        <f t="shared" si="57"/>
        <v>13.240000000000009</v>
      </c>
    </row>
    <row r="843" spans="4:13" x14ac:dyDescent="0.3">
      <c r="D843" s="79">
        <v>44076</v>
      </c>
      <c r="F843" t="s">
        <v>5</v>
      </c>
      <c r="G843" s="115">
        <f t="shared" si="55"/>
        <v>198946</v>
      </c>
      <c r="H843" s="120">
        <v>90</v>
      </c>
      <c r="I843" s="117">
        <f t="shared" si="56"/>
        <v>199036</v>
      </c>
      <c r="J843" s="130">
        <f t="shared" si="58"/>
        <v>6.75</v>
      </c>
      <c r="K843" s="3">
        <v>15</v>
      </c>
      <c r="M843" s="119">
        <f t="shared" si="57"/>
        <v>21.490000000000009</v>
      </c>
    </row>
    <row r="844" spans="4:13" x14ac:dyDescent="0.3">
      <c r="D844" s="79">
        <v>44076</v>
      </c>
      <c r="F844" t="s">
        <v>124</v>
      </c>
      <c r="G844" s="115">
        <f t="shared" si="55"/>
        <v>199036</v>
      </c>
      <c r="H844" s="120">
        <v>76</v>
      </c>
      <c r="I844" s="117">
        <f t="shared" si="56"/>
        <v>199112</v>
      </c>
      <c r="J844" s="130">
        <f t="shared" si="58"/>
        <v>5.7</v>
      </c>
      <c r="M844" s="119">
        <f t="shared" si="57"/>
        <v>15.79000000000001</v>
      </c>
    </row>
    <row r="845" spans="4:13" x14ac:dyDescent="0.3">
      <c r="D845" s="79">
        <v>44077</v>
      </c>
      <c r="F845" t="s">
        <v>5</v>
      </c>
      <c r="G845" s="115">
        <f t="shared" si="55"/>
        <v>199112</v>
      </c>
      <c r="H845" s="120">
        <v>69</v>
      </c>
      <c r="I845" s="117">
        <f t="shared" si="56"/>
        <v>199181</v>
      </c>
      <c r="J845" s="130">
        <f t="shared" si="58"/>
        <v>5.18</v>
      </c>
      <c r="K845" s="3">
        <v>15</v>
      </c>
      <c r="M845" s="119">
        <f t="shared" si="57"/>
        <v>25.61000000000001</v>
      </c>
    </row>
    <row r="846" spans="4:13" x14ac:dyDescent="0.3">
      <c r="D846" s="79">
        <v>44077</v>
      </c>
      <c r="F846" t="s">
        <v>125</v>
      </c>
      <c r="G846" s="115">
        <f t="shared" si="55"/>
        <v>199181</v>
      </c>
      <c r="H846" s="120">
        <v>64</v>
      </c>
      <c r="I846" s="117">
        <f t="shared" si="56"/>
        <v>199245</v>
      </c>
      <c r="J846" s="130">
        <f t="shared" si="58"/>
        <v>4.8</v>
      </c>
      <c r="M846" s="119">
        <f t="shared" si="57"/>
        <v>20.810000000000009</v>
      </c>
    </row>
    <row r="847" spans="4:13" x14ac:dyDescent="0.3">
      <c r="D847" s="79">
        <v>44078</v>
      </c>
      <c r="F847" t="s">
        <v>5</v>
      </c>
      <c r="G847" s="115">
        <f t="shared" si="55"/>
        <v>199245</v>
      </c>
      <c r="H847" s="120">
        <v>78</v>
      </c>
      <c r="I847" s="117">
        <f t="shared" si="56"/>
        <v>199323</v>
      </c>
      <c r="J847" s="130">
        <f t="shared" si="58"/>
        <v>5.85</v>
      </c>
      <c r="M847" s="119">
        <f t="shared" si="57"/>
        <v>14.96000000000001</v>
      </c>
    </row>
    <row r="848" spans="4:13" x14ac:dyDescent="0.3">
      <c r="D848" s="79">
        <v>44078</v>
      </c>
      <c r="F848" t="s">
        <v>76</v>
      </c>
      <c r="G848" s="115">
        <f t="shared" si="55"/>
        <v>199323</v>
      </c>
      <c r="H848" s="120">
        <v>249</v>
      </c>
      <c r="I848" s="117">
        <f t="shared" si="56"/>
        <v>199572</v>
      </c>
      <c r="J848" s="130">
        <f t="shared" si="58"/>
        <v>18.68</v>
      </c>
      <c r="K848" s="3">
        <v>15</v>
      </c>
      <c r="M848" s="119">
        <f t="shared" si="57"/>
        <v>11.28000000000001</v>
      </c>
    </row>
    <row r="849" spans="4:13" x14ac:dyDescent="0.3">
      <c r="D849" s="79">
        <v>44078</v>
      </c>
      <c r="F849" t="s">
        <v>0</v>
      </c>
      <c r="G849" s="115">
        <f t="shared" si="55"/>
        <v>199572</v>
      </c>
      <c r="H849" s="120">
        <v>42</v>
      </c>
      <c r="I849" s="117">
        <f t="shared" si="56"/>
        <v>199614</v>
      </c>
      <c r="J849" s="130">
        <f t="shared" si="53"/>
        <v>3.57</v>
      </c>
      <c r="M849" s="119">
        <f t="shared" si="57"/>
        <v>7.7100000000000097</v>
      </c>
    </row>
    <row r="850" spans="4:13" x14ac:dyDescent="0.3">
      <c r="D850" s="79">
        <v>44081</v>
      </c>
      <c r="F850" t="s">
        <v>0</v>
      </c>
      <c r="G850" s="115">
        <f t="shared" si="55"/>
        <v>199614</v>
      </c>
      <c r="H850" s="120">
        <v>34</v>
      </c>
      <c r="I850" s="117">
        <f t="shared" si="56"/>
        <v>199648</v>
      </c>
      <c r="J850" s="130">
        <f t="shared" si="53"/>
        <v>2.89</v>
      </c>
      <c r="M850" s="119">
        <f t="shared" si="57"/>
        <v>4.8200000000000092</v>
      </c>
    </row>
    <row r="851" spans="4:13" x14ac:dyDescent="0.3">
      <c r="D851" s="79">
        <v>44082</v>
      </c>
      <c r="F851" t="s">
        <v>0</v>
      </c>
      <c r="G851" s="115">
        <f t="shared" si="55"/>
        <v>199648</v>
      </c>
      <c r="H851" s="120">
        <v>28</v>
      </c>
      <c r="I851" s="117">
        <f t="shared" si="56"/>
        <v>199676</v>
      </c>
      <c r="J851" s="130">
        <f t="shared" si="53"/>
        <v>2.38</v>
      </c>
      <c r="K851" s="3">
        <v>20</v>
      </c>
      <c r="M851" s="119">
        <f t="shared" si="57"/>
        <v>22.440000000000008</v>
      </c>
    </row>
    <row r="852" spans="4:13" x14ac:dyDescent="0.3">
      <c r="D852" s="79">
        <v>44083</v>
      </c>
      <c r="F852" t="s">
        <v>0</v>
      </c>
      <c r="G852" s="115">
        <f t="shared" si="55"/>
        <v>199676</v>
      </c>
      <c r="H852" s="120">
        <v>32</v>
      </c>
      <c r="I852" s="117">
        <f t="shared" si="56"/>
        <v>199708</v>
      </c>
      <c r="J852" s="130">
        <f t="shared" si="53"/>
        <v>2.72</v>
      </c>
      <c r="M852" s="119">
        <f t="shared" si="57"/>
        <v>19.72000000000001</v>
      </c>
    </row>
    <row r="853" spans="4:13" x14ac:dyDescent="0.3">
      <c r="D853" s="79">
        <v>44084</v>
      </c>
      <c r="F853" t="s">
        <v>55</v>
      </c>
      <c r="G853" s="115">
        <f t="shared" si="55"/>
        <v>199708</v>
      </c>
      <c r="H853" s="120">
        <v>368</v>
      </c>
      <c r="I853" s="117">
        <f t="shared" si="56"/>
        <v>200076</v>
      </c>
      <c r="J853" s="130">
        <f>ROUND((H853*7.5/100),2)</f>
        <v>27.6</v>
      </c>
      <c r="K853" s="3">
        <v>15</v>
      </c>
      <c r="M853" s="119">
        <f t="shared" si="57"/>
        <v>7.1200000000000081</v>
      </c>
    </row>
    <row r="854" spans="4:13" x14ac:dyDescent="0.3">
      <c r="D854" s="79">
        <v>44085</v>
      </c>
      <c r="F854" t="s">
        <v>5</v>
      </c>
      <c r="G854" s="115">
        <f t="shared" si="55"/>
        <v>200076</v>
      </c>
      <c r="H854" s="120">
        <v>200</v>
      </c>
      <c r="I854" s="117">
        <f t="shared" si="56"/>
        <v>200276</v>
      </c>
      <c r="J854" s="130">
        <f>ROUND((H854*7.5/100),2)</f>
        <v>15</v>
      </c>
      <c r="K854" s="3">
        <v>15</v>
      </c>
      <c r="M854" s="119">
        <f t="shared" si="57"/>
        <v>7.1200000000000081</v>
      </c>
    </row>
    <row r="855" spans="4:13" x14ac:dyDescent="0.3">
      <c r="D855" s="79">
        <v>44085</v>
      </c>
      <c r="F855" t="s">
        <v>0</v>
      </c>
      <c r="G855" s="115">
        <f t="shared" si="55"/>
        <v>200276</v>
      </c>
      <c r="H855" s="120">
        <v>54</v>
      </c>
      <c r="I855" s="117">
        <f t="shared" si="56"/>
        <v>200330</v>
      </c>
      <c r="J855" s="130">
        <f t="shared" ref="J855:J856" si="59">ROUND((H855*8.5/100),2)</f>
        <v>4.59</v>
      </c>
      <c r="K855" s="3">
        <v>15</v>
      </c>
      <c r="M855" s="119">
        <f t="shared" si="57"/>
        <v>17.530000000000008</v>
      </c>
    </row>
    <row r="856" spans="4:13" x14ac:dyDescent="0.3">
      <c r="D856" s="79">
        <v>44088</v>
      </c>
      <c r="F856" t="s">
        <v>0</v>
      </c>
      <c r="G856" s="115">
        <f t="shared" si="55"/>
        <v>200330</v>
      </c>
      <c r="H856" s="120">
        <v>25</v>
      </c>
      <c r="I856" s="117">
        <f t="shared" si="56"/>
        <v>200355</v>
      </c>
      <c r="J856" s="130">
        <f t="shared" si="59"/>
        <v>2.13</v>
      </c>
      <c r="M856" s="119">
        <f t="shared" si="57"/>
        <v>15.400000000000009</v>
      </c>
    </row>
    <row r="857" spans="4:13" x14ac:dyDescent="0.3">
      <c r="D857" s="79">
        <v>44089</v>
      </c>
      <c r="F857" t="s">
        <v>65</v>
      </c>
      <c r="G857" s="115">
        <f t="shared" si="55"/>
        <v>200355</v>
      </c>
      <c r="H857" s="120">
        <v>230</v>
      </c>
      <c r="I857" s="117">
        <f t="shared" si="56"/>
        <v>200585</v>
      </c>
      <c r="J857" s="130">
        <f>ROUND((H857*7.5/100),2)</f>
        <v>17.25</v>
      </c>
      <c r="K857" s="3">
        <v>15</v>
      </c>
      <c r="M857" s="119">
        <f t="shared" si="57"/>
        <v>13.150000000000009</v>
      </c>
    </row>
    <row r="858" spans="4:13" x14ac:dyDescent="0.3">
      <c r="D858" s="79">
        <v>44090</v>
      </c>
      <c r="F858" t="s">
        <v>0</v>
      </c>
      <c r="G858" s="115">
        <f t="shared" si="55"/>
        <v>200585</v>
      </c>
      <c r="H858" s="120">
        <v>15</v>
      </c>
      <c r="I858" s="117">
        <f t="shared" si="56"/>
        <v>200600</v>
      </c>
      <c r="J858" s="130">
        <f>ROUND((H858*8.5/100),2)</f>
        <v>1.28</v>
      </c>
      <c r="K858" s="3">
        <v>10</v>
      </c>
      <c r="M858" s="119">
        <f t="shared" si="57"/>
        <v>21.870000000000012</v>
      </c>
    </row>
    <row r="859" spans="4:13" x14ac:dyDescent="0.3">
      <c r="D859" s="79">
        <v>44090</v>
      </c>
      <c r="F859" t="s">
        <v>5</v>
      </c>
      <c r="G859" s="115">
        <f t="shared" si="55"/>
        <v>200600</v>
      </c>
      <c r="H859" s="120">
        <v>156</v>
      </c>
      <c r="I859" s="117">
        <f t="shared" si="56"/>
        <v>200756</v>
      </c>
      <c r="J859" s="130">
        <f>ROUND((H859*7.5/100),2)</f>
        <v>11.7</v>
      </c>
      <c r="M859" s="119">
        <f t="shared" si="57"/>
        <v>10.170000000000012</v>
      </c>
    </row>
    <row r="860" spans="4:13" x14ac:dyDescent="0.3">
      <c r="D860" s="79">
        <v>44091</v>
      </c>
      <c r="F860" t="s">
        <v>0</v>
      </c>
      <c r="G860" s="115">
        <f t="shared" si="55"/>
        <v>200756</v>
      </c>
      <c r="H860" s="120">
        <v>17</v>
      </c>
      <c r="I860" s="117">
        <f t="shared" si="56"/>
        <v>200773</v>
      </c>
      <c r="J860" s="130">
        <f>ROUND((H860*8.5/100),2)</f>
        <v>1.45</v>
      </c>
      <c r="K860" s="3">
        <v>10</v>
      </c>
      <c r="M860" s="119">
        <f t="shared" si="57"/>
        <v>18.720000000000013</v>
      </c>
    </row>
    <row r="861" spans="4:13" x14ac:dyDescent="0.3">
      <c r="D861" s="79">
        <v>44092</v>
      </c>
      <c r="F861" t="s">
        <v>0</v>
      </c>
      <c r="G861" s="115">
        <f t="shared" si="55"/>
        <v>200773</v>
      </c>
      <c r="H861" s="120">
        <v>10</v>
      </c>
      <c r="I861" s="117">
        <f t="shared" si="56"/>
        <v>200783</v>
      </c>
      <c r="J861" s="130">
        <f t="shared" ref="J861:J868" si="60">ROUND((H861*8.5/100),2)</f>
        <v>0.85</v>
      </c>
      <c r="M861" s="119">
        <f t="shared" si="57"/>
        <v>17.870000000000012</v>
      </c>
    </row>
    <row r="862" spans="4:13" x14ac:dyDescent="0.3">
      <c r="D862" s="79">
        <v>44095</v>
      </c>
      <c r="F862" t="s">
        <v>0</v>
      </c>
      <c r="G862" s="115">
        <f t="shared" si="55"/>
        <v>200783</v>
      </c>
      <c r="H862" s="120">
        <v>12</v>
      </c>
      <c r="I862" s="117">
        <f t="shared" si="56"/>
        <v>200795</v>
      </c>
      <c r="J862" s="130">
        <f t="shared" si="60"/>
        <v>1.02</v>
      </c>
      <c r="M862" s="119">
        <f t="shared" si="57"/>
        <v>16.850000000000012</v>
      </c>
    </row>
    <row r="863" spans="4:13" x14ac:dyDescent="0.3">
      <c r="D863" s="79">
        <v>44096</v>
      </c>
      <c r="F863" t="s">
        <v>0</v>
      </c>
      <c r="G863" s="115">
        <f t="shared" si="55"/>
        <v>200795</v>
      </c>
      <c r="H863" s="120">
        <v>17</v>
      </c>
      <c r="I863" s="117">
        <f t="shared" si="56"/>
        <v>200812</v>
      </c>
      <c r="J863" s="130">
        <f t="shared" si="60"/>
        <v>1.45</v>
      </c>
      <c r="M863" s="119">
        <f t="shared" si="57"/>
        <v>15.400000000000013</v>
      </c>
    </row>
    <row r="864" spans="4:13" x14ac:dyDescent="0.3">
      <c r="D864" s="79">
        <v>44097</v>
      </c>
      <c r="F864" t="s">
        <v>0</v>
      </c>
      <c r="G864" s="115">
        <f t="shared" si="55"/>
        <v>200812</v>
      </c>
      <c r="H864" s="120">
        <v>0</v>
      </c>
      <c r="I864" s="117">
        <f t="shared" si="56"/>
        <v>200812</v>
      </c>
      <c r="J864" s="130">
        <f t="shared" si="60"/>
        <v>0</v>
      </c>
      <c r="M864" s="119">
        <f t="shared" si="57"/>
        <v>15.400000000000013</v>
      </c>
    </row>
    <row r="865" spans="4:13" x14ac:dyDescent="0.3">
      <c r="D865" s="79">
        <v>44098</v>
      </c>
      <c r="F865" t="s">
        <v>126</v>
      </c>
      <c r="G865" s="115">
        <f t="shared" si="55"/>
        <v>200812</v>
      </c>
      <c r="H865" s="120">
        <v>458</v>
      </c>
      <c r="I865" s="117">
        <f t="shared" si="56"/>
        <v>201270</v>
      </c>
      <c r="J865" s="130">
        <f>ROUND((H865*7.5/100),2)</f>
        <v>34.35</v>
      </c>
      <c r="K865" s="3">
        <v>25</v>
      </c>
      <c r="M865" s="119">
        <f t="shared" si="57"/>
        <v>6.0500000000000114</v>
      </c>
    </row>
    <row r="866" spans="4:13" x14ac:dyDescent="0.3">
      <c r="D866" s="79">
        <v>44098</v>
      </c>
      <c r="F866" t="s">
        <v>5</v>
      </c>
      <c r="G866" s="115">
        <f t="shared" si="55"/>
        <v>201270</v>
      </c>
      <c r="H866" s="120">
        <v>95</v>
      </c>
      <c r="I866" s="117">
        <f t="shared" si="56"/>
        <v>201365</v>
      </c>
      <c r="J866" s="130">
        <f>ROUND((H866*7.5/100),2)</f>
        <v>7.13</v>
      </c>
      <c r="K866" s="3">
        <v>10</v>
      </c>
      <c r="M866" s="119">
        <f t="shared" si="57"/>
        <v>8.9200000000000124</v>
      </c>
    </row>
    <row r="867" spans="4:13" x14ac:dyDescent="0.3">
      <c r="D867" s="79">
        <v>44098</v>
      </c>
      <c r="F867" t="s">
        <v>0</v>
      </c>
      <c r="G867" s="115">
        <f t="shared" si="55"/>
        <v>201365</v>
      </c>
      <c r="H867" s="120">
        <v>9</v>
      </c>
      <c r="I867" s="117">
        <f t="shared" si="56"/>
        <v>201374</v>
      </c>
      <c r="J867" s="130">
        <f t="shared" si="60"/>
        <v>0.77</v>
      </c>
      <c r="M867" s="119">
        <f t="shared" si="57"/>
        <v>8.1500000000000128</v>
      </c>
    </row>
    <row r="868" spans="4:13" x14ac:dyDescent="0.3">
      <c r="D868" s="79">
        <v>44099</v>
      </c>
      <c r="F868" t="s">
        <v>0</v>
      </c>
      <c r="G868" s="115">
        <f t="shared" si="55"/>
        <v>201374</v>
      </c>
      <c r="H868" s="120">
        <v>10</v>
      </c>
      <c r="I868" s="117">
        <f t="shared" si="56"/>
        <v>201384</v>
      </c>
      <c r="J868" s="130">
        <f t="shared" si="60"/>
        <v>0.85</v>
      </c>
      <c r="K868" s="3">
        <v>18</v>
      </c>
      <c r="M868" s="119">
        <f t="shared" si="57"/>
        <v>25.300000000000011</v>
      </c>
    </row>
    <row r="869" spans="4:13" x14ac:dyDescent="0.3">
      <c r="D869" s="79">
        <v>44102</v>
      </c>
      <c r="F869" t="s">
        <v>30</v>
      </c>
      <c r="G869" s="115">
        <f t="shared" si="55"/>
        <v>201384</v>
      </c>
      <c r="H869" s="120">
        <v>530</v>
      </c>
      <c r="I869" s="117">
        <f t="shared" si="56"/>
        <v>201914</v>
      </c>
      <c r="J869" s="130">
        <f>ROUND((H869*7.5/100),2)</f>
        <v>39.75</v>
      </c>
      <c r="K869" s="3">
        <v>20</v>
      </c>
      <c r="M869" s="119">
        <f t="shared" si="57"/>
        <v>5.5500000000000114</v>
      </c>
    </row>
    <row r="870" spans="4:13" x14ac:dyDescent="0.3">
      <c r="D870" s="79">
        <v>44102</v>
      </c>
      <c r="F870" t="s">
        <v>31</v>
      </c>
      <c r="G870" s="115">
        <f t="shared" si="55"/>
        <v>201914</v>
      </c>
      <c r="H870" s="120">
        <v>35</v>
      </c>
      <c r="I870" s="117">
        <f t="shared" si="56"/>
        <v>201949</v>
      </c>
      <c r="J870" s="130">
        <f>ROUND((H870*8.9/100),2)</f>
        <v>3.12</v>
      </c>
      <c r="M870" s="119">
        <f t="shared" si="57"/>
        <v>2.4300000000000113</v>
      </c>
    </row>
    <row r="871" spans="4:13" x14ac:dyDescent="0.3">
      <c r="D871" s="79">
        <v>44102</v>
      </c>
      <c r="F871" t="s">
        <v>0</v>
      </c>
      <c r="G871" s="115">
        <f t="shared" si="55"/>
        <v>201949</v>
      </c>
      <c r="H871" s="120">
        <v>0</v>
      </c>
      <c r="I871" s="117">
        <f t="shared" si="56"/>
        <v>201949</v>
      </c>
      <c r="J871" s="130">
        <f>ROUND((H871*8.5/100),2)</f>
        <v>0</v>
      </c>
      <c r="M871" s="119">
        <f t="shared" si="57"/>
        <v>2.4300000000000113</v>
      </c>
    </row>
    <row r="872" spans="4:13" x14ac:dyDescent="0.3">
      <c r="D872" s="79">
        <v>44103</v>
      </c>
      <c r="F872" t="s">
        <v>0</v>
      </c>
      <c r="G872" s="115">
        <f t="shared" si="55"/>
        <v>201949</v>
      </c>
      <c r="H872" s="120">
        <v>67</v>
      </c>
      <c r="I872" s="117">
        <f t="shared" si="56"/>
        <v>202016</v>
      </c>
      <c r="J872" s="130">
        <f t="shared" ref="J872:J875" si="61">ROUND((H872*8.5/100),2)</f>
        <v>5.7</v>
      </c>
      <c r="K872" s="3">
        <v>15</v>
      </c>
      <c r="M872" s="119">
        <f t="shared" si="57"/>
        <v>11.730000000000011</v>
      </c>
    </row>
    <row r="873" spans="4:13" x14ac:dyDescent="0.3">
      <c r="D873" s="79">
        <v>44104</v>
      </c>
      <c r="F873" t="s">
        <v>0</v>
      </c>
      <c r="G873" s="115">
        <f t="shared" si="55"/>
        <v>202016</v>
      </c>
      <c r="H873" s="120">
        <v>69</v>
      </c>
      <c r="I873" s="117">
        <f t="shared" si="56"/>
        <v>202085</v>
      </c>
      <c r="J873" s="130">
        <f t="shared" si="61"/>
        <v>5.87</v>
      </c>
      <c r="M873" s="119">
        <f t="shared" si="57"/>
        <v>5.860000000000011</v>
      </c>
    </row>
    <row r="874" spans="4:13" x14ac:dyDescent="0.3">
      <c r="D874" s="79">
        <v>44105</v>
      </c>
      <c r="F874" t="s">
        <v>0</v>
      </c>
      <c r="G874" s="115">
        <f t="shared" si="55"/>
        <v>202085</v>
      </c>
      <c r="H874" s="120">
        <v>78</v>
      </c>
      <c r="I874" s="117">
        <f t="shared" si="56"/>
        <v>202163</v>
      </c>
      <c r="J874" s="130">
        <f t="shared" si="61"/>
        <v>6.63</v>
      </c>
      <c r="K874" s="3">
        <v>15</v>
      </c>
      <c r="M874" s="119">
        <f t="shared" si="57"/>
        <v>14.230000000000011</v>
      </c>
    </row>
    <row r="875" spans="4:13" x14ac:dyDescent="0.3">
      <c r="D875" s="79">
        <v>44106</v>
      </c>
      <c r="F875" t="s">
        <v>0</v>
      </c>
      <c r="G875" s="115">
        <f t="shared" si="55"/>
        <v>202163</v>
      </c>
      <c r="H875" s="120">
        <v>86</v>
      </c>
      <c r="I875" s="117">
        <f t="shared" si="56"/>
        <v>202249</v>
      </c>
      <c r="J875" s="130">
        <f t="shared" si="61"/>
        <v>7.31</v>
      </c>
      <c r="M875" s="119">
        <f t="shared" si="57"/>
        <v>6.9200000000000115</v>
      </c>
    </row>
    <row r="876" spans="4:13" x14ac:dyDescent="0.3">
      <c r="D876" s="79">
        <v>44109</v>
      </c>
      <c r="F876" t="s">
        <v>0</v>
      </c>
    </row>
  </sheetData>
  <phoneticPr fontId="6" type="noConversion"/>
  <pageMargins left="0.70866141732283472" right="0.70866141732283472" top="0.74803149606299213" bottom="0.74803149606299213" header="0.31496062992125984" footer="0.31496062992125984"/>
  <pageSetup paperSize="9" scale="9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zoomScale="140" zoomScaleNormal="140" workbookViewId="0">
      <selection activeCell="A7" sqref="A7:XFD7"/>
    </sheetView>
  </sheetViews>
  <sheetFormatPr defaultRowHeight="14.4" x14ac:dyDescent="0.3"/>
  <cols>
    <col min="1" max="1" width="55" customWidth="1"/>
    <col min="3" max="3" width="11.88671875" customWidth="1"/>
    <col min="4" max="4" width="15.109375" style="10" customWidth="1"/>
    <col min="5" max="5" width="11" style="3" customWidth="1"/>
  </cols>
  <sheetData>
    <row r="1" spans="1:5" ht="28.8" x14ac:dyDescent="0.3">
      <c r="C1" s="14" t="s">
        <v>10</v>
      </c>
      <c r="D1" s="33" t="s">
        <v>11</v>
      </c>
      <c r="E1" s="26" t="s">
        <v>12</v>
      </c>
    </row>
    <row r="2" spans="1:5" x14ac:dyDescent="0.3">
      <c r="A2" s="6" t="s">
        <v>6</v>
      </c>
      <c r="B2" s="13">
        <v>7.3</v>
      </c>
      <c r="C2" s="15"/>
      <c r="D2" s="34"/>
      <c r="E2" s="28"/>
    </row>
    <row r="3" spans="1:5" x14ac:dyDescent="0.3">
      <c r="A3" s="6" t="s">
        <v>8</v>
      </c>
      <c r="B3" s="13">
        <v>5</v>
      </c>
      <c r="C3" s="15"/>
      <c r="D3" s="34"/>
      <c r="E3" s="28"/>
    </row>
    <row r="4" spans="1:5" ht="15" thickBot="1" x14ac:dyDescent="0.35">
      <c r="A4" s="16" t="s">
        <v>7</v>
      </c>
      <c r="B4" s="17">
        <v>10</v>
      </c>
      <c r="C4" s="18"/>
      <c r="D4" s="35"/>
      <c r="E4" s="29"/>
    </row>
    <row r="5" spans="1:5" x14ac:dyDescent="0.3">
      <c r="A5" s="19" t="s">
        <v>9</v>
      </c>
      <c r="B5" s="20">
        <v>-3</v>
      </c>
      <c r="C5" s="21">
        <f>B2+(B2*((B5+B3)/100))</f>
        <v>7.4459999999999997</v>
      </c>
      <c r="D5" s="36">
        <f>B2+(B2*B5/100)</f>
        <v>7.0809999999999995</v>
      </c>
      <c r="E5" s="30">
        <f>B2+((B2*(B5+B4)/100))</f>
        <v>7.8109999999999999</v>
      </c>
    </row>
    <row r="6" spans="1:5" x14ac:dyDescent="0.3">
      <c r="A6" s="22" t="s">
        <v>16</v>
      </c>
      <c r="B6" s="13">
        <v>5</v>
      </c>
      <c r="C6" s="15">
        <f>B2+((B2*(B3+B6)/100))</f>
        <v>8.0299999999999994</v>
      </c>
      <c r="D6" s="34">
        <f>B2+(B2*B6/100)</f>
        <v>7.665</v>
      </c>
      <c r="E6" s="31">
        <f>B2+((B2*(B4+B6)/100))</f>
        <v>8.3949999999999996</v>
      </c>
    </row>
    <row r="7" spans="1:5" s="9" customFormat="1" x14ac:dyDescent="0.3">
      <c r="A7" s="38" t="s">
        <v>15</v>
      </c>
      <c r="B7" s="39">
        <v>10</v>
      </c>
      <c r="C7" s="40">
        <f>B2+((B2*(B3+B7)/100))</f>
        <v>8.3949999999999996</v>
      </c>
      <c r="D7" s="41">
        <f>B2+(B2*B7/100)</f>
        <v>8.0299999999999994</v>
      </c>
      <c r="E7" s="42">
        <f>B2+((B2*(B4+B7)/100))</f>
        <v>8.76</v>
      </c>
    </row>
    <row r="8" spans="1:5" x14ac:dyDescent="0.3">
      <c r="A8" s="22" t="s">
        <v>14</v>
      </c>
      <c r="B8" s="13">
        <v>15</v>
      </c>
      <c r="C8" s="15">
        <f>((B2+((B2*(B3+B8)/100))))</f>
        <v>8.76</v>
      </c>
      <c r="D8" s="34">
        <f>B2+(B2*B8/100)</f>
        <v>8.3949999999999996</v>
      </c>
      <c r="E8" s="31">
        <f>B2+((B2*(B4+B8)/100))</f>
        <v>9.125</v>
      </c>
    </row>
    <row r="9" spans="1:5" ht="15" thickBot="1" x14ac:dyDescent="0.35">
      <c r="A9" s="23" t="s">
        <v>13</v>
      </c>
      <c r="B9" s="24"/>
      <c r="C9" s="25">
        <f>B2+(B2*B3/100)</f>
        <v>7.665</v>
      </c>
      <c r="D9" s="37">
        <f>B2</f>
        <v>7.3</v>
      </c>
      <c r="E9" s="32">
        <f>B2+(B2*B4/100)</f>
        <v>8.0299999999999994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расчет ГСМ 2016</vt:lpstr>
      <vt:lpstr>нормы расхода</vt:lpstr>
      <vt:lpstr>'расчет ГСМ 2016'!Область_печати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</dc:creator>
  <cp:lastModifiedBy>Олег</cp:lastModifiedBy>
  <cp:lastPrinted>2020-09-25T07:41:57Z</cp:lastPrinted>
  <dcterms:created xsi:type="dcterms:W3CDTF">2014-01-14T10:32:04Z</dcterms:created>
  <dcterms:modified xsi:type="dcterms:W3CDTF">2020-10-06T09:52:17Z</dcterms:modified>
</cp:coreProperties>
</file>