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ST\Nucleo-32\STM32G431\Article\14_SIMPLE_RADIO_DMA_ASM_180\"/>
    </mc:Choice>
  </mc:AlternateContent>
  <bookViews>
    <workbookView xWindow="0" yWindow="0" windowWidth="13320" windowHeight="5772" activeTab="1"/>
  </bookViews>
  <sheets>
    <sheet name="L 0,015" sheetId="5" r:id="rId1"/>
    <sheet name="L 0,0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6" l="1"/>
  <c r="G20" i="6"/>
  <c r="C20" i="6"/>
  <c r="D20" i="6" s="1"/>
  <c r="G19" i="6"/>
  <c r="C19" i="6"/>
  <c r="D19" i="6" s="1"/>
  <c r="G18" i="6"/>
  <c r="C18" i="6"/>
  <c r="D18" i="6" s="1"/>
  <c r="G17" i="6"/>
  <c r="C17" i="6"/>
  <c r="D17" i="6" s="1"/>
  <c r="G16" i="6"/>
  <c r="C16" i="6"/>
  <c r="D16" i="6" s="1"/>
  <c r="G15" i="6"/>
  <c r="C15" i="6"/>
  <c r="D15" i="6" s="1"/>
  <c r="G14" i="6"/>
  <c r="C14" i="6"/>
  <c r="D14" i="6" s="1"/>
  <c r="G13" i="6"/>
  <c r="C13" i="6"/>
  <c r="D13" i="6" s="1"/>
  <c r="G12" i="6"/>
  <c r="C12" i="6"/>
  <c r="D12" i="6" s="1"/>
  <c r="G11" i="6"/>
  <c r="C11" i="6"/>
  <c r="D11" i="6" s="1"/>
  <c r="G10" i="6"/>
  <c r="C10" i="6"/>
  <c r="D10" i="6" s="1"/>
  <c r="G9" i="6"/>
  <c r="C9" i="6"/>
  <c r="D9" i="6" s="1"/>
  <c r="G8" i="6"/>
  <c r="C8" i="6"/>
  <c r="D8" i="6" s="1"/>
  <c r="G7" i="6"/>
  <c r="C7" i="6"/>
  <c r="D7" i="6" s="1"/>
  <c r="G6" i="6"/>
  <c r="C6" i="6"/>
  <c r="D6" i="6" s="1"/>
  <c r="G5" i="6"/>
  <c r="C5" i="6"/>
  <c r="D5" i="6" s="1"/>
  <c r="G4" i="6"/>
  <c r="C4" i="6"/>
  <c r="D4" i="6" s="1"/>
  <c r="H7" i="6" l="1"/>
  <c r="H5" i="6"/>
  <c r="I5" i="6"/>
  <c r="H12" i="6"/>
  <c r="I12" i="6" s="1"/>
  <c r="H14" i="6"/>
  <c r="I14" i="6" s="1"/>
  <c r="H16" i="6"/>
  <c r="I16" i="6" s="1"/>
  <c r="H18" i="6"/>
  <c r="I18" i="6" s="1"/>
  <c r="I7" i="6"/>
  <c r="H11" i="6"/>
  <c r="I11" i="6" s="1"/>
  <c r="H13" i="6"/>
  <c r="I13" i="6" s="1"/>
  <c r="H15" i="6"/>
  <c r="I15" i="6" s="1"/>
  <c r="H17" i="6"/>
  <c r="I17" i="6" s="1"/>
  <c r="H19" i="6"/>
  <c r="I19" i="6" s="1"/>
  <c r="H20" i="6"/>
  <c r="I20" i="6" s="1"/>
  <c r="H4" i="6"/>
  <c r="I4" i="6" s="1"/>
  <c r="H8" i="6"/>
  <c r="I8" i="6" s="1"/>
  <c r="H9" i="6"/>
  <c r="I9" i="6" s="1"/>
  <c r="H6" i="6"/>
  <c r="I6" i="6" s="1"/>
  <c r="H10" i="6"/>
  <c r="I10" i="6" s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4" i="5"/>
  <c r="G21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4" i="5"/>
  <c r="H18" i="5"/>
  <c r="H17" i="5"/>
  <c r="H14" i="5"/>
  <c r="H13" i="5"/>
  <c r="H10" i="5"/>
  <c r="H9" i="5"/>
  <c r="H6" i="5"/>
  <c r="H5" i="5"/>
  <c r="H20" i="5" l="1"/>
  <c r="H4" i="5"/>
  <c r="H8" i="5"/>
  <c r="H12" i="5"/>
  <c r="H16" i="5"/>
  <c r="H7" i="5"/>
  <c r="H11" i="5"/>
  <c r="H15" i="5"/>
  <c r="H19" i="5"/>
  <c r="F20" i="5" l="1"/>
  <c r="F19" i="5"/>
  <c r="F18" i="5"/>
  <c r="F17" i="5"/>
  <c r="F16" i="5"/>
  <c r="F15" i="5"/>
  <c r="F14" i="5"/>
  <c r="F13" i="5"/>
  <c r="F12" i="5"/>
  <c r="C20" i="5" l="1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D4" i="5" s="1"/>
  <c r="D5" i="5" l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</calcChain>
</file>

<file path=xl/sharedStrings.xml><?xml version="1.0" encoding="utf-8"?>
<sst xmlns="http://schemas.openxmlformats.org/spreadsheetml/2006/main" count="20" uniqueCount="10">
  <si>
    <t>A</t>
  </si>
  <si>
    <t>B</t>
  </si>
  <si>
    <t>Fr KHz</t>
  </si>
  <si>
    <t>Frc KHz</t>
  </si>
  <si>
    <t>F</t>
  </si>
  <si>
    <t>L</t>
  </si>
  <si>
    <t>AMP</t>
  </si>
  <si>
    <t>AA</t>
  </si>
  <si>
    <t>AB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</si>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</sst>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зависимости </a:t>
            </a:r>
            <a:r>
              <a:rPr lang="en-US" baseline="0"/>
              <a:t>Frc </a:t>
            </a:r>
            <a:r>
              <a:rPr lang="ru-RU" baseline="0"/>
              <a:t>от </a:t>
            </a:r>
            <a:r>
              <a:rPr lang="en-US" baseline="0"/>
              <a:t>Fr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 0,015'!$A$4:$A$20</c:f>
              <c:numCache>
                <c:formatCode>General</c:formatCode>
                <c:ptCount val="1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</c:numCache>
            </c:numRef>
          </c:xVal>
          <c:yVal>
            <c:numRef>
              <c:f>'L 0,015'!$B$4:$B$20</c:f>
              <c:numCache>
                <c:formatCode>General</c:formatCode>
                <c:ptCount val="17"/>
                <c:pt idx="0">
                  <c:v>0</c:v>
                </c:pt>
                <c:pt idx="1">
                  <c:v>100</c:v>
                </c:pt>
                <c:pt idx="2">
                  <c:v>198</c:v>
                </c:pt>
                <c:pt idx="3">
                  <c:v>298</c:v>
                </c:pt>
                <c:pt idx="4">
                  <c:v>390</c:v>
                </c:pt>
                <c:pt idx="5">
                  <c:v>482</c:v>
                </c:pt>
                <c:pt idx="6">
                  <c:v>569</c:v>
                </c:pt>
                <c:pt idx="7">
                  <c:v>653</c:v>
                </c:pt>
                <c:pt idx="8">
                  <c:v>731</c:v>
                </c:pt>
                <c:pt idx="9">
                  <c:v>803</c:v>
                </c:pt>
                <c:pt idx="10">
                  <c:v>869</c:v>
                </c:pt>
                <c:pt idx="11">
                  <c:v>928</c:v>
                </c:pt>
                <c:pt idx="12">
                  <c:v>980</c:v>
                </c:pt>
                <c:pt idx="13">
                  <c:v>1024</c:v>
                </c:pt>
                <c:pt idx="14">
                  <c:v>1060</c:v>
                </c:pt>
                <c:pt idx="15">
                  <c:v>1087</c:v>
                </c:pt>
                <c:pt idx="16">
                  <c:v>1106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8-42A5-97B3-A7F664387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99448"/>
        <c:axId val="501301744"/>
      </c:scatterChart>
      <c:valAx>
        <c:axId val="50129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301744"/>
        <c:crosses val="autoZero"/>
        <c:crossBetween val="midCat"/>
      </c:valAx>
      <c:valAx>
        <c:axId val="5013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299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зависимости </a:t>
            </a:r>
            <a:r>
              <a:rPr lang="en-US" baseline="0"/>
              <a:t>Frc </a:t>
            </a:r>
            <a:r>
              <a:rPr lang="ru-RU" baseline="0"/>
              <a:t>от </a:t>
            </a:r>
            <a:r>
              <a:rPr lang="en-US" baseline="0"/>
              <a:t>Fr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 0,015'!$A$4:$A$20</c:f>
              <c:numCache>
                <c:formatCode>General</c:formatCode>
                <c:ptCount val="1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</c:numCache>
            </c:numRef>
          </c:xVal>
          <c:yVal>
            <c:numRef>
              <c:f>'L 0,015'!$B$4:$B$20</c:f>
              <c:numCache>
                <c:formatCode>General</c:formatCode>
                <c:ptCount val="17"/>
                <c:pt idx="0">
                  <c:v>0</c:v>
                </c:pt>
                <c:pt idx="1">
                  <c:v>100</c:v>
                </c:pt>
                <c:pt idx="2">
                  <c:v>198</c:v>
                </c:pt>
                <c:pt idx="3">
                  <c:v>298</c:v>
                </c:pt>
                <c:pt idx="4">
                  <c:v>390</c:v>
                </c:pt>
                <c:pt idx="5">
                  <c:v>482</c:v>
                </c:pt>
                <c:pt idx="6">
                  <c:v>569</c:v>
                </c:pt>
                <c:pt idx="7">
                  <c:v>653</c:v>
                </c:pt>
                <c:pt idx="8">
                  <c:v>731</c:v>
                </c:pt>
                <c:pt idx="9">
                  <c:v>803</c:v>
                </c:pt>
                <c:pt idx="10">
                  <c:v>869</c:v>
                </c:pt>
                <c:pt idx="11">
                  <c:v>928</c:v>
                </c:pt>
                <c:pt idx="12">
                  <c:v>980</c:v>
                </c:pt>
                <c:pt idx="13">
                  <c:v>1024</c:v>
                </c:pt>
                <c:pt idx="14">
                  <c:v>1060</c:v>
                </c:pt>
                <c:pt idx="15">
                  <c:v>1087</c:v>
                </c:pt>
                <c:pt idx="16">
                  <c:v>1106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C3-4437-8E40-192A40678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99448"/>
        <c:axId val="501301744"/>
      </c:scatterChart>
      <c:valAx>
        <c:axId val="50129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301744"/>
        <c:crosses val="autoZero"/>
        <c:crossBetween val="midCat"/>
      </c:valAx>
      <c:valAx>
        <c:axId val="5013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299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3</xdr:row>
      <xdr:rowOff>30480</xdr:rowOff>
    </xdr:from>
    <xdr:to>
      <xdr:col>17</xdr:col>
      <xdr:colOff>259080</xdr:colOff>
      <xdr:row>11</xdr:row>
      <xdr:rowOff>45720</xdr:rowOff>
    </xdr:to>
    <xdr:sp macro="" textlink="">
      <xdr:nvSpPr>
        <xdr:cNvPr id="2" name="TextBox 1"/>
        <xdr:cNvSpPr txBox="1"/>
      </xdr:nvSpPr>
      <xdr:spPr>
        <a:xfrm>
          <a:off x="4983480" y="579120"/>
          <a:ext cx="4518660" cy="147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Формула аппроксимации</a:t>
          </a:r>
        </a:p>
        <a:p>
          <a:r>
            <a:rPr lang="en-US" sz="1100"/>
            <a:t>Fr</a:t>
          </a:r>
          <a:r>
            <a:rPr lang="en-US" sz="1100" baseline="0"/>
            <a:t> - </a:t>
          </a:r>
          <a:r>
            <a:rPr lang="ru-RU" sz="1100" baseline="0"/>
            <a:t>входная частота</a:t>
          </a:r>
        </a:p>
        <a:p>
          <a:r>
            <a:rPr lang="en-US" sz="1100" baseline="0"/>
            <a:t>Frc - </a:t>
          </a:r>
          <a:r>
            <a:rPr lang="ru-RU" sz="1100" baseline="0"/>
            <a:t>скорректированная частота</a:t>
          </a:r>
        </a:p>
        <a:p>
          <a:r>
            <a:rPr lang="en-US" sz="1100" baseline="0"/>
            <a:t>Frc=A*Fr+B (</a:t>
          </a:r>
          <a:r>
            <a:rPr lang="ru-RU" sz="1100" baseline="0"/>
            <a:t>на</a:t>
          </a:r>
          <a:r>
            <a:rPr lang="en-US" sz="1100" baseline="0"/>
            <a:t> </a:t>
          </a:r>
          <a:r>
            <a:rPr lang="ru-RU" sz="1100" baseline="0"/>
            <a:t>каждом участке аппроксимации</a:t>
          </a:r>
          <a:r>
            <a:rPr lang="en-US" sz="1100" baseline="0"/>
            <a:t>)</a:t>
          </a:r>
          <a:endParaRPr lang="en-US" sz="1100"/>
        </a:p>
        <a:p>
          <a:endParaRPr lang="ru-RU" sz="1100"/>
        </a:p>
        <a:p>
          <a:r>
            <a:rPr lang="en-US" sz="1100"/>
            <a:t>A =(Frc(1)-Frc(0))/100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B=Frc - A*Fr</a:t>
          </a:r>
          <a:endParaRPr lang="ru-RU" sz="1100"/>
        </a:p>
      </xdr:txBody>
    </xdr:sp>
    <xdr:clientData/>
  </xdr:twoCellAnchor>
  <xdr:twoCellAnchor>
    <xdr:from>
      <xdr:col>9</xdr:col>
      <xdr:colOff>601980</xdr:colOff>
      <xdr:row>12</xdr:row>
      <xdr:rowOff>11430</xdr:rowOff>
    </xdr:from>
    <xdr:to>
      <xdr:col>17</xdr:col>
      <xdr:colOff>297180</xdr:colOff>
      <xdr:row>27</xdr:row>
      <xdr:rowOff>11430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3</xdr:row>
      <xdr:rowOff>30480</xdr:rowOff>
    </xdr:from>
    <xdr:to>
      <xdr:col>17</xdr:col>
      <xdr:colOff>259080</xdr:colOff>
      <xdr:row>11</xdr:row>
      <xdr:rowOff>45720</xdr:rowOff>
    </xdr:to>
    <xdr:sp macro="" textlink="">
      <xdr:nvSpPr>
        <xdr:cNvPr id="2" name="TextBox 1"/>
        <xdr:cNvSpPr txBox="1"/>
      </xdr:nvSpPr>
      <xdr:spPr>
        <a:xfrm>
          <a:off x="6370320" y="579120"/>
          <a:ext cx="4518660" cy="147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Формула аппроксимации</a:t>
          </a:r>
        </a:p>
        <a:p>
          <a:r>
            <a:rPr lang="en-US" sz="1100"/>
            <a:t>Fr</a:t>
          </a:r>
          <a:r>
            <a:rPr lang="en-US" sz="1100" baseline="0"/>
            <a:t> - </a:t>
          </a:r>
          <a:r>
            <a:rPr lang="ru-RU" sz="1100" baseline="0"/>
            <a:t>входная частота</a:t>
          </a:r>
        </a:p>
        <a:p>
          <a:r>
            <a:rPr lang="en-US" sz="1100" baseline="0"/>
            <a:t>Frc - </a:t>
          </a:r>
          <a:r>
            <a:rPr lang="ru-RU" sz="1100" baseline="0"/>
            <a:t>скорректированная частота</a:t>
          </a:r>
        </a:p>
        <a:p>
          <a:r>
            <a:rPr lang="en-US" sz="1100" baseline="0"/>
            <a:t>Frc=A*Fr+B (</a:t>
          </a:r>
          <a:r>
            <a:rPr lang="ru-RU" sz="1100" baseline="0"/>
            <a:t>на</a:t>
          </a:r>
          <a:r>
            <a:rPr lang="en-US" sz="1100" baseline="0"/>
            <a:t> </a:t>
          </a:r>
          <a:r>
            <a:rPr lang="ru-RU" sz="1100" baseline="0"/>
            <a:t>каждом участке аппроксимации</a:t>
          </a:r>
          <a:r>
            <a:rPr lang="en-US" sz="1100" baseline="0"/>
            <a:t>)</a:t>
          </a:r>
          <a:endParaRPr lang="en-US" sz="1100"/>
        </a:p>
        <a:p>
          <a:endParaRPr lang="ru-RU" sz="1100"/>
        </a:p>
        <a:p>
          <a:r>
            <a:rPr lang="en-US" sz="1100"/>
            <a:t>A =(Frc(1)-Frc(0))/100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B=Frc - A*Fr</a:t>
          </a:r>
          <a:endParaRPr lang="ru-RU" sz="1100"/>
        </a:p>
      </xdr:txBody>
    </xdr:sp>
    <xdr:clientData/>
  </xdr:twoCellAnchor>
  <xdr:twoCellAnchor>
    <xdr:from>
      <xdr:col>9</xdr:col>
      <xdr:colOff>601980</xdr:colOff>
      <xdr:row>12</xdr:row>
      <xdr:rowOff>11430</xdr:rowOff>
    </xdr:from>
    <xdr:to>
      <xdr:col>17</xdr:col>
      <xdr:colOff>297180</xdr:colOff>
      <xdr:row>27</xdr:row>
      <xdr:rowOff>11430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XFD1048576"/>
    </sheetView>
  </sheetViews>
  <sheetFormatPr defaultRowHeight="14.4" x14ac:dyDescent="0.3"/>
  <cols>
    <col min="2" max="2" width="10.33203125" bestFit="1" customWidth="1"/>
    <col min="3" max="5" width="8.88671875" style="1"/>
    <col min="6" max="6" width="10.33203125" customWidth="1"/>
    <col min="9" max="9" width="9.88671875" bestFit="1" customWidth="1"/>
  </cols>
  <sheetData>
    <row r="1" spans="1:9" x14ac:dyDescent="0.3">
      <c r="A1" t="s">
        <v>4</v>
      </c>
      <c r="B1">
        <v>3500</v>
      </c>
      <c r="C1" s="1" t="s">
        <v>5</v>
      </c>
      <c r="D1" s="1">
        <v>0.15</v>
      </c>
    </row>
    <row r="3" spans="1:9" x14ac:dyDescent="0.3">
      <c r="A3" t="s">
        <v>2</v>
      </c>
      <c r="B3" t="s">
        <v>3</v>
      </c>
      <c r="C3" s="1" t="s">
        <v>0</v>
      </c>
      <c r="D3" s="1" t="s">
        <v>1</v>
      </c>
      <c r="F3" t="s">
        <v>6</v>
      </c>
      <c r="G3" s="1" t="s">
        <v>9</v>
      </c>
      <c r="H3" t="s">
        <v>7</v>
      </c>
      <c r="I3" t="s">
        <v>8</v>
      </c>
    </row>
    <row r="4" spans="1:9" x14ac:dyDescent="0.3">
      <c r="A4">
        <v>0</v>
      </c>
      <c r="B4">
        <v>0</v>
      </c>
      <c r="C4" s="2">
        <f t="shared" ref="C4:C20" si="0">(B5-B4)/100</f>
        <v>1</v>
      </c>
      <c r="D4" s="1">
        <f t="shared" ref="D4:D20" si="1">B4-A4*C4</f>
        <v>0</v>
      </c>
      <c r="F4">
        <v>830</v>
      </c>
      <c r="G4" s="1">
        <f>F4/$F$4</f>
        <v>1</v>
      </c>
      <c r="H4" s="2">
        <f>(G5-G4)/100</f>
        <v>0</v>
      </c>
      <c r="I4" s="1">
        <f>G4-A4*H4</f>
        <v>1</v>
      </c>
    </row>
    <row r="5" spans="1:9" x14ac:dyDescent="0.3">
      <c r="A5">
        <v>100</v>
      </c>
      <c r="B5">
        <v>100</v>
      </c>
      <c r="C5" s="2">
        <f t="shared" si="0"/>
        <v>0.98</v>
      </c>
      <c r="D5" s="1">
        <f t="shared" si="1"/>
        <v>2</v>
      </c>
      <c r="F5">
        <v>830</v>
      </c>
      <c r="G5" s="1">
        <f t="shared" ref="G5:G21" si="2">F5/$F$4</f>
        <v>1</v>
      </c>
      <c r="H5" s="2">
        <f t="shared" ref="H5:H20" si="3">(G6-G5)/100</f>
        <v>2.4096385542168752E-4</v>
      </c>
      <c r="I5" s="1">
        <f t="shared" ref="I5:I20" si="4">G5-A5*H5</f>
        <v>0.97590361445783125</v>
      </c>
    </row>
    <row r="6" spans="1:9" x14ac:dyDescent="0.3">
      <c r="A6">
        <v>200</v>
      </c>
      <c r="B6">
        <v>198</v>
      </c>
      <c r="C6" s="2">
        <f t="shared" si="0"/>
        <v>1</v>
      </c>
      <c r="D6" s="1">
        <f t="shared" si="1"/>
        <v>-2</v>
      </c>
      <c r="F6">
        <v>850</v>
      </c>
      <c r="G6" s="1">
        <f t="shared" si="2"/>
        <v>1.0240963855421688</v>
      </c>
      <c r="H6" s="2">
        <f t="shared" si="3"/>
        <v>6.0240963855421551E-4</v>
      </c>
      <c r="I6" s="1">
        <f t="shared" si="4"/>
        <v>0.90361445783132566</v>
      </c>
    </row>
    <row r="7" spans="1:9" x14ac:dyDescent="0.3">
      <c r="A7">
        <v>300</v>
      </c>
      <c r="B7">
        <v>298</v>
      </c>
      <c r="C7" s="2">
        <f t="shared" si="0"/>
        <v>0.92</v>
      </c>
      <c r="D7" s="1">
        <f t="shared" si="1"/>
        <v>22</v>
      </c>
      <c r="F7">
        <v>900</v>
      </c>
      <c r="G7" s="1">
        <f t="shared" si="2"/>
        <v>1.0843373493975903</v>
      </c>
      <c r="H7" s="2">
        <f t="shared" si="3"/>
        <v>7.2289156626506037E-4</v>
      </c>
      <c r="I7" s="1">
        <f t="shared" si="4"/>
        <v>0.8674698795180722</v>
      </c>
    </row>
    <row r="8" spans="1:9" x14ac:dyDescent="0.3">
      <c r="A8">
        <v>400</v>
      </c>
      <c r="B8">
        <v>390</v>
      </c>
      <c r="C8" s="2">
        <f t="shared" si="0"/>
        <v>0.92</v>
      </c>
      <c r="D8" s="1">
        <f t="shared" si="1"/>
        <v>22</v>
      </c>
      <c r="F8">
        <v>960</v>
      </c>
      <c r="G8" s="1">
        <f t="shared" si="2"/>
        <v>1.1566265060240963</v>
      </c>
      <c r="H8" s="2">
        <f t="shared" si="3"/>
        <v>7.2289156626506037E-4</v>
      </c>
      <c r="I8" s="1">
        <f t="shared" si="4"/>
        <v>0.8674698795180722</v>
      </c>
    </row>
    <row r="9" spans="1:9" x14ac:dyDescent="0.3">
      <c r="A9">
        <v>500</v>
      </c>
      <c r="B9">
        <v>482</v>
      </c>
      <c r="C9" s="2">
        <f t="shared" si="0"/>
        <v>0.87</v>
      </c>
      <c r="D9" s="1">
        <f t="shared" si="1"/>
        <v>47</v>
      </c>
      <c r="F9">
        <v>1020</v>
      </c>
      <c r="G9" s="1">
        <f t="shared" si="2"/>
        <v>1.2289156626506024</v>
      </c>
      <c r="H9" s="2">
        <f t="shared" si="3"/>
        <v>1.3253012048192779E-3</v>
      </c>
      <c r="I9" s="1">
        <f t="shared" si="4"/>
        <v>0.56626506024096335</v>
      </c>
    </row>
    <row r="10" spans="1:9" x14ac:dyDescent="0.3">
      <c r="A10">
        <v>600</v>
      </c>
      <c r="B10">
        <v>569</v>
      </c>
      <c r="C10" s="2">
        <f t="shared" si="0"/>
        <v>0.84</v>
      </c>
      <c r="D10" s="1">
        <f t="shared" si="1"/>
        <v>65</v>
      </c>
      <c r="F10">
        <v>1130</v>
      </c>
      <c r="G10" s="1">
        <f t="shared" si="2"/>
        <v>1.3614457831325302</v>
      </c>
      <c r="H10" s="2">
        <f t="shared" si="3"/>
        <v>1.5662650602409633E-3</v>
      </c>
      <c r="I10" s="1">
        <f t="shared" si="4"/>
        <v>0.42168674698795217</v>
      </c>
    </row>
    <row r="11" spans="1:9" x14ac:dyDescent="0.3">
      <c r="A11">
        <v>700</v>
      </c>
      <c r="B11">
        <v>653</v>
      </c>
      <c r="C11" s="2">
        <f t="shared" si="0"/>
        <v>0.78</v>
      </c>
      <c r="D11" s="1">
        <f t="shared" si="1"/>
        <v>107</v>
      </c>
      <c r="F11">
        <v>1260</v>
      </c>
      <c r="G11" s="1">
        <f t="shared" si="2"/>
        <v>1.5180722891566265</v>
      </c>
      <c r="H11" s="2">
        <f t="shared" si="3"/>
        <v>2.6506024096385537E-3</v>
      </c>
      <c r="I11" s="1">
        <f t="shared" si="4"/>
        <v>-0.3373493975903612</v>
      </c>
    </row>
    <row r="12" spans="1:9" x14ac:dyDescent="0.3">
      <c r="A12">
        <v>800</v>
      </c>
      <c r="B12">
        <v>731</v>
      </c>
      <c r="C12" s="2">
        <f t="shared" si="0"/>
        <v>0.72</v>
      </c>
      <c r="D12" s="1">
        <f t="shared" si="1"/>
        <v>155</v>
      </c>
      <c r="F12">
        <f>740*2</f>
        <v>1480</v>
      </c>
      <c r="G12" s="1">
        <f t="shared" si="2"/>
        <v>1.7831325301204819</v>
      </c>
      <c r="H12" s="2">
        <f t="shared" si="3"/>
        <v>3.8554216867469869E-3</v>
      </c>
      <c r="I12" s="1">
        <f t="shared" si="4"/>
        <v>-1.3012048192771077</v>
      </c>
    </row>
    <row r="13" spans="1:9" x14ac:dyDescent="0.3">
      <c r="A13">
        <v>900</v>
      </c>
      <c r="B13">
        <v>803</v>
      </c>
      <c r="C13" s="2">
        <f t="shared" si="0"/>
        <v>0.66</v>
      </c>
      <c r="D13" s="1">
        <f t="shared" si="1"/>
        <v>209</v>
      </c>
      <c r="F13">
        <f>900*2</f>
        <v>1800</v>
      </c>
      <c r="G13" s="1">
        <f t="shared" si="2"/>
        <v>2.1686746987951806</v>
      </c>
      <c r="H13" s="2">
        <f t="shared" si="3"/>
        <v>4.8192771084337371E-3</v>
      </c>
      <c r="I13" s="1">
        <f t="shared" si="4"/>
        <v>-2.1686746987951824</v>
      </c>
    </row>
    <row r="14" spans="1:9" x14ac:dyDescent="0.3">
      <c r="A14">
        <v>1000</v>
      </c>
      <c r="B14">
        <v>869</v>
      </c>
      <c r="C14" s="2">
        <f t="shared" si="0"/>
        <v>0.59</v>
      </c>
      <c r="D14" s="1">
        <f t="shared" si="1"/>
        <v>279</v>
      </c>
      <c r="F14">
        <f>1100*2</f>
        <v>2200</v>
      </c>
      <c r="G14" s="1">
        <f t="shared" si="2"/>
        <v>2.6506024096385543</v>
      </c>
      <c r="H14" s="2">
        <f t="shared" si="3"/>
        <v>5.3012048192771074E-3</v>
      </c>
      <c r="I14" s="1">
        <f t="shared" si="4"/>
        <v>-2.6506024096385534</v>
      </c>
    </row>
    <row r="15" spans="1:9" x14ac:dyDescent="0.3">
      <c r="A15">
        <v>1100</v>
      </c>
      <c r="B15">
        <v>928</v>
      </c>
      <c r="C15" s="2">
        <f t="shared" si="0"/>
        <v>0.52</v>
      </c>
      <c r="D15" s="1">
        <f t="shared" si="1"/>
        <v>356</v>
      </c>
      <c r="F15">
        <f>660*4</f>
        <v>2640</v>
      </c>
      <c r="G15" s="1">
        <f t="shared" si="2"/>
        <v>3.1807228915662651</v>
      </c>
      <c r="H15" s="2">
        <f t="shared" si="3"/>
        <v>1.2048192771084341E-2</v>
      </c>
      <c r="I15" s="1">
        <f t="shared" si="4"/>
        <v>-10.07228915662651</v>
      </c>
    </row>
    <row r="16" spans="1:9" x14ac:dyDescent="0.3">
      <c r="A16">
        <v>1200</v>
      </c>
      <c r="B16">
        <v>980</v>
      </c>
      <c r="C16" s="2">
        <f t="shared" si="0"/>
        <v>0.44</v>
      </c>
      <c r="D16" s="1">
        <f t="shared" si="1"/>
        <v>452</v>
      </c>
      <c r="F16">
        <f>910*4</f>
        <v>3640</v>
      </c>
      <c r="G16" s="1">
        <f t="shared" si="2"/>
        <v>4.3855421686746991</v>
      </c>
      <c r="H16" s="2">
        <f t="shared" si="3"/>
        <v>1.7349397590361439E-2</v>
      </c>
      <c r="I16" s="1">
        <f t="shared" si="4"/>
        <v>-16.433734939759027</v>
      </c>
    </row>
    <row r="17" spans="1:9" x14ac:dyDescent="0.3">
      <c r="A17">
        <v>1300</v>
      </c>
      <c r="B17">
        <v>1024</v>
      </c>
      <c r="C17" s="2">
        <f t="shared" si="0"/>
        <v>0.36</v>
      </c>
      <c r="D17" s="1">
        <f t="shared" si="1"/>
        <v>556</v>
      </c>
      <c r="F17">
        <f>1270*4</f>
        <v>5080</v>
      </c>
      <c r="G17" s="1">
        <f t="shared" si="2"/>
        <v>6.1204819277108431</v>
      </c>
      <c r="H17" s="2">
        <f t="shared" si="3"/>
        <v>0.04</v>
      </c>
      <c r="I17" s="1">
        <f t="shared" si="4"/>
        <v>-45.879518072289159</v>
      </c>
    </row>
    <row r="18" spans="1:9" x14ac:dyDescent="0.3">
      <c r="A18">
        <v>1400</v>
      </c>
      <c r="B18">
        <v>1060</v>
      </c>
      <c r="C18" s="2">
        <f t="shared" si="0"/>
        <v>0.27</v>
      </c>
      <c r="D18" s="1">
        <f t="shared" si="1"/>
        <v>682</v>
      </c>
      <c r="F18">
        <f>840*10</f>
        <v>8400</v>
      </c>
      <c r="G18" s="1">
        <f t="shared" si="2"/>
        <v>10.120481927710843</v>
      </c>
      <c r="H18" s="2">
        <f t="shared" si="3"/>
        <v>4.3373493975903621E-2</v>
      </c>
      <c r="I18" s="1">
        <f t="shared" si="4"/>
        <v>-50.602409638554228</v>
      </c>
    </row>
    <row r="19" spans="1:9" x14ac:dyDescent="0.3">
      <c r="A19">
        <v>1500</v>
      </c>
      <c r="B19">
        <v>1087</v>
      </c>
      <c r="C19" s="2">
        <f t="shared" si="0"/>
        <v>0.19</v>
      </c>
      <c r="D19" s="1">
        <f t="shared" si="1"/>
        <v>802</v>
      </c>
      <c r="F19">
        <f>1200*10</f>
        <v>12000</v>
      </c>
      <c r="G19" s="1">
        <f t="shared" si="2"/>
        <v>14.457831325301205</v>
      </c>
      <c r="H19" s="2">
        <f t="shared" si="3"/>
        <v>7.2289156626506021E-2</v>
      </c>
      <c r="I19" s="1">
        <f t="shared" si="4"/>
        <v>-93.975903614457835</v>
      </c>
    </row>
    <row r="20" spans="1:9" x14ac:dyDescent="0.3">
      <c r="A20">
        <v>1600</v>
      </c>
      <c r="B20">
        <v>1106</v>
      </c>
      <c r="C20" s="2">
        <f t="shared" si="0"/>
        <v>0.14000000000000001</v>
      </c>
      <c r="D20" s="1">
        <f t="shared" si="1"/>
        <v>882</v>
      </c>
      <c r="F20">
        <f>1800*10</f>
        <v>18000</v>
      </c>
      <c r="G20" s="1">
        <f t="shared" si="2"/>
        <v>21.686746987951807</v>
      </c>
      <c r="H20" s="2">
        <f t="shared" si="3"/>
        <v>0.14457831325301207</v>
      </c>
      <c r="I20" s="1">
        <f t="shared" si="4"/>
        <v>-209.6385542168675</v>
      </c>
    </row>
    <row r="21" spans="1:9" x14ac:dyDescent="0.3">
      <c r="A21">
        <v>1700</v>
      </c>
      <c r="B21">
        <v>1120</v>
      </c>
      <c r="F21">
        <v>30000</v>
      </c>
      <c r="G21" s="1">
        <f t="shared" si="2"/>
        <v>36.144578313253014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4" sqref="I4:I20"/>
    </sheetView>
  </sheetViews>
  <sheetFormatPr defaultRowHeight="14.4" x14ac:dyDescent="0.3"/>
  <cols>
    <col min="2" max="2" width="10.33203125" bestFit="1" customWidth="1"/>
    <col min="3" max="5" width="8.88671875" style="1"/>
    <col min="6" max="6" width="10.33203125" customWidth="1"/>
    <col min="9" max="9" width="9.88671875" bestFit="1" customWidth="1"/>
  </cols>
  <sheetData>
    <row r="1" spans="1:9" x14ac:dyDescent="0.3">
      <c r="A1" t="s">
        <v>4</v>
      </c>
      <c r="B1">
        <v>3500</v>
      </c>
      <c r="C1" s="1" t="s">
        <v>5</v>
      </c>
      <c r="D1" s="1">
        <v>0.01</v>
      </c>
    </row>
    <row r="3" spans="1:9" x14ac:dyDescent="0.3">
      <c r="A3" t="s">
        <v>2</v>
      </c>
      <c r="B3" t="s">
        <v>3</v>
      </c>
      <c r="C3" s="1" t="s">
        <v>0</v>
      </c>
      <c r="D3" s="1" t="s">
        <v>1</v>
      </c>
      <c r="F3" t="s">
        <v>6</v>
      </c>
      <c r="G3" s="1" t="s">
        <v>9</v>
      </c>
      <c r="H3" t="s">
        <v>7</v>
      </c>
      <c r="I3" t="s">
        <v>8</v>
      </c>
    </row>
    <row r="4" spans="1:9" x14ac:dyDescent="0.3">
      <c r="A4">
        <v>0</v>
      </c>
      <c r="B4">
        <v>0</v>
      </c>
      <c r="C4" s="2">
        <f t="shared" ref="C4:C20" si="0">(B5-B4)/100</f>
        <v>0.99</v>
      </c>
      <c r="D4" s="1">
        <f t="shared" ref="D4:D20" si="1">B4-A4*C4</f>
        <v>0</v>
      </c>
      <c r="F4">
        <v>123</v>
      </c>
      <c r="G4" s="1">
        <f>F4/$F$4</f>
        <v>1</v>
      </c>
      <c r="H4" s="2">
        <f>(G5-G4)/100</f>
        <v>0</v>
      </c>
      <c r="I4" s="1">
        <f>G4-A4*H4</f>
        <v>1</v>
      </c>
    </row>
    <row r="5" spans="1:9" x14ac:dyDescent="0.3">
      <c r="A5">
        <v>100</v>
      </c>
      <c r="B5">
        <v>99</v>
      </c>
      <c r="C5" s="2">
        <f t="shared" si="0"/>
        <v>0.99</v>
      </c>
      <c r="D5" s="1">
        <f t="shared" si="1"/>
        <v>0</v>
      </c>
      <c r="F5">
        <v>123</v>
      </c>
      <c r="G5" s="1">
        <f t="shared" ref="G5:G21" si="2">F5/$F$4</f>
        <v>1</v>
      </c>
      <c r="H5" s="2">
        <f t="shared" ref="H5:H20" si="3">(G6-G5)/100</f>
        <v>4.8780487804878092E-4</v>
      </c>
      <c r="I5" s="1">
        <f t="shared" ref="I5:I20" si="4">G5-A5*H5</f>
        <v>0.95121951219512191</v>
      </c>
    </row>
    <row r="6" spans="1:9" x14ac:dyDescent="0.3">
      <c r="A6">
        <v>200</v>
      </c>
      <c r="B6">
        <v>198</v>
      </c>
      <c r="C6" s="2">
        <f t="shared" si="0"/>
        <v>0.97</v>
      </c>
      <c r="D6" s="1">
        <f t="shared" si="1"/>
        <v>4</v>
      </c>
      <c r="F6">
        <v>129</v>
      </c>
      <c r="G6" s="1">
        <f t="shared" si="2"/>
        <v>1.0487804878048781</v>
      </c>
      <c r="H6" s="2">
        <f t="shared" si="3"/>
        <v>3.2520325203251989E-4</v>
      </c>
      <c r="I6" s="1">
        <f t="shared" si="4"/>
        <v>0.98373983739837412</v>
      </c>
    </row>
    <row r="7" spans="1:9" x14ac:dyDescent="0.3">
      <c r="A7">
        <v>300</v>
      </c>
      <c r="B7">
        <v>295</v>
      </c>
      <c r="C7" s="2">
        <f t="shared" si="0"/>
        <v>0.94</v>
      </c>
      <c r="D7" s="1">
        <f t="shared" si="1"/>
        <v>13</v>
      </c>
      <c r="F7">
        <v>133</v>
      </c>
      <c r="G7" s="1">
        <f t="shared" si="2"/>
        <v>1.0813008130081301</v>
      </c>
      <c r="H7" s="2">
        <f t="shared" si="3"/>
        <v>5.6910569105691035E-4</v>
      </c>
      <c r="I7" s="1">
        <f t="shared" si="4"/>
        <v>0.91056910569105698</v>
      </c>
    </row>
    <row r="8" spans="1:9" x14ac:dyDescent="0.3">
      <c r="A8">
        <v>400</v>
      </c>
      <c r="B8">
        <v>389</v>
      </c>
      <c r="C8" s="2">
        <f t="shared" si="0"/>
        <v>0.92</v>
      </c>
      <c r="D8" s="1">
        <f t="shared" si="1"/>
        <v>21</v>
      </c>
      <c r="F8">
        <v>140</v>
      </c>
      <c r="G8" s="1">
        <f t="shared" si="2"/>
        <v>1.1382113821138211</v>
      </c>
      <c r="H8" s="2">
        <f t="shared" si="3"/>
        <v>1.1382113821138207E-3</v>
      </c>
      <c r="I8" s="1">
        <f t="shared" si="4"/>
        <v>0.68292682926829285</v>
      </c>
    </row>
    <row r="9" spans="1:9" x14ac:dyDescent="0.3">
      <c r="A9">
        <v>500</v>
      </c>
      <c r="B9">
        <v>481</v>
      </c>
      <c r="C9" s="2">
        <f t="shared" si="0"/>
        <v>0.88</v>
      </c>
      <c r="D9" s="1">
        <f t="shared" si="1"/>
        <v>41</v>
      </c>
      <c r="F9">
        <v>154</v>
      </c>
      <c r="G9" s="1">
        <f t="shared" si="2"/>
        <v>1.2520325203252032</v>
      </c>
      <c r="H9" s="2">
        <f t="shared" si="3"/>
        <v>8.9430894308943241E-4</v>
      </c>
      <c r="I9" s="1">
        <f t="shared" si="4"/>
        <v>0.80487804878048697</v>
      </c>
    </row>
    <row r="10" spans="1:9" x14ac:dyDescent="0.3">
      <c r="A10">
        <v>600</v>
      </c>
      <c r="B10">
        <v>569</v>
      </c>
      <c r="C10" s="2">
        <f t="shared" si="0"/>
        <v>0.83</v>
      </c>
      <c r="D10" s="1">
        <f t="shared" si="1"/>
        <v>71</v>
      </c>
      <c r="F10">
        <v>165</v>
      </c>
      <c r="G10" s="1">
        <f t="shared" si="2"/>
        <v>1.3414634146341464</v>
      </c>
      <c r="H10" s="2">
        <f t="shared" si="3"/>
        <v>1.9512195121951215E-3</v>
      </c>
      <c r="I10" s="1">
        <f t="shared" si="4"/>
        <v>0.17073170731707354</v>
      </c>
    </row>
    <row r="11" spans="1:9" x14ac:dyDescent="0.3">
      <c r="A11">
        <v>700</v>
      </c>
      <c r="B11">
        <v>652</v>
      </c>
      <c r="C11" s="2">
        <f t="shared" si="0"/>
        <v>0.78</v>
      </c>
      <c r="D11" s="1">
        <f t="shared" si="1"/>
        <v>106</v>
      </c>
      <c r="F11">
        <v>189</v>
      </c>
      <c r="G11" s="1">
        <f t="shared" si="2"/>
        <v>1.5365853658536586</v>
      </c>
      <c r="H11" s="2">
        <f t="shared" si="3"/>
        <v>2.4390243902439024E-3</v>
      </c>
      <c r="I11" s="1">
        <f t="shared" si="4"/>
        <v>-0.1707317073170731</v>
      </c>
    </row>
    <row r="12" spans="1:9" x14ac:dyDescent="0.3">
      <c r="A12">
        <v>800</v>
      </c>
      <c r="B12">
        <v>730</v>
      </c>
      <c r="C12" s="2">
        <f t="shared" si="0"/>
        <v>0.72</v>
      </c>
      <c r="D12" s="1">
        <f t="shared" si="1"/>
        <v>154</v>
      </c>
      <c r="F12">
        <v>219</v>
      </c>
      <c r="G12" s="1">
        <f t="shared" si="2"/>
        <v>1.7804878048780488</v>
      </c>
      <c r="H12" s="2">
        <f t="shared" si="3"/>
        <v>3.3333333333333327E-3</v>
      </c>
      <c r="I12" s="1">
        <f t="shared" si="4"/>
        <v>-0.88617886178861727</v>
      </c>
    </row>
    <row r="13" spans="1:9" x14ac:dyDescent="0.3">
      <c r="A13">
        <v>900</v>
      </c>
      <c r="B13">
        <v>802</v>
      </c>
      <c r="C13" s="2">
        <f t="shared" si="0"/>
        <v>0.66</v>
      </c>
      <c r="D13" s="1">
        <f t="shared" si="1"/>
        <v>208</v>
      </c>
      <c r="F13">
        <v>260</v>
      </c>
      <c r="G13" s="1">
        <f t="shared" si="2"/>
        <v>2.1138211382113821</v>
      </c>
      <c r="H13" s="2">
        <f t="shared" si="3"/>
        <v>4.7967479674796733E-3</v>
      </c>
      <c r="I13" s="1">
        <f t="shared" si="4"/>
        <v>-2.2032520325203238</v>
      </c>
    </row>
    <row r="14" spans="1:9" x14ac:dyDescent="0.3">
      <c r="A14">
        <v>1000</v>
      </c>
      <c r="B14">
        <v>868</v>
      </c>
      <c r="C14" s="2">
        <f t="shared" si="0"/>
        <v>0.59</v>
      </c>
      <c r="D14" s="1">
        <f t="shared" si="1"/>
        <v>278</v>
      </c>
      <c r="F14">
        <v>319</v>
      </c>
      <c r="G14" s="1">
        <f t="shared" si="2"/>
        <v>2.5934959349593494</v>
      </c>
      <c r="H14" s="2">
        <f t="shared" si="3"/>
        <v>7.073170731707319E-3</v>
      </c>
      <c r="I14" s="1">
        <f t="shared" si="4"/>
        <v>-4.47967479674797</v>
      </c>
    </row>
    <row r="15" spans="1:9" x14ac:dyDescent="0.3">
      <c r="A15">
        <v>1100</v>
      </c>
      <c r="B15">
        <v>927</v>
      </c>
      <c r="C15" s="2">
        <f t="shared" si="0"/>
        <v>0.52</v>
      </c>
      <c r="D15" s="1">
        <f t="shared" si="1"/>
        <v>355</v>
      </c>
      <c r="F15">
        <v>406</v>
      </c>
      <c r="G15" s="1">
        <f t="shared" si="2"/>
        <v>3.3008130081300813</v>
      </c>
      <c r="H15" s="2">
        <f t="shared" si="3"/>
        <v>1.0406504065040654E-2</v>
      </c>
      <c r="I15" s="1">
        <f t="shared" si="4"/>
        <v>-8.1463414634146378</v>
      </c>
    </row>
    <row r="16" spans="1:9" x14ac:dyDescent="0.3">
      <c r="A16">
        <v>1200</v>
      </c>
      <c r="B16">
        <v>979</v>
      </c>
      <c r="C16" s="2">
        <f t="shared" si="0"/>
        <v>0.44</v>
      </c>
      <c r="D16" s="1">
        <f t="shared" si="1"/>
        <v>451</v>
      </c>
      <c r="F16">
        <v>534</v>
      </c>
      <c r="G16" s="1">
        <f t="shared" si="2"/>
        <v>4.3414634146341466</v>
      </c>
      <c r="H16" s="2">
        <f t="shared" si="3"/>
        <v>1.715447154471544E-2</v>
      </c>
      <c r="I16" s="1">
        <f t="shared" si="4"/>
        <v>-16.243902439024382</v>
      </c>
    </row>
    <row r="17" spans="1:9" x14ac:dyDescent="0.3">
      <c r="A17">
        <v>1300</v>
      </c>
      <c r="B17">
        <v>1023</v>
      </c>
      <c r="C17" s="2">
        <f t="shared" si="0"/>
        <v>0.36</v>
      </c>
      <c r="D17" s="1">
        <f t="shared" si="1"/>
        <v>555</v>
      </c>
      <c r="F17">
        <v>745</v>
      </c>
      <c r="G17" s="1">
        <f t="shared" si="2"/>
        <v>6.0569105691056908</v>
      </c>
      <c r="H17" s="2">
        <f t="shared" si="3"/>
        <v>2.3658536585365847E-2</v>
      </c>
      <c r="I17" s="1">
        <f t="shared" si="4"/>
        <v>-24.699186991869908</v>
      </c>
    </row>
    <row r="18" spans="1:9" x14ac:dyDescent="0.3">
      <c r="A18">
        <v>1400</v>
      </c>
      <c r="B18">
        <v>1059</v>
      </c>
      <c r="C18" s="2">
        <f t="shared" si="0"/>
        <v>0.27</v>
      </c>
      <c r="D18" s="1">
        <f t="shared" si="1"/>
        <v>681</v>
      </c>
      <c r="F18">
        <v>1036</v>
      </c>
      <c r="G18" s="1">
        <f t="shared" si="2"/>
        <v>8.4227642276422756</v>
      </c>
      <c r="H18" s="2">
        <f t="shared" si="3"/>
        <v>0.10520325203252032</v>
      </c>
      <c r="I18" s="1">
        <f t="shared" si="4"/>
        <v>-138.86178861788619</v>
      </c>
    </row>
    <row r="19" spans="1:9" x14ac:dyDescent="0.3">
      <c r="A19">
        <v>1500</v>
      </c>
      <c r="B19">
        <v>1086</v>
      </c>
      <c r="C19" s="2">
        <f t="shared" si="0"/>
        <v>0.19</v>
      </c>
      <c r="D19" s="1">
        <f t="shared" si="1"/>
        <v>801</v>
      </c>
      <c r="F19">
        <v>2330</v>
      </c>
      <c r="G19" s="1">
        <f t="shared" si="2"/>
        <v>18.943089430894307</v>
      </c>
      <c r="H19" s="2">
        <f t="shared" si="3"/>
        <v>0.28211382113821143</v>
      </c>
      <c r="I19" s="1">
        <f t="shared" si="4"/>
        <v>-404.22764227642284</v>
      </c>
    </row>
    <row r="20" spans="1:9" x14ac:dyDescent="0.3">
      <c r="A20">
        <v>1600</v>
      </c>
      <c r="B20">
        <v>1105</v>
      </c>
      <c r="C20" s="2">
        <f t="shared" si="0"/>
        <v>0.15</v>
      </c>
      <c r="D20" s="1">
        <f t="shared" si="1"/>
        <v>865</v>
      </c>
      <c r="F20">
        <v>5800</v>
      </c>
      <c r="G20" s="1">
        <f t="shared" si="2"/>
        <v>47.154471544715449</v>
      </c>
      <c r="H20" s="2">
        <f t="shared" si="3"/>
        <v>0.50406504065040647</v>
      </c>
      <c r="I20" s="1">
        <f t="shared" si="4"/>
        <v>-759.34959349593498</v>
      </c>
    </row>
    <row r="21" spans="1:9" x14ac:dyDescent="0.3">
      <c r="A21">
        <v>1700</v>
      </c>
      <c r="B21">
        <v>1120</v>
      </c>
      <c r="F21">
        <v>12000</v>
      </c>
      <c r="G21" s="1">
        <f t="shared" si="2"/>
        <v>97.560975609756099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 0,015</vt:lpstr>
      <vt:lpstr>L 0,01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Dyakov</dc:creator>
  <cp:lastModifiedBy>Oleg Dyakov</cp:lastModifiedBy>
  <dcterms:created xsi:type="dcterms:W3CDTF">2021-07-28T16:11:50Z</dcterms:created>
  <dcterms:modified xsi:type="dcterms:W3CDTF">2021-11-01T20:53:27Z</dcterms:modified>
</cp:coreProperties>
</file>